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พฤษภาคม 65\"/>
    </mc:Choice>
  </mc:AlternateContent>
  <bookViews>
    <workbookView xWindow="4332" yWindow="252" windowWidth="11028" windowHeight="5316" tabRatio="884" activeTab="17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นครพนม!$A$1:$AS$154</definedName>
    <definedName name="_xlnm._FilterDatabase" localSheetId="1" hidden="1">บึงกาฬ!$A$1:$AN$71</definedName>
    <definedName name="_xlnm._FilterDatabase" localSheetId="7" hidden="1">'เลย '!$A$1:$AR$130</definedName>
    <definedName name="_xlnm._FilterDatabase" localSheetId="3" hidden="1">หนองบัวลำภู!$A$1:$AH$86</definedName>
    <definedName name="_xlnm._FilterDatabase" localSheetId="4" hidden="1">อด!#REF!</definedName>
    <definedName name="_xlnm._FilterDatabase" localSheetId="5" hidden="1">อุดรธานี!$A$1:$AL$220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Area" localSheetId="17">'3. สรุปรวมราย CUP '!$A$1:$M$1069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R5" i="30" l="1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140" i="30"/>
  <c r="AR141" i="30"/>
  <c r="AR142" i="30"/>
  <c r="AR143" i="30"/>
  <c r="AR144" i="30"/>
  <c r="AR145" i="30"/>
  <c r="AR146" i="30"/>
  <c r="AR147" i="30"/>
  <c r="AR148" i="30"/>
  <c r="AR149" i="30"/>
  <c r="AR150" i="30"/>
  <c r="AR151" i="30"/>
  <c r="AR152" i="30"/>
  <c r="AR153" i="30"/>
  <c r="AR154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140" i="30"/>
  <c r="AQ141" i="30"/>
  <c r="AQ142" i="30"/>
  <c r="AQ143" i="30"/>
  <c r="AQ144" i="30"/>
  <c r="AQ145" i="30"/>
  <c r="AQ146" i="30"/>
  <c r="AQ147" i="30"/>
  <c r="AQ148" i="30"/>
  <c r="AQ149" i="30"/>
  <c r="AQ150" i="30"/>
  <c r="AQ151" i="30"/>
  <c r="AQ152" i="30"/>
  <c r="AQ153" i="30"/>
  <c r="AQ154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G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10" i="19"/>
  <c r="AR177" i="16" l="1"/>
  <c r="AR178" i="16" l="1"/>
  <c r="J428" i="61"/>
  <c r="J429" i="61"/>
  <c r="J430" i="61"/>
  <c r="J427" i="61"/>
  <c r="J421" i="61"/>
  <c r="J422" i="61"/>
  <c r="J423" i="61"/>
  <c r="J424" i="61"/>
  <c r="J420" i="61"/>
  <c r="J412" i="61"/>
  <c r="J413" i="61"/>
  <c r="J414" i="61"/>
  <c r="J411" i="61"/>
  <c r="J401" i="61"/>
  <c r="J402" i="61"/>
  <c r="J403" i="61"/>
  <c r="J404" i="61"/>
  <c r="J405" i="61"/>
  <c r="J406" i="61"/>
  <c r="J407" i="61"/>
  <c r="J408" i="61"/>
  <c r="J400" i="61"/>
  <c r="J395" i="61"/>
  <c r="J396" i="61"/>
  <c r="J397" i="61"/>
  <c r="J394" i="61"/>
  <c r="J388" i="61"/>
  <c r="J389" i="61"/>
  <c r="J390" i="61"/>
  <c r="J391" i="61"/>
  <c r="J387" i="61"/>
  <c r="J381" i="61"/>
  <c r="J382" i="61"/>
  <c r="J383" i="61"/>
  <c r="J384" i="61"/>
  <c r="J379" i="61"/>
  <c r="J380" i="61"/>
  <c r="J376" i="61"/>
  <c r="J377" i="61"/>
  <c r="J378" i="61"/>
  <c r="J375" i="61"/>
  <c r="J374" i="61"/>
  <c r="J373" i="61"/>
  <c r="J362" i="61"/>
  <c r="J363" i="61"/>
  <c r="J364" i="61"/>
  <c r="J365" i="61"/>
  <c r="J366" i="61"/>
  <c r="J367" i="61"/>
  <c r="J368" i="61"/>
  <c r="J369" i="61"/>
  <c r="J353" i="61"/>
  <c r="J354" i="61"/>
  <c r="J355" i="61"/>
  <c r="J356" i="61"/>
  <c r="J357" i="61"/>
  <c r="J358" i="61"/>
  <c r="J349" i="61"/>
  <c r="J350" i="61"/>
  <c r="J351" i="61"/>
  <c r="J352" i="61"/>
  <c r="J344" i="61"/>
  <c r="J345" i="61"/>
  <c r="J346" i="61"/>
  <c r="J347" i="61"/>
  <c r="J348" i="61"/>
  <c r="J340" i="61"/>
  <c r="J341" i="61"/>
  <c r="J342" i="61"/>
  <c r="J343" i="61"/>
  <c r="J328" i="61"/>
  <c r="J329" i="61"/>
  <c r="J330" i="61"/>
  <c r="J331" i="61"/>
  <c r="J332" i="61"/>
  <c r="J333" i="61"/>
  <c r="J334" i="61"/>
  <c r="J335" i="61"/>
  <c r="J336" i="61"/>
  <c r="J323" i="61"/>
  <c r="J324" i="61"/>
  <c r="J325" i="61"/>
  <c r="J326" i="61"/>
  <c r="J327" i="61"/>
  <c r="J316" i="61"/>
  <c r="J317" i="61"/>
  <c r="J318" i="61"/>
  <c r="J319" i="61"/>
  <c r="J311" i="61"/>
  <c r="J312" i="61"/>
  <c r="J313" i="61"/>
  <c r="J314" i="61"/>
  <c r="J315" i="61"/>
  <c r="J302" i="61"/>
  <c r="J303" i="61"/>
  <c r="J304" i="61"/>
  <c r="J305" i="61"/>
  <c r="J306" i="61"/>
  <c r="J307" i="61"/>
  <c r="J297" i="61"/>
  <c r="J298" i="61"/>
  <c r="J299" i="61"/>
  <c r="J300" i="61"/>
  <c r="J301" i="61"/>
  <c r="J291" i="61"/>
  <c r="J292" i="61"/>
  <c r="J293" i="61"/>
  <c r="J283" i="61"/>
  <c r="J284" i="61"/>
  <c r="J285" i="61"/>
  <c r="J286" i="61"/>
  <c r="J287" i="61"/>
  <c r="J274" i="61"/>
  <c r="J275" i="61"/>
  <c r="J276" i="61"/>
  <c r="J277" i="61"/>
  <c r="J278" i="61"/>
  <c r="J279" i="61"/>
  <c r="J271" i="61"/>
  <c r="J272" i="61"/>
  <c r="J273" i="61"/>
  <c r="J267" i="61"/>
  <c r="J268" i="61"/>
  <c r="J269" i="61"/>
  <c r="J270" i="61"/>
  <c r="J260" i="61"/>
  <c r="J261" i="61"/>
  <c r="J262" i="61"/>
  <c r="J263" i="61"/>
  <c r="J256" i="61"/>
  <c r="J257" i="61"/>
  <c r="J258" i="61"/>
  <c r="J259" i="61"/>
  <c r="J248" i="61"/>
  <c r="J249" i="61"/>
  <c r="J250" i="61"/>
  <c r="J251" i="61"/>
  <c r="J252" i="61"/>
  <c r="J245" i="61"/>
  <c r="J246" i="61"/>
  <c r="J247" i="61"/>
  <c r="J240" i="61"/>
  <c r="J238" i="61"/>
  <c r="J239" i="61"/>
  <c r="J225" i="61"/>
  <c r="J226" i="61"/>
  <c r="J227" i="61"/>
  <c r="J228" i="61"/>
  <c r="J229" i="61"/>
  <c r="J230" i="61"/>
  <c r="J231" i="61"/>
  <c r="J232" i="61"/>
  <c r="J233" i="61"/>
  <c r="J234" i="61"/>
  <c r="J224" i="61"/>
  <c r="J217" i="61"/>
  <c r="J218" i="61"/>
  <c r="J219" i="61"/>
  <c r="J220" i="61"/>
  <c r="J221" i="61"/>
  <c r="J212" i="61"/>
  <c r="J213" i="61"/>
  <c r="J214" i="61"/>
  <c r="J215" i="61"/>
  <c r="J216" i="61"/>
  <c r="J203" i="61"/>
  <c r="J204" i="61"/>
  <c r="J205" i="61"/>
  <c r="J206" i="61"/>
  <c r="J207" i="61"/>
  <c r="J208" i="61"/>
  <c r="J197" i="61"/>
  <c r="J198" i="61"/>
  <c r="J199" i="61"/>
  <c r="J200" i="61"/>
  <c r="J201" i="61"/>
  <c r="J202" i="61"/>
  <c r="J192" i="61"/>
  <c r="J193" i="61"/>
  <c r="J194" i="61"/>
  <c r="J195" i="61"/>
  <c r="J196" i="61"/>
  <c r="J188" i="61"/>
  <c r="J189" i="61"/>
  <c r="J190" i="61"/>
  <c r="J191" i="61"/>
  <c r="J183" i="61"/>
  <c r="J184" i="61"/>
  <c r="J185" i="61"/>
  <c r="J186" i="61"/>
  <c r="J187" i="61"/>
  <c r="J417" i="61"/>
  <c r="J372" i="61"/>
  <c r="J361" i="61"/>
  <c r="J339" i="61"/>
  <c r="J322" i="61"/>
  <c r="J310" i="61"/>
  <c r="J296" i="61"/>
  <c r="J290" i="61"/>
  <c r="J282" i="61"/>
  <c r="J266" i="61"/>
  <c r="J255" i="61"/>
  <c r="J244" i="61"/>
  <c r="J243" i="61"/>
  <c r="J242" i="61"/>
  <c r="J241" i="61"/>
  <c r="J237" i="61"/>
  <c r="J211" i="61"/>
  <c r="J182" i="61"/>
  <c r="AR6" i="39"/>
  <c r="AR8" i="39"/>
  <c r="AR10" i="39"/>
  <c r="AR12" i="39"/>
  <c r="AR14" i="39"/>
  <c r="AR16" i="39"/>
  <c r="AR18" i="39"/>
  <c r="AR20" i="39"/>
  <c r="AR22" i="39"/>
  <c r="AR24" i="39"/>
  <c r="AR26" i="39"/>
  <c r="AR28" i="39"/>
  <c r="AR30" i="39"/>
  <c r="AR32" i="39"/>
  <c r="AR34" i="39"/>
  <c r="AR36" i="39"/>
  <c r="AR38" i="39"/>
  <c r="AR40" i="39"/>
  <c r="AR42" i="39"/>
  <c r="AR44" i="39"/>
  <c r="AR46" i="39"/>
  <c r="AR48" i="39"/>
  <c r="AR50" i="39"/>
  <c r="AR52" i="39"/>
  <c r="AR54" i="39"/>
  <c r="AR56" i="39"/>
  <c r="AR58" i="39"/>
  <c r="AR60" i="39"/>
  <c r="AR62" i="39"/>
  <c r="AR64" i="39"/>
  <c r="AR66" i="39"/>
  <c r="AR68" i="39"/>
  <c r="AR70" i="39"/>
  <c r="AR72" i="39"/>
  <c r="AR74" i="39"/>
  <c r="AR76" i="39"/>
  <c r="AR78" i="39"/>
  <c r="AR80" i="39"/>
  <c r="AR82" i="39"/>
  <c r="AR84" i="39"/>
  <c r="AR86" i="39"/>
  <c r="AR88" i="39"/>
  <c r="AR90" i="39"/>
  <c r="AR92" i="39"/>
  <c r="AR94" i="39"/>
  <c r="AR96" i="39"/>
  <c r="AR98" i="39"/>
  <c r="AR100" i="39"/>
  <c r="AR102" i="39"/>
  <c r="AR104" i="39"/>
  <c r="AR106" i="39"/>
  <c r="AR108" i="39"/>
  <c r="AR110" i="39"/>
  <c r="AR112" i="39"/>
  <c r="AR114" i="39"/>
  <c r="AR116" i="39"/>
  <c r="AR118" i="39"/>
  <c r="AR120" i="39"/>
  <c r="AR122" i="39"/>
  <c r="AR124" i="39"/>
  <c r="AR126" i="39"/>
  <c r="AR128" i="39"/>
  <c r="AR130" i="39"/>
  <c r="AR129" i="39" l="1"/>
  <c r="AR125" i="39"/>
  <c r="AR121" i="39"/>
  <c r="AR117" i="39"/>
  <c r="AR113" i="39"/>
  <c r="AR109" i="39"/>
  <c r="AR105" i="39"/>
  <c r="AR101" i="39"/>
  <c r="AR97" i="39"/>
  <c r="AR93" i="39"/>
  <c r="AR89" i="39"/>
  <c r="AR85" i="39"/>
  <c r="AR81" i="39"/>
  <c r="AR77" i="39"/>
  <c r="AR73" i="39"/>
  <c r="AR69" i="39"/>
  <c r="AR65" i="39"/>
  <c r="AR61" i="39"/>
  <c r="AR57" i="39"/>
  <c r="AR53" i="39"/>
  <c r="AR49" i="39"/>
  <c r="AR45" i="39"/>
  <c r="AR41" i="39"/>
  <c r="AR37" i="39"/>
  <c r="AR33" i="39"/>
  <c r="AR29" i="39"/>
  <c r="AR25" i="39"/>
  <c r="AR21" i="39"/>
  <c r="AR17" i="39"/>
  <c r="AR13" i="39"/>
  <c r="AR9" i="39"/>
  <c r="AR5" i="39"/>
  <c r="AR4" i="39"/>
  <c r="AR127" i="39"/>
  <c r="AR123" i="39"/>
  <c r="AR119" i="39"/>
  <c r="AR115" i="39"/>
  <c r="AR111" i="39"/>
  <c r="AR107" i="39"/>
  <c r="AR103" i="39"/>
  <c r="AR99" i="39"/>
  <c r="AR95" i="39"/>
  <c r="AR91" i="39"/>
  <c r="AR87" i="39"/>
  <c r="AR83" i="39"/>
  <c r="AR79" i="39"/>
  <c r="AR75" i="39"/>
  <c r="AR71" i="39"/>
  <c r="AR67" i="39"/>
  <c r="AR63" i="39"/>
  <c r="AR59" i="39"/>
  <c r="AR55" i="39"/>
  <c r="AR51" i="39"/>
  <c r="AR47" i="39"/>
  <c r="AR43" i="39"/>
  <c r="AR39" i="39"/>
  <c r="AR35" i="39"/>
  <c r="AR31" i="39"/>
  <c r="AR27" i="39"/>
  <c r="AR23" i="39"/>
  <c r="AR19" i="39"/>
  <c r="AR15" i="39"/>
  <c r="AR11" i="39"/>
  <c r="AR7" i="39"/>
  <c r="AL4" i="34"/>
  <c r="AL5" i="34"/>
  <c r="AL6" i="34"/>
  <c r="AL7" i="34"/>
  <c r="AL8" i="34"/>
  <c r="AL9" i="34"/>
  <c r="AL10" i="34"/>
  <c r="AL11" i="34"/>
  <c r="AL3" i="34"/>
  <c r="AK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3" i="32"/>
  <c r="M243" i="61" l="1"/>
  <c r="L243" i="61"/>
  <c r="K243" i="61"/>
  <c r="AM3" i="39" l="1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M211" i="61"/>
  <c r="L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H4" i="15"/>
  <c r="K245" i="61" l="1"/>
  <c r="AR83" i="16"/>
  <c r="AR82" i="16"/>
  <c r="AR81" i="16"/>
  <c r="AR77" i="16"/>
  <c r="AR76" i="16"/>
  <c r="AR75" i="16"/>
  <c r="AR74" i="16"/>
  <c r="AR73" i="16"/>
  <c r="AR70" i="16"/>
  <c r="AR69" i="16"/>
  <c r="AR68" i="16"/>
  <c r="AR67" i="16"/>
  <c r="AR49" i="16"/>
  <c r="AR45" i="16"/>
  <c r="AR37" i="16"/>
  <c r="AR26" i="16"/>
  <c r="AR25" i="16"/>
  <c r="AR22" i="16"/>
  <c r="AR21" i="16"/>
  <c r="AR17" i="16"/>
  <c r="AR14" i="16"/>
  <c r="AR13" i="16"/>
  <c r="AR11" i="16"/>
  <c r="AR10" i="16"/>
  <c r="AQ9" i="16"/>
  <c r="AP9" i="16"/>
  <c r="AN9" i="16"/>
  <c r="AM9" i="16"/>
  <c r="AQ8" i="16"/>
  <c r="AP8" i="16"/>
  <c r="AN8" i="16"/>
  <c r="AM8" i="16"/>
  <c r="AQ7" i="16"/>
  <c r="AP7" i="16"/>
  <c r="AN7" i="16"/>
  <c r="AM7" i="16"/>
  <c r="AQ6" i="16"/>
  <c r="AP6" i="16"/>
  <c r="AR6" i="16" s="1"/>
  <c r="AN6" i="16"/>
  <c r="AM6" i="16"/>
  <c r="AQ5" i="16"/>
  <c r="AP5" i="16"/>
  <c r="AN5" i="16"/>
  <c r="AM5" i="16"/>
  <c r="AQ4" i="16"/>
  <c r="AQ3" i="16" s="1"/>
  <c r="AP4" i="16"/>
  <c r="AP3" i="16" s="1"/>
  <c r="AN4" i="16"/>
  <c r="AM4" i="16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I4" i="19"/>
  <c r="AJ4" i="19"/>
  <c r="AL4" i="19"/>
  <c r="AI5" i="19"/>
  <c r="AJ5" i="19"/>
  <c r="AL5" i="19"/>
  <c r="AI6" i="19"/>
  <c r="AJ6" i="19"/>
  <c r="AL6" i="19"/>
  <c r="AI7" i="19"/>
  <c r="AJ7" i="19"/>
  <c r="AL7" i="19"/>
  <c r="AI8" i="19"/>
  <c r="AJ8" i="19"/>
  <c r="AL8" i="19"/>
  <c r="AI9" i="19"/>
  <c r="AJ9" i="19"/>
  <c r="AL9" i="19"/>
  <c r="AR7" i="16" l="1"/>
  <c r="AO4" i="16"/>
  <c r="AR84" i="16"/>
  <c r="AR85" i="16"/>
  <c r="AR41" i="16"/>
  <c r="AR32" i="16"/>
  <c r="AR52" i="16"/>
  <c r="AR56" i="16"/>
  <c r="AN3" i="16"/>
  <c r="AO6" i="16"/>
  <c r="AR36" i="16"/>
  <c r="AR40" i="16"/>
  <c r="AR44" i="16"/>
  <c r="AR48" i="16"/>
  <c r="AR53" i="16"/>
  <c r="AR57" i="16"/>
  <c r="AR58" i="16"/>
  <c r="AR80" i="16"/>
  <c r="AO7" i="16"/>
  <c r="AO8" i="16"/>
  <c r="AR29" i="16"/>
  <c r="AR33" i="16"/>
  <c r="AR59" i="16"/>
  <c r="AR60" i="16"/>
  <c r="AR61" i="16"/>
  <c r="AR62" i="16"/>
  <c r="AR65" i="16"/>
  <c r="AR66" i="16"/>
  <c r="AR4" i="16"/>
  <c r="AR5" i="16"/>
  <c r="AO9" i="16"/>
  <c r="AR12" i="16"/>
  <c r="AR18" i="16"/>
  <c r="AR19" i="16"/>
  <c r="AR20" i="16"/>
  <c r="AR27" i="16"/>
  <c r="AR28" i="16"/>
  <c r="AR34" i="16"/>
  <c r="AR35" i="16"/>
  <c r="AR42" i="16"/>
  <c r="AR43" i="16"/>
  <c r="AR50" i="16"/>
  <c r="AR51" i="16"/>
  <c r="AM3" i="16"/>
  <c r="AO5" i="16"/>
  <c r="AR8" i="16"/>
  <c r="AR9" i="16"/>
  <c r="AR15" i="16"/>
  <c r="AR16" i="16"/>
  <c r="AR23" i="16"/>
  <c r="AR24" i="16"/>
  <c r="AR30" i="16"/>
  <c r="AR31" i="16"/>
  <c r="AR38" i="16"/>
  <c r="AR39" i="16"/>
  <c r="AR46" i="16"/>
  <c r="AR47" i="16"/>
  <c r="AR54" i="16"/>
  <c r="AR55" i="16"/>
  <c r="AR63" i="16"/>
  <c r="AR64" i="16"/>
  <c r="AR71" i="16"/>
  <c r="AR72" i="16"/>
  <c r="AR78" i="16"/>
  <c r="AR79" i="16"/>
  <c r="AK4" i="19"/>
  <c r="AK9" i="19"/>
  <c r="AK5" i="19"/>
  <c r="AN3" i="30"/>
  <c r="AG3" i="32"/>
  <c r="AN3" i="39"/>
  <c r="AK6" i="19"/>
  <c r="AK7" i="19"/>
  <c r="AK8" i="19"/>
  <c r="AL3" i="19"/>
  <c r="AJ3" i="19"/>
  <c r="AI3" i="19"/>
  <c r="A2" i="61"/>
  <c r="A3" i="11"/>
  <c r="AR3" i="16" l="1"/>
  <c r="AO3" i="16"/>
  <c r="AK3" i="19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4" i="32"/>
  <c r="AH4" i="32"/>
  <c r="AK4" i="34"/>
  <c r="AI4" i="34"/>
  <c r="AH4" i="34"/>
  <c r="AM5" i="19"/>
  <c r="AM6" i="19"/>
  <c r="AM7" i="19"/>
  <c r="AM8" i="19"/>
  <c r="AM9" i="19"/>
  <c r="AM4" i="19"/>
  <c r="AK5" i="34" l="1"/>
  <c r="AK6" i="34"/>
  <c r="AK7" i="34"/>
  <c r="AK8" i="34"/>
  <c r="AK9" i="34"/>
  <c r="AK10" i="34"/>
  <c r="AK11" i="34"/>
  <c r="AI5" i="34"/>
  <c r="AI6" i="34"/>
  <c r="AI7" i="34"/>
  <c r="AI8" i="34"/>
  <c r="AI9" i="34"/>
  <c r="AI10" i="34"/>
  <c r="AI11" i="34"/>
  <c r="AI4" i="32" l="1"/>
  <c r="AH5" i="34"/>
  <c r="AH6" i="34"/>
  <c r="AH7" i="34"/>
  <c r="AH8" i="34"/>
  <c r="AH9" i="34"/>
  <c r="AH10" i="34"/>
  <c r="AH11" i="34"/>
  <c r="H24" i="11" l="1"/>
  <c r="J697" i="61"/>
  <c r="J124" i="61"/>
  <c r="J110" i="61" l="1"/>
  <c r="J698" i="61"/>
  <c r="J23" i="61"/>
  <c r="H47" i="61" l="1"/>
  <c r="AM85" i="34" l="1"/>
  <c r="AM86" i="34"/>
  <c r="P20" i="61" l="1"/>
  <c r="J16" i="61"/>
  <c r="M16" i="61"/>
  <c r="L16" i="61"/>
  <c r="K16" i="61" l="1"/>
  <c r="AN4" i="19"/>
  <c r="AI6" i="32"/>
  <c r="AI7" i="32"/>
  <c r="AI10" i="32"/>
  <c r="AI11" i="32"/>
  <c r="AI14" i="32"/>
  <c r="AI15" i="32"/>
  <c r="AI18" i="32"/>
  <c r="AI19" i="32"/>
  <c r="AI21" i="32" l="1"/>
  <c r="AI17" i="32"/>
  <c r="AI13" i="32"/>
  <c r="AI9" i="32"/>
  <c r="AI5" i="32"/>
  <c r="AI20" i="32"/>
  <c r="AI16" i="32"/>
  <c r="AI12" i="32"/>
  <c r="AI8" i="32"/>
  <c r="O179" i="61" l="1"/>
  <c r="AM3" i="19" l="1"/>
  <c r="J62" i="61"/>
  <c r="AN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J10" i="34" l="1"/>
  <c r="AJ4" i="34"/>
  <c r="AJ7" i="34" l="1"/>
  <c r="AJ11" i="34"/>
  <c r="AJ5" i="34"/>
  <c r="AJ6" i="34"/>
  <c r="AJ9" i="34"/>
  <c r="AJ8" i="34"/>
  <c r="AH3" i="32"/>
  <c r="J851" i="61"/>
  <c r="AE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C3" i="15" l="1"/>
  <c r="AQ3" i="30"/>
  <c r="O432" i="61"/>
  <c r="H418" i="61"/>
  <c r="H415" i="61"/>
  <c r="H235" i="61"/>
  <c r="H425" i="61"/>
  <c r="P235" i="61"/>
  <c r="P418" i="61"/>
  <c r="J418" i="61"/>
  <c r="M418" i="61" l="1"/>
  <c r="K418" i="61" l="1"/>
  <c r="R417" i="61"/>
  <c r="L418" i="61"/>
  <c r="Q417" i="61"/>
  <c r="AH3" i="34"/>
  <c r="AD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F20" i="11"/>
  <c r="B18" i="11"/>
  <c r="J15" i="11"/>
  <c r="D14" i="11"/>
  <c r="L12" i="11"/>
  <c r="K61" i="61" l="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G13" i="83" l="1"/>
  <c r="D22" i="83" s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172" i="61" l="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S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L7" i="32"/>
  <c r="AL8" i="32"/>
  <c r="AL9" i="32"/>
  <c r="AL10" i="32"/>
  <c r="AL15" i="32"/>
  <c r="AL16" i="32"/>
  <c r="AL17" i="32"/>
  <c r="AL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L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L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L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L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L160" i="32"/>
  <c r="L851" i="61"/>
  <c r="L852" i="61"/>
  <c r="L853" i="61"/>
  <c r="L857" i="61"/>
  <c r="L858" i="61"/>
  <c r="L859" i="61"/>
  <c r="L860" i="61"/>
  <c r="AL169" i="32"/>
  <c r="L864" i="61"/>
  <c r="L865" i="61"/>
  <c r="L866" i="61"/>
  <c r="L867" i="61"/>
  <c r="L868" i="61"/>
  <c r="AL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M5" i="34"/>
  <c r="AM7" i="34"/>
  <c r="AM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M29" i="34"/>
  <c r="L612" i="61"/>
  <c r="L613" i="61"/>
  <c r="L614" i="61"/>
  <c r="L615" i="61"/>
  <c r="L616" i="61"/>
  <c r="L617" i="61"/>
  <c r="L618" i="61"/>
  <c r="L619" i="61"/>
  <c r="L620" i="61"/>
  <c r="AM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M54" i="34"/>
  <c r="L641" i="61"/>
  <c r="L642" i="61"/>
  <c r="L643" i="61"/>
  <c r="L644" i="61"/>
  <c r="L645" i="61"/>
  <c r="AM60" i="34"/>
  <c r="L649" i="61"/>
  <c r="L650" i="61"/>
  <c r="L651" i="61"/>
  <c r="L652" i="61"/>
  <c r="L656" i="61"/>
  <c r="L657" i="61"/>
  <c r="AM68" i="34"/>
  <c r="L661" i="61"/>
  <c r="L662" i="61"/>
  <c r="L663" i="61"/>
  <c r="L664" i="61"/>
  <c r="L665" i="61"/>
  <c r="L666" i="61"/>
  <c r="AM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S64" i="30"/>
  <c r="K1056" i="61"/>
  <c r="K972" i="61"/>
  <c r="K936" i="61"/>
  <c r="K900" i="61"/>
  <c r="K1046" i="61"/>
  <c r="K1018" i="61"/>
  <c r="K1000" i="61"/>
  <c r="K964" i="61"/>
  <c r="K926" i="61"/>
  <c r="AS146" i="30"/>
  <c r="AL178" i="32"/>
  <c r="K866" i="61"/>
  <c r="K816" i="61"/>
  <c r="AL182" i="32"/>
  <c r="AL78" i="32"/>
  <c r="AL46" i="32"/>
  <c r="AL22" i="32"/>
  <c r="AL14" i="32"/>
  <c r="AL6" i="32"/>
  <c r="AL146" i="32"/>
  <c r="AL186" i="32"/>
  <c r="AL106" i="32"/>
  <c r="AL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L58" i="32"/>
  <c r="AL170" i="32"/>
  <c r="AL82" i="32"/>
  <c r="AL154" i="32"/>
  <c r="AL74" i="32"/>
  <c r="K886" i="61"/>
  <c r="K826" i="61"/>
  <c r="K798" i="61"/>
  <c r="K778" i="61"/>
  <c r="K758" i="61"/>
  <c r="K738" i="61"/>
  <c r="K692" i="61"/>
  <c r="AL156" i="32"/>
  <c r="AL20" i="32"/>
  <c r="K885" i="61"/>
  <c r="K865" i="61"/>
  <c r="K841" i="61"/>
  <c r="K825" i="61"/>
  <c r="K805" i="61"/>
  <c r="K785" i="61"/>
  <c r="K757" i="61"/>
  <c r="K737" i="61"/>
  <c r="K717" i="61"/>
  <c r="K699" i="61"/>
  <c r="AL91" i="32"/>
  <c r="AL11" i="32"/>
  <c r="AL138" i="32"/>
  <c r="AL4" i="32"/>
  <c r="AL122" i="32"/>
  <c r="AL42" i="32"/>
  <c r="K876" i="61"/>
  <c r="K806" i="61"/>
  <c r="K786" i="61"/>
  <c r="K770" i="61"/>
  <c r="K748" i="61"/>
  <c r="K730" i="61"/>
  <c r="K708" i="61"/>
  <c r="K700" i="61"/>
  <c r="AL164" i="32"/>
  <c r="AL52" i="32"/>
  <c r="AL12" i="32"/>
  <c r="K875" i="61"/>
  <c r="K853" i="61"/>
  <c r="K833" i="61"/>
  <c r="K815" i="61"/>
  <c r="K777" i="61"/>
  <c r="K747" i="61"/>
  <c r="K729" i="61"/>
  <c r="K707" i="61"/>
  <c r="K691" i="61"/>
  <c r="AL115" i="32"/>
  <c r="AL19" i="32"/>
  <c r="AL50" i="32"/>
  <c r="AL114" i="32"/>
  <c r="AL26" i="32"/>
  <c r="AM6" i="34"/>
  <c r="AM12" i="34"/>
  <c r="AM35" i="34"/>
  <c r="AM10" i="34"/>
  <c r="AM4" i="34"/>
  <c r="AM81" i="34"/>
  <c r="AM65" i="34"/>
  <c r="AM9" i="34"/>
  <c r="K613" i="61"/>
  <c r="K603" i="61"/>
  <c r="K595" i="61"/>
  <c r="AM67" i="34"/>
  <c r="AM27" i="34"/>
  <c r="AM83" i="34"/>
  <c r="K665" i="61"/>
  <c r="K643" i="61"/>
  <c r="K633" i="61"/>
  <c r="K625" i="61"/>
  <c r="K615" i="61"/>
  <c r="K605" i="61"/>
  <c r="K597" i="61"/>
  <c r="AM8" i="34"/>
  <c r="AM51" i="34"/>
  <c r="AM19" i="34"/>
  <c r="AM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M43" i="34"/>
  <c r="K542" i="61"/>
  <c r="K466" i="61"/>
  <c r="K553" i="61"/>
  <c r="K535" i="61"/>
  <c r="K485" i="61"/>
  <c r="K475" i="61"/>
  <c r="K457" i="61"/>
  <c r="K587" i="61"/>
  <c r="K567" i="61"/>
  <c r="K545" i="61"/>
  <c r="K527" i="61"/>
  <c r="K497" i="61"/>
  <c r="K459" i="61"/>
  <c r="K441" i="61"/>
  <c r="K555" i="61"/>
  <c r="K517" i="61"/>
  <c r="K487" i="61"/>
  <c r="K449" i="61"/>
  <c r="K586" i="61"/>
  <c r="K576" i="61"/>
  <c r="K554" i="61"/>
  <c r="K536" i="61"/>
  <c r="K516" i="61"/>
  <c r="K496" i="61"/>
  <c r="K476" i="61"/>
  <c r="K458" i="61"/>
  <c r="K440" i="61"/>
  <c r="K577" i="61"/>
  <c r="K537" i="61"/>
  <c r="K507" i="61"/>
  <c r="K469" i="61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S29" i="30"/>
  <c r="AS128" i="30"/>
  <c r="AS82" i="30"/>
  <c r="K1051" i="61"/>
  <c r="K1033" i="61"/>
  <c r="K1015" i="61"/>
  <c r="K997" i="61"/>
  <c r="K979" i="61"/>
  <c r="K961" i="61"/>
  <c r="AS89" i="30"/>
  <c r="AS18" i="30"/>
  <c r="K1050" i="61"/>
  <c r="K1032" i="61"/>
  <c r="K1014" i="61"/>
  <c r="K996" i="61"/>
  <c r="K978" i="61"/>
  <c r="K950" i="61"/>
  <c r="K940" i="61"/>
  <c r="K932" i="61"/>
  <c r="K922" i="61"/>
  <c r="K904" i="61"/>
  <c r="AS145" i="30"/>
  <c r="AS122" i="30"/>
  <c r="AS104" i="30"/>
  <c r="AS81" i="30"/>
  <c r="AS58" i="30"/>
  <c r="AS40" i="30"/>
  <c r="AS17" i="30"/>
  <c r="K951" i="61"/>
  <c r="K941" i="61"/>
  <c r="K933" i="61"/>
  <c r="K923" i="61"/>
  <c r="K913" i="61"/>
  <c r="K905" i="61"/>
  <c r="K897" i="61"/>
  <c r="AS151" i="30"/>
  <c r="AS135" i="30"/>
  <c r="AS79" i="30"/>
  <c r="AS55" i="30"/>
  <c r="AS144" i="30"/>
  <c r="AS121" i="30"/>
  <c r="AS98" i="30"/>
  <c r="AS80" i="30"/>
  <c r="AS57" i="30"/>
  <c r="AS34" i="30"/>
  <c r="AS16" i="30"/>
  <c r="AS105" i="30"/>
  <c r="AS41" i="30"/>
  <c r="AS138" i="30"/>
  <c r="AS120" i="30"/>
  <c r="AS97" i="30"/>
  <c r="AS56" i="30"/>
  <c r="AS33" i="30"/>
  <c r="AS10" i="30"/>
  <c r="AS137" i="30"/>
  <c r="AS114" i="30"/>
  <c r="AS96" i="30"/>
  <c r="AS73" i="30"/>
  <c r="AS50" i="30"/>
  <c r="AS32" i="30"/>
  <c r="AS9" i="30"/>
  <c r="AS74" i="30"/>
  <c r="AS126" i="30"/>
  <c r="AS38" i="30"/>
  <c r="AS154" i="30"/>
  <c r="AS136" i="30"/>
  <c r="AS113" i="30"/>
  <c r="AS90" i="30"/>
  <c r="AS72" i="30"/>
  <c r="AS49" i="30"/>
  <c r="AS26" i="30"/>
  <c r="AS8" i="30"/>
  <c r="AS153" i="30"/>
  <c r="AS130" i="30"/>
  <c r="AS112" i="30"/>
  <c r="AS66" i="30"/>
  <c r="AS48" i="30"/>
  <c r="AS25" i="30"/>
  <c r="AS152" i="30"/>
  <c r="AS129" i="30"/>
  <c r="AS106" i="30"/>
  <c r="AS88" i="30"/>
  <c r="AS65" i="30"/>
  <c r="AS42" i="30"/>
  <c r="AS24" i="30"/>
  <c r="R1058" i="61"/>
  <c r="Q1058" i="61"/>
  <c r="AS143" i="30"/>
  <c r="AS127" i="30"/>
  <c r="AS119" i="30"/>
  <c r="AS111" i="30"/>
  <c r="AS103" i="30"/>
  <c r="AS95" i="30"/>
  <c r="AS87" i="30"/>
  <c r="AS71" i="30"/>
  <c r="AS63" i="30"/>
  <c r="AS47" i="30"/>
  <c r="AS39" i="30"/>
  <c r="AS31" i="30"/>
  <c r="AS23" i="30"/>
  <c r="AS15" i="30"/>
  <c r="AS7" i="30"/>
  <c r="AS150" i="30"/>
  <c r="AS142" i="30"/>
  <c r="AS134" i="30"/>
  <c r="AS118" i="30"/>
  <c r="AS110" i="30"/>
  <c r="AS102" i="30"/>
  <c r="AS94" i="30"/>
  <c r="AS86" i="30"/>
  <c r="AS78" i="30"/>
  <c r="AS70" i="30"/>
  <c r="AS62" i="30"/>
  <c r="AS54" i="30"/>
  <c r="AS46" i="30"/>
  <c r="AS30" i="30"/>
  <c r="AS22" i="30"/>
  <c r="AS14" i="30"/>
  <c r="AS6" i="30"/>
  <c r="AS149" i="30"/>
  <c r="AS133" i="30"/>
  <c r="AS117" i="30"/>
  <c r="AS101" i="30"/>
  <c r="AS85" i="30"/>
  <c r="AS69" i="30"/>
  <c r="AS37" i="30"/>
  <c r="AS148" i="30"/>
  <c r="AS140" i="30"/>
  <c r="AS132" i="30"/>
  <c r="AS124" i="30"/>
  <c r="AS116" i="30"/>
  <c r="AS100" i="30"/>
  <c r="AS92" i="30"/>
  <c r="AS84" i="30"/>
  <c r="AS76" i="30"/>
  <c r="AS68" i="30"/>
  <c r="AS60" i="30"/>
  <c r="AS52" i="30"/>
  <c r="AS44" i="30"/>
  <c r="AS36" i="30"/>
  <c r="AS28" i="30"/>
  <c r="AS20" i="30"/>
  <c r="AS12" i="30"/>
  <c r="AS141" i="30"/>
  <c r="AS125" i="30"/>
  <c r="AS109" i="30"/>
  <c r="AS93" i="30"/>
  <c r="AS77" i="30"/>
  <c r="AS61" i="30"/>
  <c r="AS53" i="30"/>
  <c r="AS45" i="30"/>
  <c r="AS21" i="30"/>
  <c r="AS13" i="30"/>
  <c r="AS5" i="30"/>
  <c r="K956" i="61"/>
  <c r="AS147" i="30"/>
  <c r="AS139" i="30"/>
  <c r="AS131" i="30"/>
  <c r="AS123" i="30"/>
  <c r="AS115" i="30"/>
  <c r="AS107" i="30"/>
  <c r="AS99" i="30"/>
  <c r="AS91" i="30"/>
  <c r="AS83" i="30"/>
  <c r="AS75" i="30"/>
  <c r="AS67" i="30"/>
  <c r="AS59" i="30"/>
  <c r="AS51" i="30"/>
  <c r="AS43" i="30"/>
  <c r="AS35" i="30"/>
  <c r="AS27" i="30"/>
  <c r="AS19" i="30"/>
  <c r="AS11" i="30"/>
  <c r="AL129" i="32"/>
  <c r="AL33" i="32"/>
  <c r="AL185" i="32"/>
  <c r="AL25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0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76" i="34"/>
  <c r="AM52" i="34"/>
  <c r="AM44" i="34"/>
  <c r="AM36" i="34"/>
  <c r="AM28" i="34"/>
  <c r="AM20" i="34"/>
  <c r="AQ3" i="39"/>
  <c r="AF3" i="15"/>
  <c r="J6" i="61"/>
  <c r="J20" i="61" s="1"/>
  <c r="K6" i="61"/>
  <c r="K20" i="61" s="1"/>
  <c r="AO3" i="39" l="1"/>
  <c r="AN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392" i="61" l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AH11" i="15" l="1"/>
  <c r="AH27" i="15"/>
  <c r="AH43" i="15"/>
  <c r="AH59" i="15"/>
  <c r="AH75" i="15"/>
  <c r="AH24" i="15"/>
  <c r="AH36" i="15"/>
  <c r="AH50" i="15"/>
  <c r="AH67" i="15"/>
  <c r="AH80" i="15"/>
  <c r="AH71" i="15" l="1"/>
  <c r="AH55" i="15"/>
  <c r="AH39" i="15"/>
  <c r="AH23" i="15"/>
  <c r="AH7" i="15"/>
  <c r="AH83" i="15"/>
  <c r="AH51" i="15"/>
  <c r="AH35" i="15"/>
  <c r="AH19" i="15"/>
  <c r="AH79" i="15"/>
  <c r="AH63" i="15"/>
  <c r="AH47" i="15"/>
  <c r="AH31" i="15"/>
  <c r="AH15" i="15"/>
  <c r="AH86" i="15"/>
  <c r="AH82" i="15"/>
  <c r="AH78" i="15"/>
  <c r="AH74" i="15"/>
  <c r="AH70" i="15"/>
  <c r="AH66" i="15"/>
  <c r="AH62" i="15"/>
  <c r="AH58" i="15"/>
  <c r="AH54" i="15"/>
  <c r="AH46" i="15"/>
  <c r="AH42" i="15"/>
  <c r="AH38" i="15"/>
  <c r="AH34" i="15"/>
  <c r="AH30" i="15"/>
  <c r="AH26" i="15"/>
  <c r="AH22" i="15"/>
  <c r="AH18" i="15"/>
  <c r="AH14" i="15"/>
  <c r="AH10" i="15"/>
  <c r="AH6" i="15"/>
  <c r="AH85" i="15"/>
  <c r="AH81" i="15"/>
  <c r="AH77" i="15"/>
  <c r="AH73" i="15"/>
  <c r="AH69" i="15"/>
  <c r="AH65" i="15"/>
  <c r="AH61" i="15"/>
  <c r="AH57" i="15"/>
  <c r="AH53" i="15"/>
  <c r="AH49" i="15"/>
  <c r="AH45" i="15"/>
  <c r="AH41" i="15"/>
  <c r="AH37" i="15"/>
  <c r="AH33" i="15"/>
  <c r="AH29" i="15"/>
  <c r="AH25" i="15"/>
  <c r="AH21" i="15"/>
  <c r="AH17" i="15"/>
  <c r="AH13" i="15"/>
  <c r="AH9" i="15"/>
  <c r="AH5" i="15"/>
  <c r="AH84" i="15"/>
  <c r="AH76" i="15"/>
  <c r="AH72" i="15"/>
  <c r="AH68" i="15"/>
  <c r="AH64" i="15"/>
  <c r="AH60" i="15"/>
  <c r="AH56" i="15"/>
  <c r="AH52" i="15"/>
  <c r="AH48" i="15"/>
  <c r="AH44" i="15"/>
  <c r="AH40" i="15"/>
  <c r="AH32" i="15"/>
  <c r="AH28" i="15"/>
  <c r="AH20" i="15"/>
  <c r="AH16" i="15"/>
  <c r="AH12" i="15"/>
  <c r="AH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H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J222" i="61" l="1"/>
  <c r="AL3" i="32" l="1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31" i="61" l="1"/>
  <c r="J415" i="61"/>
  <c r="J409" i="61"/>
  <c r="J398" i="61"/>
  <c r="J385" i="61"/>
  <c r="J370" i="61"/>
  <c r="J359" i="61"/>
  <c r="J337" i="61"/>
  <c r="J320" i="61"/>
  <c r="J308" i="61"/>
  <c r="J294" i="61"/>
  <c r="J288" i="61"/>
  <c r="J280" i="61"/>
  <c r="J264" i="61"/>
  <c r="J253" i="61"/>
  <c r="J235" i="61"/>
  <c r="J171" i="61"/>
  <c r="J178" i="61" s="1"/>
  <c r="J156" i="61"/>
  <c r="J169" i="61" s="1"/>
  <c r="J137" i="61"/>
  <c r="J121" i="61"/>
  <c r="J135" i="61" s="1"/>
  <c r="J107" i="61"/>
  <c r="J85" i="61"/>
  <c r="AR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O3" i="30"/>
  <c r="Q746" i="61"/>
  <c r="AJ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209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433" i="61" s="1"/>
  <c r="J1066" i="61"/>
  <c r="J1067" i="61" s="1"/>
  <c r="J683" i="61"/>
  <c r="J684" i="61" s="1"/>
  <c r="K686" i="61" l="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I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S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P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I3" i="34"/>
  <c r="AK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M3" i="34"/>
  <c r="AJ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415" i="61"/>
  <c r="L392" i="61"/>
  <c r="L370" i="61"/>
  <c r="L337" i="61"/>
  <c r="L320" i="61"/>
  <c r="L288" i="61"/>
  <c r="L431" i="61"/>
  <c r="L222" i="61"/>
  <c r="M409" i="61"/>
  <c r="M398" i="61"/>
  <c r="M385" i="61"/>
  <c r="M359" i="61"/>
  <c r="M308" i="61"/>
  <c r="M294" i="61"/>
  <c r="M280" i="61"/>
  <c r="M264" i="61"/>
  <c r="M253" i="61"/>
  <c r="M235" i="61"/>
  <c r="L409" i="61"/>
  <c r="L398" i="61"/>
  <c r="L385" i="61"/>
  <c r="L359" i="61"/>
  <c r="L308" i="61"/>
  <c r="L294" i="61"/>
  <c r="L280" i="61"/>
  <c r="L264" i="61"/>
  <c r="L253" i="61"/>
  <c r="L235" i="61"/>
  <c r="M415" i="61"/>
  <c r="M392" i="61"/>
  <c r="M370" i="61"/>
  <c r="M337" i="61"/>
  <c r="M320" i="61"/>
  <c r="M288" i="61"/>
  <c r="M431" i="61"/>
  <c r="M222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K253" i="61"/>
  <c r="K235" i="61"/>
  <c r="R320" i="61"/>
  <c r="R370" i="61"/>
  <c r="K370" i="61"/>
  <c r="K337" i="61"/>
  <c r="K409" i="61"/>
  <c r="K398" i="61"/>
  <c r="K385" i="61"/>
  <c r="K359" i="61"/>
  <c r="K308" i="61"/>
  <c r="K294" i="61"/>
  <c r="K222" i="61"/>
  <c r="M209" i="61"/>
  <c r="R294" i="61"/>
  <c r="R308" i="61"/>
  <c r="R359" i="61"/>
  <c r="R385" i="61"/>
  <c r="R398" i="61"/>
  <c r="R409" i="61"/>
  <c r="M425" i="61"/>
  <c r="L209" i="61"/>
  <c r="R209" i="61" s="1"/>
  <c r="R222" i="61"/>
  <c r="R431" i="61"/>
  <c r="R288" i="61"/>
  <c r="R392" i="61"/>
  <c r="R415" i="61"/>
  <c r="K280" i="61"/>
  <c r="K264" i="61"/>
  <c r="R337" i="61"/>
  <c r="K320" i="61"/>
  <c r="K415" i="61"/>
  <c r="K392" i="61"/>
  <c r="K431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G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K28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K209" i="6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<sst xmlns="http://schemas.openxmlformats.org/spreadsheetml/2006/main" count="16573" uniqueCount="3358">
  <si>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</si>
  <si>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</si>
  <si>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</si>
  <si>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</si>
  <si>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</si>
  <si>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</si>
  <si>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</si>
  <si>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</si>
  <si>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</si>
  <si>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</si>
  <si>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</si>
  <si>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</si>
  <si>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</si>
  <si>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</si>
  <si>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</si>
  <si>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</si>
  <si>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</si>
  <si>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</si>
  <si>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</si>
  <si>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</si>
  <si>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</si>
  <si>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</si>
  <si>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</si>
  <si>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</si>
  <si>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</si>
  <si>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</si>
  <si>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</si>
  <si>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</si>
  <si>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</si>
  <si>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</si>
  <si>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</si>
  <si>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</si>
  <si>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</si>
  <si>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</si>
  <si>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</si>
  <si>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</si>
  <si>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</si>
  <si>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</si>
  <si>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</si>
  <si>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</si>
  <si>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</si>
  <si>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</si>
  <si>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</si>
  <si>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</si>
  <si>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</si>
  <si>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</si>
  <si>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</si>
  <si>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</si>
  <si>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</si>
  <si>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</si>
  <si>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</si>
  <si>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</si>
  <si>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</si>
  <si>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</si>
  <si>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</si>
  <si>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</si>
  <si>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</si>
  <si>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</si>
  <si>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</si>
  <si>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</si>
  <si>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</si>
  <si>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</si>
  <si>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</si>
  <si>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</si>
  <si>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</si>
  <si>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</si>
  <si>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</si>
  <si>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</si>
  <si>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</si>
  <si>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</si>
  <si>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</si>
  <si>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</si>
  <si>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</si>
  <si>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</si>
  <si>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</si>
  <si>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</si>
  <si>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</si>
  <si>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</si>
  <si>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</si>
  <si>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</si>
  <si>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</si>
  <si>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</si>
  <si>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</si>
  <si>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</si>
  <si>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</si>
  <si>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</si>
  <si>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</si>
  <si>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</si>
  <si>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</si>
  <si>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</si>
  <si>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</si>
  <si>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</si>
  <si>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</si>
  <si>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</si>
  <si>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</si>
  <si>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</si>
  <si>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</si>
  <si>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</si>
  <si>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</si>
  <si>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</si>
  <si>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</si>
  <si>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</si>
  <si>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</si>
  <si>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</si>
  <si>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</si>
  <si>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</si>
  <si>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</si>
  <si>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</si>
  <si>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</si>
  <si>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</si>
  <si>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</si>
  <si>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</si>
  <si>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</si>
  <si>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</si>
  <si>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</si>
  <si>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</si>
  <si>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</si>
  <si>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</si>
  <si>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</si>
  <si>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</si>
  <si>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</si>
  <si>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</si>
  <si>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</si>
  <si>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</si>
  <si>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</si>
  <si>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</si>
  <si>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</si>
  <si>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</si>
  <si>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</si>
  <si>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</si>
  <si>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</si>
  <si>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</si>
  <si>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</si>
  <si>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</si>
  <si>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</si>
  <si>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</si>
  <si>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</si>
  <si>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</si>
  <si>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</si>
  <si>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</si>
  <si>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</si>
  <si>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</si>
  <si>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</si>
  <si>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</si>
  <si>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</si>
  <si>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</si>
  <si>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</si>
  <si>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</si>
  <si>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</si>
  <si>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</si>
  <si>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</si>
  <si>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</si>
  <si>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</si>
  <si>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</si>
  <si>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</si>
  <si>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</si>
  <si>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</si>
  <si>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</si>
  <si>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</si>
  <si>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</si>
  <si>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</si>
  <si>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</si>
  <si>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</si>
  <si>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</si>
  <si>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</si>
  <si>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</si>
  <si>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</si>
  <si>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</si>
  <si>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</si>
  <si>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</si>
  <si>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</si>
  <si>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</si>
  <si>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</si>
  <si>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</si>
  <si>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</si>
  <si>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</si>
  <si>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</si>
  <si>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</si>
  <si>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</si>
  <si>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</si>
  <si>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</si>
  <si>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</si>
  <si>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</si>
  <si>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</si>
  <si>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</si>
  <si>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</si>
  <si>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</si>
  <si>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</si>
  <si>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</si>
  <si>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</si>
  <si>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</si>
  <si>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</si>
  <si>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</si>
  <si>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</si>
  <si>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</si>
  <si>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</si>
  <si>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</si>
  <si>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</si>
  <si>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</si>
  <si>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</si>
  <si>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</si>
  <si>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</si>
  <si>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</si>
  <si>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</si>
  <si>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</si>
  <si>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</si>
  <si>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</si>
  <si>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</si>
  <si>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</si>
  <si>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</si>
  <si>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</si>
  <si>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</si>
  <si>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</si>
  <si>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</si>
  <si>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</si>
  <si>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</si>
  <si>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</si>
  <si>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</si>
  <si>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</si>
  <si>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</si>
  <si>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</si>
  <si>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</si>
  <si>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</si>
  <si>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</si>
  <si>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</si>
  <si>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</si>
  <si>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</si>
  <si>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</si>
  <si>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</si>
  <si>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</si>
  <si>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</si>
  <si>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</si>
  <si>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</si>
  <si>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</si>
  <si>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</si>
  <si>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</si>
  <si>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</si>
  <si>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</si>
  <si>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</si>
  <si>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</si>
  <si>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</si>
  <si>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</si>
  <si>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</si>
  <si>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</si>
  <si>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</si>
  <si>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</si>
  <si>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</si>
  <si>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</si>
  <si>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</si>
  <si>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</si>
  <si>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</si>
  <si>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</si>
  <si>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</si>
  <si>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</si>
  <si>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</si>
  <si>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</si>
  <si>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</si>
  <si>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</si>
  <si>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</si>
  <si>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</si>
  <si>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</si>
  <si>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</si>
  <si>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</si>
  <si>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</si>
  <si>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</si>
  <si>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</si>
  <si>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</si>
  <si>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</si>
  <si>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</si>
  <si>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</si>
  <si>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</si>
  <si>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</si>
  <si>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</si>
  <si>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</si>
  <si>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</si>
  <si>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</si>
  <si>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</si>
  <si>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</si>
  <si>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</si>
  <si>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</si>
  <si>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</si>
  <si>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</si>
  <si>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</si>
  <si>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</si>
  <si>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</si>
  <si>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</si>
  <si>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</si>
  <si>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</si>
  <si>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</si>
  <si>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</si>
  <si>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</si>
  <si>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</si>
  <si>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</si>
  <si>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</si>
  <si>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</si>
  <si>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</si>
  <si>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</si>
  <si>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</si>
  <si>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</si>
  <si>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</si>
  <si>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</si>
  <si>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</si>
  <si>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</si>
  <si>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</si>
  <si>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</si>
  <si>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</si>
  <si>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</si>
  <si>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</si>
  <si>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</si>
  <si>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</si>
  <si>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</si>
  <si>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</si>
  <si>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</si>
  <si>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</si>
  <si>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</si>
  <si>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</si>
  <si>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</si>
  <si>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</si>
  <si>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</si>
  <si>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</si>
  <si>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</si>
  <si>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</si>
  <si>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</si>
  <si>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</si>
  <si>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</si>
  <si>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</si>
  <si>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</si>
  <si>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</si>
  <si>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</si>
  <si>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</si>
  <si>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</si>
  <si>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</si>
  <si>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</si>
  <si>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</si>
  <si>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</si>
  <si>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</si>
  <si>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</si>
  <si>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</si>
  <si>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</si>
  <si>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</si>
  <si>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</si>
  <si>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</si>
  <si>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</si>
  <si>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</si>
  <si>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</si>
  <si>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</si>
  <si>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</si>
  <si>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</si>
  <si>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</si>
  <si>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</si>
  <si>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</si>
  <si>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</si>
  <si>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</si>
  <si>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</si>
  <si>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</si>
  <si>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</si>
  <si>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</si>
  <si>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</si>
  <si>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</si>
  <si>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</si>
  <si>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</si>
  <si>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</si>
  <si>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</si>
  <si>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</si>
  <si>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</si>
  <si>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</si>
  <si>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</si>
  <si>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</si>
  <si>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</si>
  <si>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</si>
  <si>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</si>
  <si>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</si>
  <si>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</si>
  <si>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</si>
  <si>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</si>
  <si>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</si>
  <si>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</si>
  <si>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</si>
  <si>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</si>
  <si>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</si>
  <si>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</si>
  <si>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</si>
  <si>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</si>
  <si>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</si>
  <si>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</si>
  <si>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</si>
  <si>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</si>
  <si>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</si>
  <si>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</si>
  <si>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</si>
  <si>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</si>
  <si>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</si>
  <si>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</si>
  <si>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</si>
  <si>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</si>
  <si>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</si>
  <si>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</si>
  <si>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</si>
  <si>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</si>
  <si>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</si>
  <si>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</si>
  <si>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</si>
  <si>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</si>
  <si>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</si>
  <si>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</si>
  <si>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</si>
  <si>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</si>
  <si>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</si>
  <si>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</si>
  <si>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</si>
  <si>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</si>
  <si>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</si>
  <si>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</si>
  <si>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</si>
  <si>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</si>
  <si>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</si>
  <si>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</si>
  <si>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</si>
  <si>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</si>
  <si>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</si>
  <si>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</si>
  <si>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</si>
  <si>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</si>
  <si>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</si>
  <si>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</si>
  <si>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</si>
  <si>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</si>
  <si>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</si>
  <si>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</si>
  <si>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</si>
  <si>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</si>
  <si>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</si>
  <si>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</si>
  <si>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</si>
  <si>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</si>
  <si>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</si>
  <si>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</si>
  <si>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</si>
  <si>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</si>
  <si>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</si>
  <si>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</si>
  <si>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</si>
  <si>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</si>
  <si>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</si>
  <si>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</si>
  <si>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</si>
  <si>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</si>
  <si>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</si>
  <si>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</si>
  <si>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</si>
  <si>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</si>
  <si>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</si>
  <si>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</si>
  <si>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</si>
  <si>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</si>
  <si>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</si>
  <si>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</si>
  <si>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</si>
  <si>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</si>
  <si>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</si>
  <si>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</si>
  <si>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</si>
  <si>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</si>
  <si>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</si>
  <si>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</si>
  <si>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</si>
  <si>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</si>
  <si>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</si>
  <si>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</si>
  <si>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</si>
  <si>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</si>
  <si>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</si>
  <si>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</si>
  <si>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</si>
  <si>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</si>
  <si>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</si>
  <si>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</si>
  <si>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</si>
  <si>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</si>
  <si>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</si>
  <si>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</si>
  <si>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</si>
  <si>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</si>
  <si>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</si>
  <si>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</si>
  <si>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</si>
  <si>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</si>
  <si>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</si>
  <si>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</si>
  <si>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</si>
  <si>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</si>
  <si>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</si>
  <si>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</si>
  <si>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</si>
  <si>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</si>
  <si>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</si>
  <si>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</si>
  <si>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</si>
  <si>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</si>
  <si>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</si>
  <si>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</si>
  <si>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</si>
  <si>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</si>
  <si>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</si>
  <si>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</si>
  <si>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</si>
  <si>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</si>
  <si>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</si>
  <si>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</si>
  <si>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</si>
  <si>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</si>
  <si>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</si>
  <si>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</si>
  <si>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</si>
  <si>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</si>
  <si>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</si>
  <si>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</si>
  <si>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</si>
  <si>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</si>
  <si>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</si>
  <si>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</si>
  <si>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</si>
  <si>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</si>
  <si>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</si>
  <si>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</si>
  <si>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</si>
  <si>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</si>
  <si>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</si>
  <si>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</si>
  <si>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</si>
  <si>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</si>
  <si>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</si>
  <si>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</si>
  <si>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</si>
  <si>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</si>
  <si>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</si>
  <si>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</si>
  <si>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</si>
  <si>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</si>
  <si>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</si>
  <si>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</si>
  <si>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</si>
  <si>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</si>
  <si>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</si>
  <si>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</si>
  <si>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</si>
  <si>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</si>
  <si>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</si>
  <si>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</si>
  <si>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</si>
  <si>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</si>
  <si>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</si>
  <si>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</si>
  <si>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</si>
  <si>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</si>
  <si>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</si>
  <si>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</si>
  <si>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</si>
  <si>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</si>
  <si>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</si>
  <si>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</si>
  <si>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</si>
  <si>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</si>
  <si>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</si>
  <si>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</si>
  <si>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</si>
  <si>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</si>
  <si>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</si>
  <si>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</si>
  <si>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</si>
  <si>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</si>
  <si>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</si>
  <si>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</si>
  <si>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</si>
  <si>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</si>
  <si>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</si>
  <si>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</si>
  <si>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</si>
  <si>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</si>
  <si>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</si>
  <si>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</si>
  <si>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</si>
  <si>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</si>
  <si>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</si>
  <si>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</si>
  <si>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</si>
  <si>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</si>
  <si>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</si>
  <si>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</si>
  <si>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</si>
  <si>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</si>
  <si>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</si>
  <si>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</si>
  <si>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</si>
  <si>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</si>
  <si>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</si>
  <si>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</si>
  <si>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</si>
  <si>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</si>
  <si>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</si>
  <si>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</si>
  <si>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</si>
  <si>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</si>
  <si>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</si>
  <si>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</si>
  <si>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</si>
  <si>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</si>
  <si>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</si>
  <si>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</si>
  <si>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</si>
  <si>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</si>
  <si>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</si>
  <si>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</si>
  <si>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</si>
  <si>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</si>
  <si>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</si>
  <si>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</si>
  <si>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</si>
  <si>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</si>
  <si>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</si>
  <si>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</si>
  <si>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</si>
  <si>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</si>
  <si>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</si>
  <si>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</si>
  <si>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</si>
  <si>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</si>
  <si>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</si>
  <si>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</si>
  <si>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</si>
  <si>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</si>
  <si>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</si>
  <si>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</si>
  <si>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</si>
  <si>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</si>
  <si>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</si>
  <si>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</si>
  <si>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</si>
  <si>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</si>
  <si>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</si>
  <si>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</si>
  <si>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</si>
  <si>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</si>
  <si>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</si>
  <si>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</si>
  <si>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</si>
  <si>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</si>
  <si>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</si>
  <si>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</si>
  <si>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</si>
  <si>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</si>
  <si>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</si>
  <si>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</si>
  <si>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</si>
  <si>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</si>
  <si>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</si>
  <si>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</si>
  <si>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</si>
  <si>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</si>
  <si>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</si>
  <si>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</si>
  <si>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</si>
  <si>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</si>
  <si>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</si>
  <si>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</si>
  <si>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</si>
  <si>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</si>
  <si>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</si>
  <si>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</si>
  <si>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</si>
  <si>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</si>
  <si>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</si>
  <si>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</si>
  <si>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</si>
  <si>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</si>
  <si>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</si>
  <si>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</si>
  <si>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</si>
  <si>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</si>
  <si>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</si>
  <si>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</si>
  <si>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</si>
  <si>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</si>
  <si>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</si>
  <si>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</si>
  <si>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</si>
  <si>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</si>
  <si>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</si>
  <si>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</si>
  <si>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</si>
  <si>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</si>
  <si>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</si>
  <si>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</si>
  <si>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</si>
  <si>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</si>
  <si>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</si>
  <si>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</si>
  <si>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</si>
  <si>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</si>
  <si>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</si>
  <si>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</si>
  <si>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</si>
  <si>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</si>
  <si>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</si>
  <si>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</si>
  <si>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</si>
  <si>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</si>
  <si>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</si>
  <si>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</si>
  <si>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</si>
  <si>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</si>
  <si>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</si>
  <si>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</si>
  <si>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</si>
  <si>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</si>
  <si>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</si>
  <si>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</si>
  <si>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</si>
  <si>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</si>
  <si>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</si>
  <si>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</si>
  <si>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</si>
  <si>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</si>
  <si>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</si>
  <si>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</si>
  <si>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</si>
  <si>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</si>
  <si>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</si>
  <si>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</si>
  <si>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</si>
  <si>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</si>
  <si>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</si>
  <si>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</si>
  <si>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</si>
  <si>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</si>
  <si>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</si>
  <si>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</si>
  <si>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</si>
  <si>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</si>
  <si>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</si>
  <si>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</si>
  <si>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</si>
  <si>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</si>
  <si>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</si>
  <si>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</si>
  <si>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</si>
  <si>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</si>
  <si>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</si>
  <si>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</si>
  <si>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</si>
  <si>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</si>
  <si>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</si>
  <si>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</si>
  <si>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</si>
  <si>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</si>
  <si>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</si>
  <si>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</si>
  <si>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</si>
  <si>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</si>
  <si>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</si>
  <si>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</si>
  <si>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</si>
  <si>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</si>
  <si>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</si>
  <si>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</si>
  <si>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</si>
  <si>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</si>
  <si>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</si>
  <si>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</si>
  <si>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</si>
  <si>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</si>
  <si>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</si>
  <si>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</si>
  <si>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</si>
  <si>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</si>
  <si>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</si>
  <si>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</si>
  <si>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</si>
  <si>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</si>
  <si>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</si>
  <si>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</si>
  <si>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</si>
  <si>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</si>
  <si>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</si>
  <si>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</si>
  <si>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</si>
  <si>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</si>
  <si>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</si>
  <si>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</si>
  <si>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</si>
  <si>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</si>
  <si>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</si>
  <si>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</si>
  <si>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</si>
  <si>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</si>
  <si>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</si>
  <si>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</si>
  <si>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</si>
  <si>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</si>
  <si>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</si>
  <si>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</si>
  <si>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</si>
  <si>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</si>
  <si>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</si>
  <si>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</si>
  <si>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</si>
  <si>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</si>
  <si>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</si>
  <si>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</si>
  <si>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</si>
  <si>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</si>
  <si>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</si>
  <si>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</si>
  <si>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</si>
  <si>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</si>
  <si>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</si>
  <si>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</si>
  <si>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</si>
  <si>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</si>
  <si>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</si>
  <si>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</si>
  <si>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</si>
  <si>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</si>
  <si>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</si>
  <si>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</si>
  <si>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</si>
  <si>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</si>
  <si>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</si>
  <si>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</si>
  <si>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</si>
  <si>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</si>
  <si>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</si>
  <si>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</si>
  <si>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</si>
  <si>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</si>
  <si>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</si>
  <si>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</si>
  <si>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</si>
  <si>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</si>
  <si>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</si>
  <si>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</si>
  <si>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</si>
  <si>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</si>
  <si>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</si>
  <si>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</si>
  <si>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</si>
  <si>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</si>
  <si>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</si>
  <si>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</si>
  <si>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</si>
  <si>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</si>
  <si>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</si>
  <si>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</si>
  <si>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</si>
  <si>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</si>
  <si>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</si>
  <si>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</si>
  <si>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</si>
  <si>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</si>
  <si>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</si>
  <si>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</si>
  <si>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</si>
  <si>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</si>
  <si>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</si>
  <si>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</si>
  <si>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</si>
  <si>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</si>
  <si>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</si>
  <si>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</si>
  <si>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</si>
  <si>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</si>
  <si>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</si>
  <si>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</si>
  <si>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</si>
  <si>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</si>
  <si>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</si>
  <si>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</si>
  <si>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</si>
  <si>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</si>
  <si>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</si>
  <si>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</si>
  <si>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</si>
  <si>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</si>
  <si>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</si>
  <si>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</si>
  <si>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</si>
  <si>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</si>
  <si>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</si>
  <si>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</si>
  <si>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</si>
  <si>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</si>
  <si>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</si>
  <si>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</si>
  <si>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</si>
  <si>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</si>
  <si>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</si>
  <si>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</si>
  <si>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</si>
  <si>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</si>
  <si>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</si>
  <si>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</si>
  <si>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</si>
  <si>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</si>
  <si>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</si>
  <si>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</si>
  <si>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</si>
  <si>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</si>
  <si>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</si>
  <si>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</si>
  <si>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</si>
  <si>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</si>
  <si>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</si>
  <si>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</si>
  <si>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</si>
  <si>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</si>
  <si>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</si>
  <si>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</si>
  <si>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</si>
  <si>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</si>
  <si>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</si>
  <si>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</si>
  <si>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</si>
  <si>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</si>
  <si>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</si>
  <si>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</si>
  <si>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</si>
  <si>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</si>
  <si>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</si>
  <si>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</si>
  <si>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</si>
  <si>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</si>
  <si>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</si>
  <si>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</si>
  <si>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</si>
  <si>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</si>
  <si>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</si>
  <si>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</si>
  <si>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</si>
  <si>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</si>
  <si>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</si>
  <si>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</si>
  <si>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</si>
  <si>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</si>
  <si>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</si>
  <si>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</si>
  <si>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</si>
  <si>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</si>
  <si>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</si>
  <si>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</si>
  <si>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</si>
  <si>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</si>
  <si>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</si>
  <si>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</si>
  <si>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</si>
  <si>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</si>
  <si>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</si>
  <si>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</si>
  <si>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</si>
  <si>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</si>
  <si>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</si>
  <si>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</si>
  <si>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</si>
  <si>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</si>
  <si>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</si>
  <si>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</si>
  <si>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</si>
  <si>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</si>
  <si>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</si>
  <si>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</si>
  <si>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</si>
  <si>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</si>
  <si>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</si>
  <si>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</si>
  <si>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</si>
  <si>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</si>
  <si>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</si>
  <si>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</si>
  <si>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</si>
  <si>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</si>
  <si>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</si>
  <si>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</si>
  <si>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</si>
  <si>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</si>
  <si>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</si>
  <si>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</si>
  <si>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</si>
  <si>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</si>
  <si>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</si>
  <si>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</si>
  <si>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</si>
  <si>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</si>
  <si>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</si>
  <si>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</si>
  <si>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</si>
  <si>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</si>
  <si>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</si>
  <si>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</si>
  <si>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</si>
  <si>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</si>
  <si>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</si>
  <si>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</si>
  <si>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</si>
  <si>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</si>
  <si>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</si>
  <si>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</si>
  <si>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</si>
  <si>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</si>
  <si>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</si>
  <si>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</si>
  <si>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</si>
  <si>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</si>
  <si>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</si>
  <si>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</si>
  <si>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</si>
  <si>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</si>
  <si>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</si>
  <si>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</si>
  <si>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</si>
  <si>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</si>
  <si>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</si>
  <si>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</si>
  <si>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</si>
  <si>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</si>
  <si>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</si>
  <si>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</si>
  <si>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</si>
  <si>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</si>
  <si>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</si>
  <si>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</si>
  <si>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</si>
  <si>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</si>
  <si>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</si>
  <si>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</si>
  <si>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</si>
  <si>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</si>
  <si>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</si>
  <si>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</si>
  <si>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</si>
  <si>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</si>
  <si>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</si>
  <si>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</si>
  <si>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</si>
  <si>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</si>
  <si>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</si>
  <si>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</si>
  <si>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</si>
  <si>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</si>
  <si>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</si>
  <si>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</si>
  <si>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</si>
  <si>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</si>
  <si>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</si>
  <si>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</si>
  <si>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</si>
  <si>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</si>
  <si>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</si>
  <si>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</si>
  <si>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</si>
  <si>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</si>
  <si>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</si>
  <si>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</si>
  <si>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</si>
  <si>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</si>
  <si>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</si>
  <si>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</si>
  <si>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</si>
  <si>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</si>
  <si>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</si>
  <si>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</si>
  <si>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</si>
  <si>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</si>
  <si>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</si>
  <si>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</si>
  <si>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</si>
  <si>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</si>
  <si>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</si>
  <si>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</si>
  <si>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</si>
  <si>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</si>
  <si>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</si>
  <si>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</si>
  <si>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</si>
  <si>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</si>
  <si>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</si>
  <si>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</si>
  <si>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</si>
  <si>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</si>
  <si>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</si>
  <si>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</si>
  <si>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</si>
  <si>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</si>
  <si>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</si>
  <si>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</si>
  <si>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</si>
  <si>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</si>
  <si>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</si>
  <si>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</si>
  <si>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</si>
  <si>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</si>
  <si>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</si>
  <si>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</si>
  <si>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</si>
  <si>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</si>
  <si>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</si>
  <si>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</si>
  <si>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</si>
  <si>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</si>
  <si>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</si>
  <si>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</si>
  <si>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</si>
  <si>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</si>
  <si>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</si>
  <si>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</si>
  <si>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</si>
  <si>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</si>
  <si>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</si>
  <si>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</si>
  <si>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</si>
  <si>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</si>
  <si>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</si>
  <si>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</si>
  <si>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</si>
  <si>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</si>
  <si>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</si>
  <si>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</si>
  <si>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</si>
  <si>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</si>
  <si>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</si>
  <si>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</si>
  <si>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</si>
  <si>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</si>
  <si>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</si>
  <si>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</si>
  <si>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</si>
  <si>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</si>
  <si>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</si>
  <si>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</si>
  <si>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</si>
  <si>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</si>
  <si>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</si>
  <si>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</si>
  <si>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</si>
  <si>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</si>
  <si>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</si>
  <si>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</si>
  <si>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</si>
  <si>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</si>
  <si>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</si>
  <si>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</si>
  <si>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</si>
  <si>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</si>
  <si>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</si>
  <si>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</si>
  <si>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</si>
  <si>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</si>
  <si>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</si>
  <si>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</si>
  <si>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</si>
  <si>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</si>
  <si>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</si>
  <si>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</si>
  <si>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</si>
  <si>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</si>
  <si>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</si>
  <si>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</si>
  <si>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</si>
  <si>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</si>
  <si>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</si>
  <si>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</si>
  <si>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</si>
  <si>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</si>
  <si>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</si>
  <si>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</si>
  <si>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</si>
  <si>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</si>
  <si>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</si>
  <si>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</si>
  <si>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</si>
  <si>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</si>
  <si>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</si>
  <si>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</si>
  <si>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</si>
  <si>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</si>
  <si>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</si>
  <si>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</si>
  <si>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</si>
  <si>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</si>
  <si>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</si>
  <si>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</si>
  <si>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</si>
  <si>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</si>
  <si>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</si>
  <si>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</si>
  <si>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</si>
  <si>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</si>
  <si>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</si>
  <si>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</si>
  <si>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</si>
  <si>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</si>
  <si>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</si>
  <si>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</si>
  <si>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</si>
  <si>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</si>
  <si>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</si>
  <si>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</si>
  <si>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</si>
  <si>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</si>
  <si>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</si>
  <si>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</si>
  <si>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</si>
  <si>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</si>
  <si>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</si>
  <si>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</si>
  <si>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</si>
  <si>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</si>
  <si>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</si>
  <si>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</si>
  <si>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</si>
  <si>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</si>
  <si>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</si>
  <si>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</si>
  <si>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</si>
  <si>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</si>
  <si>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</si>
  <si>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</si>
  <si>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</si>
  <si>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</si>
  <si>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</si>
  <si>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</si>
  <si>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</si>
  <si>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</si>
  <si>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</si>
  <si>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</si>
  <si>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</si>
  <si>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</si>
  <si>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</si>
  <si>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</si>
  <si>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</si>
  <si>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</si>
  <si>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</si>
  <si>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</si>
  <si>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</si>
  <si>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</si>
  <si>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</si>
  <si>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</si>
  <si>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</si>
  <si>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</si>
  <si>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</si>
  <si>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</si>
  <si>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</si>
  <si>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</si>
  <si>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</si>
  <si>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</si>
  <si>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</si>
  <si>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</si>
  <si>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</si>
  <si>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</si>
  <si>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</si>
  <si>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</si>
  <si>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</si>
  <si>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</si>
  <si>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</si>
  <si>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</si>
  <si>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</si>
  <si>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</si>
  <si>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</si>
  <si>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</si>
  <si>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</si>
  <si>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</si>
  <si>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</si>
  <si>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</si>
  <si>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</si>
  <si>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</si>
  <si>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</si>
  <si>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</si>
  <si>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</si>
  <si>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</si>
  <si>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</si>
  <si>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</si>
  <si>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</si>
  <si>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</si>
  <si>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</si>
  <si>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</si>
  <si>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</si>
  <si>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</si>
  <si>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</si>
  <si>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</si>
  <si>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</si>
  <si>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</si>
  <si>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</si>
  <si>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</si>
  <si>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</si>
  <si>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</si>
  <si>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</si>
  <si>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</si>
  <si>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</si>
  <si>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</si>
  <si>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</si>
  <si>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</si>
  <si>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</si>
  <si>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</si>
  <si>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</si>
  <si>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</si>
  <si>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</si>
  <si>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</si>
  <si>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</si>
  <si>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</si>
  <si>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</si>
  <si>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</si>
  <si>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</si>
  <si>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</si>
  <si>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</si>
  <si>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</si>
  <si>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</si>
  <si>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</si>
  <si>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</si>
  <si>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</si>
  <si>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</si>
  <si>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</si>
  <si>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</si>
  <si>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</si>
  <si>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</si>
  <si>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</si>
  <si>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</si>
  <si>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</si>
  <si>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</si>
  <si>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</si>
  <si>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</si>
  <si>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</si>
  <si>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</si>
  <si>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</si>
  <si>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</si>
  <si>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</si>
  <si>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</si>
  <si>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</si>
  <si>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</si>
  <si>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</si>
  <si>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</si>
  <si>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</si>
  <si>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</si>
  <si>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</si>
  <si>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</si>
  <si>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</si>
  <si>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</si>
  <si>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</si>
  <si>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</si>
  <si>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</si>
  <si>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</si>
  <si>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</si>
  <si>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</si>
  <si>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</si>
  <si>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</si>
  <si>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</si>
  <si>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</si>
  <si>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</si>
  <si>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</si>
  <si>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</si>
  <si>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</si>
  <si>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</si>
  <si>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</si>
  <si>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</si>
  <si>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</si>
  <si>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</si>
  <si>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</si>
  <si>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</si>
  <si>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</si>
  <si>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</si>
  <si>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</si>
  <si>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</si>
  <si>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</si>
  <si>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</si>
  <si>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</si>
  <si>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</si>
  <si>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</si>
  <si>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</si>
  <si>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</si>
  <si>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</si>
  <si>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</si>
  <si>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</si>
  <si>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</si>
  <si>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</si>
  <si>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</si>
  <si>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</si>
  <si>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</si>
  <si>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</si>
  <si>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</si>
  <si>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</si>
  <si>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</si>
  <si>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</si>
  <si>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</si>
  <si>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</si>
  <si>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</si>
  <si>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</si>
  <si>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</si>
  <si>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</si>
  <si>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</si>
  <si>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</si>
  <si>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</si>
  <si>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</si>
  <si>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</si>
  <si>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</si>
  <si>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</si>
  <si>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</si>
  <si>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</si>
  <si>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</si>
  <si>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</si>
  <si>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</si>
  <si>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</si>
  <si>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</si>
  <si>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</si>
  <si>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</si>
  <si>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</si>
  <si>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</si>
  <si>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</si>
  <si>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</si>
  <si>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</si>
  <si>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</si>
  <si>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</si>
  <si>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</si>
  <si>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</si>
  <si>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</si>
  <si>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</si>
  <si>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</si>
  <si>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</si>
  <si>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</si>
  <si>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</si>
  <si>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</si>
  <si>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</si>
  <si>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</si>
  <si>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</si>
  <si>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</si>
  <si>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</si>
  <si>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</si>
  <si>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</si>
  <si>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</si>
  <si>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</si>
  <si>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</si>
  <si>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</si>
  <si>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</si>
  <si>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</si>
  <si>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</si>
  <si>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</si>
  <si>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</si>
  <si>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</si>
  <si>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</si>
  <si>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</si>
  <si>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</si>
  <si>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</si>
  <si>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</si>
  <si>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</si>
  <si>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</si>
  <si>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</si>
  <si>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</si>
  <si>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</si>
  <si>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</si>
  <si>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</si>
  <si>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</si>
  <si>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</si>
  <si>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</si>
  <si>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</si>
  <si>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</si>
  <si>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</si>
  <si>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</si>
  <si>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</si>
  <si>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</si>
  <si>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</si>
  <si>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</si>
  <si>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</si>
  <si>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</si>
  <si>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</si>
  <si>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</si>
  <si>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</si>
  <si>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</si>
  <si>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</si>
  <si>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</si>
  <si>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</si>
  <si>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</si>
  <si>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</si>
  <si>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</si>
  <si>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</si>
  <si>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</si>
  <si>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</si>
  <si>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</si>
  <si>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</si>
  <si>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</si>
  <si>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</si>
  <si>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</si>
  <si>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</si>
  <si>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</si>
  <si>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</si>
  <si>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</si>
  <si>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</si>
  <si>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</si>
  <si>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</si>
  <si>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</si>
  <si>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</si>
  <si>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</si>
  <si>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</si>
  <si>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</si>
  <si>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</si>
  <si>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</si>
  <si>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</si>
  <si>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</si>
  <si>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</si>
  <si>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</si>
  <si>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</si>
  <si>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</si>
  <si>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</si>
  <si>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</si>
  <si>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</si>
  <si>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</si>
  <si>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</si>
  <si>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</si>
  <si>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</si>
  <si>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</si>
  <si>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</si>
  <si>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</si>
  <si>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</si>
  <si>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</si>
  <si>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</si>
  <si>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</si>
  <si>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</si>
  <si>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</si>
  <si>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</si>
  <si>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</si>
  <si>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</si>
  <si>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</si>
  <si>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</si>
  <si>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</si>
  <si>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</si>
  <si>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</si>
  <si>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</si>
  <si>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</si>
  <si>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</si>
  <si>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</si>
  <si>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</si>
  <si>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</si>
  <si>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</si>
  <si>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</si>
  <si>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</si>
  <si>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</si>
  <si>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</si>
  <si>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</si>
  <si>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</si>
  <si>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</si>
  <si>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</si>
  <si>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</si>
  <si>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</si>
  <si>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</si>
  <si>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</si>
  <si>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</si>
  <si>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</si>
  <si>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</si>
  <si>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</si>
  <si>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</si>
  <si>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</si>
  <si>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</si>
  <si>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</si>
  <si>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</si>
  <si>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</si>
  <si>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</si>
  <si>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</si>
  <si>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</si>
  <si>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</si>
  <si>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</si>
  <si>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</si>
  <si>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</si>
  <si>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</si>
  <si>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</si>
  <si>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</si>
  <si>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</si>
  <si>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</si>
  <si>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</si>
  <si>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</si>
  <si>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</si>
  <si>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</si>
  <si>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</si>
  <si>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</si>
  <si>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</si>
  <si>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</si>
  <si>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</si>
  <si>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</si>
  <si>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</si>
  <si>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</si>
  <si>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</si>
  <si>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</si>
  <si>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</si>
  <si>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</si>
  <si>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</si>
  <si>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</si>
  <si>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</si>
  <si>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</si>
  <si>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</si>
  <si>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</si>
  <si>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</si>
  <si>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</si>
  <si>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</si>
  <si>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</si>
  <si>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</si>
  <si>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</si>
  <si>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</si>
  <si>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</si>
  <si>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</si>
  <si>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</si>
  <si>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</si>
  <si>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</si>
  <si>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</si>
  <si>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</si>
  <si>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</si>
  <si>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</si>
  <si>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</si>
  <si>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</si>
  <si>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</si>
  <si>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</si>
  <si>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</si>
  <si>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</si>
  <si>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</si>
  <si>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</si>
  <si>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</si>
  <si>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</si>
  <si>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</si>
  <si>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</si>
  <si>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</si>
  <si>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</si>
  <si>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</si>
  <si>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</si>
  <si>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</si>
  <si>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</si>
  <si>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</si>
  <si>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</si>
  <si>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</si>
  <si>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</si>
  <si>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</si>
  <si>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</si>
  <si>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</si>
  <si>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</si>
  <si>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</si>
  <si>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</si>
  <si>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</si>
  <si>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</si>
  <si>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</si>
  <si>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</si>
  <si>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</si>
  <si>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</si>
  <si>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</si>
  <si>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</si>
  <si>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</si>
  <si>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</si>
  <si>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</si>
  <si>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</si>
  <si>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</si>
  <si>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</si>
  <si>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</si>
  <si>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</si>
  <si>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</si>
  <si>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</si>
  <si>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</si>
  <si>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</si>
  <si>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</si>
  <si>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</si>
  <si>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</si>
  <si>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</si>
  <si>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</si>
  <si>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</si>
  <si>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</si>
  <si>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</si>
  <si>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</si>
  <si>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</si>
  <si>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</si>
  <si>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</si>
  <si>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</si>
  <si>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</si>
  <si>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</si>
  <si>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</si>
  <si>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</si>
  <si>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</si>
  <si>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</si>
  <si>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</si>
  <si>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</si>
  <si>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</si>
  <si>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</si>
  <si>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</si>
  <si>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</si>
  <si>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</si>
  <si>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</si>
  <si>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</si>
  <si>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</si>
  <si>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</si>
  <si>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</si>
  <si>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</si>
  <si>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</si>
  <si>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</si>
  <si>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</si>
  <si>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</si>
  <si>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</si>
  <si>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</si>
  <si>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</si>
  <si>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</si>
  <si>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</si>
  <si>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</si>
  <si>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</si>
  <si>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</si>
  <si>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</si>
  <si>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</si>
  <si>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</si>
  <si>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</si>
  <si>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</si>
  <si>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</si>
  <si>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</si>
  <si>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</si>
  <si>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</si>
  <si>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</si>
  <si>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</si>
  <si>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</si>
  <si>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</si>
  <si>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</si>
  <si>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</si>
  <si>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</si>
  <si>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</si>
  <si>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</si>
  <si>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</si>
  <si>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</si>
  <si>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</si>
  <si>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</si>
  <si>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</si>
  <si>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</si>
  <si>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</si>
  <si>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</si>
  <si>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</si>
  <si>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</si>
  <si>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</si>
  <si>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</si>
  <si>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</si>
  <si>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</si>
  <si>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</si>
  <si>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</si>
  <si>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</si>
  <si>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</si>
  <si>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</si>
  <si>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</si>
  <si>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</si>
  <si>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</si>
  <si>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</si>
  <si>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</si>
  <si>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</si>
  <si>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</si>
  <si>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</si>
  <si>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</si>
  <si>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</si>
  <si>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</si>
  <si>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</si>
  <si>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</si>
  <si>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</si>
  <si>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</si>
  <si>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</si>
  <si>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</si>
  <si>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</si>
  <si>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</si>
  <si>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</si>
  <si>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</si>
  <si>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</si>
  <si>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</si>
  <si>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</si>
  <si>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</si>
  <si>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</si>
  <si>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</si>
  <si>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</si>
  <si>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</si>
  <si>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</si>
  <si>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</si>
  <si>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</si>
  <si>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</si>
  <si>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</si>
  <si>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</si>
  <si>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</si>
  <si>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</si>
  <si>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</si>
  <si>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</si>
  <si>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</si>
  <si>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</si>
  <si>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</si>
  <si>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</si>
  <si>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</si>
  <si>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</si>
  <si>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</si>
  <si>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</si>
  <si>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</si>
  <si>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</si>
  <si>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</si>
  <si>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</si>
  <si>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</si>
  <si>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</si>
  <si>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</si>
  <si>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</si>
  <si>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</si>
  <si>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</si>
  <si>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</si>
  <si>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</si>
  <si>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</si>
  <si>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</si>
  <si>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</si>
  <si>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</si>
  <si>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</si>
  <si>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</si>
  <si>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</si>
  <si>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</si>
  <si>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</si>
  <si>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</si>
  <si>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</si>
  <si>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</si>
  <si>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</si>
  <si>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</si>
  <si>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</si>
  <si>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</si>
  <si>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</si>
  <si>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</si>
  <si>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</si>
  <si>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</si>
  <si>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</si>
  <si>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</si>
  <si>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</si>
  <si>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</si>
  <si>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</si>
  <si>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</si>
  <si>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</si>
  <si>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</si>
  <si>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</si>
  <si>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</si>
  <si>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</si>
  <si>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</si>
  <si>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</si>
  <si>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</si>
  <si>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</si>
  <si>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</si>
  <si>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</si>
  <si>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</si>
  <si>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</si>
  <si>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</si>
  <si>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</si>
  <si>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</si>
  <si>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</si>
  <si>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</si>
  <si>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</si>
  <si>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</si>
  <si>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</si>
  <si>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</si>
  <si>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</si>
  <si>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</si>
  <si>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</si>
  <si>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</si>
  <si>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</si>
  <si>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</si>
  <si>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</si>
  <si>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</si>
  <si>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</si>
  <si>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</si>
  <si>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</si>
  <si>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</si>
  <si>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</si>
  <si>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</si>
  <si>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</si>
  <si>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</si>
  <si>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</si>
  <si>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</si>
  <si>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</si>
  <si>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</si>
  <si>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</si>
  <si>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</si>
  <si>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</si>
  <si>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</si>
  <si>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</si>
  <si>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</si>
  <si>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</si>
  <si>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</si>
  <si>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</si>
  <si>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</si>
  <si>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</si>
  <si>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</si>
  <si>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</si>
  <si>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</si>
  <si>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</si>
  <si>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</si>
  <si>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</si>
  <si>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</si>
  <si>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</si>
  <si>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</si>
  <si>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</si>
  <si>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</si>
  <si>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</si>
  <si>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</si>
  <si>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</si>
  <si>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</si>
  <si>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</si>
  <si>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</si>
  <si>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</si>
  <si>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</si>
  <si>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</si>
  <si>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</si>
  <si>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</si>
  <si>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</si>
  <si>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</si>
  <si>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</si>
  <si>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</si>
  <si>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</si>
  <si>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</si>
  <si>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</si>
  <si>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</si>
  <si>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</si>
  <si>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</si>
  <si>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</si>
  <si>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</si>
  <si>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</si>
  <si>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</si>
  <si>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</si>
  <si>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</si>
  <si>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</si>
  <si>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</si>
  <si>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</si>
  <si>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</si>
  <si>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</si>
  <si>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</si>
  <si>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</si>
  <si>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</si>
  <si>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</si>
  <si>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</si>
  <si>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</si>
  <si>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</si>
  <si>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</si>
  <si>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</si>
  <si>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</si>
  <si>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</si>
  <si>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</si>
  <si>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</si>
  <si>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</si>
  <si>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</si>
  <si>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</si>
  <si>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</si>
  <si>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</si>
  <si>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</si>
  <si>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</si>
  <si>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</si>
  <si>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</si>
  <si>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</si>
  <si>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</si>
  <si>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</si>
  <si>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</si>
  <si>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</si>
  <si>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</si>
  <si>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</si>
  <si>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</si>
  <si>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</si>
  <si>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</si>
  <si>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</si>
  <si>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</si>
  <si>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</si>
  <si>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</si>
  <si>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</si>
  <si>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</si>
  <si>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</si>
  <si>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</si>
  <si>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</si>
  <si>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</si>
  <si>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</si>
  <si>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</si>
  <si>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</si>
  <si>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</si>
  <si>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</si>
  <si>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</si>
  <si>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</si>
  <si>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</si>
  <si>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</si>
  <si>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</si>
  <si>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</si>
  <si>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</si>
  <si>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</si>
  <si>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</si>
  <si>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</si>
  <si>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</si>
  <si>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</si>
  <si>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</si>
  <si>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</si>
  <si>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</si>
  <si>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</si>
  <si>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</si>
  <si>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</si>
  <si>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</si>
  <si>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</si>
  <si>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</si>
  <si>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</si>
  <si>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</si>
  <si>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</si>
  <si>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</si>
  <si>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</si>
  <si>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</si>
  <si>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</si>
  <si>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</si>
  <si>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</si>
  <si>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</si>
  <si>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</si>
  <si>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</si>
  <si>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</si>
  <si>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</si>
  <si>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</si>
  <si>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</si>
  <si>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</si>
  <si>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</si>
  <si>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</si>
  <si>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</si>
  <si>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</si>
  <si>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</si>
  <si>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</si>
  <si>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</si>
  <si>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</si>
  <si>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</si>
  <si>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</si>
  <si>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</si>
  <si>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</si>
  <si>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</si>
  <si>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</si>
  <si>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</si>
  <si>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</si>
  <si>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</si>
  <si>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</si>
  <si>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</si>
  <si>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</si>
  <si>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</si>
  <si>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</si>
  <si>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</si>
  <si>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</si>
  <si>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</si>
  <si>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</si>
  <si>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</si>
  <si>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</si>
  <si>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</si>
  <si>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</si>
  <si>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</si>
  <si>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</si>
  <si>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</si>
  <si>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</si>
  <si>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</si>
  <si>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</si>
  <si>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</si>
  <si>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</si>
  <si>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</si>
  <si>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</si>
  <si>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</si>
  <si>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</si>
  <si>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</si>
  <si>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</si>
  <si>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</si>
  <si>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</si>
  <si>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</si>
  <si>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</si>
  <si>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</si>
  <si>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</si>
  <si>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</si>
  <si>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</si>
  <si>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</si>
  <si>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</si>
  <si>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</si>
  <si>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</si>
  <si>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</si>
  <si>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</si>
  <si>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</si>
  <si>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</si>
  <si>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</si>
  <si>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</si>
  <si>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</si>
  <si>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</si>
  <si>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</si>
  <si>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</si>
  <si>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</si>
  <si>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</si>
  <si>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</si>
  <si>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</si>
  <si>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</si>
  <si>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</si>
  <si>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</si>
  <si>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</si>
  <si>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</si>
  <si>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</si>
  <si>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</si>
  <si>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</si>
  <si>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</si>
  <si>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</si>
  <si>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</si>
  <si>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</si>
  <si>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</si>
  <si>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</si>
  <si>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</si>
  <si>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</si>
  <si>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</si>
  <si>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</si>
  <si>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</si>
  <si>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</si>
  <si>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</si>
  <si>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</si>
  <si>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</si>
  <si>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</si>
  <si>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</si>
  <si>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</si>
  <si>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</si>
  <si>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</si>
  <si>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</si>
  <si>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</si>
  <si>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</si>
  <si>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</si>
  <si>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</si>
  <si>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</si>
  <si>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</si>
  <si>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</si>
  <si>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</si>
  <si>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</si>
  <si>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</si>
  <si>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</si>
  <si>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</si>
  <si>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</si>
  <si>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</si>
  <si>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</si>
  <si>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</si>
  <si>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</si>
  <si>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</si>
  <si>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</si>
  <si>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</si>
  <si>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</si>
  <si>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</si>
  <si>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</si>
  <si>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</si>
  <si>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</si>
  <si>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</si>
  <si>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</si>
  <si>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</si>
  <si>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</si>
  <si>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</si>
  <si>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</si>
  <si>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</si>
  <si>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</si>
  <si>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</si>
  <si>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</si>
  <si>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</si>
  <si>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</si>
  <si>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</si>
  <si>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</si>
  <si>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</si>
  <si>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</si>
  <si>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</si>
  <si>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</si>
  <si>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</si>
  <si>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</si>
  <si>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</si>
  <si>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</si>
  <si>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</si>
  <si>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</si>
  <si>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</si>
  <si>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</si>
  <si>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</si>
  <si>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</si>
  <si>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</si>
  <si>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</si>
  <si>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</si>
  <si>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</si>
  <si>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</si>
  <si>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</si>
  <si>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</si>
  <si>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</si>
  <si>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</si>
  <si>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</si>
  <si>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</si>
  <si>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</si>
  <si>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</si>
  <si>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</si>
  <si>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</si>
  <si>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</si>
  <si>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</si>
  <si>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</si>
  <si>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</si>
  <si>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</si>
  <si>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</si>
  <si>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</si>
  <si>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</si>
  <si>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</si>
  <si>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</si>
  <si>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</si>
  <si>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</si>
  <si>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</si>
  <si>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</si>
  <si>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</si>
  <si>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</si>
  <si>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</si>
  <si>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</si>
  <si>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</si>
  <si>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</si>
  <si>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</si>
  <si>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</si>
  <si>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</si>
  <si>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</si>
  <si>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</si>
  <si>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</si>
  <si>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</si>
  <si>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</si>
  <si>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</si>
  <si>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</si>
  <si>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</si>
  <si>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</si>
  <si>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</si>
  <si>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</si>
  <si>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</si>
  <si>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</si>
  <si>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</si>
  <si>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</si>
  <si>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</si>
  <si>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</si>
  <si>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</si>
  <si>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</si>
  <si>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</si>
  <si>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</si>
  <si>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</si>
  <si>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</si>
  <si>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</si>
  <si>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</si>
  <si>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</si>
  <si>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</si>
  <si>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</si>
  <si>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</si>
  <si>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</si>
  <si>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</si>
  <si>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</si>
  <si>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</si>
  <si>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</si>
  <si>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</si>
  <si>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</si>
  <si>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</si>
  <si>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</si>
  <si>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</si>
  <si>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</si>
  <si>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</si>
  <si>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</si>
  <si>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</si>
  <si>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</si>
  <si>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</si>
  <si>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</si>
  <si>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</si>
  <si>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</si>
  <si>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</si>
  <si>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</si>
  <si>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</si>
  <si>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</si>
  <si>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</si>
  <si>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</si>
  <si>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</si>
  <si>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</si>
  <si>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</si>
  <si>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</si>
  <si>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</si>
  <si>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</si>
  <si>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</si>
  <si>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</si>
  <si>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</si>
  <si>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</si>
  <si>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</si>
  <si>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</si>
  <si>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</si>
  <si>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</si>
  <si>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</si>
  <si>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</si>
  <si>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</si>
  <si>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</si>
  <si>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</si>
  <si>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</si>
  <si>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</si>
  <si>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</si>
  <si>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</si>
  <si>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</si>
  <si>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</si>
  <si>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</si>
  <si>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</si>
  <si>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</si>
  <si>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</si>
  <si>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</si>
  <si>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</si>
  <si>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</si>
  <si>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</si>
  <si>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</si>
  <si>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</si>
  <si>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</si>
  <si>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</si>
  <si>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</si>
  <si>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</si>
  <si>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</si>
  <si>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</si>
  <si>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</si>
  <si>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</si>
  <si>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</si>
  <si>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</si>
  <si>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</si>
  <si>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</si>
  <si>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</si>
  <si>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</si>
  <si>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</si>
  <si>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</si>
  <si>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</si>
  <si>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</si>
  <si>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</si>
  <si>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</si>
  <si>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</si>
  <si>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</si>
  <si>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</si>
  <si>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</si>
  <si>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</si>
  <si>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</si>
  <si>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</si>
  <si>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</si>
  <si>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</si>
  <si>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</si>
  <si>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</si>
  <si>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</si>
  <si>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</si>
  <si>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</si>
  <si>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</si>
  <si>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</si>
  <si>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</si>
  <si>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</si>
  <si>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</si>
  <si>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</si>
  <si>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</si>
  <si>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</si>
  <si>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</si>
  <si>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</si>
  <si>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</si>
  <si>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</si>
  <si>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</si>
  <si>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</si>
  <si>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</si>
  <si>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</si>
  <si>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</si>
  <si>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</si>
  <si>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</si>
  <si>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</si>
  <si>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</si>
  <si>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</si>
  <si>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</si>
  <si>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</si>
  <si>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</si>
  <si>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</si>
  <si>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</si>
  <si>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</si>
  <si>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</si>
  <si>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</si>
  <si>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</si>
  <si>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</si>
  <si>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</si>
  <si>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</si>
  <si>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</si>
  <si>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</si>
  <si>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</si>
  <si>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</si>
  <si>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</si>
  <si>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</si>
  <si>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</si>
  <si>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</si>
  <si>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</si>
  <si>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</si>
  <si>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</si>
  <si>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</si>
  <si>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</si>
  <si>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</si>
  <si>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</si>
  <si>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</si>
  <si>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</si>
  <si>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</si>
  <si>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</si>
  <si>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</si>
  <si>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</si>
  <si>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</si>
  <si>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</si>
  <si>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</si>
  <si>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</si>
  <si>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</si>
  <si>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</si>
  <si>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</si>
  <si>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</si>
  <si>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</si>
  <si>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</si>
  <si>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</si>
  <si>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</si>
  <si>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</si>
  <si>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</si>
  <si>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</si>
  <si>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</si>
  <si>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</si>
  <si>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</si>
  <si>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</si>
  <si>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</si>
  <si>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</si>
  <si>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</si>
  <si>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</si>
  <si>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</si>
  <si>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</si>
  <si>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</si>
  <si>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</si>
  <si>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</si>
  <si>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</si>
  <si>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</si>
  <si>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</si>
  <si>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</si>
  <si>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</si>
  <si>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</si>
  <si>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</si>
  <si>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</si>
  <si>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</si>
  <si>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</si>
  <si>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</si>
  <si>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</si>
  <si>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</si>
  <si>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</si>
  <si>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</si>
  <si>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</si>
  <si>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</si>
  <si>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</si>
  <si>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</si>
  <si>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</si>
  <si>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</si>
  <si>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</si>
  <si>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</si>
  <si>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</si>
  <si>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</si>
  <si>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</si>
  <si>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</si>
  <si>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</si>
  <si>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</si>
  <si>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</si>
  <si>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</si>
  <si>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</si>
  <si>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</si>
  <si>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</si>
  <si>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</si>
  <si>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</si>
  <si>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</si>
  <si>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</si>
  <si>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</si>
  <si>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</si>
  <si>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</si>
  <si>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</si>
  <si>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</si>
  <si>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</si>
  <si>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</si>
  <si>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</si>
  <si>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</si>
  <si>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</si>
  <si>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</si>
  <si>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</si>
  <si>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</si>
  <si>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</si>
  <si>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</si>
  <si>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</si>
  <si>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</si>
  <si>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</si>
  <si>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</si>
  <si>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</si>
  <si>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</si>
  <si>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</si>
  <si>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</si>
  <si>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</si>
  <si>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</si>
  <si>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</si>
  <si>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</si>
  <si>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</si>
  <si>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</si>
  <si>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</si>
  <si>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</si>
  <si>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</si>
  <si>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</si>
  <si>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</si>
  <si>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</si>
  <si>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</si>
  <si>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</si>
  <si>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</si>
  <si>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</si>
  <si>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</si>
  <si>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</si>
  <si>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</si>
  <si>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</si>
  <si>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</si>
  <si>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</si>
  <si>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</si>
  <si>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</si>
  <si>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</si>
  <si>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</si>
  <si>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</si>
  <si>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</si>
  <si>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</si>
  <si>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</si>
  <si>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</si>
  <si>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</si>
  <si>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</si>
  <si>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</si>
  <si>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</si>
  <si>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</si>
  <si>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</si>
  <si>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00440 ศรีวิไล,สสอ_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</si>
  <si>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</si>
  <si>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</si>
  <si>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</si>
  <si>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</si>
  <si>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</si>
  <si>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</si>
  <si>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</si>
  <si>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</si>
  <si>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</si>
  <si>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</si>
  <si>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</si>
  <si>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</si>
  <si>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</si>
  <si>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</si>
  <si>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</si>
  <si>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</si>
  <si>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</si>
  <si>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</si>
  <si>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</si>
  <si>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</si>
  <si>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</si>
  <si>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</si>
  <si>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</si>
  <si>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</si>
  <si>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</si>
  <si>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</si>
  <si>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</si>
  <si>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</si>
  <si>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</si>
  <si>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</si>
  <si>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</si>
  <si>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</si>
  <si>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</si>
  <si>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</si>
  <si>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</si>
  <si>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</si>
  <si>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</si>
  <si>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</si>
  <si>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</si>
  <si>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</si>
  <si>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</si>
  <si>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</si>
  <si>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</si>
  <si>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</si>
  <si>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</si>
  <si>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</si>
  <si>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</si>
  <si>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</si>
  <si>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</si>
  <si>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</si>
  <si>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</si>
  <si>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</si>
  <si>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</si>
  <si>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</si>
  <si>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</si>
  <si>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</si>
  <si>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</si>
  <si>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</si>
  <si>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</si>
  <si>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</si>
  <si>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</si>
  <si>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</si>
  <si>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</si>
  <si>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</si>
  <si>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</si>
  <si>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</si>
  <si>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</si>
  <si>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</si>
  <si>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</si>
  <si>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</si>
  <si>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</si>
  <si>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</si>
  <si>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</si>
  <si>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</si>
  <si>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</si>
  <si>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</si>
  <si>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</si>
  <si>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</si>
  <si>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</si>
  <si>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</si>
  <si>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</si>
  <si>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</si>
  <si>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</si>
  <si>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</si>
  <si>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</si>
  <si>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</si>
  <si>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</si>
  <si>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</si>
  <si>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</si>
  <si>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</si>
  <si>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</si>
  <si>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</si>
  <si>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</si>
  <si>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</si>
  <si>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</si>
  <si>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</si>
  <si>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</si>
  <si>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</si>
  <si>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</si>
  <si>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</si>
  <si>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</si>
  <si>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</si>
  <si>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</si>
  <si>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</si>
  <si>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</si>
  <si>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</si>
  <si>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</si>
  <si>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</si>
  <si>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</si>
  <si>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</si>
  <si>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</si>
  <si>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</si>
  <si>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</si>
  <si>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</si>
  <si>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</si>
  <si>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</si>
  <si>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</si>
  <si>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</si>
  <si>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</si>
  <si>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</si>
  <si>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</si>
  <si>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</si>
  <si>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</si>
  <si>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</si>
  <si>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</si>
  <si>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</si>
  <si>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</si>
  <si>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</si>
  <si>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</si>
  <si>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</si>
  <si>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</si>
  <si>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</si>
  <si>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</si>
  <si>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</si>
  <si>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</si>
  <si>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</si>
  <si>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</si>
  <si>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</si>
  <si>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</si>
  <si>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</si>
  <si>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</si>
  <si>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</si>
  <si>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</si>
  <si>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</si>
  <si>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</si>
  <si>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</si>
  <si>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</si>
  <si>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</si>
  <si>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</si>
  <si>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</si>
  <si>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</si>
  <si>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</si>
  <si>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</si>
  <si>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</si>
  <si>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</si>
  <si>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</si>
  <si>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</si>
  <si>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</si>
  <si>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</si>
  <si>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</si>
  <si>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</si>
  <si>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</si>
  <si>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</si>
  <si>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</si>
  <si>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</si>
  <si>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</si>
  <si>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</si>
  <si>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</si>
  <si>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</si>
  <si>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</si>
  <si>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</si>
  <si>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</si>
  <si>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</si>
  <si>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</si>
  <si>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</si>
  <si>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</si>
  <si>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</si>
  <si>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</si>
  <si>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</si>
  <si>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</si>
  <si>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</si>
  <si>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</si>
  <si>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</si>
  <si>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</si>
  <si>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</si>
  <si>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</si>
  <si>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</si>
  <si>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</si>
  <si>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</si>
  <si>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</si>
  <si>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</si>
  <si>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</si>
  <si>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</si>
  <si>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</si>
  <si>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</si>
  <si>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</si>
  <si>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</si>
  <si>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</si>
  <si>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</si>
  <si>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</si>
  <si>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</si>
  <si>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</si>
  <si>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</si>
  <si>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</si>
  <si>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</si>
  <si>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</si>
  <si>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</si>
  <si>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</si>
  <si>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</si>
  <si>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</si>
  <si>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</si>
  <si>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</si>
  <si>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</si>
  <si>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</si>
  <si>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</si>
  <si>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</si>
  <si>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</si>
  <si>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</si>
  <si>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</si>
  <si>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</si>
  <si>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</si>
  <si>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</si>
  <si>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</si>
  <si>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</si>
  <si>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</si>
  <si>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</si>
  <si>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</si>
  <si>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</si>
  <si>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</si>
  <si>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</si>
  <si>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</si>
  <si>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</si>
  <si>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</si>
  <si>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</si>
  <si>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</si>
  <si>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</si>
  <si>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</si>
  <si>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</si>
  <si>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</si>
  <si>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</si>
  <si>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</si>
  <si>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</si>
  <si>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</si>
  <si>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</si>
  <si>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</si>
  <si>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</si>
  <si>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</si>
  <si>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</si>
  <si>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</si>
  <si>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</si>
  <si>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</si>
  <si>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</si>
  <si>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</si>
  <si>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</si>
  <si>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</si>
  <si>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</si>
  <si>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</si>
  <si>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</si>
  <si>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</si>
  <si>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</si>
  <si>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</si>
  <si>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</si>
  <si>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</si>
  <si>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</si>
  <si>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</si>
  <si>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</si>
  <si>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</si>
  <si>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</si>
  <si>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</si>
  <si>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</si>
  <si>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</si>
  <si>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</si>
  <si>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</si>
  <si>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</si>
  <si>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</si>
  <si>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</si>
  <si>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</si>
  <si>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</si>
  <si>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</si>
  <si>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</si>
  <si>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</si>
  <si>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</si>
  <si>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</si>
  <si>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</si>
  <si>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</si>
  <si>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</si>
  <si>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</si>
  <si>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</si>
  <si>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</si>
  <si>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</si>
  <si>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</si>
  <si>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</si>
  <si>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</si>
  <si>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</si>
  <si>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</si>
  <si>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</si>
  <si>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</si>
  <si>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</si>
  <si>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</si>
  <si>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</si>
  <si>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</si>
  <si>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</si>
  <si>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</si>
  <si>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</si>
  <si>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</si>
  <si>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</si>
  <si>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</si>
  <si>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</si>
  <si>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</si>
  <si>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</si>
  <si>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</si>
  <si>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</si>
  <si>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</si>
  <si>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</si>
  <si>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</si>
  <si>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</si>
  <si>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</si>
  <si>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</si>
  <si>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</si>
  <si>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</si>
  <si>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</si>
  <si>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</si>
  <si>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</si>
  <si>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</si>
  <si>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</si>
  <si>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</si>
  <si>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</si>
  <si>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</si>
  <si>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</si>
  <si>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</si>
  <si>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</si>
  <si>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</si>
  <si>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</si>
  <si>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</si>
  <si>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</si>
  <si>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</si>
  <si>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</si>
  <si>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</si>
  <si>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</si>
  <si>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</si>
  <si>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</si>
  <si>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</si>
  <si>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</si>
  <si>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</si>
  <si>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</si>
  <si>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</si>
  <si>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</si>
  <si>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</si>
  <si>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</si>
  <si>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</si>
  <si>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</si>
  <si>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</si>
  <si>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</si>
  <si>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</si>
  <si>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</si>
  <si>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</si>
  <si>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</si>
  <si>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</si>
  <si>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</si>
  <si>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</si>
  <si>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</si>
  <si>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</si>
  <si>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</si>
  <si>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</si>
  <si>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</si>
  <si>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</si>
  <si>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</si>
  <si>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</si>
  <si>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</si>
  <si>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</si>
  <si>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</si>
  <si>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</si>
  <si>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</si>
  <si>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</si>
  <si>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</si>
  <si>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</si>
  <si>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</si>
  <si>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</si>
  <si>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</si>
  <si>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</si>
  <si>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</si>
  <si>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</si>
  <si>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</si>
  <si>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</si>
  <si>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</si>
  <si>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</si>
  <si>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</si>
  <si>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</si>
  <si>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</si>
  <si>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</si>
  <si>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</si>
  <si>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</si>
  <si>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</si>
  <si>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</si>
  <si>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</si>
  <si>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</si>
  <si>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</si>
  <si>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</si>
  <si>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</si>
  <si>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</si>
  <si>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</si>
  <si>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</si>
  <si>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</si>
  <si>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</si>
  <si>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</si>
  <si>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</si>
  <si>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</si>
  <si>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</si>
  <si>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</si>
  <si>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</si>
  <si>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</si>
  <si>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</si>
  <si>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</si>
  <si>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</si>
  <si>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</si>
  <si>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</si>
  <si>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</si>
  <si>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</si>
  <si>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</si>
  <si>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</si>
  <si>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</si>
  <si>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</si>
  <si>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</si>
  <si>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</si>
  <si>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</si>
  <si>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</si>
  <si>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</si>
  <si>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</si>
  <si>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</si>
  <si>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</si>
  <si>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</si>
  <si>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</si>
  <si>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</si>
  <si>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</si>
  <si>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</si>
  <si>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</si>
  <si>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</si>
  <si>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</si>
  <si>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</si>
  <si>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</si>
  <si>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</si>
  <si>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</si>
  <si>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</si>
  <si>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</si>
  <si>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</si>
  <si>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</si>
  <si>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</si>
  <si>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</si>
  <si>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</si>
  <si>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</si>
  <si>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</si>
  <si>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</si>
  <si>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</si>
  <si>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</si>
  <si>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</si>
  <si>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</si>
  <si>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</si>
  <si>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</si>
  <si>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</si>
  <si>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</si>
  <si>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</si>
  <si>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</si>
  <si>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</si>
  <si>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</si>
  <si>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</si>
  <si>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</si>
  <si>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</si>
  <si>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</si>
  <si>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</si>
  <si>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</si>
  <si>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</si>
  <si>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</si>
  <si>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</si>
  <si>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</si>
  <si>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</si>
  <si>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</si>
  <si>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</si>
  <si>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</si>
  <si>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</si>
  <si>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</si>
  <si>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</si>
  <si>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</si>
  <si>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</si>
  <si>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</si>
  <si>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</si>
  <si>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</si>
  <si>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</si>
  <si>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</si>
  <si>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</si>
  <si>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</si>
  <si>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</si>
  <si>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</si>
  <si>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</si>
  <si>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</si>
  <si>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</si>
  <si>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</si>
  <si>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</si>
  <si>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</si>
  <si>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</si>
  <si>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</si>
  <si>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</si>
  <si>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</si>
  <si>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</si>
  <si>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</si>
  <si>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</si>
  <si>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</si>
  <si>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</si>
  <si>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</si>
  <si>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</si>
  <si>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</si>
  <si>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</si>
  <si>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</si>
  <si>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</si>
  <si>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</si>
  <si>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</si>
  <si>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</si>
  <si>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</si>
  <si>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</si>
  <si>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</si>
  <si>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</si>
  <si>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</si>
  <si>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</si>
  <si>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</si>
  <si>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</si>
  <si>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</si>
  <si>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</si>
  <si>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</si>
  <si>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</si>
  <si>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</si>
  <si>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</si>
  <si>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</si>
  <si>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</si>
  <si>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</si>
  <si>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</si>
  <si>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</si>
  <si>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</si>
  <si>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</si>
  <si>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</si>
  <si>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</si>
  <si>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</si>
  <si>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</si>
  <si>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</si>
  <si>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</si>
  <si>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</si>
  <si>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</si>
  <si>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</si>
  <si>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</si>
  <si>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</si>
  <si>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</si>
  <si>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</si>
  <si>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</si>
  <si>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</si>
  <si>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</si>
  <si>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</si>
  <si>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</si>
  <si>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</si>
  <si>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</si>
  <si>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</si>
  <si>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</si>
  <si>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</si>
  <si>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</si>
  <si>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</si>
  <si>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</si>
  <si>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</si>
  <si>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</si>
  <si>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</si>
  <si>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</si>
  <si>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</si>
  <si>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</si>
  <si>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</si>
  <si>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</si>
  <si>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</si>
  <si>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</si>
  <si>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</si>
  <si>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</si>
  <si>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</si>
  <si>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</si>
  <si>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</si>
  <si>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</si>
  <si>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</si>
  <si>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</si>
  <si>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</si>
  <si>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</si>
  <si>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</si>
  <si>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</si>
  <si>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</si>
  <si>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</si>
  <si>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</si>
  <si>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</si>
  <si>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</si>
  <si>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</si>
  <si>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</si>
  <si>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</si>
  <si>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</si>
  <si>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</si>
  <si>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</si>
  <si>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</si>
  <si>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</si>
  <si>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</si>
  <si>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</si>
  <si>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</si>
  <si>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</si>
  <si>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</si>
  <si>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</si>
  <si>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</si>
  <si>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</si>
  <si>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</si>
  <si>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</si>
  <si>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</si>
  <si>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</si>
  <si>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</si>
  <si>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</si>
  <si>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</si>
  <si>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</si>
  <si>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</si>
  <si>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</si>
  <si>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</si>
  <si>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</si>
  <si>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</si>
  <si>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</si>
  <si>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</si>
  <si>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</si>
  <si>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</si>
  <si>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</si>
  <si>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</si>
  <si>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</si>
  <si>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</si>
  <si>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</si>
  <si>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</si>
  <si>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</si>
  <si>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</si>
  <si>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</si>
  <si>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</si>
  <si>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</si>
  <si>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</si>
  <si>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</si>
  <si>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</si>
  <si>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</si>
  <si>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</si>
  <si>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</si>
  <si>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</si>
  <si>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</si>
  <si>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</si>
  <si>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</si>
  <si>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</si>
  <si>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</si>
  <si>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</si>
  <si>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</si>
  <si>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</si>
  <si>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</si>
  <si>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</si>
  <si>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</si>
  <si>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</si>
  <si>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</si>
  <si>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</si>
  <si>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</si>
  <si>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</si>
  <si>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</si>
  <si>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</si>
  <si>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</si>
  <si>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</si>
  <si>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</si>
  <si>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</si>
  <si>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</si>
  <si>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</si>
  <si>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</si>
  <si>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</si>
  <si>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</si>
  <si>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</si>
  <si>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</si>
  <si>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</si>
  <si>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</si>
  <si>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</si>
  <si>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</si>
  <si>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</si>
  <si>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</si>
  <si>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</si>
  <si>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</si>
  <si>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</si>
  <si>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</si>
  <si>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</si>
  <si>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</si>
  <si>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</si>
  <si>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</si>
  <si>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</si>
  <si>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</si>
  <si>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</si>
  <si>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</si>
  <si>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</si>
  <si>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</si>
  <si>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</si>
  <si>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</si>
  <si>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</si>
  <si>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</si>
  <si>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</si>
  <si>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</si>
  <si>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</si>
  <si>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</si>
  <si>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</si>
  <si>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</si>
  <si>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</si>
  <si>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</si>
  <si>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</si>
  <si>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</si>
  <si>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</si>
  <si>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</si>
  <si>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</si>
  <si>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</si>
  <si>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</si>
  <si>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</si>
  <si>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</si>
  <si>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</si>
  <si>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</si>
  <si>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</si>
  <si>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</si>
  <si>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</si>
  <si>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</si>
  <si>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</si>
  <si>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</si>
  <si>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</si>
  <si>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</si>
  <si>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</si>
  <si>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</si>
  <si>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</si>
  <si>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</si>
  <si>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</si>
  <si>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</si>
  <si>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</si>
  <si>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</si>
  <si>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</si>
  <si>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</si>
  <si>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</si>
  <si>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</si>
  <si>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</si>
  <si>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</si>
  <si>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</si>
  <si>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</si>
  <si>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</si>
  <si>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</si>
  <si>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</si>
  <si>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</si>
  <si>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</si>
  <si>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</si>
  <si>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</si>
  <si>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</si>
  <si>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</si>
  <si>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</si>
  <si>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</si>
  <si>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</si>
  <si>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</si>
  <si>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</si>
  <si>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</si>
  <si>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</si>
  <si>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</si>
  <si>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</si>
  <si>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</si>
  <si>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</si>
  <si>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</si>
  <si>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</si>
  <si>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</si>
  <si>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</si>
  <si>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</si>
  <si>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</si>
  <si>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</si>
  <si>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</si>
  <si>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</si>
  <si>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</si>
  <si>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</si>
  <si>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</si>
  <si>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</si>
  <si>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</si>
  <si>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</si>
  <si>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</si>
  <si>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</si>
  <si>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</si>
  <si>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</si>
  <si>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</si>
  <si>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</si>
  <si>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</si>
  <si>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</si>
  <si>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</si>
  <si>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</si>
  <si>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</si>
  <si>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</si>
  <si>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</si>
  <si>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</si>
  <si>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</si>
  <si>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</si>
  <si>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</si>
  <si>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</si>
  <si>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</si>
  <si>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</si>
  <si>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</si>
  <si>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</si>
  <si>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</si>
  <si>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</si>
  <si>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</si>
  <si>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</si>
  <si>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</si>
  <si>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</si>
  <si>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</si>
  <si>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</si>
  <si>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</si>
  <si>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</si>
  <si>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</si>
  <si>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</si>
  <si>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</si>
  <si>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</si>
  <si>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</si>
  <si>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</si>
  <si>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</si>
  <si>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</si>
  <si>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</si>
  <si>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</si>
  <si>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</si>
  <si>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</si>
  <si>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</si>
  <si>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</si>
  <si>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</si>
  <si>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</si>
  <si>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</si>
  <si>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</si>
  <si>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</si>
  <si>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</si>
  <si>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</si>
  <si>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</si>
  <si>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</si>
  <si>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</si>
  <si>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</si>
  <si>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</si>
  <si>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</si>
  <si>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</si>
  <si>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</si>
  <si>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</si>
  <si>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</si>
  <si>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</si>
  <si>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</si>
  <si>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</si>
  <si>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</si>
  <si>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</si>
  <si>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>00496 สำนักงานสาธารณสุขอำเภอพรรณานิคม</t>
  </si>
  <si>
    <t>00503 สำนักงานสาธารณสุขอำเภออากาศอำนวย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</si>
  <si>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</si>
  <si>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</si>
  <si>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00510 สำนักงานสาธารณสุขอำเภอภูพาน</t>
  </si>
  <si>
    <t>00508 สำนักงานสาธารณสุขอำเภอเจริญศิลป์</t>
  </si>
  <si>
    <t>2103000000.000</t>
  </si>
  <si>
    <t>2.1.3 รายได้รับล่วงหน้า</t>
  </si>
  <si>
    <t>00499 สำนักงานสาธารณสุขอำเภอนิคมน้ำอูน</t>
  </si>
  <si>
    <t xml:space="preserve">สำหรับเดือน พฤษภาคม   ปีงบประมาณ 2565 (ข้อมูล ณ วันที่ 26 มิถุนายน 2565 เวลา 09.30 น.) </t>
  </si>
  <si>
    <t>00441 บุ่งคล้า,สสอ_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</si>
  <si>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</si>
  <si>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</si>
  <si>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</si>
  <si>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00501 สำนักงานสาธารณสุขอำเภอคำตากล้า</t>
  </si>
  <si>
    <t>00502 สำนักงานสาธารณสุขอำเภอบ้านม่วง</t>
  </si>
  <si>
    <t>00509 สำนักงานสาธารณสุขอำเภอโพนนาแก้ว</t>
  </si>
  <si>
    <t>04213 - รพ.สต.บ้านปางกู่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</si>
</sst>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8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2" fontId="10" fillId="0" borderId="0" xfId="0" applyNumberFormat="1" applyFont="1" applyFill="1" applyBorder="1"/>
    <xf numFmtId="0" fontId="0" fillId="20" borderId="0" xfId="0" applyFill="1"/>
    <xf numFmtId="0" fontId="0" fillId="20" borderId="19" xfId="0" applyFill="1" applyBorder="1" applyAlignment="1">
      <alignment vertical="center"/>
    </xf>
    <xf numFmtId="0" fontId="0" fillId="20" borderId="20" xfId="0" applyFill="1" applyBorder="1" applyAlignment="1">
      <alignment vertical="center"/>
    </xf>
    <xf numFmtId="0" fontId="24" fillId="22" borderId="18" xfId="0" applyFont="1" applyFill="1" applyBorder="1" applyAlignment="1">
      <alignment horizontal="center" vertical="center" wrapText="1"/>
    </xf>
    <xf numFmtId="0" fontId="25" fillId="23" borderId="18" xfId="0" applyFont="1" applyFill="1" applyBorder="1" applyAlignment="1">
      <alignment horizontal="left" vertical="top"/>
    </xf>
    <xf numFmtId="0" fontId="25" fillId="24" borderId="18" xfId="0" applyFont="1" applyFill="1" applyBorder="1" applyAlignment="1">
      <alignment horizontal="left" vertical="top"/>
    </xf>
    <xf numFmtId="0" fontId="21" fillId="21" borderId="27" xfId="0" applyFont="1" applyFill="1" applyBorder="1" applyAlignment="1">
      <alignment horizontal="center" vertical="center"/>
    </xf>
    <xf numFmtId="0" fontId="0" fillId="20" borderId="28" xfId="0" applyFill="1" applyBorder="1"/>
    <xf numFmtId="0" fontId="0" fillId="20" borderId="29" xfId="0" applyFill="1" applyBorder="1"/>
    <xf numFmtId="0" fontId="23" fillId="20" borderId="30" xfId="0" applyFont="1" applyFill="1" applyBorder="1" applyAlignment="1">
      <alignment horizontal="left" vertical="center" wrapText="1"/>
    </xf>
    <xf numFmtId="0" fontId="0" fillId="20" borderId="31" xfId="0" applyFill="1" applyBorder="1"/>
    <xf numFmtId="0" fontId="24" fillId="22" borderId="30" xfId="0" applyFont="1" applyFill="1" applyBorder="1" applyAlignment="1">
      <alignment horizontal="center" vertical="center" wrapText="1"/>
    </xf>
    <xf numFmtId="17" fontId="24" fillId="22" borderId="32" xfId="0" applyNumberFormat="1" applyFont="1" applyFill="1" applyBorder="1" applyAlignment="1">
      <alignment horizontal="center" vertical="center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3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29" fillId="0" borderId="3" xfId="0" applyFont="1" applyBorder="1"/>
    <xf numFmtId="0" fontId="11" fillId="25" borderId="0" xfId="0" applyFont="1" applyFill="1"/>
    <xf numFmtId="187" fontId="11" fillId="25" borderId="0" xfId="1" applyNumberFormat="1" applyFont="1" applyFill="1"/>
    <xf numFmtId="0" fontId="29" fillId="2" borderId="3" xfId="0" applyFont="1" applyFill="1" applyBorder="1"/>
    <xf numFmtId="0" fontId="11" fillId="7" borderId="0" xfId="0" applyFont="1" applyFill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3" borderId="33" xfId="0" applyFont="1" applyFill="1" applyBorder="1" applyAlignment="1">
      <alignment horizontal="left" vertical="top"/>
    </xf>
    <xf numFmtId="0" fontId="25" fillId="23" borderId="37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38" xfId="0" applyFont="1" applyFill="1" applyBorder="1" applyAlignment="1">
      <alignment vertical="top" wrapText="1"/>
    </xf>
    <xf numFmtId="0" fontId="25" fillId="23" borderId="39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40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2" xfId="0" applyFont="1" applyFill="1" applyBorder="1" applyAlignment="1">
      <alignment horizontal="left" vertical="top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3" fillId="20" borderId="19" xfId="0" applyFont="1" applyFill="1" applyBorder="1" applyAlignment="1">
      <alignment horizontal="left" vertical="center" wrapText="1"/>
    </xf>
    <xf numFmtId="0" fontId="23" fillId="20" borderId="20" xfId="0" applyFont="1" applyFill="1" applyBorder="1" applyAlignment="1">
      <alignment horizontal="left" vertical="center" wrapText="1"/>
    </xf>
    <xf numFmtId="0" fontId="24" fillId="22" borderId="19" xfId="0" applyFont="1" applyFill="1" applyBorder="1" applyAlignment="1">
      <alignment horizontal="center" vertical="center" wrapText="1"/>
    </xf>
    <xf numFmtId="0" fontId="24" fillId="22" borderId="20" xfId="0" applyFont="1" applyFill="1" applyBorder="1" applyAlignment="1">
      <alignment horizontal="center" vertical="center" wrapText="1"/>
    </xf>
    <xf numFmtId="0" fontId="22" fillId="20" borderId="42" xfId="0" applyFont="1" applyFill="1" applyBorder="1" applyAlignment="1">
      <alignment vertical="center" wrapText="1"/>
    </xf>
    <xf numFmtId="0" fontId="22" fillId="20" borderId="43" xfId="0" applyFont="1" applyFill="1" applyBorder="1" applyAlignment="1">
      <alignment vertical="center" wrapText="1"/>
    </xf>
    <xf numFmtId="0" fontId="22" fillId="20" borderId="4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สำหรับเดือนมิถุนายน 2565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232304"/>
        <c:axId val="2085232848"/>
      </c:barChart>
      <c:catAx>
        <c:axId val="208523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085232848"/>
        <c:crosses val="autoZero"/>
        <c:auto val="1"/>
        <c:lblAlgn val="ctr"/>
        <c:lblOffset val="100"/>
        <c:noMultiLvlLbl val="0"/>
      </c:catAx>
      <c:valAx>
        <c:axId val="20852328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0852323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N1" zoomScale="102" zoomScaleNormal="102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2448</v>
      </c>
      <c r="J1" t="s">
        <v>2449</v>
      </c>
      <c r="K1" t="s">
        <v>3346</v>
      </c>
      <c r="L1" t="s">
        <v>3335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2456</v>
      </c>
      <c r="T1" t="s">
        <v>2457</v>
      </c>
      <c r="U1" t="s">
        <v>2458</v>
      </c>
      <c r="V1" t="s">
        <v>2459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2467</v>
      </c>
    </row>
    <row r="2" spans="1:30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2476</v>
      </c>
      <c r="J2" t="s">
        <v>2477</v>
      </c>
      <c r="K2" t="s">
        <v>3347</v>
      </c>
      <c r="L2" t="s">
        <v>3336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2484</v>
      </c>
      <c r="T2" t="s">
        <v>2485</v>
      </c>
      <c r="U2" t="s">
        <v>2486</v>
      </c>
      <c r="V2" t="s">
        <v>2487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2495</v>
      </c>
    </row>
    <row r="3" spans="1:30" x14ac:dyDescent="0.25">
      <c r="A3" t="s">
        <v>2496</v>
      </c>
      <c r="B3">
        <v>42821891.009999998</v>
      </c>
      <c r="C3">
        <v>4201573.92</v>
      </c>
      <c r="D3">
        <v>4194527.33</v>
      </c>
      <c r="E3">
        <v>21469</v>
      </c>
      <c r="F3">
        <v>64485910.869999997</v>
      </c>
      <c r="G3">
        <v>30718784.550000001</v>
      </c>
      <c r="H3">
        <v>74000</v>
      </c>
      <c r="I3">
        <v>73304</v>
      </c>
      <c r="J3">
        <v>956.8</v>
      </c>
      <c r="K3">
        <v>191520</v>
      </c>
      <c r="L3">
        <v>4604.17</v>
      </c>
      <c r="M3">
        <v>13074002.789999999</v>
      </c>
      <c r="N3">
        <v>16248428.710000001</v>
      </c>
      <c r="O3">
        <v>-8345529.6100000003</v>
      </c>
      <c r="P3">
        <v>1462467.19</v>
      </c>
      <c r="Q3">
        <v>4049590.01</v>
      </c>
      <c r="R3">
        <v>120966928.34</v>
      </c>
      <c r="S3">
        <v>3925.69</v>
      </c>
      <c r="T3">
        <v>66429766.530000001</v>
      </c>
      <c r="U3">
        <v>3809952</v>
      </c>
      <c r="V3">
        <v>41338.26</v>
      </c>
      <c r="W3">
        <v>52912025.399999999</v>
      </c>
      <c r="X3">
        <v>10476681.640000001</v>
      </c>
      <c r="Y3">
        <v>69494960.400000006</v>
      </c>
      <c r="Z3">
        <v>305414</v>
      </c>
      <c r="AA3">
        <v>74674.92</v>
      </c>
      <c r="AB3">
        <v>44965647.469999999</v>
      </c>
      <c r="AC3">
        <v>8715000.8599999994</v>
      </c>
      <c r="AD3">
        <v>453415.17</v>
      </c>
    </row>
    <row r="4" spans="1:30" x14ac:dyDescent="0.25">
      <c r="A4" t="s">
        <v>2497</v>
      </c>
      <c r="B4">
        <v>76877.05</v>
      </c>
      <c r="D4">
        <v>7895</v>
      </c>
      <c r="F4">
        <v>1088007.69</v>
      </c>
      <c r="G4">
        <v>13.04</v>
      </c>
      <c r="I4">
        <v>4900</v>
      </c>
      <c r="N4">
        <v>0</v>
      </c>
      <c r="Q4">
        <v>-1659785.21</v>
      </c>
      <c r="R4">
        <v>2794467.22</v>
      </c>
      <c r="T4">
        <v>2260</v>
      </c>
      <c r="V4">
        <v>48.72</v>
      </c>
      <c r="W4">
        <v>448800</v>
      </c>
      <c r="X4">
        <v>183056</v>
      </c>
      <c r="Y4">
        <v>537865</v>
      </c>
      <c r="AB4">
        <v>20841.84</v>
      </c>
      <c r="AC4">
        <v>42247.11</v>
      </c>
    </row>
    <row r="5" spans="1:30" x14ac:dyDescent="0.25">
      <c r="A5" t="s">
        <v>3337</v>
      </c>
      <c r="B5">
        <v>116469.28</v>
      </c>
      <c r="D5">
        <v>0</v>
      </c>
      <c r="F5">
        <v>1856981.03</v>
      </c>
      <c r="G5">
        <v>77286</v>
      </c>
      <c r="L5">
        <v>4604.17</v>
      </c>
      <c r="N5">
        <v>16303031.58</v>
      </c>
      <c r="O5">
        <v>-8464080.6099999994</v>
      </c>
      <c r="Q5">
        <v>-2222928.63</v>
      </c>
      <c r="W5">
        <v>1208880</v>
      </c>
      <c r="Y5">
        <v>1367518</v>
      </c>
      <c r="Z5">
        <v>3700</v>
      </c>
      <c r="AA5">
        <v>2193.92</v>
      </c>
      <c r="AB5">
        <v>3405358.28</v>
      </c>
    </row>
    <row r="6" spans="1:30" x14ac:dyDescent="0.25">
      <c r="A6" t="s">
        <v>2498</v>
      </c>
      <c r="B6">
        <v>53362.35</v>
      </c>
      <c r="D6">
        <v>6032</v>
      </c>
      <c r="F6">
        <v>2484887.08</v>
      </c>
      <c r="G6">
        <v>17485.59</v>
      </c>
      <c r="N6">
        <v>39151</v>
      </c>
      <c r="Q6">
        <v>1735684.81</v>
      </c>
      <c r="R6">
        <v>840540.25</v>
      </c>
      <c r="T6">
        <v>50000</v>
      </c>
      <c r="V6">
        <v>49.52</v>
      </c>
      <c r="W6">
        <v>853344</v>
      </c>
      <c r="Y6">
        <v>853344</v>
      </c>
      <c r="AA6">
        <v>3652</v>
      </c>
      <c r="AB6">
        <v>8990</v>
      </c>
      <c r="AC6">
        <v>91016.56</v>
      </c>
    </row>
    <row r="7" spans="1:30" x14ac:dyDescent="0.25">
      <c r="A7" t="s">
        <v>2499</v>
      </c>
      <c r="B7">
        <v>78052.759999999995</v>
      </c>
      <c r="F7">
        <v>382264.2</v>
      </c>
      <c r="G7">
        <v>3</v>
      </c>
      <c r="M7">
        <v>13200</v>
      </c>
      <c r="N7">
        <v>0</v>
      </c>
      <c r="Q7">
        <v>-1704605.67</v>
      </c>
      <c r="R7">
        <v>2129382.7599999998</v>
      </c>
      <c r="V7">
        <v>10.55</v>
      </c>
      <c r="W7">
        <v>658172</v>
      </c>
      <c r="X7">
        <v>2176756</v>
      </c>
      <c r="Y7">
        <v>843136</v>
      </c>
      <c r="AA7">
        <v>8991</v>
      </c>
      <c r="AB7">
        <v>102582.04</v>
      </c>
      <c r="AC7">
        <v>55386.64</v>
      </c>
    </row>
    <row r="8" spans="1:30" x14ac:dyDescent="0.25">
      <c r="A8" t="s">
        <v>3350</v>
      </c>
      <c r="B8">
        <v>-163857.68</v>
      </c>
      <c r="D8">
        <v>0</v>
      </c>
      <c r="F8">
        <v>5194461.1100000003</v>
      </c>
      <c r="G8">
        <v>-9370.9</v>
      </c>
      <c r="I8">
        <v>0</v>
      </c>
      <c r="N8">
        <v>6</v>
      </c>
      <c r="P8">
        <v>-199699.61</v>
      </c>
      <c r="Q8">
        <v>5274596.2</v>
      </c>
      <c r="W8">
        <v>261171</v>
      </c>
      <c r="Y8">
        <v>261171</v>
      </c>
      <c r="AB8">
        <v>23877</v>
      </c>
      <c r="AC8">
        <v>29793.06</v>
      </c>
    </row>
    <row r="10" spans="1:30" x14ac:dyDescent="0.25">
      <c r="A10" t="s">
        <v>167</v>
      </c>
      <c r="B10">
        <v>1817534.34</v>
      </c>
      <c r="C10">
        <v>0</v>
      </c>
      <c r="D10">
        <v>98716.67</v>
      </c>
      <c r="F10">
        <v>210323.37</v>
      </c>
      <c r="G10">
        <v>311455.12</v>
      </c>
      <c r="M10">
        <v>616321</v>
      </c>
      <c r="N10">
        <v>364.83</v>
      </c>
      <c r="Q10">
        <v>-517077.45</v>
      </c>
      <c r="R10">
        <v>2551638.71</v>
      </c>
      <c r="T10">
        <v>1674682.91</v>
      </c>
      <c r="V10">
        <v>1937.42</v>
      </c>
      <c r="W10">
        <v>1532443.2</v>
      </c>
      <c r="X10">
        <v>-50000</v>
      </c>
      <c r="Y10">
        <v>1765842.2</v>
      </c>
      <c r="AA10">
        <v>4060</v>
      </c>
      <c r="AB10">
        <v>1228326.68</v>
      </c>
      <c r="AC10">
        <v>256258.44</v>
      </c>
      <c r="AD10">
        <v>1200</v>
      </c>
    </row>
    <row r="11" spans="1:30" x14ac:dyDescent="0.25">
      <c r="A11" t="s">
        <v>169</v>
      </c>
      <c r="B11">
        <v>1212227.6599999999</v>
      </c>
      <c r="C11">
        <v>0</v>
      </c>
      <c r="D11">
        <v>97417.86</v>
      </c>
      <c r="F11">
        <v>1901393.73</v>
      </c>
      <c r="G11">
        <v>603025.75</v>
      </c>
      <c r="M11">
        <v>112419</v>
      </c>
      <c r="N11">
        <v>0</v>
      </c>
      <c r="Q11">
        <v>1330380.94</v>
      </c>
      <c r="R11">
        <v>2241809.08</v>
      </c>
      <c r="T11">
        <v>1303116.55</v>
      </c>
      <c r="U11">
        <v>128000</v>
      </c>
      <c r="V11">
        <v>1101.81</v>
      </c>
      <c r="W11">
        <v>845120</v>
      </c>
      <c r="Y11">
        <v>1100331</v>
      </c>
      <c r="Z11">
        <v>8336</v>
      </c>
      <c r="AB11">
        <v>641526.5</v>
      </c>
      <c r="AC11">
        <v>295318.88</v>
      </c>
    </row>
    <row r="12" spans="1:30" x14ac:dyDescent="0.25">
      <c r="A12" t="s">
        <v>171</v>
      </c>
      <c r="B12">
        <v>651337.30000000005</v>
      </c>
      <c r="C12">
        <v>426409.02</v>
      </c>
      <c r="D12">
        <v>49819.85</v>
      </c>
      <c r="F12">
        <v>934210.26</v>
      </c>
      <c r="G12">
        <v>568326.84</v>
      </c>
      <c r="I12">
        <v>0</v>
      </c>
      <c r="M12">
        <v>132167.85</v>
      </c>
      <c r="N12">
        <v>0</v>
      </c>
      <c r="Q12">
        <v>616123.66</v>
      </c>
      <c r="R12">
        <v>1390481.55</v>
      </c>
      <c r="T12">
        <v>2040794.61</v>
      </c>
      <c r="U12">
        <v>261800</v>
      </c>
      <c r="V12">
        <v>795.53</v>
      </c>
      <c r="W12">
        <v>904600</v>
      </c>
      <c r="Y12">
        <v>1091947</v>
      </c>
      <c r="Z12">
        <v>1698</v>
      </c>
      <c r="AA12">
        <v>40068</v>
      </c>
      <c r="AB12">
        <v>998315.21</v>
      </c>
      <c r="AC12">
        <v>206111.72</v>
      </c>
      <c r="AD12">
        <v>480</v>
      </c>
    </row>
    <row r="13" spans="1:30" x14ac:dyDescent="0.25">
      <c r="A13" t="s">
        <v>173</v>
      </c>
      <c r="B13">
        <v>1186264.8400000001</v>
      </c>
      <c r="C13">
        <v>211905.91</v>
      </c>
      <c r="D13">
        <v>122404.14</v>
      </c>
      <c r="F13">
        <v>249288.99</v>
      </c>
      <c r="G13">
        <v>445738.13</v>
      </c>
      <c r="I13">
        <v>0</v>
      </c>
      <c r="M13">
        <v>192248.9</v>
      </c>
      <c r="N13">
        <v>2131.33</v>
      </c>
      <c r="Q13">
        <v>25804.74</v>
      </c>
      <c r="R13">
        <v>1997230.39</v>
      </c>
      <c r="T13">
        <v>1389284.81</v>
      </c>
      <c r="V13">
        <v>1499.4</v>
      </c>
      <c r="W13">
        <v>823575.2</v>
      </c>
      <c r="X13">
        <v>1528.25</v>
      </c>
      <c r="Y13">
        <v>1193707.45</v>
      </c>
      <c r="Z13">
        <v>4060</v>
      </c>
      <c r="AB13">
        <v>665280.53</v>
      </c>
      <c r="AC13">
        <v>213684.01</v>
      </c>
    </row>
    <row r="14" spans="1:30" x14ac:dyDescent="0.25">
      <c r="A14" t="s">
        <v>175</v>
      </c>
      <c r="B14">
        <v>874443.68</v>
      </c>
      <c r="C14">
        <v>94063.66</v>
      </c>
      <c r="D14">
        <v>59166.91</v>
      </c>
      <c r="F14">
        <v>418146.42</v>
      </c>
      <c r="G14">
        <v>224878.13</v>
      </c>
      <c r="I14">
        <v>-83200</v>
      </c>
      <c r="M14">
        <v>74773</v>
      </c>
      <c r="N14">
        <v>890.17</v>
      </c>
      <c r="Q14">
        <v>-1002140.22</v>
      </c>
      <c r="R14">
        <v>2502473.91</v>
      </c>
      <c r="T14">
        <v>1854455.73</v>
      </c>
      <c r="U14">
        <v>121920</v>
      </c>
      <c r="V14">
        <v>1140.8900000000001</v>
      </c>
      <c r="W14">
        <v>1256831.2</v>
      </c>
      <c r="Y14">
        <v>1781928.2</v>
      </c>
      <c r="AB14">
        <v>912240.75</v>
      </c>
      <c r="AC14">
        <v>99582.65</v>
      </c>
    </row>
    <row r="15" spans="1:30" x14ac:dyDescent="0.25">
      <c r="A15" t="s">
        <v>177</v>
      </c>
      <c r="B15">
        <v>565011.25</v>
      </c>
      <c r="C15">
        <v>0</v>
      </c>
      <c r="D15">
        <v>309135.62</v>
      </c>
      <c r="F15">
        <v>109408.46</v>
      </c>
      <c r="G15">
        <v>626264.92000000004</v>
      </c>
      <c r="I15">
        <v>30700</v>
      </c>
      <c r="M15">
        <v>91283.77</v>
      </c>
      <c r="N15">
        <v>10179.67</v>
      </c>
      <c r="Q15">
        <v>-280526.63</v>
      </c>
      <c r="R15">
        <v>2525004.41</v>
      </c>
      <c r="T15">
        <v>951833.68</v>
      </c>
      <c r="V15">
        <v>825.55</v>
      </c>
      <c r="W15">
        <v>1311315.2</v>
      </c>
      <c r="Y15">
        <v>1498913.2</v>
      </c>
      <c r="Z15">
        <v>35520</v>
      </c>
      <c r="AB15">
        <v>1027388.41</v>
      </c>
      <c r="AC15">
        <v>316733.78999999998</v>
      </c>
    </row>
    <row r="16" spans="1:30" x14ac:dyDescent="0.25">
      <c r="A16" t="s">
        <v>179</v>
      </c>
      <c r="B16">
        <v>182543.98</v>
      </c>
      <c r="C16">
        <v>11692</v>
      </c>
      <c r="D16">
        <v>145020.25</v>
      </c>
      <c r="F16">
        <v>197599.97</v>
      </c>
      <c r="G16">
        <v>781923.83</v>
      </c>
      <c r="M16">
        <v>60000</v>
      </c>
      <c r="N16">
        <v>1599.96</v>
      </c>
      <c r="Q16">
        <v>-2973935.87</v>
      </c>
      <c r="R16">
        <v>4613167.97</v>
      </c>
      <c r="T16">
        <v>1003534.95</v>
      </c>
      <c r="V16">
        <v>318.11</v>
      </c>
      <c r="Y16">
        <v>362328.24</v>
      </c>
      <c r="AB16">
        <v>843874.91</v>
      </c>
      <c r="AC16">
        <v>63767.94</v>
      </c>
    </row>
    <row r="17" spans="1:29" x14ac:dyDescent="0.25">
      <c r="A17" t="s">
        <v>181</v>
      </c>
      <c r="B17">
        <v>212228.08</v>
      </c>
      <c r="C17">
        <v>1121.53</v>
      </c>
      <c r="D17">
        <v>157842.66</v>
      </c>
      <c r="F17">
        <v>1580960.39</v>
      </c>
      <c r="G17">
        <v>687761.51</v>
      </c>
      <c r="I17">
        <v>0</v>
      </c>
      <c r="M17">
        <v>289428.36</v>
      </c>
      <c r="N17">
        <v>11504</v>
      </c>
      <c r="Q17">
        <v>-116185.75</v>
      </c>
      <c r="R17">
        <v>2841083.43</v>
      </c>
      <c r="T17">
        <v>844646.02</v>
      </c>
      <c r="V17">
        <v>601.52</v>
      </c>
      <c r="W17">
        <v>699790</v>
      </c>
      <c r="X17">
        <v>86836.53</v>
      </c>
      <c r="Y17">
        <v>1211521</v>
      </c>
      <c r="AB17">
        <v>312130.53000000003</v>
      </c>
      <c r="AC17">
        <v>90400.33</v>
      </c>
    </row>
    <row r="18" spans="1:29" x14ac:dyDescent="0.25">
      <c r="A18" t="s">
        <v>183</v>
      </c>
      <c r="B18">
        <v>397885.47</v>
      </c>
      <c r="C18">
        <v>0</v>
      </c>
      <c r="D18">
        <v>48553.97</v>
      </c>
      <c r="F18">
        <v>3703849.27</v>
      </c>
      <c r="G18">
        <v>397901.14</v>
      </c>
      <c r="I18">
        <v>0</v>
      </c>
      <c r="M18">
        <v>373112.61</v>
      </c>
      <c r="N18">
        <v>93.45</v>
      </c>
      <c r="P18">
        <v>2424646.83</v>
      </c>
      <c r="R18">
        <v>675062.61</v>
      </c>
      <c r="T18">
        <v>593985.93000000005</v>
      </c>
      <c r="V18">
        <v>742.06</v>
      </c>
      <c r="W18">
        <v>1907774.8</v>
      </c>
      <c r="X18">
        <v>230000</v>
      </c>
      <c r="Y18">
        <v>946642.96</v>
      </c>
      <c r="AB18">
        <v>578421.91</v>
      </c>
      <c r="AC18">
        <v>233771.61</v>
      </c>
    </row>
    <row r="19" spans="1:29" x14ac:dyDescent="0.25">
      <c r="A19" t="s">
        <v>185</v>
      </c>
      <c r="B19">
        <v>294314.14</v>
      </c>
      <c r="C19">
        <v>197384.81</v>
      </c>
      <c r="D19">
        <v>131170.59</v>
      </c>
      <c r="F19">
        <v>158935.17000000001</v>
      </c>
      <c r="G19">
        <v>1100288.57</v>
      </c>
      <c r="I19">
        <v>0</v>
      </c>
      <c r="M19">
        <v>139047.96</v>
      </c>
      <c r="N19">
        <v>14700.55</v>
      </c>
      <c r="Q19">
        <v>-271654.02</v>
      </c>
      <c r="R19">
        <v>1767990.24</v>
      </c>
      <c r="T19">
        <v>1940746.87</v>
      </c>
      <c r="V19">
        <v>722.41</v>
      </c>
      <c r="W19">
        <v>966790</v>
      </c>
      <c r="Y19">
        <v>1184594</v>
      </c>
      <c r="Z19">
        <v>4060</v>
      </c>
      <c r="AB19">
        <v>1187275.6000000001</v>
      </c>
      <c r="AC19">
        <v>136121.13</v>
      </c>
    </row>
    <row r="20" spans="1:29" x14ac:dyDescent="0.25">
      <c r="A20" t="s">
        <v>187</v>
      </c>
      <c r="B20">
        <v>134422.81</v>
      </c>
      <c r="C20">
        <v>36828</v>
      </c>
      <c r="D20">
        <v>100349.99</v>
      </c>
      <c r="F20">
        <v>3588642.88</v>
      </c>
      <c r="G20">
        <v>923183.79</v>
      </c>
      <c r="M20">
        <v>254828.7</v>
      </c>
      <c r="N20">
        <v>20222.62</v>
      </c>
      <c r="P20">
        <v>3333463.4</v>
      </c>
      <c r="Q20">
        <v>-102177.58</v>
      </c>
      <c r="R20">
        <v>938360.62</v>
      </c>
      <c r="T20">
        <v>1190210.5600000001</v>
      </c>
      <c r="W20">
        <v>1622327.1</v>
      </c>
      <c r="Y20">
        <v>2016385.1</v>
      </c>
      <c r="AB20">
        <v>873826.47</v>
      </c>
      <c r="AC20">
        <v>170229.03</v>
      </c>
    </row>
    <row r="21" spans="1:29" x14ac:dyDescent="0.25">
      <c r="A21" t="s">
        <v>189</v>
      </c>
      <c r="B21">
        <v>518410.21</v>
      </c>
      <c r="C21">
        <v>0</v>
      </c>
      <c r="D21">
        <v>77764.56</v>
      </c>
      <c r="F21">
        <v>238649.03</v>
      </c>
      <c r="G21">
        <v>810513.17</v>
      </c>
      <c r="M21">
        <v>219204.45</v>
      </c>
      <c r="N21">
        <v>4300.09</v>
      </c>
      <c r="Q21">
        <v>1245479.32</v>
      </c>
      <c r="R21">
        <v>909939.73</v>
      </c>
      <c r="T21">
        <v>638717.88</v>
      </c>
      <c r="V21">
        <v>514.5</v>
      </c>
      <c r="W21">
        <v>1157840</v>
      </c>
      <c r="Y21">
        <v>1601133</v>
      </c>
      <c r="AB21">
        <v>544281.26</v>
      </c>
      <c r="AC21">
        <v>159984.74</v>
      </c>
    </row>
    <row r="22" spans="1:29" x14ac:dyDescent="0.25">
      <c r="A22" t="s">
        <v>191</v>
      </c>
      <c r="B22">
        <v>1157798.53</v>
      </c>
      <c r="C22">
        <v>35876</v>
      </c>
      <c r="D22">
        <v>116912.37</v>
      </c>
      <c r="F22">
        <v>662884.79</v>
      </c>
      <c r="G22">
        <v>525305.52</v>
      </c>
      <c r="I22">
        <v>0</v>
      </c>
      <c r="M22">
        <v>988709.51</v>
      </c>
      <c r="N22">
        <v>-2023.73</v>
      </c>
      <c r="Q22">
        <v>385101.72</v>
      </c>
      <c r="R22">
        <v>1741975.93</v>
      </c>
      <c r="T22">
        <v>1003242.71</v>
      </c>
      <c r="U22">
        <v>7780</v>
      </c>
      <c r="W22">
        <v>813960</v>
      </c>
      <c r="Y22">
        <v>882283</v>
      </c>
      <c r="AB22">
        <v>1348139.82</v>
      </c>
      <c r="AC22">
        <v>54996.11</v>
      </c>
    </row>
    <row r="23" spans="1:29" x14ac:dyDescent="0.25">
      <c r="A23" t="s">
        <v>193</v>
      </c>
      <c r="B23">
        <v>436027.1</v>
      </c>
      <c r="C23">
        <v>32787.339999999997</v>
      </c>
      <c r="D23">
        <v>245269.36</v>
      </c>
      <c r="F23">
        <v>1752829</v>
      </c>
      <c r="G23">
        <v>432097.83</v>
      </c>
      <c r="M23">
        <v>171067.15</v>
      </c>
      <c r="N23">
        <v>118.32</v>
      </c>
      <c r="Q23">
        <v>850249.28</v>
      </c>
      <c r="R23">
        <v>2083742</v>
      </c>
      <c r="T23">
        <v>844167.58</v>
      </c>
      <c r="V23">
        <v>571.34</v>
      </c>
      <c r="W23">
        <v>501970</v>
      </c>
      <c r="Y23">
        <v>830297</v>
      </c>
      <c r="AB23">
        <v>402779.14</v>
      </c>
      <c r="AC23">
        <v>145998.9</v>
      </c>
    </row>
    <row r="24" spans="1:29" x14ac:dyDescent="0.25">
      <c r="A24" t="s">
        <v>198</v>
      </c>
      <c r="B24">
        <v>324432.90999999997</v>
      </c>
      <c r="C24">
        <v>0</v>
      </c>
      <c r="D24">
        <v>21519.89</v>
      </c>
      <c r="F24">
        <v>161872.38</v>
      </c>
      <c r="G24">
        <v>30062.77</v>
      </c>
      <c r="N24">
        <v>0</v>
      </c>
      <c r="P24">
        <v>-183930.23999999999</v>
      </c>
      <c r="Q24">
        <v>654578</v>
      </c>
      <c r="T24">
        <v>1895144.28</v>
      </c>
      <c r="V24">
        <v>382.11</v>
      </c>
      <c r="W24">
        <v>1252832</v>
      </c>
      <c r="X24">
        <v>10500</v>
      </c>
      <c r="Y24">
        <v>1746376</v>
      </c>
      <c r="AA24">
        <v>3000</v>
      </c>
      <c r="AB24">
        <v>1106725.2</v>
      </c>
      <c r="AC24">
        <v>75342</v>
      </c>
    </row>
    <row r="25" spans="1:29" x14ac:dyDescent="0.25">
      <c r="A25" t="s">
        <v>199</v>
      </c>
      <c r="B25">
        <v>262666.96999999997</v>
      </c>
      <c r="C25">
        <v>0</v>
      </c>
      <c r="D25">
        <v>44831.54</v>
      </c>
      <c r="F25">
        <v>888554.52</v>
      </c>
      <c r="G25">
        <v>1340343.52</v>
      </c>
      <c r="N25">
        <v>0</v>
      </c>
      <c r="P25">
        <v>-160236.91</v>
      </c>
      <c r="Q25">
        <v>2645305.21</v>
      </c>
      <c r="T25">
        <v>1534679.02</v>
      </c>
      <c r="V25">
        <v>307.24</v>
      </c>
      <c r="W25">
        <v>1438640</v>
      </c>
      <c r="X25">
        <v>24000</v>
      </c>
      <c r="Y25">
        <v>1582898.97</v>
      </c>
      <c r="Z25">
        <v>5000</v>
      </c>
      <c r="AB25">
        <v>929176.58</v>
      </c>
      <c r="AC25">
        <v>153477.46</v>
      </c>
    </row>
    <row r="26" spans="1:29" x14ac:dyDescent="0.25">
      <c r="A26" t="s">
        <v>200</v>
      </c>
      <c r="B26">
        <v>147282.06</v>
      </c>
      <c r="C26">
        <v>1943227.5</v>
      </c>
      <c r="D26">
        <v>130278.71</v>
      </c>
      <c r="F26">
        <v>337468.84</v>
      </c>
      <c r="G26">
        <v>2207374.77</v>
      </c>
      <c r="M26">
        <v>232636</v>
      </c>
      <c r="N26">
        <v>50346.58</v>
      </c>
      <c r="Q26">
        <v>2356065.7799999998</v>
      </c>
      <c r="R26">
        <v>1839928.23</v>
      </c>
      <c r="T26">
        <v>1079241.8899999999</v>
      </c>
      <c r="W26">
        <v>882560</v>
      </c>
      <c r="X26">
        <v>63300</v>
      </c>
      <c r="Y26">
        <v>1179735</v>
      </c>
      <c r="AB26">
        <v>374700.56</v>
      </c>
      <c r="AC26">
        <v>11111.04</v>
      </c>
    </row>
    <row r="27" spans="1:29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B27">
        <v>62221</v>
      </c>
      <c r="AC27">
        <v>17983.599999999999</v>
      </c>
    </row>
    <row r="28" spans="1:29" x14ac:dyDescent="0.25">
      <c r="A28" t="s">
        <v>202</v>
      </c>
      <c r="B28">
        <v>20884.02</v>
      </c>
      <c r="C28">
        <v>0</v>
      </c>
      <c r="D28">
        <v>15348.89</v>
      </c>
      <c r="F28">
        <v>1960760.77</v>
      </c>
      <c r="G28">
        <v>198509.93</v>
      </c>
      <c r="N28">
        <v>12313</v>
      </c>
      <c r="Q28">
        <v>-567793.26</v>
      </c>
      <c r="R28">
        <v>3122820.6</v>
      </c>
      <c r="T28">
        <v>769984.81</v>
      </c>
      <c r="W28">
        <v>523520</v>
      </c>
      <c r="Y28">
        <v>868420</v>
      </c>
      <c r="AB28">
        <v>457955.64</v>
      </c>
      <c r="AC28">
        <v>209065.9</v>
      </c>
    </row>
    <row r="29" spans="1:29" x14ac:dyDescent="0.25">
      <c r="A29" t="s">
        <v>203</v>
      </c>
      <c r="B29">
        <v>372889.23</v>
      </c>
      <c r="C29">
        <v>0</v>
      </c>
      <c r="D29">
        <v>53276.800000000003</v>
      </c>
      <c r="F29">
        <v>1060247.74</v>
      </c>
      <c r="G29">
        <v>961131.37</v>
      </c>
      <c r="M29">
        <v>268675</v>
      </c>
      <c r="N29">
        <v>5636</v>
      </c>
      <c r="Q29">
        <v>2155793.19</v>
      </c>
      <c r="T29">
        <v>1128884.8700000001</v>
      </c>
      <c r="V29">
        <v>668.43</v>
      </c>
      <c r="W29">
        <v>343020</v>
      </c>
      <c r="X29">
        <v>10500</v>
      </c>
      <c r="Y29">
        <v>790739</v>
      </c>
      <c r="AA29">
        <v>1048</v>
      </c>
      <c r="AB29">
        <v>525595.46</v>
      </c>
      <c r="AC29">
        <v>65549.89</v>
      </c>
    </row>
    <row r="30" spans="1:29" x14ac:dyDescent="0.25">
      <c r="A30" t="s">
        <v>204</v>
      </c>
      <c r="B30">
        <v>561324.29</v>
      </c>
      <c r="C30">
        <v>60869</v>
      </c>
      <c r="D30">
        <v>93203.51</v>
      </c>
      <c r="F30">
        <v>805670.6</v>
      </c>
      <c r="G30">
        <v>1035920.36</v>
      </c>
      <c r="M30">
        <v>231674</v>
      </c>
      <c r="N30">
        <v>-1663</v>
      </c>
      <c r="P30">
        <v>-210876.62</v>
      </c>
      <c r="Q30">
        <v>2709594.88</v>
      </c>
      <c r="T30">
        <v>648076.51</v>
      </c>
      <c r="V30">
        <v>49.35</v>
      </c>
      <c r="W30">
        <v>511560</v>
      </c>
      <c r="Y30">
        <v>724238</v>
      </c>
      <c r="AB30">
        <v>325881.59999999998</v>
      </c>
      <c r="AC30">
        <v>165057.76</v>
      </c>
    </row>
    <row r="31" spans="1:29" x14ac:dyDescent="0.25">
      <c r="A31" t="s">
        <v>205</v>
      </c>
      <c r="B31">
        <v>362149.83</v>
      </c>
      <c r="C31">
        <v>0</v>
      </c>
      <c r="D31">
        <v>3071.96</v>
      </c>
      <c r="E31">
        <v>21469</v>
      </c>
      <c r="F31">
        <v>62639</v>
      </c>
      <c r="G31">
        <v>499025.27</v>
      </c>
      <c r="N31">
        <v>18782</v>
      </c>
      <c r="O31">
        <v>551</v>
      </c>
      <c r="P31">
        <v>-2190280.75</v>
      </c>
      <c r="Q31">
        <v>41156.1</v>
      </c>
      <c r="R31">
        <v>3095144.84</v>
      </c>
      <c r="T31">
        <v>749516</v>
      </c>
      <c r="U31">
        <v>85111</v>
      </c>
      <c r="V31">
        <v>483.52</v>
      </c>
      <c r="W31">
        <v>1230320</v>
      </c>
      <c r="X31">
        <v>37709</v>
      </c>
      <c r="Y31">
        <v>1459107</v>
      </c>
      <c r="AB31">
        <v>372222.65</v>
      </c>
      <c r="AC31">
        <v>164048</v>
      </c>
    </row>
    <row r="32" spans="1:29" x14ac:dyDescent="0.25">
      <c r="A32" t="s">
        <v>206</v>
      </c>
      <c r="B32">
        <v>554168.1</v>
      </c>
      <c r="C32">
        <v>0</v>
      </c>
      <c r="D32">
        <v>18029</v>
      </c>
      <c r="F32">
        <v>784598</v>
      </c>
      <c r="G32">
        <v>2647135.23</v>
      </c>
      <c r="N32">
        <v>5334</v>
      </c>
      <c r="Q32">
        <v>3943255.19</v>
      </c>
      <c r="T32">
        <v>1359869.42</v>
      </c>
      <c r="W32">
        <v>1210784</v>
      </c>
      <c r="Y32">
        <v>1599816</v>
      </c>
      <c r="AB32">
        <v>538440.04</v>
      </c>
      <c r="AC32">
        <v>303476.24</v>
      </c>
    </row>
    <row r="33" spans="1:30" x14ac:dyDescent="0.25">
      <c r="A33" t="s">
        <v>207</v>
      </c>
      <c r="B33">
        <v>460633.62</v>
      </c>
      <c r="C33">
        <v>15000</v>
      </c>
      <c r="D33">
        <v>17752.150000000001</v>
      </c>
      <c r="F33">
        <v>1261246.52</v>
      </c>
      <c r="G33">
        <v>24174</v>
      </c>
      <c r="N33">
        <v>3770</v>
      </c>
      <c r="Q33">
        <v>-40536.97</v>
      </c>
      <c r="R33">
        <v>1455376.69</v>
      </c>
      <c r="T33">
        <v>1078404.79</v>
      </c>
      <c r="V33">
        <v>198.66</v>
      </c>
      <c r="Y33">
        <v>336357</v>
      </c>
      <c r="AB33">
        <v>213700</v>
      </c>
      <c r="AC33">
        <v>55249.88</v>
      </c>
    </row>
    <row r="34" spans="1:30" x14ac:dyDescent="0.25">
      <c r="A34" t="s">
        <v>208</v>
      </c>
      <c r="B34">
        <v>456221.1</v>
      </c>
      <c r="C34">
        <v>62884.02</v>
      </c>
      <c r="D34">
        <v>132550.98000000001</v>
      </c>
      <c r="F34">
        <v>644375.87</v>
      </c>
      <c r="G34">
        <v>248706.27</v>
      </c>
      <c r="N34">
        <v>-2427</v>
      </c>
      <c r="Q34">
        <v>293859.27</v>
      </c>
      <c r="R34">
        <v>1829621.52</v>
      </c>
      <c r="T34">
        <v>1117897.42</v>
      </c>
      <c r="V34">
        <v>531.4</v>
      </c>
      <c r="Y34">
        <v>472490</v>
      </c>
      <c r="AB34">
        <v>682229.45</v>
      </c>
      <c r="AC34">
        <v>164204.92000000001</v>
      </c>
    </row>
    <row r="35" spans="1:30" x14ac:dyDescent="0.25">
      <c r="A35" t="s">
        <v>209</v>
      </c>
      <c r="B35">
        <v>406772.58</v>
      </c>
      <c r="C35">
        <v>21120</v>
      </c>
      <c r="D35">
        <v>19316.73</v>
      </c>
      <c r="F35">
        <v>354710.49</v>
      </c>
      <c r="G35">
        <v>142767.1</v>
      </c>
      <c r="H35">
        <v>1</v>
      </c>
      <c r="M35">
        <v>349174</v>
      </c>
      <c r="N35">
        <v>-3785</v>
      </c>
      <c r="Q35">
        <v>-1995822.78</v>
      </c>
      <c r="R35">
        <v>2563303.2200000002</v>
      </c>
      <c r="T35">
        <v>1164301.68</v>
      </c>
      <c r="W35">
        <v>58890</v>
      </c>
      <c r="Y35">
        <v>681504</v>
      </c>
      <c r="AB35">
        <v>263587.96999999997</v>
      </c>
      <c r="AC35">
        <v>92606.25</v>
      </c>
    </row>
    <row r="36" spans="1:30" x14ac:dyDescent="0.25">
      <c r="A36" t="s">
        <v>213</v>
      </c>
      <c r="B36">
        <v>1494508.92</v>
      </c>
      <c r="C36">
        <v>23928</v>
      </c>
      <c r="D36">
        <v>28379.14</v>
      </c>
      <c r="F36">
        <v>474352.12</v>
      </c>
      <c r="G36">
        <v>96677.8</v>
      </c>
      <c r="I36">
        <v>12160</v>
      </c>
      <c r="M36">
        <v>525496</v>
      </c>
      <c r="N36">
        <v>800.2</v>
      </c>
      <c r="Q36">
        <v>-2756755.41</v>
      </c>
      <c r="R36">
        <v>3551030.77</v>
      </c>
      <c r="T36">
        <v>1788614.22</v>
      </c>
      <c r="V36">
        <v>1106.51</v>
      </c>
      <c r="W36">
        <v>1559763.68</v>
      </c>
      <c r="X36">
        <v>31880</v>
      </c>
      <c r="Y36">
        <v>1951254.68</v>
      </c>
      <c r="Z36">
        <v>5000</v>
      </c>
      <c r="AB36">
        <v>424835.71</v>
      </c>
      <c r="AC36">
        <v>105860.2</v>
      </c>
      <c r="AD36">
        <v>20000</v>
      </c>
    </row>
    <row r="37" spans="1:30" x14ac:dyDescent="0.25">
      <c r="A37" t="s">
        <v>214</v>
      </c>
      <c r="B37">
        <v>590459.79</v>
      </c>
      <c r="C37">
        <v>63209.38</v>
      </c>
      <c r="D37">
        <v>73095.73</v>
      </c>
      <c r="F37">
        <v>239919</v>
      </c>
      <c r="G37">
        <v>147720.26</v>
      </c>
      <c r="I37">
        <v>2700</v>
      </c>
      <c r="N37">
        <v>1130.05</v>
      </c>
      <c r="Q37">
        <v>-719783.87</v>
      </c>
      <c r="R37">
        <v>1997207.95</v>
      </c>
      <c r="T37">
        <v>1079048.8</v>
      </c>
      <c r="V37">
        <v>1048.05</v>
      </c>
      <c r="W37">
        <v>648312</v>
      </c>
      <c r="Y37">
        <v>1049819</v>
      </c>
      <c r="AB37">
        <v>715450.82</v>
      </c>
      <c r="AC37">
        <v>51798.239999999998</v>
      </c>
    </row>
    <row r="38" spans="1:30" x14ac:dyDescent="0.25">
      <c r="A38" t="s">
        <v>215</v>
      </c>
      <c r="B38">
        <v>561694.14</v>
      </c>
      <c r="C38">
        <v>28049.599999999999</v>
      </c>
      <c r="D38">
        <v>33340.300000000003</v>
      </c>
      <c r="F38">
        <v>144690.72</v>
      </c>
      <c r="G38">
        <v>72686.41</v>
      </c>
      <c r="I38">
        <v>1839</v>
      </c>
      <c r="M38">
        <v>381280</v>
      </c>
      <c r="N38">
        <v>4594.26</v>
      </c>
      <c r="Q38">
        <v>-2481032.38</v>
      </c>
      <c r="R38">
        <v>2854572.07</v>
      </c>
      <c r="T38">
        <v>1299257.69</v>
      </c>
      <c r="U38">
        <v>1526000</v>
      </c>
      <c r="V38">
        <v>311</v>
      </c>
      <c r="W38">
        <v>861756</v>
      </c>
      <c r="Y38">
        <v>1119911</v>
      </c>
      <c r="Z38">
        <v>3648</v>
      </c>
      <c r="AB38">
        <v>2330178.33</v>
      </c>
      <c r="AC38">
        <v>36565.78</v>
      </c>
      <c r="AD38">
        <v>20000</v>
      </c>
    </row>
    <row r="39" spans="1:30" x14ac:dyDescent="0.25">
      <c r="A39" t="s">
        <v>216</v>
      </c>
      <c r="B39">
        <v>600455.68999999994</v>
      </c>
      <c r="C39">
        <v>34370.65</v>
      </c>
      <c r="D39">
        <v>14742.68</v>
      </c>
      <c r="F39">
        <v>337963.05</v>
      </c>
      <c r="G39">
        <v>133173.69</v>
      </c>
      <c r="I39">
        <v>0</v>
      </c>
      <c r="N39">
        <v>1745</v>
      </c>
      <c r="Q39">
        <v>-399490.11</v>
      </c>
      <c r="R39">
        <v>1440362.48</v>
      </c>
      <c r="T39">
        <v>891211.74</v>
      </c>
      <c r="V39">
        <v>587.30999999999995</v>
      </c>
      <c r="Y39">
        <v>177265</v>
      </c>
      <c r="Z39">
        <v>12781</v>
      </c>
      <c r="AB39">
        <v>379088.47</v>
      </c>
      <c r="AC39">
        <v>152489.69</v>
      </c>
    </row>
    <row r="40" spans="1:30" x14ac:dyDescent="0.25">
      <c r="A40" t="s">
        <v>217</v>
      </c>
      <c r="B40">
        <v>727766.54</v>
      </c>
      <c r="C40">
        <v>32149.55</v>
      </c>
      <c r="D40">
        <v>12718.86</v>
      </c>
      <c r="F40">
        <v>2475707.9300000002</v>
      </c>
      <c r="G40">
        <v>304040.53999999998</v>
      </c>
      <c r="I40">
        <v>0</v>
      </c>
      <c r="M40">
        <v>209664.9</v>
      </c>
      <c r="N40">
        <v>685.12</v>
      </c>
      <c r="Q40">
        <v>2689157.8</v>
      </c>
      <c r="R40">
        <v>455164.99</v>
      </c>
      <c r="T40">
        <v>713536.26</v>
      </c>
      <c r="U40">
        <v>28500</v>
      </c>
      <c r="V40">
        <v>549.62</v>
      </c>
      <c r="W40">
        <v>1096631.6000000001</v>
      </c>
      <c r="Y40">
        <v>1259627.6000000001</v>
      </c>
      <c r="Z40">
        <v>1040</v>
      </c>
      <c r="AB40">
        <v>283759.68</v>
      </c>
      <c r="AC40">
        <v>203992.09</v>
      </c>
    </row>
    <row r="41" spans="1:30" x14ac:dyDescent="0.25">
      <c r="A41" t="s">
        <v>218</v>
      </c>
      <c r="B41">
        <v>444492.06</v>
      </c>
      <c r="C41">
        <v>4663.75</v>
      </c>
      <c r="D41">
        <v>137705.84</v>
      </c>
      <c r="F41">
        <v>188271.18</v>
      </c>
      <c r="G41">
        <v>353341.98</v>
      </c>
      <c r="N41">
        <v>11688.99</v>
      </c>
      <c r="Q41">
        <v>-966346.17</v>
      </c>
      <c r="R41">
        <v>1976836.89</v>
      </c>
      <c r="T41">
        <v>890341.12</v>
      </c>
      <c r="V41">
        <v>500.53</v>
      </c>
      <c r="W41">
        <v>791403.5</v>
      </c>
      <c r="Y41">
        <v>880718.5</v>
      </c>
      <c r="Z41">
        <v>17003</v>
      </c>
      <c r="AB41">
        <v>603643.67000000004</v>
      </c>
      <c r="AC41">
        <v>87288.88</v>
      </c>
    </row>
    <row r="42" spans="1:30" x14ac:dyDescent="0.25">
      <c r="A42" t="s">
        <v>219</v>
      </c>
      <c r="B42">
        <v>1066799.31</v>
      </c>
      <c r="C42">
        <v>91401.05</v>
      </c>
      <c r="D42">
        <v>48929</v>
      </c>
      <c r="F42">
        <v>271405.17</v>
      </c>
      <c r="G42">
        <v>240400.5</v>
      </c>
      <c r="I42">
        <v>0</v>
      </c>
      <c r="M42">
        <v>163837.4</v>
      </c>
      <c r="N42">
        <v>797.29</v>
      </c>
      <c r="Q42">
        <v>-657163.15</v>
      </c>
      <c r="R42">
        <v>1732965.71</v>
      </c>
      <c r="T42">
        <v>1453006.17</v>
      </c>
      <c r="U42">
        <v>62850</v>
      </c>
      <c r="V42">
        <v>946.02</v>
      </c>
      <c r="W42">
        <v>903540.74</v>
      </c>
      <c r="Y42">
        <v>1214658.74</v>
      </c>
      <c r="Z42">
        <v>850</v>
      </c>
      <c r="AB42">
        <v>542040.94999999995</v>
      </c>
      <c r="AC42">
        <v>67297.509999999995</v>
      </c>
    </row>
    <row r="43" spans="1:30" x14ac:dyDescent="0.25">
      <c r="A43" t="s">
        <v>220</v>
      </c>
      <c r="B43">
        <v>478316.54</v>
      </c>
      <c r="C43">
        <v>53608.480000000003</v>
      </c>
      <c r="D43">
        <v>280806.71000000002</v>
      </c>
      <c r="F43">
        <v>176670.2</v>
      </c>
      <c r="G43">
        <v>117396.24</v>
      </c>
      <c r="I43">
        <v>0</v>
      </c>
      <c r="M43">
        <v>95847.039999999994</v>
      </c>
      <c r="N43">
        <v>1232.6099999999999</v>
      </c>
      <c r="Q43">
        <v>-999664.08</v>
      </c>
      <c r="R43">
        <v>2083523.09</v>
      </c>
      <c r="T43">
        <v>960299.23</v>
      </c>
      <c r="V43">
        <v>581.78</v>
      </c>
      <c r="W43">
        <v>482013</v>
      </c>
      <c r="Y43">
        <v>728963</v>
      </c>
      <c r="Z43">
        <v>5723</v>
      </c>
      <c r="AB43">
        <v>472854.12</v>
      </c>
      <c r="AC43">
        <v>229474.75</v>
      </c>
    </row>
    <row r="44" spans="1:30" x14ac:dyDescent="0.25">
      <c r="A44" t="s">
        <v>221</v>
      </c>
      <c r="B44">
        <v>496532.79</v>
      </c>
      <c r="C44">
        <v>22000</v>
      </c>
      <c r="D44">
        <v>17310.830000000002</v>
      </c>
      <c r="F44">
        <v>1042595.37</v>
      </c>
      <c r="G44">
        <v>291035.31</v>
      </c>
      <c r="I44">
        <v>0</v>
      </c>
      <c r="N44">
        <v>1872.7</v>
      </c>
      <c r="Q44">
        <v>1905442.14</v>
      </c>
      <c r="T44">
        <v>1066510.9099999999</v>
      </c>
      <c r="V44">
        <v>621.42999999999995</v>
      </c>
      <c r="W44">
        <v>703584</v>
      </c>
      <c r="Y44">
        <v>1145706</v>
      </c>
      <c r="Z44">
        <v>920</v>
      </c>
      <c r="AA44">
        <v>640</v>
      </c>
      <c r="AB44">
        <v>440146.47</v>
      </c>
      <c r="AC44">
        <v>134234.17000000001</v>
      </c>
    </row>
    <row r="45" spans="1:30" x14ac:dyDescent="0.25">
      <c r="A45" t="s">
        <v>222</v>
      </c>
      <c r="B45">
        <v>390603.77</v>
      </c>
      <c r="C45">
        <v>145093.09</v>
      </c>
      <c r="D45">
        <v>56978.62</v>
      </c>
      <c r="F45">
        <v>611810.49</v>
      </c>
      <c r="G45">
        <v>220116.81</v>
      </c>
      <c r="I45">
        <v>0</v>
      </c>
      <c r="M45">
        <v>118300</v>
      </c>
      <c r="N45">
        <v>6295.61</v>
      </c>
      <c r="Q45">
        <v>-423177.52</v>
      </c>
      <c r="R45">
        <v>1500565.11</v>
      </c>
      <c r="T45">
        <v>1155719.28</v>
      </c>
      <c r="U45">
        <v>374550</v>
      </c>
      <c r="V45">
        <v>241.3</v>
      </c>
      <c r="W45">
        <v>960147.2</v>
      </c>
      <c r="Y45">
        <v>1246031.2</v>
      </c>
      <c r="Z45">
        <v>21663</v>
      </c>
      <c r="AB45">
        <v>847714.15</v>
      </c>
      <c r="AC45">
        <v>105889</v>
      </c>
    </row>
    <row r="46" spans="1:30" x14ac:dyDescent="0.25">
      <c r="A46" t="s">
        <v>224</v>
      </c>
      <c r="B46">
        <v>452621.01</v>
      </c>
      <c r="C46">
        <v>4107.8999999999996</v>
      </c>
      <c r="D46">
        <v>5957.31</v>
      </c>
      <c r="F46">
        <v>16455</v>
      </c>
      <c r="G46">
        <v>33089.54</v>
      </c>
      <c r="I46">
        <v>0</v>
      </c>
      <c r="M46">
        <v>21000</v>
      </c>
      <c r="N46">
        <v>1124.27</v>
      </c>
      <c r="Q46">
        <v>-2101244.9500000002</v>
      </c>
      <c r="R46">
        <v>2280594.58</v>
      </c>
      <c r="T46">
        <v>1021787.59</v>
      </c>
      <c r="V46">
        <v>299.57</v>
      </c>
      <c r="W46">
        <v>1185859.2</v>
      </c>
      <c r="Y46">
        <v>1478309.67</v>
      </c>
      <c r="Z46">
        <v>42476</v>
      </c>
      <c r="AB46">
        <v>282340.7</v>
      </c>
      <c r="AC46">
        <v>13412.15</v>
      </c>
    </row>
    <row r="47" spans="1:30" x14ac:dyDescent="0.25">
      <c r="A47" t="s">
        <v>228</v>
      </c>
      <c r="B47">
        <v>104701.24</v>
      </c>
      <c r="C47">
        <v>24621.25</v>
      </c>
      <c r="D47">
        <v>103672.98</v>
      </c>
      <c r="F47">
        <v>5748164.8899999997</v>
      </c>
      <c r="G47">
        <v>1786218.19</v>
      </c>
      <c r="I47">
        <v>0</v>
      </c>
      <c r="N47">
        <v>376</v>
      </c>
      <c r="P47">
        <v>-1378318.91</v>
      </c>
      <c r="Q47">
        <v>7269033.2000000002</v>
      </c>
      <c r="R47">
        <v>2114009</v>
      </c>
      <c r="T47">
        <v>497680.06</v>
      </c>
      <c r="U47">
        <v>94250</v>
      </c>
      <c r="V47">
        <v>982.05</v>
      </c>
      <c r="W47">
        <v>318529.15000000002</v>
      </c>
      <c r="Y47">
        <v>536713.15</v>
      </c>
      <c r="AB47">
        <v>188424.75</v>
      </c>
      <c r="AC47">
        <v>191214.9</v>
      </c>
    </row>
    <row r="48" spans="1:30" x14ac:dyDescent="0.25">
      <c r="A48" t="s">
        <v>229</v>
      </c>
      <c r="B48">
        <v>620859.69999999995</v>
      </c>
      <c r="C48">
        <v>57504.93</v>
      </c>
      <c r="D48">
        <v>17845.669999999998</v>
      </c>
      <c r="F48">
        <v>3443457.88</v>
      </c>
      <c r="G48">
        <v>192802.12</v>
      </c>
      <c r="I48">
        <v>0</v>
      </c>
      <c r="M48">
        <v>383250</v>
      </c>
      <c r="N48">
        <v>441.1</v>
      </c>
      <c r="Q48">
        <v>2538206</v>
      </c>
      <c r="R48">
        <v>1646714.98</v>
      </c>
      <c r="T48">
        <v>534307.88</v>
      </c>
      <c r="V48">
        <v>763.17</v>
      </c>
      <c r="W48">
        <v>709761.33</v>
      </c>
      <c r="Y48">
        <v>898016.33</v>
      </c>
      <c r="AB48">
        <v>223632.65</v>
      </c>
      <c r="AC48">
        <v>146787.10999999999</v>
      </c>
      <c r="AD48">
        <v>208040</v>
      </c>
    </row>
    <row r="49" spans="1:30" x14ac:dyDescent="0.25">
      <c r="A49" t="s">
        <v>230</v>
      </c>
      <c r="B49">
        <v>1182801.68</v>
      </c>
      <c r="C49">
        <v>6041.5</v>
      </c>
      <c r="D49">
        <v>19712.150000000001</v>
      </c>
      <c r="F49">
        <v>1370118.53</v>
      </c>
      <c r="G49">
        <v>1934445.1</v>
      </c>
      <c r="H49">
        <v>73999</v>
      </c>
      <c r="I49">
        <v>0</v>
      </c>
      <c r="M49">
        <v>190000</v>
      </c>
      <c r="N49">
        <v>982.61</v>
      </c>
      <c r="P49">
        <v>27700</v>
      </c>
      <c r="Q49">
        <v>2295561</v>
      </c>
      <c r="R49">
        <v>2273364.33</v>
      </c>
      <c r="T49">
        <v>290757.96000000002</v>
      </c>
      <c r="V49">
        <v>1343.72</v>
      </c>
      <c r="W49">
        <v>598497.19999999995</v>
      </c>
      <c r="Y49">
        <v>797575.2</v>
      </c>
      <c r="AB49">
        <v>136194.1</v>
      </c>
      <c r="AC49">
        <v>178919.56</v>
      </c>
    </row>
    <row r="50" spans="1:30" x14ac:dyDescent="0.25">
      <c r="A50" t="s">
        <v>234</v>
      </c>
      <c r="B50">
        <v>1466631.03</v>
      </c>
      <c r="C50">
        <v>0</v>
      </c>
      <c r="D50">
        <v>92.59</v>
      </c>
      <c r="F50">
        <v>26037.64</v>
      </c>
      <c r="G50">
        <v>590861.5</v>
      </c>
      <c r="I50">
        <v>0</v>
      </c>
      <c r="J50">
        <v>956.8</v>
      </c>
      <c r="N50">
        <v>3498.3</v>
      </c>
      <c r="O50">
        <v>118000</v>
      </c>
      <c r="Q50">
        <v>-610377.69999999995</v>
      </c>
      <c r="R50">
        <v>2191305.25</v>
      </c>
      <c r="S50">
        <v>1131.93</v>
      </c>
      <c r="T50">
        <v>1098302.6200000001</v>
      </c>
      <c r="W50">
        <v>1034386.4</v>
      </c>
      <c r="Y50">
        <v>1186574.3999999999</v>
      </c>
      <c r="AB50">
        <v>368264.44</v>
      </c>
      <c r="AC50">
        <v>60322</v>
      </c>
    </row>
    <row r="51" spans="1:30" x14ac:dyDescent="0.25">
      <c r="A51" t="s">
        <v>235</v>
      </c>
      <c r="B51">
        <v>1607803.18</v>
      </c>
      <c r="C51">
        <v>0</v>
      </c>
      <c r="D51">
        <v>79600.7</v>
      </c>
      <c r="F51">
        <v>979172.78</v>
      </c>
      <c r="G51">
        <v>77187.97</v>
      </c>
      <c r="I51">
        <v>-4000</v>
      </c>
      <c r="M51">
        <v>424950</v>
      </c>
      <c r="N51">
        <v>-346097.96</v>
      </c>
      <c r="Q51">
        <v>274569.81</v>
      </c>
      <c r="R51">
        <v>2281491.52</v>
      </c>
      <c r="T51">
        <v>2499191.1</v>
      </c>
      <c r="V51">
        <v>1576.15</v>
      </c>
      <c r="W51">
        <v>2056452.6</v>
      </c>
      <c r="Y51">
        <v>2334052.6</v>
      </c>
      <c r="AB51">
        <v>1194294.8400000001</v>
      </c>
      <c r="AC51">
        <v>116821.15</v>
      </c>
    </row>
    <row r="52" spans="1:30" x14ac:dyDescent="0.25">
      <c r="A52" t="s">
        <v>236</v>
      </c>
      <c r="B52">
        <v>1053647.77</v>
      </c>
      <c r="C52">
        <v>6192</v>
      </c>
      <c r="D52">
        <v>22666.22</v>
      </c>
      <c r="F52">
        <v>15847.01</v>
      </c>
      <c r="G52">
        <v>1377393.88</v>
      </c>
      <c r="I52">
        <v>0</v>
      </c>
      <c r="J52">
        <v>0</v>
      </c>
      <c r="N52">
        <v>5559.58</v>
      </c>
      <c r="Q52">
        <v>-697981.57</v>
      </c>
      <c r="R52">
        <v>2647377.69</v>
      </c>
      <c r="T52">
        <v>1805487.05</v>
      </c>
      <c r="V52">
        <v>362.71</v>
      </c>
      <c r="W52">
        <v>1218811.6000000001</v>
      </c>
      <c r="Y52">
        <v>1218811.6000000001</v>
      </c>
      <c r="AB52">
        <v>936829.47</v>
      </c>
      <c r="AC52">
        <v>89951.94</v>
      </c>
      <c r="AD52">
        <v>202.17</v>
      </c>
    </row>
    <row r="53" spans="1:30" x14ac:dyDescent="0.25">
      <c r="A53" t="s">
        <v>237</v>
      </c>
      <c r="B53">
        <v>1735075.56</v>
      </c>
      <c r="C53">
        <v>0</v>
      </c>
      <c r="D53">
        <v>38648.400000000001</v>
      </c>
      <c r="F53">
        <v>34957.22</v>
      </c>
      <c r="G53">
        <v>300871.25</v>
      </c>
      <c r="I53">
        <v>8850</v>
      </c>
      <c r="K53">
        <v>191520</v>
      </c>
      <c r="N53">
        <v>2178.8200000000002</v>
      </c>
      <c r="Q53">
        <v>-2944736.05</v>
      </c>
      <c r="R53">
        <v>4706462.17</v>
      </c>
      <c r="T53">
        <v>1571827.02</v>
      </c>
      <c r="V53">
        <v>3161.97</v>
      </c>
      <c r="W53">
        <v>1259771.2</v>
      </c>
      <c r="Y53">
        <v>1656263.2</v>
      </c>
      <c r="AB53">
        <v>660621.03</v>
      </c>
      <c r="AC53">
        <v>97738.47</v>
      </c>
    </row>
    <row r="54" spans="1:30" x14ac:dyDescent="0.25">
      <c r="A54" t="s">
        <v>241</v>
      </c>
      <c r="B54">
        <v>1060008.8700000001</v>
      </c>
      <c r="C54">
        <v>0</v>
      </c>
      <c r="D54">
        <v>47234.5</v>
      </c>
      <c r="F54">
        <v>949694.15</v>
      </c>
      <c r="G54">
        <v>1151940.6000000001</v>
      </c>
      <c r="M54">
        <v>0</v>
      </c>
      <c r="N54">
        <v>977.1</v>
      </c>
      <c r="Q54">
        <v>2386616.98</v>
      </c>
      <c r="R54">
        <v>954921</v>
      </c>
      <c r="T54">
        <v>159848.46</v>
      </c>
      <c r="V54">
        <v>1502.07</v>
      </c>
      <c r="W54">
        <v>671477.86</v>
      </c>
      <c r="X54">
        <v>899460.05</v>
      </c>
      <c r="Y54">
        <v>1117018.8600000001</v>
      </c>
      <c r="AB54">
        <v>456424.88</v>
      </c>
      <c r="AC54">
        <v>243981.66</v>
      </c>
      <c r="AD54">
        <v>48500</v>
      </c>
    </row>
    <row r="55" spans="1:30" x14ac:dyDescent="0.25">
      <c r="A55" t="s">
        <v>242</v>
      </c>
      <c r="B55">
        <v>2637605.85</v>
      </c>
      <c r="C55">
        <v>25520</v>
      </c>
      <c r="D55">
        <v>143550.84</v>
      </c>
      <c r="F55">
        <v>1677775.95</v>
      </c>
      <c r="G55">
        <v>419951.8</v>
      </c>
      <c r="M55">
        <v>2473417.19</v>
      </c>
      <c r="N55">
        <v>1605.8</v>
      </c>
      <c r="Q55">
        <v>-1297667.96</v>
      </c>
      <c r="R55">
        <v>2528782.23</v>
      </c>
      <c r="T55">
        <v>225987.51</v>
      </c>
      <c r="U55">
        <v>112100</v>
      </c>
      <c r="V55">
        <v>2772.09</v>
      </c>
      <c r="W55">
        <v>861368</v>
      </c>
      <c r="X55">
        <v>3382721.66</v>
      </c>
      <c r="Y55">
        <v>1308402</v>
      </c>
      <c r="Z55">
        <v>7038</v>
      </c>
      <c r="AB55">
        <v>1805156.04</v>
      </c>
      <c r="AC55">
        <v>215086.04</v>
      </c>
      <c r="AD55">
        <v>15000</v>
      </c>
    </row>
    <row r="56" spans="1:30" x14ac:dyDescent="0.25">
      <c r="A56" t="s">
        <v>243</v>
      </c>
      <c r="B56">
        <v>167644.26999999999</v>
      </c>
      <c r="C56">
        <v>0</v>
      </c>
      <c r="D56">
        <v>24790</v>
      </c>
      <c r="F56">
        <v>697884.36</v>
      </c>
      <c r="G56">
        <v>244796.31</v>
      </c>
      <c r="M56">
        <v>0</v>
      </c>
      <c r="N56">
        <v>527.78</v>
      </c>
      <c r="Q56">
        <v>-1254636.56</v>
      </c>
      <c r="R56">
        <v>2500517.0699999998</v>
      </c>
      <c r="T56">
        <v>227288.62</v>
      </c>
      <c r="U56">
        <v>129789</v>
      </c>
      <c r="V56">
        <v>399.93</v>
      </c>
      <c r="W56">
        <v>1531018.5</v>
      </c>
      <c r="X56">
        <v>855273.9</v>
      </c>
      <c r="Y56">
        <v>1846104.5</v>
      </c>
      <c r="AB56">
        <v>777649.08</v>
      </c>
      <c r="AC56">
        <v>131339.72</v>
      </c>
      <c r="AD56">
        <v>26000</v>
      </c>
    </row>
    <row r="57" spans="1:30" x14ac:dyDescent="0.25">
      <c r="A57" t="s">
        <v>244</v>
      </c>
      <c r="B57">
        <v>865431.42</v>
      </c>
      <c r="C57">
        <v>0</v>
      </c>
      <c r="D57">
        <v>34145.25</v>
      </c>
      <c r="F57">
        <v>448747.66</v>
      </c>
      <c r="G57">
        <v>287204.76</v>
      </c>
      <c r="N57">
        <v>653.75</v>
      </c>
      <c r="Q57">
        <v>-356147.71</v>
      </c>
      <c r="R57">
        <v>1946573.94</v>
      </c>
      <c r="T57">
        <v>237280.71</v>
      </c>
      <c r="U57">
        <v>264000</v>
      </c>
      <c r="V57">
        <v>727.66</v>
      </c>
      <c r="W57">
        <v>750875.5</v>
      </c>
      <c r="X57">
        <v>739078.4</v>
      </c>
      <c r="Y57">
        <v>1051346.5</v>
      </c>
      <c r="Z57">
        <v>9352</v>
      </c>
      <c r="AB57">
        <v>475949.16</v>
      </c>
      <c r="AC57">
        <v>144386.5</v>
      </c>
      <c r="AD57">
        <v>26000</v>
      </c>
    </row>
    <row r="58" spans="1:30" x14ac:dyDescent="0.25">
      <c r="A58" t="s">
        <v>245</v>
      </c>
      <c r="B58">
        <v>743713.2</v>
      </c>
      <c r="C58">
        <v>0</v>
      </c>
      <c r="D58">
        <v>20232.54</v>
      </c>
      <c r="F58">
        <v>309534.03000000003</v>
      </c>
      <c r="G58">
        <v>211543.98</v>
      </c>
      <c r="M58">
        <v>0</v>
      </c>
      <c r="N58">
        <v>102</v>
      </c>
      <c r="Q58">
        <v>2045071.03</v>
      </c>
      <c r="R58">
        <v>-980950.37</v>
      </c>
      <c r="T58">
        <v>323283.65000000002</v>
      </c>
      <c r="U58">
        <v>400</v>
      </c>
      <c r="V58">
        <v>719.09</v>
      </c>
      <c r="W58">
        <v>1366652</v>
      </c>
      <c r="X58">
        <v>765920</v>
      </c>
      <c r="Y58">
        <v>1568724</v>
      </c>
      <c r="AB58">
        <v>507923.44</v>
      </c>
      <c r="AC58">
        <v>56753.21</v>
      </c>
    </row>
    <row r="59" spans="1:30" x14ac:dyDescent="0.25">
      <c r="A59" t="s">
        <v>246</v>
      </c>
      <c r="B59">
        <v>516783.54</v>
      </c>
      <c r="C59">
        <v>0</v>
      </c>
      <c r="D59">
        <v>7761.75</v>
      </c>
      <c r="F59">
        <v>754680.17</v>
      </c>
      <c r="G59">
        <v>79592.899999999994</v>
      </c>
      <c r="H59">
        <v>0</v>
      </c>
      <c r="M59">
        <v>0</v>
      </c>
      <c r="N59">
        <v>325</v>
      </c>
      <c r="Q59">
        <v>-264149.7</v>
      </c>
      <c r="R59">
        <v>1692734</v>
      </c>
      <c r="T59">
        <v>86132.29</v>
      </c>
      <c r="V59">
        <v>648.47</v>
      </c>
      <c r="W59">
        <v>417648</v>
      </c>
      <c r="X59">
        <v>713874.15</v>
      </c>
      <c r="Y59">
        <v>865170</v>
      </c>
      <c r="AB59">
        <v>298448.55</v>
      </c>
      <c r="AC59">
        <v>125464.3</v>
      </c>
    </row>
    <row r="60" spans="1:30" x14ac:dyDescent="0.25">
      <c r="A60" t="s">
        <v>250</v>
      </c>
      <c r="B60">
        <v>1014504.85</v>
      </c>
      <c r="C60">
        <v>100100</v>
      </c>
      <c r="D60">
        <v>18336.63</v>
      </c>
      <c r="F60">
        <v>488467.17</v>
      </c>
      <c r="G60">
        <v>-490301.7</v>
      </c>
      <c r="I60">
        <v>-7980</v>
      </c>
      <c r="M60">
        <v>571999</v>
      </c>
      <c r="N60">
        <v>1819.21</v>
      </c>
      <c r="Q60">
        <v>-1350422.64</v>
      </c>
      <c r="R60">
        <v>2210713.7999999998</v>
      </c>
      <c r="T60">
        <v>1409124.07</v>
      </c>
      <c r="V60">
        <v>1057.6500000000001</v>
      </c>
      <c r="W60">
        <v>665136</v>
      </c>
      <c r="X60">
        <v>65564.19</v>
      </c>
      <c r="Y60">
        <v>770568</v>
      </c>
      <c r="AA60">
        <v>1240</v>
      </c>
      <c r="AB60">
        <v>722616.09</v>
      </c>
      <c r="AC60">
        <v>425948.24</v>
      </c>
      <c r="AD60">
        <v>10418</v>
      </c>
    </row>
    <row r="61" spans="1:30" x14ac:dyDescent="0.25">
      <c r="A61" t="s">
        <v>251</v>
      </c>
      <c r="B61">
        <v>746135.54</v>
      </c>
      <c r="C61">
        <v>124400</v>
      </c>
      <c r="D61">
        <v>166934.38</v>
      </c>
      <c r="F61">
        <v>291277.34000000003</v>
      </c>
      <c r="G61">
        <v>211528.22</v>
      </c>
      <c r="I61">
        <v>14080</v>
      </c>
      <c r="M61">
        <v>243269</v>
      </c>
      <c r="N61">
        <v>0</v>
      </c>
      <c r="Q61">
        <v>-439749.6</v>
      </c>
      <c r="R61">
        <v>1549075.07</v>
      </c>
      <c r="T61">
        <v>1665802.49</v>
      </c>
      <c r="U61">
        <v>70502</v>
      </c>
      <c r="V61">
        <v>539.29</v>
      </c>
      <c r="W61">
        <v>1505931</v>
      </c>
      <c r="X61">
        <v>55490.73</v>
      </c>
      <c r="Y61">
        <v>1869842.79</v>
      </c>
      <c r="AA61">
        <v>1856</v>
      </c>
      <c r="AB61">
        <v>778867.71</v>
      </c>
      <c r="AC61">
        <v>148261</v>
      </c>
      <c r="AD61">
        <v>20922</v>
      </c>
    </row>
    <row r="62" spans="1:30" x14ac:dyDescent="0.25">
      <c r="A62" t="s">
        <v>252</v>
      </c>
      <c r="B62">
        <v>543749.23</v>
      </c>
      <c r="C62">
        <v>39041</v>
      </c>
      <c r="D62">
        <v>70326.81</v>
      </c>
      <c r="F62">
        <v>131758.51999999999</v>
      </c>
      <c r="G62">
        <v>100155.93</v>
      </c>
      <c r="M62">
        <v>253905</v>
      </c>
      <c r="N62">
        <v>0</v>
      </c>
      <c r="Q62">
        <v>-2994067.77</v>
      </c>
      <c r="R62">
        <v>3406179.86</v>
      </c>
      <c r="T62">
        <v>1923709.07</v>
      </c>
      <c r="X62">
        <v>84032.78</v>
      </c>
      <c r="Y62">
        <v>375448.12</v>
      </c>
      <c r="Z62">
        <v>22000</v>
      </c>
      <c r="AB62">
        <v>948437.56</v>
      </c>
      <c r="AC62">
        <v>71258.77</v>
      </c>
      <c r="AD62">
        <v>19908</v>
      </c>
    </row>
    <row r="63" spans="1:30" x14ac:dyDescent="0.25">
      <c r="A63" t="s">
        <v>253</v>
      </c>
      <c r="B63">
        <v>1647865.52</v>
      </c>
      <c r="C63">
        <v>22896</v>
      </c>
      <c r="D63">
        <v>13059.57</v>
      </c>
      <c r="F63">
        <v>169611.32</v>
      </c>
      <c r="G63">
        <v>171741.08</v>
      </c>
      <c r="I63">
        <v>0</v>
      </c>
      <c r="M63">
        <v>1188930</v>
      </c>
      <c r="N63">
        <v>1016.17</v>
      </c>
      <c r="Q63">
        <v>-1184587.6599999999</v>
      </c>
      <c r="R63">
        <v>1679166.57</v>
      </c>
      <c r="T63">
        <v>1814000.22</v>
      </c>
      <c r="U63">
        <v>190000</v>
      </c>
      <c r="V63">
        <v>1716.45</v>
      </c>
      <c r="W63">
        <v>749285.64</v>
      </c>
      <c r="Y63">
        <v>916454.64</v>
      </c>
      <c r="Z63">
        <v>24160</v>
      </c>
      <c r="AA63">
        <v>440</v>
      </c>
      <c r="AB63">
        <v>1220190.49</v>
      </c>
      <c r="AC63">
        <v>41119.769999999997</v>
      </c>
      <c r="AD63">
        <v>11719</v>
      </c>
    </row>
    <row r="64" spans="1:30" x14ac:dyDescent="0.25">
      <c r="A64" t="s">
        <v>254</v>
      </c>
      <c r="B64">
        <v>333555.31</v>
      </c>
      <c r="C64">
        <v>49530</v>
      </c>
      <c r="D64">
        <v>95832.25</v>
      </c>
      <c r="F64">
        <v>461447.42</v>
      </c>
      <c r="G64">
        <v>179801.92</v>
      </c>
      <c r="I64">
        <v>0</v>
      </c>
      <c r="M64">
        <v>147900</v>
      </c>
      <c r="N64">
        <v>0</v>
      </c>
      <c r="Q64">
        <v>-355511.83</v>
      </c>
      <c r="R64">
        <v>1290095.46</v>
      </c>
      <c r="T64">
        <v>1088356.8</v>
      </c>
      <c r="U64">
        <v>330800</v>
      </c>
      <c r="V64">
        <v>417.28</v>
      </c>
      <c r="W64">
        <v>1496902</v>
      </c>
      <c r="X64">
        <v>109200</v>
      </c>
      <c r="Y64">
        <v>1644442</v>
      </c>
      <c r="Z64">
        <v>26172</v>
      </c>
      <c r="AA64">
        <v>1080</v>
      </c>
      <c r="AB64">
        <v>979511.91</v>
      </c>
      <c r="AC64">
        <v>141036.9</v>
      </c>
    </row>
    <row r="65" spans="1:30" x14ac:dyDescent="0.25">
      <c r="A65" t="s">
        <v>255</v>
      </c>
      <c r="B65">
        <v>981567.63</v>
      </c>
      <c r="C65">
        <v>91977</v>
      </c>
      <c r="D65">
        <v>37842.31</v>
      </c>
      <c r="F65">
        <v>40740.559999999998</v>
      </c>
      <c r="G65">
        <v>-86554.5</v>
      </c>
      <c r="I65">
        <v>0</v>
      </c>
      <c r="M65">
        <v>252505</v>
      </c>
      <c r="N65">
        <v>23571</v>
      </c>
      <c r="Q65">
        <v>-1459424</v>
      </c>
      <c r="R65">
        <v>2056145.55</v>
      </c>
      <c r="T65">
        <v>1339841.94</v>
      </c>
      <c r="V65">
        <v>815.44</v>
      </c>
      <c r="W65">
        <v>1159670.8</v>
      </c>
      <c r="Y65">
        <v>1368300.8</v>
      </c>
      <c r="Z65">
        <v>37320</v>
      </c>
      <c r="AA65">
        <v>4222</v>
      </c>
      <c r="AB65">
        <v>582624.17000000004</v>
      </c>
      <c r="AC65">
        <v>65979.759999999995</v>
      </c>
      <c r="AD65">
        <v>25026</v>
      </c>
    </row>
    <row r="66" spans="1:30" x14ac:dyDescent="0.25">
      <c r="A66" t="s">
        <v>259</v>
      </c>
      <c r="B66">
        <v>440075.51</v>
      </c>
      <c r="C66">
        <v>0</v>
      </c>
      <c r="D66">
        <v>98057.15</v>
      </c>
      <c r="F66">
        <v>402318.75</v>
      </c>
      <c r="G66">
        <v>271496.21999999997</v>
      </c>
      <c r="I66">
        <v>63550</v>
      </c>
      <c r="M66">
        <v>48841</v>
      </c>
      <c r="N66">
        <v>18664</v>
      </c>
      <c r="Q66">
        <v>-1577768.65</v>
      </c>
      <c r="R66">
        <v>2912713.08</v>
      </c>
      <c r="S66">
        <v>1097.74</v>
      </c>
      <c r="T66">
        <v>1142904.8999999999</v>
      </c>
      <c r="U66">
        <v>21600</v>
      </c>
      <c r="Y66">
        <v>216860</v>
      </c>
      <c r="AB66">
        <v>783707.73</v>
      </c>
      <c r="AC66">
        <v>178964.29</v>
      </c>
    </row>
    <row r="67" spans="1:30" x14ac:dyDescent="0.25">
      <c r="A67" t="s">
        <v>260</v>
      </c>
      <c r="B67">
        <v>881349.07</v>
      </c>
      <c r="C67">
        <v>0</v>
      </c>
      <c r="D67">
        <v>30293.32</v>
      </c>
      <c r="F67">
        <v>769066.1</v>
      </c>
      <c r="G67">
        <v>279191.27</v>
      </c>
      <c r="I67">
        <v>8486</v>
      </c>
      <c r="M67">
        <v>16200</v>
      </c>
      <c r="N67">
        <v>2051</v>
      </c>
      <c r="Q67">
        <v>497299.53</v>
      </c>
      <c r="R67">
        <v>1364480.05</v>
      </c>
      <c r="T67">
        <v>1013737.57</v>
      </c>
      <c r="V67">
        <v>1083.48</v>
      </c>
      <c r="Y67">
        <v>207109</v>
      </c>
      <c r="Z67">
        <v>1120</v>
      </c>
      <c r="AA67">
        <v>2184</v>
      </c>
      <c r="AB67">
        <v>421778.57</v>
      </c>
      <c r="AC67">
        <v>122211.48</v>
      </c>
    </row>
    <row r="68" spans="1:30" x14ac:dyDescent="0.25">
      <c r="A68" t="s">
        <v>261</v>
      </c>
      <c r="B68">
        <v>330840.56</v>
      </c>
      <c r="C68">
        <v>0</v>
      </c>
      <c r="D68">
        <v>9344.58</v>
      </c>
      <c r="F68">
        <v>731389.43999999994</v>
      </c>
      <c r="G68">
        <v>161576.95000000001</v>
      </c>
      <c r="I68">
        <v>21219</v>
      </c>
      <c r="N68">
        <v>1814.93</v>
      </c>
      <c r="Q68">
        <v>-899305.65</v>
      </c>
      <c r="R68">
        <v>2067672.51</v>
      </c>
      <c r="T68">
        <v>787243.09</v>
      </c>
      <c r="V68">
        <v>456.43</v>
      </c>
      <c r="Y68">
        <v>76524</v>
      </c>
      <c r="AB68">
        <v>406543.16</v>
      </c>
      <c r="AC68">
        <v>99200.86</v>
      </c>
    </row>
    <row r="69" spans="1:30" x14ac:dyDescent="0.25">
      <c r="A69" t="s">
        <v>262</v>
      </c>
      <c r="B69">
        <v>135086.97</v>
      </c>
      <c r="C69">
        <v>0</v>
      </c>
      <c r="D69">
        <v>14969.15</v>
      </c>
      <c r="F69">
        <v>1108829.27</v>
      </c>
      <c r="G69">
        <v>239577.13</v>
      </c>
      <c r="I69">
        <v>0</v>
      </c>
      <c r="M69">
        <v>70000</v>
      </c>
      <c r="N69">
        <v>0</v>
      </c>
      <c r="Q69">
        <v>-524351.86</v>
      </c>
      <c r="R69">
        <v>2226508.67</v>
      </c>
      <c r="S69">
        <v>390.01</v>
      </c>
      <c r="T69">
        <v>1234913.3799999999</v>
      </c>
      <c r="Y69">
        <v>251202</v>
      </c>
      <c r="AB69">
        <v>926430.32</v>
      </c>
      <c r="AC69">
        <v>154879.60999999999</v>
      </c>
    </row>
    <row r="70" spans="1:30" x14ac:dyDescent="0.25">
      <c r="A70" t="s">
        <v>263</v>
      </c>
      <c r="B70">
        <v>774913.5</v>
      </c>
      <c r="C70">
        <v>0</v>
      </c>
      <c r="D70">
        <v>42198.62</v>
      </c>
      <c r="F70">
        <v>352272.56</v>
      </c>
      <c r="G70">
        <v>445138.57</v>
      </c>
      <c r="I70">
        <v>0</v>
      </c>
      <c r="M70">
        <v>483440</v>
      </c>
      <c r="N70">
        <v>588</v>
      </c>
      <c r="Q70">
        <v>-726931.76</v>
      </c>
      <c r="R70">
        <v>2114406.96</v>
      </c>
      <c r="S70">
        <v>1012.01</v>
      </c>
      <c r="T70">
        <v>1221215.58</v>
      </c>
      <c r="Y70">
        <v>218334</v>
      </c>
      <c r="Z70">
        <v>4774</v>
      </c>
      <c r="AB70">
        <v>865181.23</v>
      </c>
      <c r="AC70">
        <v>140495.57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Y1" zoomScale="94" zoomScaleNormal="94" workbookViewId="0">
      <selection activeCell="AL12" sqref="AL12:AL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296875" bestFit="1" customWidth="1"/>
    <col min="6" max="9" width="8.796875" style="297"/>
    <col min="10" max="12" width="8.796875"/>
    <col min="13" max="16" width="8.796875" style="297"/>
    <col min="17" max="20" width="8.796875"/>
    <col min="21" max="25" width="8.796875" style="297"/>
    <col min="26" max="33" width="8.796875"/>
    <col min="34" max="34" width="17.19921875" style="41" bestFit="1" customWidth="1"/>
    <col min="35" max="35" width="14.5" style="28" bestFit="1" customWidth="1"/>
    <col min="36" max="36" width="15.09765625" style="25" bestFit="1" customWidth="1"/>
    <col min="37" max="37" width="16.09765625" style="37" bestFit="1" customWidth="1"/>
    <col min="38" max="38" width="16.09765625" style="35" bestFit="1" customWidth="1"/>
    <col min="39" max="39" width="15.69921875" style="26" bestFit="1" customWidth="1"/>
    <col min="40" max="16384" width="9" style="1"/>
  </cols>
  <sheetData>
    <row r="1" spans="1:39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3182</v>
      </c>
      <c r="M1" s="297" t="s">
        <v>2448</v>
      </c>
      <c r="N1" s="297" t="s">
        <v>2449</v>
      </c>
      <c r="O1" s="297" t="s">
        <v>2450</v>
      </c>
      <c r="P1" s="297" t="s">
        <v>2451</v>
      </c>
      <c r="Q1" t="s">
        <v>2452</v>
      </c>
      <c r="R1" t="s">
        <v>2453</v>
      </c>
      <c r="S1" t="s">
        <v>2454</v>
      </c>
      <c r="T1" t="s">
        <v>2455</v>
      </c>
      <c r="U1" s="297" t="s">
        <v>2457</v>
      </c>
      <c r="V1" s="297" t="s">
        <v>2458</v>
      </c>
      <c r="W1" s="297" t="s">
        <v>2459</v>
      </c>
      <c r="X1" s="297" t="s">
        <v>2460</v>
      </c>
      <c r="Y1" s="297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2584</v>
      </c>
      <c r="AF1" t="s">
        <v>2467</v>
      </c>
      <c r="AG1" t="s">
        <v>2587</v>
      </c>
      <c r="AH1" s="40" t="s">
        <v>6</v>
      </c>
      <c r="AI1" s="27" t="s">
        <v>7</v>
      </c>
      <c r="AJ1" s="14" t="s">
        <v>8</v>
      </c>
      <c r="AK1" s="17" t="s">
        <v>9</v>
      </c>
      <c r="AL1" s="18" t="s">
        <v>10</v>
      </c>
      <c r="AM1" s="57" t="s">
        <v>11</v>
      </c>
    </row>
    <row r="2" spans="1:39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3183</v>
      </c>
      <c r="M2" s="297" t="s">
        <v>2476</v>
      </c>
      <c r="N2" s="297" t="s">
        <v>2477</v>
      </c>
      <c r="O2" s="297" t="s">
        <v>2478</v>
      </c>
      <c r="P2" s="297" t="s">
        <v>2479</v>
      </c>
      <c r="Q2" t="s">
        <v>2480</v>
      </c>
      <c r="R2" t="s">
        <v>2481</v>
      </c>
      <c r="S2" t="s">
        <v>2482</v>
      </c>
      <c r="T2" t="s">
        <v>2483</v>
      </c>
      <c r="U2" s="297" t="s">
        <v>2485</v>
      </c>
      <c r="V2" s="297" t="s">
        <v>2486</v>
      </c>
      <c r="W2" s="297" t="s">
        <v>2487</v>
      </c>
      <c r="X2" s="297" t="s">
        <v>2488</v>
      </c>
      <c r="Y2" s="297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2589</v>
      </c>
      <c r="AF2" t="s">
        <v>2495</v>
      </c>
      <c r="AG2" t="s">
        <v>2592</v>
      </c>
      <c r="AH2" s="40"/>
      <c r="AI2" s="27"/>
      <c r="AJ2" s="14"/>
      <c r="AK2" s="19"/>
      <c r="AL2" s="20"/>
      <c r="AM2" s="14"/>
    </row>
    <row r="3" spans="1:39" x14ac:dyDescent="0.25">
      <c r="C3" s="65" t="s">
        <v>795</v>
      </c>
      <c r="E3" t="s">
        <v>2496</v>
      </c>
      <c r="F3" s="297">
        <v>70422018.909999996</v>
      </c>
      <c r="G3" s="297">
        <v>6480204.96</v>
      </c>
      <c r="H3" s="297">
        <v>2840355.5</v>
      </c>
      <c r="I3" s="297">
        <v>0</v>
      </c>
      <c r="J3">
        <v>80020103.510000005</v>
      </c>
      <c r="K3">
        <v>47980538.310000002</v>
      </c>
      <c r="L3">
        <v>0</v>
      </c>
      <c r="M3" s="297">
        <v>534075.42000000004</v>
      </c>
      <c r="N3" s="297">
        <v>53903.76</v>
      </c>
      <c r="O3" s="297">
        <v>392280</v>
      </c>
      <c r="P3" s="297">
        <v>-449235.17</v>
      </c>
      <c r="Q3">
        <v>811941.61</v>
      </c>
      <c r="R3">
        <v>-613397.63</v>
      </c>
      <c r="S3">
        <v>88043433.75</v>
      </c>
      <c r="T3">
        <v>111772175.73999999</v>
      </c>
      <c r="U3" s="297">
        <v>92400618.219999999</v>
      </c>
      <c r="V3" s="297">
        <v>11925625.6</v>
      </c>
      <c r="W3" s="297">
        <v>70555.3</v>
      </c>
      <c r="X3" s="297">
        <v>111811343.64</v>
      </c>
      <c r="Y3" s="297">
        <v>10366657.23</v>
      </c>
      <c r="Z3">
        <v>132278055.7</v>
      </c>
      <c r="AA3">
        <v>195481</v>
      </c>
      <c r="AB3">
        <v>245146</v>
      </c>
      <c r="AC3">
        <v>41598221.880000003</v>
      </c>
      <c r="AD3">
        <v>20304115.649999999</v>
      </c>
      <c r="AE3">
        <v>1572990</v>
      </c>
      <c r="AF3">
        <v>2475005.17</v>
      </c>
      <c r="AG3">
        <v>55376</v>
      </c>
      <c r="AH3" s="73">
        <f>SUM(AH4:AH123)</f>
        <v>79570369.179999977</v>
      </c>
      <c r="AI3" s="77">
        <f>SUM(AI4:AI123)</f>
        <v>443859.87999999989</v>
      </c>
      <c r="AJ3" s="21">
        <f>SUM(AJ4:AJ123)</f>
        <v>79126509.299999982</v>
      </c>
      <c r="AK3" s="22">
        <f>SUM(AK4:AK123)</f>
        <v>244174214.09000006</v>
      </c>
      <c r="AL3" s="16">
        <f t="shared" ref="AL3:AL11" si="0">SUM(Y3:AG3)</f>
        <v>209091048.63</v>
      </c>
      <c r="AM3" s="26">
        <f>SUM(AM4:AM123)</f>
        <v>40336492.550000004</v>
      </c>
    </row>
    <row r="4" spans="1:39" x14ac:dyDescent="0.25">
      <c r="E4" t="s">
        <v>2932</v>
      </c>
      <c r="F4" s="297">
        <v>1291653.68</v>
      </c>
      <c r="G4" s="297">
        <v>16500</v>
      </c>
      <c r="H4" s="297">
        <v>29081</v>
      </c>
      <c r="J4">
        <v>8</v>
      </c>
      <c r="K4">
        <v>214491.3</v>
      </c>
      <c r="N4" s="297">
        <v>0</v>
      </c>
      <c r="O4" s="297">
        <v>25500</v>
      </c>
      <c r="P4" s="297">
        <v>0</v>
      </c>
      <c r="S4">
        <v>824418.46</v>
      </c>
      <c r="T4">
        <v>560321.12</v>
      </c>
      <c r="U4" s="297">
        <v>142800</v>
      </c>
      <c r="V4" s="297">
        <v>3870</v>
      </c>
      <c r="W4" s="297">
        <v>64.67</v>
      </c>
      <c r="X4" s="297">
        <v>2814389.64</v>
      </c>
      <c r="Y4" s="297">
        <v>1178413.6399999999</v>
      </c>
      <c r="Z4">
        <v>2820709.64</v>
      </c>
      <c r="AB4">
        <v>19200</v>
      </c>
      <c r="AC4">
        <v>224163.12</v>
      </c>
      <c r="AD4">
        <v>149970.79</v>
      </c>
      <c r="AE4">
        <v>10000</v>
      </c>
      <c r="AH4" s="73">
        <f t="shared" ref="AH4:AH12" si="1">SUM(F4:I4)</f>
        <v>1337234.68</v>
      </c>
      <c r="AI4" s="77">
        <f t="shared" ref="AI4:AI11" si="2">SUM(L4:O4)</f>
        <v>25500</v>
      </c>
      <c r="AJ4" s="21">
        <f>AH4-AI4</f>
        <v>1311734.68</v>
      </c>
      <c r="AK4" s="22">
        <f t="shared" ref="AK4:AK11" si="3">SUM(T4:AG4)</f>
        <v>7923902.620000001</v>
      </c>
      <c r="AL4" s="16">
        <f t="shared" si="0"/>
        <v>4402457.1900000004</v>
      </c>
      <c r="AM4" s="26">
        <f>AK4-AL4</f>
        <v>3521445.4300000006</v>
      </c>
    </row>
    <row r="5" spans="1:39" x14ac:dyDescent="0.25">
      <c r="E5" t="s">
        <v>2933</v>
      </c>
      <c r="F5" s="297">
        <v>423438.27</v>
      </c>
      <c r="G5" s="297">
        <v>30000</v>
      </c>
      <c r="H5" s="297">
        <v>8030</v>
      </c>
      <c r="J5">
        <v>238123.82</v>
      </c>
      <c r="K5">
        <v>91148.59</v>
      </c>
      <c r="P5" s="297">
        <v>12597.66</v>
      </c>
      <c r="S5">
        <v>-1571973.08</v>
      </c>
      <c r="T5">
        <v>2026803.02</v>
      </c>
      <c r="V5" s="297">
        <v>322000</v>
      </c>
      <c r="W5" s="297">
        <v>24.8</v>
      </c>
      <c r="X5" s="297">
        <v>573345.5</v>
      </c>
      <c r="Y5" s="297">
        <v>790800</v>
      </c>
      <c r="Z5">
        <v>585345.5</v>
      </c>
      <c r="AA5">
        <v>7830</v>
      </c>
      <c r="AB5">
        <v>22070</v>
      </c>
      <c r="AC5">
        <v>170746.55</v>
      </c>
      <c r="AD5">
        <v>116365.17</v>
      </c>
      <c r="AH5" s="73">
        <f t="shared" si="1"/>
        <v>461468.27</v>
      </c>
      <c r="AI5" s="77">
        <f t="shared" si="2"/>
        <v>0</v>
      </c>
      <c r="AJ5" s="21">
        <f t="shared" ref="AJ5:AJ11" si="4">AH5-AI5</f>
        <v>461468.27</v>
      </c>
      <c r="AK5" s="22">
        <f t="shared" si="3"/>
        <v>4615330.54</v>
      </c>
      <c r="AL5" s="16">
        <f t="shared" si="0"/>
        <v>1693157.22</v>
      </c>
      <c r="AM5" s="26">
        <f t="shared" ref="AM5:AM68" si="5">AK5-AL5</f>
        <v>2922173.3200000003</v>
      </c>
    </row>
    <row r="6" spans="1:39" x14ac:dyDescent="0.25">
      <c r="E6" t="s">
        <v>2934</v>
      </c>
      <c r="F6" s="297">
        <v>195975.17</v>
      </c>
      <c r="H6" s="297">
        <v>40517</v>
      </c>
      <c r="J6">
        <v>2340657.39</v>
      </c>
      <c r="K6">
        <v>6352.36</v>
      </c>
      <c r="M6" s="297">
        <v>0</v>
      </c>
      <c r="N6" s="297">
        <v>0</v>
      </c>
      <c r="O6" s="297">
        <v>8000</v>
      </c>
      <c r="P6" s="297">
        <v>40.909999999999997</v>
      </c>
      <c r="S6">
        <v>1813384.7</v>
      </c>
      <c r="T6">
        <v>716949.66</v>
      </c>
      <c r="V6" s="297">
        <v>3160</v>
      </c>
      <c r="W6" s="297">
        <v>12.86</v>
      </c>
      <c r="X6" s="297">
        <v>1041488</v>
      </c>
      <c r="Y6" s="297">
        <v>1181640</v>
      </c>
      <c r="Z6">
        <v>1068688</v>
      </c>
      <c r="AB6">
        <v>4800</v>
      </c>
      <c r="AC6">
        <v>197766.29</v>
      </c>
      <c r="AD6">
        <v>100479.92</v>
      </c>
      <c r="AE6">
        <v>224440</v>
      </c>
      <c r="AH6" s="73">
        <f t="shared" si="1"/>
        <v>236492.17</v>
      </c>
      <c r="AI6" s="77">
        <f t="shared" si="2"/>
        <v>8000</v>
      </c>
      <c r="AJ6" s="21">
        <f t="shared" si="4"/>
        <v>228492.17</v>
      </c>
      <c r="AK6" s="22">
        <f t="shared" si="3"/>
        <v>4539424.7299999995</v>
      </c>
      <c r="AL6" s="16">
        <f t="shared" si="0"/>
        <v>2777814.21</v>
      </c>
      <c r="AM6" s="26">
        <f t="shared" si="5"/>
        <v>1761610.5199999996</v>
      </c>
    </row>
    <row r="7" spans="1:39" x14ac:dyDescent="0.25">
      <c r="A7" s="1" t="s">
        <v>576</v>
      </c>
      <c r="E7" t="s">
        <v>2935</v>
      </c>
      <c r="F7" s="297">
        <v>169791.15</v>
      </c>
      <c r="G7" s="297">
        <v>24000</v>
      </c>
      <c r="H7" s="297">
        <v>50402.69</v>
      </c>
      <c r="J7">
        <v>3000653.37</v>
      </c>
      <c r="K7">
        <v>81554.89</v>
      </c>
      <c r="M7" s="297">
        <v>29000</v>
      </c>
      <c r="N7" s="297">
        <v>4176.66</v>
      </c>
      <c r="P7" s="297">
        <v>13.8</v>
      </c>
      <c r="S7">
        <v>2795348.73</v>
      </c>
      <c r="T7">
        <v>550717.67000000004</v>
      </c>
      <c r="U7" s="297">
        <v>9600</v>
      </c>
      <c r="W7" s="297">
        <v>3.6</v>
      </c>
      <c r="X7" s="297">
        <v>1075701.04</v>
      </c>
      <c r="Y7" s="297">
        <v>540920</v>
      </c>
      <c r="Z7">
        <v>1090701.04</v>
      </c>
      <c r="AB7">
        <v>1388</v>
      </c>
      <c r="AC7">
        <v>137076.21</v>
      </c>
      <c r="AD7">
        <v>199294.15</v>
      </c>
      <c r="AE7">
        <v>92120</v>
      </c>
      <c r="AH7" s="73">
        <f t="shared" si="1"/>
        <v>244193.84</v>
      </c>
      <c r="AI7" s="77">
        <f t="shared" si="2"/>
        <v>33176.660000000003</v>
      </c>
      <c r="AJ7" s="21">
        <f t="shared" si="4"/>
        <v>211017.18</v>
      </c>
      <c r="AK7" s="22">
        <f t="shared" si="3"/>
        <v>3697521.71</v>
      </c>
      <c r="AL7" s="16">
        <f t="shared" si="0"/>
        <v>2061499.4</v>
      </c>
      <c r="AM7" s="26">
        <f t="shared" si="5"/>
        <v>1636022.31</v>
      </c>
    </row>
    <row r="8" spans="1:39" x14ac:dyDescent="0.25">
      <c r="E8" t="s">
        <v>2936</v>
      </c>
      <c r="F8" s="297">
        <v>211701.91</v>
      </c>
      <c r="G8" s="297">
        <v>16500</v>
      </c>
      <c r="H8" s="297">
        <v>21097</v>
      </c>
      <c r="I8" s="297">
        <v>0</v>
      </c>
      <c r="J8">
        <v>1762226.93</v>
      </c>
      <c r="K8">
        <v>29802.99</v>
      </c>
      <c r="M8" s="297">
        <v>7245</v>
      </c>
      <c r="O8" s="297">
        <v>8000</v>
      </c>
      <c r="P8" s="297">
        <v>85.06</v>
      </c>
      <c r="S8">
        <v>-255259.07</v>
      </c>
      <c r="T8">
        <v>2257089.6800000002</v>
      </c>
      <c r="V8" s="297">
        <v>135000</v>
      </c>
      <c r="W8" s="297">
        <v>70.400000000000006</v>
      </c>
      <c r="X8" s="297">
        <v>1185717</v>
      </c>
      <c r="Y8" s="297">
        <v>726293.89</v>
      </c>
      <c r="Z8">
        <v>1223427</v>
      </c>
      <c r="AA8">
        <v>320</v>
      </c>
      <c r="AB8">
        <v>21140</v>
      </c>
      <c r="AC8">
        <v>245392.63</v>
      </c>
      <c r="AD8">
        <v>138543.5</v>
      </c>
      <c r="AE8">
        <v>215520</v>
      </c>
      <c r="AH8" s="73">
        <f t="shared" si="1"/>
        <v>249298.91</v>
      </c>
      <c r="AI8" s="77">
        <f t="shared" si="2"/>
        <v>15245</v>
      </c>
      <c r="AJ8" s="21">
        <f t="shared" si="4"/>
        <v>234053.91</v>
      </c>
      <c r="AK8" s="22">
        <f t="shared" si="3"/>
        <v>6148514.0999999996</v>
      </c>
      <c r="AL8" s="16">
        <f t="shared" si="0"/>
        <v>2570637.02</v>
      </c>
      <c r="AM8" s="26">
        <f t="shared" si="5"/>
        <v>3577877.0799999996</v>
      </c>
    </row>
    <row r="9" spans="1:39" x14ac:dyDescent="0.25">
      <c r="E9" t="s">
        <v>2937</v>
      </c>
      <c r="F9" s="297">
        <v>493758.88</v>
      </c>
      <c r="G9" s="297">
        <v>17380</v>
      </c>
      <c r="H9" s="297">
        <v>0</v>
      </c>
      <c r="J9">
        <v>3520159.14</v>
      </c>
      <c r="K9">
        <v>37887.96</v>
      </c>
      <c r="M9" s="297">
        <v>0</v>
      </c>
      <c r="N9" s="297">
        <v>0</v>
      </c>
      <c r="O9" s="297">
        <v>1540</v>
      </c>
      <c r="P9" s="297">
        <v>14.02</v>
      </c>
      <c r="S9">
        <v>3488019.75</v>
      </c>
      <c r="T9">
        <v>253201</v>
      </c>
      <c r="W9" s="297">
        <v>91.75</v>
      </c>
      <c r="X9" s="297">
        <v>606107.04</v>
      </c>
      <c r="Y9" s="297">
        <v>1214539.22</v>
      </c>
      <c r="Z9">
        <v>606107.04</v>
      </c>
      <c r="AB9">
        <v>8000</v>
      </c>
      <c r="AC9">
        <v>346980.39</v>
      </c>
      <c r="AD9">
        <v>178229.37</v>
      </c>
      <c r="AE9">
        <v>163010</v>
      </c>
      <c r="AH9" s="73">
        <f t="shared" si="1"/>
        <v>511138.88</v>
      </c>
      <c r="AI9" s="77">
        <f t="shared" si="2"/>
        <v>1540</v>
      </c>
      <c r="AJ9" s="21">
        <f t="shared" si="4"/>
        <v>509598.88</v>
      </c>
      <c r="AK9" s="22">
        <f t="shared" si="3"/>
        <v>3376265.81</v>
      </c>
      <c r="AL9" s="16">
        <f t="shared" si="0"/>
        <v>2516866.02</v>
      </c>
      <c r="AM9" s="26">
        <f t="shared" si="5"/>
        <v>859399.79</v>
      </c>
    </row>
    <row r="10" spans="1:39" x14ac:dyDescent="0.25">
      <c r="E10" t="s">
        <v>2938</v>
      </c>
      <c r="F10" s="297">
        <v>86098.66</v>
      </c>
      <c r="H10" s="297">
        <v>3200</v>
      </c>
      <c r="J10">
        <v>3067819.24</v>
      </c>
      <c r="K10">
        <v>3</v>
      </c>
      <c r="M10" s="297">
        <v>18700</v>
      </c>
      <c r="O10" s="297">
        <v>3940</v>
      </c>
      <c r="P10" s="297">
        <v>12.33</v>
      </c>
      <c r="S10">
        <v>3178171.87</v>
      </c>
      <c r="W10" s="297">
        <v>13.53</v>
      </c>
      <c r="X10" s="297">
        <v>623707</v>
      </c>
      <c r="Y10" s="297">
        <v>628777.43000000005</v>
      </c>
      <c r="Z10">
        <v>652207</v>
      </c>
      <c r="AB10">
        <v>8808</v>
      </c>
      <c r="AC10">
        <v>192160.98</v>
      </c>
      <c r="AD10">
        <v>115405.28</v>
      </c>
      <c r="AE10">
        <v>90620</v>
      </c>
      <c r="AH10" s="73">
        <f t="shared" si="1"/>
        <v>89298.66</v>
      </c>
      <c r="AI10" s="77">
        <f t="shared" si="2"/>
        <v>22640</v>
      </c>
      <c r="AJ10" s="21">
        <f t="shared" si="4"/>
        <v>66658.66</v>
      </c>
      <c r="AK10" s="22">
        <f t="shared" si="3"/>
        <v>2311699.2199999997</v>
      </c>
      <c r="AL10" s="16">
        <f t="shared" si="0"/>
        <v>1687978.6900000002</v>
      </c>
      <c r="AM10" s="26">
        <f t="shared" si="5"/>
        <v>623720.52999999956</v>
      </c>
    </row>
    <row r="11" spans="1:39" x14ac:dyDescent="0.25">
      <c r="E11" t="s">
        <v>2939</v>
      </c>
      <c r="F11" s="297">
        <v>144789.42000000001</v>
      </c>
      <c r="H11" s="297">
        <v>0</v>
      </c>
      <c r="J11">
        <v>3368231.67</v>
      </c>
      <c r="K11">
        <v>21669.78</v>
      </c>
      <c r="P11" s="297">
        <v>235.93</v>
      </c>
      <c r="S11">
        <v>3401558.66</v>
      </c>
      <c r="T11">
        <v>99610.62</v>
      </c>
      <c r="V11" s="297">
        <v>19568.78</v>
      </c>
      <c r="W11" s="297">
        <v>62.42</v>
      </c>
      <c r="X11" s="297">
        <v>590163</v>
      </c>
      <c r="Y11" s="297">
        <v>459700</v>
      </c>
      <c r="Z11">
        <v>592263</v>
      </c>
      <c r="AB11">
        <v>17772</v>
      </c>
      <c r="AC11">
        <v>119405.71</v>
      </c>
      <c r="AD11">
        <v>122267.83</v>
      </c>
      <c r="AH11" s="73">
        <f t="shared" si="1"/>
        <v>144789.42000000001</v>
      </c>
      <c r="AI11" s="77">
        <f t="shared" si="2"/>
        <v>0</v>
      </c>
      <c r="AJ11" s="21">
        <f t="shared" si="4"/>
        <v>144789.42000000001</v>
      </c>
      <c r="AK11" s="22">
        <f t="shared" si="3"/>
        <v>2020813.3599999999</v>
      </c>
      <c r="AL11" s="16">
        <f t="shared" si="0"/>
        <v>1311408.54</v>
      </c>
      <c r="AM11" s="26">
        <f t="shared" si="5"/>
        <v>709404.81999999983</v>
      </c>
    </row>
    <row r="12" spans="1:39" x14ac:dyDescent="0.25">
      <c r="A12" s="1" t="s">
        <v>409</v>
      </c>
      <c r="B12" s="1" t="s">
        <v>411</v>
      </c>
      <c r="C12" s="65">
        <v>4017</v>
      </c>
      <c r="D12" s="65" t="s">
        <v>1005</v>
      </c>
      <c r="E12" t="s">
        <v>2940</v>
      </c>
      <c r="F12" s="297">
        <v>924504.73</v>
      </c>
      <c r="G12" s="297">
        <v>1250</v>
      </c>
      <c r="H12" s="297">
        <v>43452.73</v>
      </c>
      <c r="J12">
        <v>1060238.2</v>
      </c>
      <c r="K12">
        <v>256789.35</v>
      </c>
      <c r="M12" s="297">
        <v>0</v>
      </c>
      <c r="S12">
        <v>1404234.11</v>
      </c>
      <c r="T12">
        <v>685585.33</v>
      </c>
      <c r="U12" s="297">
        <v>461612.34</v>
      </c>
      <c r="V12" s="297">
        <v>357538</v>
      </c>
      <c r="W12" s="297">
        <v>787.54</v>
      </c>
      <c r="X12" s="297">
        <v>1686495.82</v>
      </c>
      <c r="Y12" s="297">
        <v>17200</v>
      </c>
      <c r="Z12">
        <v>1777194.82</v>
      </c>
      <c r="AC12">
        <v>256150.43</v>
      </c>
      <c r="AD12">
        <v>192173.43</v>
      </c>
      <c r="AH12" s="73">
        <f t="shared" si="1"/>
        <v>969207.46</v>
      </c>
      <c r="AI12" s="77">
        <f>SUM(M12:P12)</f>
        <v>0</v>
      </c>
      <c r="AJ12" s="21">
        <f>AH12-AI12</f>
        <v>969207.46</v>
      </c>
      <c r="AK12" s="22">
        <f>SUM(U12:Y12)</f>
        <v>2523633.7000000002</v>
      </c>
      <c r="AL12" s="16">
        <f>SUM(Z12:AG12)</f>
        <v>2225518.6800000002</v>
      </c>
      <c r="AM12" s="26">
        <f t="shared" si="5"/>
        <v>298115.02</v>
      </c>
    </row>
    <row r="13" spans="1:39" x14ac:dyDescent="0.25">
      <c r="A13" s="1" t="s">
        <v>409</v>
      </c>
      <c r="B13" s="1" t="s">
        <v>411</v>
      </c>
      <c r="C13" s="65">
        <v>4254</v>
      </c>
      <c r="D13" s="65" t="s">
        <v>1006</v>
      </c>
      <c r="E13" t="s">
        <v>2941</v>
      </c>
      <c r="F13" s="297">
        <v>992721.91</v>
      </c>
      <c r="G13" s="297">
        <v>105909.45</v>
      </c>
      <c r="H13" s="297">
        <v>27912.21</v>
      </c>
      <c r="J13">
        <v>177457.98</v>
      </c>
      <c r="K13">
        <v>836721.4</v>
      </c>
      <c r="M13" s="297">
        <v>0</v>
      </c>
      <c r="P13" s="297">
        <v>0</v>
      </c>
      <c r="S13">
        <v>-402478.96</v>
      </c>
      <c r="T13">
        <v>1517319.83</v>
      </c>
      <c r="U13" s="297">
        <v>1261203.32</v>
      </c>
      <c r="V13" s="297">
        <v>363300</v>
      </c>
      <c r="W13" s="297">
        <v>635.47</v>
      </c>
      <c r="X13" s="297">
        <v>1863084</v>
      </c>
      <c r="Y13" s="297">
        <v>78620</v>
      </c>
      <c r="Z13">
        <v>2014059</v>
      </c>
      <c r="AC13">
        <v>224260.82</v>
      </c>
      <c r="AD13">
        <v>191940.89</v>
      </c>
      <c r="AH13" s="73">
        <f t="shared" ref="AH13:AH76" si="6">SUM(F13:I13)</f>
        <v>1126543.57</v>
      </c>
      <c r="AI13" s="77">
        <f t="shared" ref="AI13:AI76" si="7">SUM(M13:P13)</f>
        <v>0</v>
      </c>
      <c r="AJ13" s="21">
        <f t="shared" ref="AJ13:AJ76" si="8">AH13-AI13</f>
        <v>1126543.57</v>
      </c>
      <c r="AK13" s="22">
        <f t="shared" ref="AK13:AK76" si="9">SUM(U13:Y13)</f>
        <v>3566842.79</v>
      </c>
      <c r="AL13" s="16">
        <f t="shared" ref="AL13:AL76" si="10">SUM(Z13:AG13)</f>
        <v>2430260.71</v>
      </c>
      <c r="AM13" s="26">
        <f t="shared" si="5"/>
        <v>1136582.08</v>
      </c>
    </row>
    <row r="14" spans="1:39" x14ac:dyDescent="0.25">
      <c r="A14" s="1" t="s">
        <v>409</v>
      </c>
      <c r="B14" s="1" t="s">
        <v>411</v>
      </c>
      <c r="C14" s="65">
        <v>2828</v>
      </c>
      <c r="D14" s="65" t="s">
        <v>1007</v>
      </c>
      <c r="E14" t="s">
        <v>2942</v>
      </c>
      <c r="F14" s="297">
        <v>69748.509999999995</v>
      </c>
      <c r="G14" s="297">
        <v>0</v>
      </c>
      <c r="H14" s="297">
        <v>72934.17</v>
      </c>
      <c r="J14">
        <v>770843.04</v>
      </c>
      <c r="K14">
        <v>342588.51</v>
      </c>
      <c r="M14" s="297">
        <v>0</v>
      </c>
      <c r="P14" s="297">
        <v>0</v>
      </c>
      <c r="S14">
        <v>105563.55</v>
      </c>
      <c r="T14">
        <v>1326846.8</v>
      </c>
      <c r="U14" s="297">
        <v>499482.22</v>
      </c>
      <c r="V14" s="297">
        <v>684520</v>
      </c>
      <c r="W14" s="297">
        <v>357.65</v>
      </c>
      <c r="X14" s="297">
        <v>1071963</v>
      </c>
      <c r="Y14" s="297">
        <v>35920</v>
      </c>
      <c r="Z14">
        <v>1155197</v>
      </c>
      <c r="AC14">
        <v>288360.18</v>
      </c>
      <c r="AD14">
        <v>187794.61</v>
      </c>
      <c r="AH14" s="73">
        <f t="shared" si="6"/>
        <v>142682.68</v>
      </c>
      <c r="AI14" s="77">
        <f t="shared" si="7"/>
        <v>0</v>
      </c>
      <c r="AJ14" s="21">
        <f t="shared" si="8"/>
        <v>142682.68</v>
      </c>
      <c r="AK14" s="22">
        <f t="shared" si="9"/>
        <v>2292242.87</v>
      </c>
      <c r="AL14" s="16">
        <f t="shared" si="10"/>
        <v>1631351.79</v>
      </c>
      <c r="AM14" s="26">
        <f t="shared" si="5"/>
        <v>660891.08000000007</v>
      </c>
    </row>
    <row r="15" spans="1:39" x14ac:dyDescent="0.25">
      <c r="A15" s="1" t="s">
        <v>409</v>
      </c>
      <c r="B15" s="1" t="s">
        <v>411</v>
      </c>
      <c r="C15" s="65">
        <v>4184</v>
      </c>
      <c r="D15" s="65" t="s">
        <v>1008</v>
      </c>
      <c r="E15" t="s">
        <v>2943</v>
      </c>
      <c r="F15" s="297">
        <v>957954.51</v>
      </c>
      <c r="G15" s="297">
        <v>29782.09</v>
      </c>
      <c r="H15" s="297">
        <v>64049.26</v>
      </c>
      <c r="J15">
        <v>14382.76</v>
      </c>
      <c r="K15">
        <v>664804.61</v>
      </c>
      <c r="M15" s="297">
        <v>-7000</v>
      </c>
      <c r="S15">
        <v>98298.559999999998</v>
      </c>
      <c r="T15">
        <v>1336486.2</v>
      </c>
      <c r="U15" s="297">
        <v>800123.23</v>
      </c>
      <c r="V15" s="297">
        <v>120000</v>
      </c>
      <c r="W15" s="297">
        <v>849.73</v>
      </c>
      <c r="X15" s="297">
        <v>2244354</v>
      </c>
      <c r="Y15" s="297">
        <v>93290</v>
      </c>
      <c r="Z15">
        <v>2348095.4</v>
      </c>
      <c r="AC15">
        <v>297876.07</v>
      </c>
      <c r="AD15">
        <v>153217.01999999999</v>
      </c>
      <c r="AF15">
        <v>14000</v>
      </c>
      <c r="AH15" s="73">
        <f t="shared" si="6"/>
        <v>1051785.8599999999</v>
      </c>
      <c r="AI15" s="77">
        <f t="shared" si="7"/>
        <v>-7000</v>
      </c>
      <c r="AJ15" s="21">
        <f t="shared" si="8"/>
        <v>1058785.8599999999</v>
      </c>
      <c r="AK15" s="22">
        <f t="shared" si="9"/>
        <v>3258616.96</v>
      </c>
      <c r="AL15" s="16">
        <f t="shared" si="10"/>
        <v>2813188.4899999998</v>
      </c>
      <c r="AM15" s="26">
        <f t="shared" si="5"/>
        <v>445428.4700000002</v>
      </c>
    </row>
    <row r="16" spans="1:39" x14ac:dyDescent="0.25">
      <c r="A16" s="1" t="s">
        <v>409</v>
      </c>
      <c r="B16" s="1" t="s">
        <v>411</v>
      </c>
      <c r="C16" s="65">
        <v>7069</v>
      </c>
      <c r="D16" s="65" t="s">
        <v>1009</v>
      </c>
      <c r="E16" t="s">
        <v>2944</v>
      </c>
      <c r="F16" s="297">
        <v>1584874.51</v>
      </c>
      <c r="G16" s="297">
        <v>45386.9</v>
      </c>
      <c r="H16" s="297">
        <v>66382.850000000006</v>
      </c>
      <c r="J16">
        <v>919393.48</v>
      </c>
      <c r="K16">
        <v>304990.75</v>
      </c>
      <c r="M16" s="297">
        <v>7125</v>
      </c>
      <c r="P16" s="297">
        <v>370.78</v>
      </c>
      <c r="S16">
        <v>1004526.89</v>
      </c>
      <c r="T16">
        <v>2146839.4900000002</v>
      </c>
      <c r="U16" s="297">
        <v>781686.52</v>
      </c>
      <c r="V16" s="297">
        <v>200000</v>
      </c>
      <c r="W16" s="297">
        <v>1409.16</v>
      </c>
      <c r="X16" s="297">
        <v>1896285</v>
      </c>
      <c r="Z16">
        <v>2364099.7999999998</v>
      </c>
      <c r="AA16">
        <v>2000</v>
      </c>
      <c r="AC16">
        <v>263074.09000000003</v>
      </c>
      <c r="AD16">
        <v>193595.56</v>
      </c>
      <c r="AF16">
        <v>71120</v>
      </c>
      <c r="AH16" s="73">
        <f t="shared" si="6"/>
        <v>1696644.26</v>
      </c>
      <c r="AI16" s="77">
        <f t="shared" si="7"/>
        <v>7495.78</v>
      </c>
      <c r="AJ16" s="21">
        <f t="shared" si="8"/>
        <v>1689148.48</v>
      </c>
      <c r="AK16" s="22">
        <f t="shared" si="9"/>
        <v>2879380.68</v>
      </c>
      <c r="AL16" s="16">
        <f t="shared" si="10"/>
        <v>2893889.4499999997</v>
      </c>
      <c r="AM16" s="26">
        <f t="shared" si="5"/>
        <v>-14508.769999999553</v>
      </c>
    </row>
    <row r="17" spans="1:39" x14ac:dyDescent="0.25">
      <c r="A17" s="1" t="s">
        <v>409</v>
      </c>
      <c r="B17" s="1" t="s">
        <v>411</v>
      </c>
      <c r="C17" s="65">
        <v>6198</v>
      </c>
      <c r="D17" s="65" t="s">
        <v>1010</v>
      </c>
      <c r="E17" t="s">
        <v>2945</v>
      </c>
      <c r="F17" s="297">
        <v>1037404.97</v>
      </c>
      <c r="G17" s="297">
        <v>1250</v>
      </c>
      <c r="H17" s="297">
        <v>71876.84</v>
      </c>
      <c r="J17">
        <v>32465.69</v>
      </c>
      <c r="K17">
        <v>360944.88</v>
      </c>
      <c r="M17" s="297">
        <v>0</v>
      </c>
      <c r="S17">
        <v>-200651.01</v>
      </c>
      <c r="T17">
        <v>1602780.76</v>
      </c>
      <c r="U17" s="297">
        <v>720447.24</v>
      </c>
      <c r="V17" s="297">
        <v>422265</v>
      </c>
      <c r="W17" s="297">
        <v>635.33000000000004</v>
      </c>
      <c r="X17" s="297">
        <v>1884747.67</v>
      </c>
      <c r="Y17" s="297">
        <v>33400</v>
      </c>
      <c r="Z17">
        <v>2218138.67</v>
      </c>
      <c r="AC17">
        <v>391909.54</v>
      </c>
      <c r="AD17">
        <v>153404.4</v>
      </c>
      <c r="AF17">
        <v>92000</v>
      </c>
      <c r="AH17" s="73">
        <f t="shared" si="6"/>
        <v>1110531.81</v>
      </c>
      <c r="AI17" s="77">
        <f t="shared" si="7"/>
        <v>0</v>
      </c>
      <c r="AJ17" s="21">
        <f t="shared" si="8"/>
        <v>1110531.81</v>
      </c>
      <c r="AK17" s="22">
        <f t="shared" si="9"/>
        <v>3061495.24</v>
      </c>
      <c r="AL17" s="16">
        <f t="shared" si="10"/>
        <v>2855452.61</v>
      </c>
      <c r="AM17" s="26">
        <f t="shared" si="5"/>
        <v>206042.63000000035</v>
      </c>
    </row>
    <row r="18" spans="1:39" x14ac:dyDescent="0.25">
      <c r="A18" s="1" t="s">
        <v>409</v>
      </c>
      <c r="B18" s="1" t="s">
        <v>411</v>
      </c>
      <c r="C18" s="65">
        <v>2120</v>
      </c>
      <c r="D18" s="65" t="s">
        <v>1011</v>
      </c>
      <c r="E18" t="s">
        <v>2946</v>
      </c>
      <c r="F18" s="297">
        <v>935198.73</v>
      </c>
      <c r="G18" s="297">
        <v>0</v>
      </c>
      <c r="H18" s="297">
        <v>15896.86</v>
      </c>
      <c r="J18">
        <v>286221.49</v>
      </c>
      <c r="K18">
        <v>1663050.16</v>
      </c>
      <c r="M18" s="297">
        <v>0</v>
      </c>
      <c r="P18" s="297">
        <v>0</v>
      </c>
      <c r="S18">
        <v>1151639.2</v>
      </c>
      <c r="T18">
        <v>2036704.82</v>
      </c>
      <c r="U18" s="297">
        <v>1382274.86</v>
      </c>
      <c r="W18" s="297">
        <v>925.06</v>
      </c>
      <c r="X18" s="297">
        <v>943680</v>
      </c>
      <c r="Y18" s="297">
        <v>40225</v>
      </c>
      <c r="Z18">
        <v>1191510.25</v>
      </c>
      <c r="AA18">
        <v>480</v>
      </c>
      <c r="AB18">
        <v>1058</v>
      </c>
      <c r="AC18">
        <v>600998.61</v>
      </c>
      <c r="AD18">
        <v>618105.18999999994</v>
      </c>
      <c r="AF18">
        <v>120000</v>
      </c>
      <c r="AH18" s="73">
        <f t="shared" si="6"/>
        <v>951095.59</v>
      </c>
      <c r="AI18" s="77">
        <f t="shared" si="7"/>
        <v>0</v>
      </c>
      <c r="AJ18" s="21">
        <f t="shared" si="8"/>
        <v>951095.59</v>
      </c>
      <c r="AK18" s="22">
        <f t="shared" si="9"/>
        <v>2367104.92</v>
      </c>
      <c r="AL18" s="16">
        <f t="shared" si="10"/>
        <v>2532152.0499999998</v>
      </c>
      <c r="AM18" s="26">
        <f t="shared" si="5"/>
        <v>-165047.12999999989</v>
      </c>
    </row>
    <row r="19" spans="1:39" x14ac:dyDescent="0.25">
      <c r="A19" s="1" t="s">
        <v>409</v>
      </c>
      <c r="B19" s="1" t="s">
        <v>411</v>
      </c>
      <c r="C19" s="65">
        <v>808</v>
      </c>
      <c r="D19" s="65" t="s">
        <v>1012</v>
      </c>
      <c r="E19" t="s">
        <v>2947</v>
      </c>
      <c r="F19" s="297">
        <v>521566.78</v>
      </c>
      <c r="G19" s="297">
        <v>19124.88</v>
      </c>
      <c r="H19" s="297">
        <v>92170.22</v>
      </c>
      <c r="J19">
        <v>989260.59</v>
      </c>
      <c r="K19">
        <v>462547.25</v>
      </c>
      <c r="M19" s="297">
        <v>0</v>
      </c>
      <c r="S19">
        <v>2202188.56</v>
      </c>
      <c r="T19">
        <v>118427.08</v>
      </c>
      <c r="U19" s="297">
        <v>450350.83</v>
      </c>
      <c r="W19" s="297">
        <v>543.77</v>
      </c>
      <c r="X19" s="297">
        <v>876760</v>
      </c>
      <c r="Y19" s="297">
        <v>0.01</v>
      </c>
      <c r="Z19">
        <v>876760</v>
      </c>
      <c r="AC19">
        <v>279765.89</v>
      </c>
      <c r="AD19">
        <v>253269.64</v>
      </c>
      <c r="AF19">
        <v>82105</v>
      </c>
      <c r="AH19" s="73">
        <f t="shared" si="6"/>
        <v>632861.88</v>
      </c>
      <c r="AI19" s="77">
        <f t="shared" si="7"/>
        <v>0</v>
      </c>
      <c r="AJ19" s="21">
        <f t="shared" si="8"/>
        <v>632861.88</v>
      </c>
      <c r="AK19" s="22">
        <f t="shared" si="9"/>
        <v>1327654.6100000001</v>
      </c>
      <c r="AL19" s="16">
        <f t="shared" si="10"/>
        <v>1491900.5300000003</v>
      </c>
      <c r="AM19" s="26">
        <f t="shared" si="5"/>
        <v>-164245.92000000016</v>
      </c>
    </row>
    <row r="20" spans="1:39" x14ac:dyDescent="0.25">
      <c r="A20" s="1" t="s">
        <v>409</v>
      </c>
      <c r="B20" s="1" t="s">
        <v>411</v>
      </c>
      <c r="C20" s="65">
        <v>5257</v>
      </c>
      <c r="D20" s="65" t="s">
        <v>1013</v>
      </c>
      <c r="E20" t="s">
        <v>2948</v>
      </c>
      <c r="F20" s="297">
        <v>1811866.34</v>
      </c>
      <c r="G20" s="297">
        <v>366096.2</v>
      </c>
      <c r="H20" s="297">
        <v>63751.12</v>
      </c>
      <c r="J20">
        <v>20492.080000000002</v>
      </c>
      <c r="K20">
        <v>256074.16</v>
      </c>
      <c r="M20" s="297">
        <v>0</v>
      </c>
      <c r="P20" s="297">
        <v>0</v>
      </c>
      <c r="S20">
        <v>280099.09999999998</v>
      </c>
      <c r="T20">
        <v>1863971.92</v>
      </c>
      <c r="U20" s="297">
        <v>825277.95</v>
      </c>
      <c r="V20" s="297">
        <v>424299</v>
      </c>
      <c r="W20" s="297">
        <v>1773.15</v>
      </c>
      <c r="X20" s="297">
        <v>1089860</v>
      </c>
      <c r="Y20" s="297">
        <v>40000</v>
      </c>
      <c r="Z20">
        <v>1271271</v>
      </c>
      <c r="AC20">
        <v>466113.43</v>
      </c>
      <c r="AD20">
        <v>142981.79</v>
      </c>
      <c r="AF20">
        <v>57335</v>
      </c>
      <c r="AH20" s="73">
        <f t="shared" si="6"/>
        <v>2241713.66</v>
      </c>
      <c r="AI20" s="77">
        <f t="shared" si="7"/>
        <v>0</v>
      </c>
      <c r="AJ20" s="21">
        <f t="shared" si="8"/>
        <v>2241713.66</v>
      </c>
      <c r="AK20" s="22">
        <f t="shared" si="9"/>
        <v>2381210.0999999996</v>
      </c>
      <c r="AL20" s="16">
        <f t="shared" si="10"/>
        <v>1937701.22</v>
      </c>
      <c r="AM20" s="26">
        <f t="shared" si="5"/>
        <v>443508.87999999966</v>
      </c>
    </row>
    <row r="21" spans="1:39" x14ac:dyDescent="0.25">
      <c r="A21" s="1" t="s">
        <v>409</v>
      </c>
      <c r="B21" s="1" t="s">
        <v>411</v>
      </c>
      <c r="C21" s="65">
        <v>5547</v>
      </c>
      <c r="D21" s="65" t="s">
        <v>1014</v>
      </c>
      <c r="E21" t="s">
        <v>2949</v>
      </c>
      <c r="F21" s="297">
        <v>637320.94999999995</v>
      </c>
      <c r="G21" s="297">
        <v>93557.6</v>
      </c>
      <c r="H21" s="297">
        <v>107108.97</v>
      </c>
      <c r="J21">
        <v>674187.92</v>
      </c>
      <c r="K21">
        <v>1238207</v>
      </c>
      <c r="M21" s="297">
        <v>3000</v>
      </c>
      <c r="P21" s="297">
        <v>0</v>
      </c>
      <c r="S21">
        <v>882961.77</v>
      </c>
      <c r="T21">
        <v>2519990.75</v>
      </c>
      <c r="U21" s="297">
        <v>1237217.21</v>
      </c>
      <c r="V21" s="297">
        <v>151500</v>
      </c>
      <c r="W21" s="297">
        <v>942.58</v>
      </c>
      <c r="X21" s="297">
        <v>1616391.56</v>
      </c>
      <c r="Y21" s="297">
        <v>24500</v>
      </c>
      <c r="Z21">
        <v>2098576.56</v>
      </c>
      <c r="AC21">
        <v>726260.39</v>
      </c>
      <c r="AD21">
        <v>516234.48</v>
      </c>
      <c r="AF21">
        <v>134350</v>
      </c>
      <c r="AH21" s="73">
        <f t="shared" si="6"/>
        <v>837987.5199999999</v>
      </c>
      <c r="AI21" s="77">
        <f t="shared" si="7"/>
        <v>3000</v>
      </c>
      <c r="AJ21" s="21">
        <f t="shared" si="8"/>
        <v>834987.5199999999</v>
      </c>
      <c r="AK21" s="22">
        <f t="shared" si="9"/>
        <v>3030551.35</v>
      </c>
      <c r="AL21" s="16">
        <f t="shared" si="10"/>
        <v>3475421.43</v>
      </c>
      <c r="AM21" s="26">
        <f t="shared" si="5"/>
        <v>-444870.08000000007</v>
      </c>
    </row>
    <row r="22" spans="1:39" x14ac:dyDescent="0.25">
      <c r="A22" s="1" t="s">
        <v>409</v>
      </c>
      <c r="B22" s="1" t="s">
        <v>411</v>
      </c>
      <c r="C22" s="65">
        <v>4817</v>
      </c>
      <c r="D22" s="65" t="s">
        <v>1015</v>
      </c>
      <c r="E22" t="s">
        <v>2950</v>
      </c>
      <c r="F22" s="297">
        <v>427704.73</v>
      </c>
      <c r="G22" s="297">
        <v>2819.75</v>
      </c>
      <c r="H22" s="297">
        <v>18200</v>
      </c>
      <c r="J22">
        <v>310560.98</v>
      </c>
      <c r="K22">
        <v>521403.43</v>
      </c>
      <c r="M22" s="297">
        <v>0</v>
      </c>
      <c r="S22">
        <v>-3784358.5</v>
      </c>
      <c r="T22">
        <v>4994895.4800000004</v>
      </c>
      <c r="U22" s="297">
        <v>1156609.32</v>
      </c>
      <c r="V22" s="297">
        <v>262676</v>
      </c>
      <c r="W22" s="297">
        <v>430.57</v>
      </c>
      <c r="X22" s="297">
        <v>1802235</v>
      </c>
      <c r="Y22" s="297">
        <v>62925</v>
      </c>
      <c r="Z22">
        <v>1802235</v>
      </c>
      <c r="AA22">
        <v>12770</v>
      </c>
      <c r="AB22">
        <v>2192</v>
      </c>
      <c r="AC22">
        <v>890651.75</v>
      </c>
      <c r="AD22">
        <v>322760.23</v>
      </c>
      <c r="AH22" s="73">
        <f t="shared" si="6"/>
        <v>448724.47999999998</v>
      </c>
      <c r="AI22" s="77">
        <f t="shared" si="7"/>
        <v>0</v>
      </c>
      <c r="AJ22" s="21">
        <f t="shared" si="8"/>
        <v>448724.47999999998</v>
      </c>
      <c r="AK22" s="22">
        <f t="shared" si="9"/>
        <v>3284875.89</v>
      </c>
      <c r="AL22" s="16">
        <f t="shared" si="10"/>
        <v>3030608.98</v>
      </c>
      <c r="AM22" s="26">
        <f t="shared" si="5"/>
        <v>254266.91000000015</v>
      </c>
    </row>
    <row r="23" spans="1:39" x14ac:dyDescent="0.25">
      <c r="A23" s="1" t="s">
        <v>409</v>
      </c>
      <c r="B23" s="1" t="s">
        <v>411</v>
      </c>
      <c r="C23" s="65">
        <v>4661</v>
      </c>
      <c r="D23" s="65" t="s">
        <v>1016</v>
      </c>
      <c r="E23" t="s">
        <v>2951</v>
      </c>
      <c r="F23" s="297">
        <v>362023.35</v>
      </c>
      <c r="G23" s="297">
        <v>16496.080000000002</v>
      </c>
      <c r="H23" s="297">
        <v>116930.99</v>
      </c>
      <c r="J23">
        <v>717749.7</v>
      </c>
      <c r="K23">
        <v>498535.75</v>
      </c>
      <c r="M23" s="297">
        <v>4000</v>
      </c>
      <c r="P23" s="297">
        <v>116.83</v>
      </c>
      <c r="S23">
        <v>381759.27</v>
      </c>
      <c r="T23">
        <v>1550129.81</v>
      </c>
      <c r="U23" s="297">
        <v>662096.48</v>
      </c>
      <c r="W23" s="297">
        <v>296.88</v>
      </c>
      <c r="X23" s="297">
        <v>2137256.96</v>
      </c>
      <c r="Y23" s="297">
        <v>47800</v>
      </c>
      <c r="Z23">
        <v>2235852.7599999998</v>
      </c>
      <c r="AA23">
        <v>6000</v>
      </c>
      <c r="AC23">
        <v>468778.47</v>
      </c>
      <c r="AD23">
        <v>226849.13</v>
      </c>
      <c r="AF23">
        <v>26000</v>
      </c>
      <c r="AH23" s="73">
        <f t="shared" si="6"/>
        <v>495450.42</v>
      </c>
      <c r="AI23" s="77">
        <f t="shared" si="7"/>
        <v>4116.83</v>
      </c>
      <c r="AJ23" s="21">
        <f t="shared" si="8"/>
        <v>491333.58999999997</v>
      </c>
      <c r="AK23" s="22">
        <f t="shared" si="9"/>
        <v>2847450.32</v>
      </c>
      <c r="AL23" s="16">
        <f t="shared" si="10"/>
        <v>2963480.3599999994</v>
      </c>
      <c r="AM23" s="26">
        <f t="shared" si="5"/>
        <v>-116030.03999999957</v>
      </c>
    </row>
    <row r="24" spans="1:39" x14ac:dyDescent="0.25">
      <c r="A24" s="1" t="s">
        <v>409</v>
      </c>
      <c r="B24" s="1" t="s">
        <v>411</v>
      </c>
      <c r="C24" s="65">
        <v>7585</v>
      </c>
      <c r="D24" s="65" t="s">
        <v>1017</v>
      </c>
      <c r="E24" t="s">
        <v>2952</v>
      </c>
      <c r="F24" s="297">
        <v>3395662.52</v>
      </c>
      <c r="G24" s="297">
        <v>68518.509999999995</v>
      </c>
      <c r="H24" s="297">
        <v>4789.1000000000004</v>
      </c>
      <c r="J24">
        <v>54517.34</v>
      </c>
      <c r="K24">
        <v>501695.73</v>
      </c>
      <c r="M24" s="297">
        <v>0</v>
      </c>
      <c r="P24" s="297">
        <v>0</v>
      </c>
      <c r="S24">
        <v>1076468.82</v>
      </c>
      <c r="T24">
        <v>2878887.21</v>
      </c>
      <c r="U24" s="297">
        <v>1128818.23</v>
      </c>
      <c r="V24" s="297">
        <v>570120</v>
      </c>
      <c r="W24" s="297">
        <v>3627.4</v>
      </c>
      <c r="X24" s="297">
        <v>3020115</v>
      </c>
      <c r="Y24" s="297">
        <v>18500</v>
      </c>
      <c r="Z24">
        <v>3168205</v>
      </c>
      <c r="AA24">
        <v>320</v>
      </c>
      <c r="AB24">
        <v>1584</v>
      </c>
      <c r="AC24">
        <v>951923.8</v>
      </c>
      <c r="AD24">
        <v>263225.21999999997</v>
      </c>
      <c r="AF24">
        <v>24500</v>
      </c>
      <c r="AH24" s="73">
        <f t="shared" si="6"/>
        <v>3468970.13</v>
      </c>
      <c r="AI24" s="77">
        <f t="shared" si="7"/>
        <v>0</v>
      </c>
      <c r="AJ24" s="21">
        <f t="shared" si="8"/>
        <v>3468970.13</v>
      </c>
      <c r="AK24" s="22">
        <f t="shared" si="9"/>
        <v>4741180.63</v>
      </c>
      <c r="AL24" s="16">
        <f t="shared" si="10"/>
        <v>4409758.0199999996</v>
      </c>
      <c r="AM24" s="26">
        <f t="shared" si="5"/>
        <v>331422.61000000034</v>
      </c>
    </row>
    <row r="25" spans="1:39" x14ac:dyDescent="0.25">
      <c r="A25" s="1" t="s">
        <v>409</v>
      </c>
      <c r="B25" s="1" t="s">
        <v>411</v>
      </c>
      <c r="C25" s="65">
        <v>6519</v>
      </c>
      <c r="D25" s="65" t="s">
        <v>1018</v>
      </c>
      <c r="E25" t="s">
        <v>2953</v>
      </c>
      <c r="F25" s="297">
        <v>820808.75</v>
      </c>
      <c r="G25" s="297">
        <v>218444.55</v>
      </c>
      <c r="H25" s="297">
        <v>16672.560000000001</v>
      </c>
      <c r="J25">
        <v>285884.39</v>
      </c>
      <c r="K25">
        <v>396523.29</v>
      </c>
      <c r="M25" s="297">
        <v>0</v>
      </c>
      <c r="P25" s="297">
        <v>717.58</v>
      </c>
      <c r="S25">
        <v>-729016.03</v>
      </c>
      <c r="T25">
        <v>2079998.65</v>
      </c>
      <c r="U25" s="297">
        <v>727297.51</v>
      </c>
      <c r="V25" s="297">
        <v>460477</v>
      </c>
      <c r="W25" s="297">
        <v>580.64</v>
      </c>
      <c r="X25" s="297">
        <v>1731458</v>
      </c>
      <c r="Y25" s="297">
        <v>33000</v>
      </c>
      <c r="Z25">
        <v>1913476</v>
      </c>
      <c r="AC25">
        <v>348925.83</v>
      </c>
      <c r="AD25">
        <v>211677.98</v>
      </c>
      <c r="AH25" s="73">
        <f t="shared" si="6"/>
        <v>1055925.8600000001</v>
      </c>
      <c r="AI25" s="77">
        <f t="shared" si="7"/>
        <v>717.58</v>
      </c>
      <c r="AJ25" s="21">
        <f t="shared" si="8"/>
        <v>1055208.28</v>
      </c>
      <c r="AK25" s="22">
        <f t="shared" si="9"/>
        <v>2952813.15</v>
      </c>
      <c r="AL25" s="16">
        <f t="shared" si="10"/>
        <v>2474079.81</v>
      </c>
      <c r="AM25" s="26">
        <f t="shared" si="5"/>
        <v>478733.33999999985</v>
      </c>
    </row>
    <row r="26" spans="1:39" x14ac:dyDescent="0.25">
      <c r="A26" s="1" t="s">
        <v>409</v>
      </c>
      <c r="B26" s="1" t="s">
        <v>411</v>
      </c>
      <c r="C26" s="65">
        <v>4531</v>
      </c>
      <c r="D26" s="65" t="s">
        <v>1019</v>
      </c>
      <c r="E26" t="s">
        <v>2954</v>
      </c>
      <c r="F26" s="297">
        <v>700711.96</v>
      </c>
      <c r="G26" s="297">
        <v>65360.25</v>
      </c>
      <c r="H26" s="297">
        <v>32344.98</v>
      </c>
      <c r="J26">
        <v>915948.51</v>
      </c>
      <c r="K26">
        <v>265964.44</v>
      </c>
      <c r="S26">
        <v>1475559.45</v>
      </c>
      <c r="T26">
        <v>413083.29</v>
      </c>
      <c r="U26" s="297">
        <v>649106.44999999995</v>
      </c>
      <c r="V26" s="297">
        <v>126700</v>
      </c>
      <c r="W26" s="297">
        <v>1130.92</v>
      </c>
      <c r="X26" s="297">
        <v>1735362</v>
      </c>
      <c r="Y26" s="297">
        <v>73000</v>
      </c>
      <c r="Z26">
        <v>1930926.4</v>
      </c>
      <c r="AC26">
        <v>275195.07</v>
      </c>
      <c r="AD26">
        <v>173882.4</v>
      </c>
      <c r="AH26" s="73">
        <f t="shared" si="6"/>
        <v>798417.19</v>
      </c>
      <c r="AI26" s="77">
        <f t="shared" si="7"/>
        <v>0</v>
      </c>
      <c r="AJ26" s="21">
        <f t="shared" si="8"/>
        <v>798417.19</v>
      </c>
      <c r="AK26" s="22">
        <f t="shared" si="9"/>
        <v>2585299.37</v>
      </c>
      <c r="AL26" s="16">
        <f t="shared" si="10"/>
        <v>2380003.8699999996</v>
      </c>
      <c r="AM26" s="26">
        <f t="shared" si="5"/>
        <v>205295.50000000047</v>
      </c>
    </row>
    <row r="27" spans="1:39" x14ac:dyDescent="0.25">
      <c r="A27" s="1" t="s">
        <v>409</v>
      </c>
      <c r="B27" s="1" t="s">
        <v>411</v>
      </c>
      <c r="C27" s="65">
        <v>2937</v>
      </c>
      <c r="D27" s="65" t="s">
        <v>1020</v>
      </c>
      <c r="E27" t="s">
        <v>2955</v>
      </c>
      <c r="F27" s="297">
        <v>572732.55000000005</v>
      </c>
      <c r="G27" s="297">
        <v>1250</v>
      </c>
      <c r="H27" s="297">
        <v>11072.48</v>
      </c>
      <c r="J27">
        <v>533938.86</v>
      </c>
      <c r="K27">
        <v>296912.24</v>
      </c>
      <c r="M27" s="297">
        <v>0</v>
      </c>
      <c r="S27">
        <v>-787896.24</v>
      </c>
      <c r="T27">
        <v>2337378.21</v>
      </c>
      <c r="U27" s="297">
        <v>560177.71</v>
      </c>
      <c r="W27" s="297">
        <v>733.21</v>
      </c>
      <c r="X27" s="297">
        <v>1350055</v>
      </c>
      <c r="Y27" s="297">
        <v>6035</v>
      </c>
      <c r="Z27">
        <v>1359055</v>
      </c>
      <c r="AC27">
        <v>316555.84999999998</v>
      </c>
      <c r="AD27">
        <v>162565.91</v>
      </c>
      <c r="AF27">
        <v>42000</v>
      </c>
      <c r="AH27" s="73">
        <f t="shared" si="6"/>
        <v>585055.03</v>
      </c>
      <c r="AI27" s="77">
        <f t="shared" si="7"/>
        <v>0</v>
      </c>
      <c r="AJ27" s="21">
        <f t="shared" si="8"/>
        <v>585055.03</v>
      </c>
      <c r="AK27" s="22">
        <f t="shared" si="9"/>
        <v>1917000.92</v>
      </c>
      <c r="AL27" s="16">
        <f t="shared" si="10"/>
        <v>1880176.76</v>
      </c>
      <c r="AM27" s="26">
        <f t="shared" si="5"/>
        <v>36824.159999999916</v>
      </c>
    </row>
    <row r="28" spans="1:39" x14ac:dyDescent="0.25">
      <c r="A28" s="1" t="s">
        <v>409</v>
      </c>
      <c r="B28" s="1" t="s">
        <v>411</v>
      </c>
      <c r="C28" s="65">
        <v>2576</v>
      </c>
      <c r="D28" s="65" t="s">
        <v>1021</v>
      </c>
      <c r="E28" t="s">
        <v>2956</v>
      </c>
      <c r="F28" s="297">
        <v>530581.30000000005</v>
      </c>
      <c r="G28" s="297">
        <v>0</v>
      </c>
      <c r="H28" s="297">
        <v>17219.41</v>
      </c>
      <c r="J28">
        <v>247645.21</v>
      </c>
      <c r="K28">
        <v>284275.8</v>
      </c>
      <c r="M28" s="297">
        <v>5000</v>
      </c>
      <c r="P28" s="297">
        <v>54.29</v>
      </c>
      <c r="S28">
        <v>-1300068.98</v>
      </c>
      <c r="T28">
        <v>2446216.73</v>
      </c>
      <c r="U28" s="297">
        <v>652935.17000000004</v>
      </c>
      <c r="V28" s="297">
        <v>153400</v>
      </c>
      <c r="W28" s="297">
        <v>477.25</v>
      </c>
      <c r="X28" s="297">
        <v>1079183</v>
      </c>
      <c r="Y28" s="297">
        <v>84995</v>
      </c>
      <c r="Z28">
        <v>1251433</v>
      </c>
      <c r="AA28">
        <v>3000</v>
      </c>
      <c r="AC28">
        <v>501065.53</v>
      </c>
      <c r="AD28">
        <v>201642.21</v>
      </c>
      <c r="AH28" s="73">
        <f t="shared" si="6"/>
        <v>547800.71000000008</v>
      </c>
      <c r="AI28" s="77">
        <f t="shared" si="7"/>
        <v>5054.29</v>
      </c>
      <c r="AJ28" s="21">
        <f t="shared" si="8"/>
        <v>542746.42000000004</v>
      </c>
      <c r="AK28" s="22">
        <f t="shared" si="9"/>
        <v>1970990.42</v>
      </c>
      <c r="AL28" s="16">
        <f t="shared" si="10"/>
        <v>1957140.74</v>
      </c>
      <c r="AM28" s="26">
        <f t="shared" si="5"/>
        <v>13849.679999999935</v>
      </c>
    </row>
    <row r="29" spans="1:39" x14ac:dyDescent="0.25">
      <c r="A29" s="1" t="s">
        <v>414</v>
      </c>
      <c r="B29" s="1" t="s">
        <v>415</v>
      </c>
      <c r="C29" s="65">
        <v>3880</v>
      </c>
      <c r="D29" s="65" t="s">
        <v>1022</v>
      </c>
      <c r="E29" t="s">
        <v>2957</v>
      </c>
      <c r="F29" s="297">
        <v>2094821.66</v>
      </c>
      <c r="G29" s="297">
        <v>437709.85</v>
      </c>
      <c r="H29" s="297">
        <v>11523.15</v>
      </c>
      <c r="J29">
        <v>602359.18999999994</v>
      </c>
      <c r="K29">
        <v>360110.79</v>
      </c>
      <c r="P29" s="297">
        <v>10166</v>
      </c>
      <c r="S29">
        <v>758562.94</v>
      </c>
      <c r="T29">
        <v>1940194.37</v>
      </c>
      <c r="U29" s="297">
        <v>1836352</v>
      </c>
      <c r="V29" s="297">
        <v>221700</v>
      </c>
      <c r="W29" s="297">
        <v>1816.4</v>
      </c>
      <c r="X29" s="297">
        <v>1570970</v>
      </c>
      <c r="Y29" s="297">
        <v>520</v>
      </c>
      <c r="Z29">
        <v>1816568.92</v>
      </c>
      <c r="AC29">
        <v>594071.80000000005</v>
      </c>
      <c r="AD29">
        <v>174046.35</v>
      </c>
      <c r="AF29">
        <v>24630</v>
      </c>
      <c r="AH29" s="73">
        <f t="shared" si="6"/>
        <v>2544054.6599999997</v>
      </c>
      <c r="AI29" s="77">
        <f t="shared" si="7"/>
        <v>10166</v>
      </c>
      <c r="AJ29" s="21">
        <f t="shared" si="8"/>
        <v>2533888.6599999997</v>
      </c>
      <c r="AK29" s="22">
        <f t="shared" si="9"/>
        <v>3631358.4</v>
      </c>
      <c r="AL29" s="16">
        <f t="shared" si="10"/>
        <v>2609317.0699999998</v>
      </c>
      <c r="AM29" s="26">
        <f t="shared" si="5"/>
        <v>1022041.3300000001</v>
      </c>
    </row>
    <row r="30" spans="1:39" x14ac:dyDescent="0.25">
      <c r="A30" s="1" t="s">
        <v>414</v>
      </c>
      <c r="B30" s="1" t="s">
        <v>415</v>
      </c>
      <c r="C30" s="65">
        <v>3169</v>
      </c>
      <c r="D30" s="65" t="s">
        <v>1023</v>
      </c>
      <c r="E30" t="s">
        <v>2958</v>
      </c>
      <c r="F30" s="297">
        <v>618875.68999999994</v>
      </c>
      <c r="G30" s="297">
        <v>433056.39</v>
      </c>
      <c r="H30" s="297">
        <v>2144.3200000000002</v>
      </c>
      <c r="J30">
        <v>1921728.11</v>
      </c>
      <c r="K30">
        <v>1057189.04</v>
      </c>
      <c r="P30" s="297">
        <v>282</v>
      </c>
      <c r="S30">
        <v>3934026.61</v>
      </c>
      <c r="T30">
        <v>225942.27</v>
      </c>
      <c r="U30" s="297">
        <v>1014284.57</v>
      </c>
      <c r="V30" s="297">
        <v>70000</v>
      </c>
      <c r="W30" s="297">
        <v>780.88</v>
      </c>
      <c r="X30" s="297">
        <v>807903</v>
      </c>
      <c r="Z30">
        <v>1044461</v>
      </c>
      <c r="AC30">
        <v>432506.65</v>
      </c>
      <c r="AD30">
        <v>328873.13</v>
      </c>
      <c r="AH30" s="73">
        <f t="shared" si="6"/>
        <v>1054076.4000000001</v>
      </c>
      <c r="AI30" s="77">
        <f t="shared" si="7"/>
        <v>282</v>
      </c>
      <c r="AJ30" s="21">
        <f t="shared" si="8"/>
        <v>1053794.4000000001</v>
      </c>
      <c r="AK30" s="22">
        <f t="shared" si="9"/>
        <v>1892968.4499999997</v>
      </c>
      <c r="AL30" s="16">
        <f t="shared" si="10"/>
        <v>1805840.7799999998</v>
      </c>
      <c r="AM30" s="26">
        <f t="shared" si="5"/>
        <v>87127.669999999925</v>
      </c>
    </row>
    <row r="31" spans="1:39" x14ac:dyDescent="0.25">
      <c r="A31" s="1" t="s">
        <v>414</v>
      </c>
      <c r="B31" s="1" t="s">
        <v>415</v>
      </c>
      <c r="C31" s="65">
        <v>7059</v>
      </c>
      <c r="D31" s="65" t="s">
        <v>1024</v>
      </c>
      <c r="E31" t="s">
        <v>2959</v>
      </c>
      <c r="F31" s="297">
        <v>1731771.62</v>
      </c>
      <c r="G31" s="297">
        <v>535300</v>
      </c>
      <c r="H31" s="297">
        <v>16976.59</v>
      </c>
      <c r="J31">
        <v>1009777.3</v>
      </c>
      <c r="K31">
        <v>197735.29</v>
      </c>
      <c r="P31" s="297">
        <v>0</v>
      </c>
      <c r="S31">
        <v>2783148.7</v>
      </c>
      <c r="T31">
        <v>519805.36</v>
      </c>
      <c r="U31" s="297">
        <v>1713736.43</v>
      </c>
      <c r="V31" s="297">
        <v>439200</v>
      </c>
      <c r="W31" s="297">
        <v>2002.11</v>
      </c>
      <c r="X31" s="297">
        <v>2660821</v>
      </c>
      <c r="Y31" s="297">
        <v>250332</v>
      </c>
      <c r="Z31">
        <v>3128460</v>
      </c>
      <c r="AC31">
        <v>1308908.07</v>
      </c>
      <c r="AD31">
        <v>120346.73</v>
      </c>
      <c r="AF31">
        <v>12530</v>
      </c>
      <c r="AH31" s="73">
        <f t="shared" si="6"/>
        <v>2284048.21</v>
      </c>
      <c r="AI31" s="77">
        <f t="shared" si="7"/>
        <v>0</v>
      </c>
      <c r="AJ31" s="21">
        <f t="shared" si="8"/>
        <v>2284048.21</v>
      </c>
      <c r="AK31" s="22">
        <f t="shared" si="9"/>
        <v>5066091.5399999991</v>
      </c>
      <c r="AL31" s="16">
        <f t="shared" si="10"/>
        <v>4570244.8000000007</v>
      </c>
      <c r="AM31" s="26">
        <f t="shared" si="5"/>
        <v>495846.73999999836</v>
      </c>
    </row>
    <row r="32" spans="1:39" x14ac:dyDescent="0.25">
      <c r="A32" s="1" t="s">
        <v>414</v>
      </c>
      <c r="B32" s="1" t="s">
        <v>415</v>
      </c>
      <c r="C32" s="65">
        <v>4668</v>
      </c>
      <c r="D32" s="65" t="s">
        <v>1025</v>
      </c>
      <c r="E32" t="s">
        <v>2960</v>
      </c>
      <c r="F32" s="297">
        <v>1350995.52</v>
      </c>
      <c r="G32" s="297">
        <v>240230.1</v>
      </c>
      <c r="H32" s="297">
        <v>24877.51</v>
      </c>
      <c r="J32">
        <v>2056330.45</v>
      </c>
      <c r="K32">
        <v>660541.99</v>
      </c>
      <c r="P32" s="297">
        <v>0</v>
      </c>
      <c r="S32">
        <v>4118472.33</v>
      </c>
      <c r="T32">
        <v>164243.42000000001</v>
      </c>
      <c r="U32" s="297">
        <v>1206405.22</v>
      </c>
      <c r="W32" s="297">
        <v>1465.68</v>
      </c>
      <c r="X32" s="297">
        <v>1127794.5</v>
      </c>
      <c r="Z32">
        <v>1355061.5</v>
      </c>
      <c r="AB32">
        <v>1530</v>
      </c>
      <c r="AC32">
        <v>370714.66</v>
      </c>
      <c r="AD32">
        <v>289521.42</v>
      </c>
      <c r="AF32">
        <v>27398</v>
      </c>
      <c r="AH32" s="73">
        <f t="shared" si="6"/>
        <v>1616103.1300000001</v>
      </c>
      <c r="AI32" s="77">
        <f t="shared" si="7"/>
        <v>0</v>
      </c>
      <c r="AJ32" s="21">
        <f t="shared" si="8"/>
        <v>1616103.1300000001</v>
      </c>
      <c r="AK32" s="22">
        <f t="shared" si="9"/>
        <v>2335665.4</v>
      </c>
      <c r="AL32" s="16">
        <f t="shared" si="10"/>
        <v>2044225.5799999998</v>
      </c>
      <c r="AM32" s="26">
        <f t="shared" si="5"/>
        <v>291439.82000000007</v>
      </c>
    </row>
    <row r="33" spans="1:39" x14ac:dyDescent="0.25">
      <c r="A33" s="1" t="s">
        <v>414</v>
      </c>
      <c r="B33" s="1" t="s">
        <v>415</v>
      </c>
      <c r="C33" s="65">
        <v>5951</v>
      </c>
      <c r="D33" s="65" t="s">
        <v>1026</v>
      </c>
      <c r="E33" t="s">
        <v>2961</v>
      </c>
      <c r="F33" s="297">
        <v>528530.02</v>
      </c>
      <c r="G33" s="297">
        <v>208803.5</v>
      </c>
      <c r="H33" s="297">
        <v>192.17</v>
      </c>
      <c r="J33">
        <v>574467.82999999996</v>
      </c>
      <c r="K33">
        <v>383227.45</v>
      </c>
      <c r="P33" s="297">
        <v>303</v>
      </c>
      <c r="S33">
        <v>-1795569.8</v>
      </c>
      <c r="T33">
        <v>3631737.05</v>
      </c>
      <c r="U33" s="297">
        <v>1395201.32</v>
      </c>
      <c r="V33" s="297">
        <v>368710</v>
      </c>
      <c r="W33" s="297">
        <v>668.44</v>
      </c>
      <c r="X33" s="297">
        <v>1911329</v>
      </c>
      <c r="Z33">
        <v>2155052</v>
      </c>
      <c r="AB33">
        <v>5692</v>
      </c>
      <c r="AC33">
        <v>1185664.43</v>
      </c>
      <c r="AD33">
        <v>134431.60999999999</v>
      </c>
      <c r="AF33">
        <v>27398</v>
      </c>
      <c r="AH33" s="73">
        <f t="shared" si="6"/>
        <v>737525.69000000006</v>
      </c>
      <c r="AI33" s="77">
        <f t="shared" si="7"/>
        <v>303</v>
      </c>
      <c r="AJ33" s="21">
        <f t="shared" si="8"/>
        <v>737222.69000000006</v>
      </c>
      <c r="AK33" s="22">
        <f t="shared" si="9"/>
        <v>3675908.76</v>
      </c>
      <c r="AL33" s="16">
        <f t="shared" si="10"/>
        <v>3508238.0399999996</v>
      </c>
      <c r="AM33" s="26">
        <f t="shared" si="5"/>
        <v>167670.7200000002</v>
      </c>
    </row>
    <row r="34" spans="1:39" x14ac:dyDescent="0.25">
      <c r="A34" s="1" t="s">
        <v>414</v>
      </c>
      <c r="B34" s="1" t="s">
        <v>415</v>
      </c>
      <c r="C34" s="65">
        <v>4528</v>
      </c>
      <c r="D34" s="65" t="s">
        <v>1027</v>
      </c>
      <c r="E34" t="s">
        <v>2962</v>
      </c>
      <c r="F34" s="297">
        <v>616155.78</v>
      </c>
      <c r="G34" s="297">
        <v>273654.31</v>
      </c>
      <c r="H34" s="297">
        <v>17635.439999999999</v>
      </c>
      <c r="J34">
        <v>279045.98</v>
      </c>
      <c r="K34">
        <v>556839.77</v>
      </c>
      <c r="O34" s="297">
        <v>116300</v>
      </c>
      <c r="P34" s="297">
        <v>513</v>
      </c>
      <c r="S34">
        <v>1006210.96</v>
      </c>
      <c r="T34">
        <v>669957.9</v>
      </c>
      <c r="U34" s="297">
        <v>1749021.76</v>
      </c>
      <c r="W34" s="297">
        <v>692.73</v>
      </c>
      <c r="X34" s="297">
        <v>389046</v>
      </c>
      <c r="Y34" s="297">
        <v>135894</v>
      </c>
      <c r="Z34">
        <v>801769</v>
      </c>
      <c r="AB34">
        <v>1370</v>
      </c>
      <c r="AC34">
        <v>930613.32</v>
      </c>
      <c r="AD34">
        <v>137099.75</v>
      </c>
      <c r="AF34">
        <v>80868</v>
      </c>
      <c r="AH34" s="73">
        <f t="shared" si="6"/>
        <v>907445.53</v>
      </c>
      <c r="AI34" s="77">
        <f t="shared" si="7"/>
        <v>116813</v>
      </c>
      <c r="AJ34" s="21">
        <f t="shared" si="8"/>
        <v>790632.53</v>
      </c>
      <c r="AK34" s="22">
        <f t="shared" si="9"/>
        <v>2274654.4900000002</v>
      </c>
      <c r="AL34" s="16">
        <f t="shared" si="10"/>
        <v>1951720.0699999998</v>
      </c>
      <c r="AM34" s="26">
        <f t="shared" si="5"/>
        <v>322934.42000000039</v>
      </c>
    </row>
    <row r="35" spans="1:39" x14ac:dyDescent="0.25">
      <c r="A35" s="1" t="s">
        <v>414</v>
      </c>
      <c r="B35" s="1" t="s">
        <v>415</v>
      </c>
      <c r="C35" s="65">
        <v>5805</v>
      </c>
      <c r="D35" s="65" t="s">
        <v>1028</v>
      </c>
      <c r="E35" t="s">
        <v>2963</v>
      </c>
      <c r="F35" s="297">
        <v>1271957.8899999999</v>
      </c>
      <c r="G35" s="297">
        <v>357855.62</v>
      </c>
      <c r="H35" s="297">
        <v>17616.14</v>
      </c>
      <c r="J35">
        <v>617065.79</v>
      </c>
      <c r="K35">
        <v>452286.43</v>
      </c>
      <c r="P35" s="297">
        <v>363</v>
      </c>
      <c r="S35">
        <v>263714.21999999997</v>
      </c>
      <c r="T35">
        <v>2501284.2200000002</v>
      </c>
      <c r="U35" s="297">
        <v>1346532.99</v>
      </c>
      <c r="W35" s="297">
        <v>1841.19</v>
      </c>
      <c r="X35" s="297">
        <v>1644572</v>
      </c>
      <c r="Z35">
        <v>1929991</v>
      </c>
      <c r="AC35">
        <v>576435.17000000004</v>
      </c>
      <c r="AD35">
        <v>141264.57999999999</v>
      </c>
      <c r="AF35">
        <v>92530</v>
      </c>
      <c r="AH35" s="73">
        <f t="shared" si="6"/>
        <v>1647429.6499999997</v>
      </c>
      <c r="AI35" s="77">
        <f t="shared" si="7"/>
        <v>363</v>
      </c>
      <c r="AJ35" s="21">
        <f t="shared" si="8"/>
        <v>1647066.6499999997</v>
      </c>
      <c r="AK35" s="22">
        <f t="shared" si="9"/>
        <v>2992946.1799999997</v>
      </c>
      <c r="AL35" s="16">
        <f t="shared" si="10"/>
        <v>2740220.75</v>
      </c>
      <c r="AM35" s="26">
        <f t="shared" si="5"/>
        <v>252725.4299999997</v>
      </c>
    </row>
    <row r="36" spans="1:39" x14ac:dyDescent="0.25">
      <c r="A36" s="1" t="s">
        <v>414</v>
      </c>
      <c r="B36" s="1" t="s">
        <v>415</v>
      </c>
      <c r="C36" s="65">
        <v>3290</v>
      </c>
      <c r="D36" s="65" t="s">
        <v>1029</v>
      </c>
      <c r="E36" t="s">
        <v>2964</v>
      </c>
      <c r="F36" s="297">
        <v>671058.57999999996</v>
      </c>
      <c r="G36" s="297">
        <v>121264.3</v>
      </c>
      <c r="H36" s="297">
        <v>4214.26</v>
      </c>
      <c r="J36">
        <v>1942570.57</v>
      </c>
      <c r="K36">
        <v>594677.04</v>
      </c>
      <c r="P36" s="297">
        <v>0</v>
      </c>
      <c r="S36">
        <v>1716880.81</v>
      </c>
      <c r="T36">
        <v>1692932.58</v>
      </c>
      <c r="U36" s="297">
        <v>1360523.65</v>
      </c>
      <c r="V36" s="297">
        <v>99750</v>
      </c>
      <c r="W36" s="297">
        <v>747.72</v>
      </c>
      <c r="X36" s="297">
        <v>1187846.5</v>
      </c>
      <c r="Z36">
        <v>1567156.5</v>
      </c>
      <c r="AB36">
        <v>1690</v>
      </c>
      <c r="AC36">
        <v>605099.05000000005</v>
      </c>
      <c r="AD36">
        <v>264662.96000000002</v>
      </c>
      <c r="AF36">
        <v>27398</v>
      </c>
      <c r="AH36" s="73">
        <f t="shared" si="6"/>
        <v>796537.14</v>
      </c>
      <c r="AI36" s="77">
        <f t="shared" si="7"/>
        <v>0</v>
      </c>
      <c r="AJ36" s="21">
        <f t="shared" si="8"/>
        <v>796537.14</v>
      </c>
      <c r="AK36" s="22">
        <f t="shared" si="9"/>
        <v>2648867.87</v>
      </c>
      <c r="AL36" s="16">
        <f t="shared" si="10"/>
        <v>2466006.5099999998</v>
      </c>
      <c r="AM36" s="26">
        <f t="shared" si="5"/>
        <v>182861.36000000034</v>
      </c>
    </row>
    <row r="37" spans="1:39" x14ac:dyDescent="0.25">
      <c r="A37" s="1" t="s">
        <v>414</v>
      </c>
      <c r="B37" s="1" t="s">
        <v>415</v>
      </c>
      <c r="C37" s="65">
        <v>5014</v>
      </c>
      <c r="D37" s="65" t="s">
        <v>1030</v>
      </c>
      <c r="E37" t="s">
        <v>2965</v>
      </c>
      <c r="F37" s="297">
        <v>549270.97</v>
      </c>
      <c r="G37" s="297">
        <v>276861.52</v>
      </c>
      <c r="H37" s="297">
        <v>26406.95</v>
      </c>
      <c r="J37">
        <v>1132347.6000000001</v>
      </c>
      <c r="K37">
        <v>472709.15</v>
      </c>
      <c r="P37" s="297">
        <v>0</v>
      </c>
      <c r="S37">
        <v>2118262.31</v>
      </c>
      <c r="U37" s="297">
        <v>1175485.1599999999</v>
      </c>
      <c r="V37" s="297">
        <v>298130</v>
      </c>
      <c r="W37" s="297">
        <v>535.83000000000004</v>
      </c>
      <c r="X37" s="297">
        <v>393199.45</v>
      </c>
      <c r="Z37">
        <v>522760.02</v>
      </c>
      <c r="AC37">
        <v>586596.27</v>
      </c>
      <c r="AD37">
        <v>192710.27</v>
      </c>
      <c r="AF37">
        <v>12530</v>
      </c>
      <c r="AH37" s="73">
        <f t="shared" si="6"/>
        <v>852539.44</v>
      </c>
      <c r="AI37" s="77">
        <f t="shared" si="7"/>
        <v>0</v>
      </c>
      <c r="AJ37" s="21">
        <f t="shared" si="8"/>
        <v>852539.44</v>
      </c>
      <c r="AK37" s="22">
        <f t="shared" si="9"/>
        <v>1867350.44</v>
      </c>
      <c r="AL37" s="16">
        <f t="shared" si="10"/>
        <v>1314596.56</v>
      </c>
      <c r="AM37" s="26">
        <f t="shared" si="5"/>
        <v>552753.87999999989</v>
      </c>
    </row>
    <row r="38" spans="1:39" x14ac:dyDescent="0.25">
      <c r="A38" s="1" t="s">
        <v>414</v>
      </c>
      <c r="B38" s="1" t="s">
        <v>415</v>
      </c>
      <c r="C38" s="65">
        <v>4611</v>
      </c>
      <c r="D38" s="65" t="s">
        <v>1031</v>
      </c>
      <c r="E38" t="s">
        <v>2966</v>
      </c>
      <c r="F38" s="297">
        <v>1059792.9099999999</v>
      </c>
      <c r="G38" s="297">
        <v>295029.65000000002</v>
      </c>
      <c r="H38" s="297">
        <v>8746.85</v>
      </c>
      <c r="J38">
        <v>818220.61</v>
      </c>
      <c r="K38">
        <v>456096.26</v>
      </c>
      <c r="P38" s="297">
        <v>0</v>
      </c>
      <c r="S38">
        <v>2089003.83</v>
      </c>
      <c r="U38" s="297">
        <v>1878851.69</v>
      </c>
      <c r="W38" s="297">
        <v>880.08</v>
      </c>
      <c r="X38" s="297">
        <v>2620203</v>
      </c>
      <c r="Z38">
        <v>2943110</v>
      </c>
      <c r="AC38">
        <v>478439.26</v>
      </c>
      <c r="AD38">
        <v>146175.06</v>
      </c>
      <c r="AF38">
        <v>77398</v>
      </c>
      <c r="AH38" s="73">
        <f t="shared" si="6"/>
        <v>1363569.4100000001</v>
      </c>
      <c r="AI38" s="77">
        <f t="shared" si="7"/>
        <v>0</v>
      </c>
      <c r="AJ38" s="21">
        <f t="shared" si="8"/>
        <v>1363569.4100000001</v>
      </c>
      <c r="AK38" s="22">
        <f t="shared" si="9"/>
        <v>4499934.7699999996</v>
      </c>
      <c r="AL38" s="16">
        <f t="shared" si="10"/>
        <v>3645122.32</v>
      </c>
      <c r="AM38" s="26">
        <f t="shared" si="5"/>
        <v>854812.44999999972</v>
      </c>
    </row>
    <row r="39" spans="1:39" x14ac:dyDescent="0.25">
      <c r="A39" s="1" t="s">
        <v>418</v>
      </c>
      <c r="B39" s="1" t="s">
        <v>419</v>
      </c>
      <c r="C39" s="65">
        <v>2051</v>
      </c>
      <c r="D39" s="65" t="s">
        <v>1032</v>
      </c>
      <c r="E39" t="s">
        <v>2967</v>
      </c>
      <c r="F39" s="297">
        <v>1795000.8</v>
      </c>
      <c r="G39" s="297">
        <v>72269.009999999995</v>
      </c>
      <c r="H39" s="297">
        <v>57471</v>
      </c>
      <c r="J39">
        <v>363152.64000000001</v>
      </c>
      <c r="K39">
        <v>753306.39</v>
      </c>
      <c r="M39" s="297">
        <v>24830.799999999999</v>
      </c>
      <c r="P39" s="297">
        <v>30.48</v>
      </c>
      <c r="Q39">
        <v>29630</v>
      </c>
      <c r="S39">
        <v>580485.52</v>
      </c>
      <c r="T39">
        <v>1814650.86</v>
      </c>
      <c r="U39" s="297">
        <v>1386397.07</v>
      </c>
      <c r="V39" s="297">
        <v>155032</v>
      </c>
      <c r="W39" s="297">
        <v>1869.42</v>
      </c>
      <c r="X39" s="297">
        <v>2136953.1</v>
      </c>
      <c r="Y39" s="297">
        <v>14040</v>
      </c>
      <c r="Z39">
        <v>2397335.1</v>
      </c>
      <c r="AB39">
        <v>3000</v>
      </c>
      <c r="AC39">
        <v>292214.8</v>
      </c>
      <c r="AD39">
        <v>215869.51</v>
      </c>
      <c r="AH39" s="73">
        <f t="shared" si="6"/>
        <v>1924740.81</v>
      </c>
      <c r="AI39" s="77">
        <f t="shared" si="7"/>
        <v>24861.279999999999</v>
      </c>
      <c r="AJ39" s="21">
        <f t="shared" si="8"/>
        <v>1899879.53</v>
      </c>
      <c r="AK39" s="22">
        <f t="shared" si="9"/>
        <v>3694291.59</v>
      </c>
      <c r="AL39" s="16">
        <f t="shared" si="10"/>
        <v>2908419.41</v>
      </c>
      <c r="AM39" s="26">
        <f t="shared" si="5"/>
        <v>785872.1799999997</v>
      </c>
    </row>
    <row r="40" spans="1:39" x14ac:dyDescent="0.25">
      <c r="A40" s="1" t="s">
        <v>418</v>
      </c>
      <c r="B40" s="1" t="s">
        <v>419</v>
      </c>
      <c r="C40" s="65">
        <v>1787</v>
      </c>
      <c r="D40" s="65" t="s">
        <v>1033</v>
      </c>
      <c r="E40" t="s">
        <v>2968</v>
      </c>
      <c r="F40" s="297">
        <v>395218.41</v>
      </c>
      <c r="G40" s="297">
        <v>23022.35</v>
      </c>
      <c r="H40" s="297">
        <v>48862.51</v>
      </c>
      <c r="J40">
        <v>1243922.68</v>
      </c>
      <c r="K40">
        <v>90319</v>
      </c>
      <c r="M40" s="297">
        <v>11620.6</v>
      </c>
      <c r="P40" s="297">
        <v>118400</v>
      </c>
      <c r="S40">
        <v>-53782.74</v>
      </c>
      <c r="T40">
        <v>1633793.05</v>
      </c>
      <c r="U40" s="297">
        <v>1193355.33</v>
      </c>
      <c r="W40" s="297">
        <v>548.54</v>
      </c>
      <c r="X40" s="297">
        <v>1425683.28</v>
      </c>
      <c r="Y40" s="297">
        <v>56630</v>
      </c>
      <c r="Z40">
        <v>1701415.28</v>
      </c>
      <c r="AC40">
        <v>573097.18999999994</v>
      </c>
      <c r="AD40">
        <v>170140.64</v>
      </c>
      <c r="AH40" s="73">
        <f t="shared" si="6"/>
        <v>467103.26999999996</v>
      </c>
      <c r="AI40" s="77">
        <f t="shared" si="7"/>
        <v>130020.6</v>
      </c>
      <c r="AJ40" s="21">
        <f t="shared" si="8"/>
        <v>337082.66999999993</v>
      </c>
      <c r="AK40" s="22">
        <f t="shared" si="9"/>
        <v>2676217.1500000004</v>
      </c>
      <c r="AL40" s="16">
        <f t="shared" si="10"/>
        <v>2444653.11</v>
      </c>
      <c r="AM40" s="26">
        <f t="shared" si="5"/>
        <v>231564.0400000005</v>
      </c>
    </row>
    <row r="41" spans="1:39" x14ac:dyDescent="0.25">
      <c r="A41" s="1" t="s">
        <v>418</v>
      </c>
      <c r="B41" s="1" t="s">
        <v>419</v>
      </c>
      <c r="C41" s="65">
        <v>2904</v>
      </c>
      <c r="D41" s="65" t="s">
        <v>1034</v>
      </c>
      <c r="E41" t="s">
        <v>2969</v>
      </c>
      <c r="F41" s="297">
        <v>779731.17</v>
      </c>
      <c r="G41" s="297">
        <v>70192.72</v>
      </c>
      <c r="H41" s="297">
        <v>27164.23</v>
      </c>
      <c r="J41">
        <v>1119587.46</v>
      </c>
      <c r="K41">
        <v>191789.81</v>
      </c>
      <c r="M41" s="297">
        <v>11372.2</v>
      </c>
      <c r="P41" s="297">
        <v>203.28</v>
      </c>
      <c r="S41">
        <v>1922248.18</v>
      </c>
      <c r="T41">
        <v>174893.33</v>
      </c>
      <c r="U41" s="297">
        <v>967031.81</v>
      </c>
      <c r="W41" s="297">
        <v>990.66</v>
      </c>
      <c r="X41" s="297">
        <v>1535999.8</v>
      </c>
      <c r="Y41" s="297">
        <v>11160</v>
      </c>
      <c r="Z41">
        <v>1791888.79</v>
      </c>
      <c r="AA41">
        <v>22000</v>
      </c>
      <c r="AC41">
        <v>341546.81</v>
      </c>
      <c r="AD41">
        <v>127098.27</v>
      </c>
      <c r="AH41" s="73">
        <f t="shared" si="6"/>
        <v>877088.12</v>
      </c>
      <c r="AI41" s="77">
        <f t="shared" si="7"/>
        <v>11575.480000000001</v>
      </c>
      <c r="AJ41" s="21">
        <f t="shared" si="8"/>
        <v>865512.64</v>
      </c>
      <c r="AK41" s="22">
        <f t="shared" si="9"/>
        <v>2515182.27</v>
      </c>
      <c r="AL41" s="16">
        <f t="shared" si="10"/>
        <v>2282533.87</v>
      </c>
      <c r="AM41" s="26">
        <f t="shared" si="5"/>
        <v>232648.39999999991</v>
      </c>
    </row>
    <row r="42" spans="1:39" x14ac:dyDescent="0.25">
      <c r="A42" s="1" t="s">
        <v>418</v>
      </c>
      <c r="B42" s="1" t="s">
        <v>419</v>
      </c>
      <c r="C42" s="65">
        <v>3978</v>
      </c>
      <c r="D42" s="65" t="s">
        <v>1035</v>
      </c>
      <c r="E42" t="s">
        <v>2970</v>
      </c>
      <c r="F42" s="297">
        <v>1599842.98</v>
      </c>
      <c r="G42" s="297">
        <v>184005.28</v>
      </c>
      <c r="H42" s="297">
        <v>20478.8</v>
      </c>
      <c r="J42">
        <v>978527.77</v>
      </c>
      <c r="K42">
        <v>302540.71999999997</v>
      </c>
      <c r="M42" s="297">
        <v>53003.9</v>
      </c>
      <c r="P42" s="297">
        <v>683</v>
      </c>
      <c r="Q42">
        <v>460548.58</v>
      </c>
      <c r="S42">
        <v>1493866.76</v>
      </c>
      <c r="T42">
        <v>1781475.04</v>
      </c>
      <c r="U42" s="297">
        <v>1999911.65</v>
      </c>
      <c r="V42" s="297">
        <v>23079.759999999998</v>
      </c>
      <c r="W42" s="297">
        <v>2269.4499999999998</v>
      </c>
      <c r="X42" s="297">
        <v>1797504</v>
      </c>
      <c r="Y42" s="297">
        <v>19990</v>
      </c>
      <c r="Z42">
        <v>2250058</v>
      </c>
      <c r="AA42">
        <v>6000</v>
      </c>
      <c r="AC42">
        <v>1783579.99</v>
      </c>
      <c r="AD42">
        <v>220573.6</v>
      </c>
      <c r="AH42" s="73">
        <f t="shared" si="6"/>
        <v>1804327.06</v>
      </c>
      <c r="AI42" s="77">
        <f t="shared" si="7"/>
        <v>53686.9</v>
      </c>
      <c r="AJ42" s="21">
        <f t="shared" si="8"/>
        <v>1750640.1600000001</v>
      </c>
      <c r="AK42" s="22">
        <f t="shared" si="9"/>
        <v>3842754.86</v>
      </c>
      <c r="AL42" s="16">
        <f t="shared" si="10"/>
        <v>4260211.59</v>
      </c>
      <c r="AM42" s="26">
        <f t="shared" si="5"/>
        <v>-417456.73</v>
      </c>
    </row>
    <row r="43" spans="1:39" x14ac:dyDescent="0.25">
      <c r="A43" s="1" t="s">
        <v>418</v>
      </c>
      <c r="B43" s="1" t="s">
        <v>419</v>
      </c>
      <c r="C43" s="65">
        <v>3763</v>
      </c>
      <c r="D43" s="65" t="s">
        <v>1036</v>
      </c>
      <c r="E43" t="s">
        <v>2971</v>
      </c>
      <c r="F43" s="297">
        <v>2182626.58</v>
      </c>
      <c r="G43" s="297">
        <v>60314.3</v>
      </c>
      <c r="H43" s="297">
        <v>23268.86</v>
      </c>
      <c r="J43">
        <v>203546.46</v>
      </c>
      <c r="K43">
        <v>163063.48000000001</v>
      </c>
      <c r="M43" s="297">
        <v>28618.2</v>
      </c>
      <c r="P43" s="297">
        <v>1555.82</v>
      </c>
      <c r="S43">
        <v>-271253.71000000002</v>
      </c>
      <c r="T43">
        <v>1769380.27</v>
      </c>
      <c r="U43" s="297">
        <v>1668062.08</v>
      </c>
      <c r="V43" s="297">
        <v>407550</v>
      </c>
      <c r="W43" s="297">
        <v>1887.29</v>
      </c>
      <c r="X43" s="297">
        <v>1872907.6</v>
      </c>
      <c r="Y43" s="297">
        <v>30260</v>
      </c>
      <c r="Z43">
        <v>2073110.6</v>
      </c>
      <c r="AA43">
        <v>5000</v>
      </c>
      <c r="AC43">
        <v>478728.15</v>
      </c>
      <c r="AD43">
        <v>127319.12</v>
      </c>
      <c r="AH43" s="73">
        <f t="shared" si="6"/>
        <v>2266209.7399999998</v>
      </c>
      <c r="AI43" s="77">
        <f t="shared" si="7"/>
        <v>30174.02</v>
      </c>
      <c r="AJ43" s="21">
        <f t="shared" si="8"/>
        <v>2236035.7199999997</v>
      </c>
      <c r="AK43" s="22">
        <f t="shared" si="9"/>
        <v>3980666.97</v>
      </c>
      <c r="AL43" s="16">
        <f t="shared" si="10"/>
        <v>2684157.87</v>
      </c>
      <c r="AM43" s="26">
        <f t="shared" si="5"/>
        <v>1296509.1000000001</v>
      </c>
    </row>
    <row r="44" spans="1:39" x14ac:dyDescent="0.25">
      <c r="A44" s="1" t="s">
        <v>418</v>
      </c>
      <c r="B44" s="1" t="s">
        <v>419</v>
      </c>
      <c r="C44" s="65">
        <v>973</v>
      </c>
      <c r="D44" s="65" t="s">
        <v>1037</v>
      </c>
      <c r="E44" t="s">
        <v>2972</v>
      </c>
      <c r="F44" s="297">
        <v>738768.88</v>
      </c>
      <c r="G44" s="297">
        <v>30303.119999999999</v>
      </c>
      <c r="H44" s="297">
        <v>47922.15</v>
      </c>
      <c r="J44">
        <v>817548.77</v>
      </c>
      <c r="K44">
        <v>559371.31999999995</v>
      </c>
      <c r="M44" s="297">
        <v>15890.8</v>
      </c>
      <c r="P44" s="297">
        <v>0</v>
      </c>
      <c r="S44">
        <v>-1722903.05</v>
      </c>
      <c r="T44">
        <v>2854151.72</v>
      </c>
      <c r="U44" s="297">
        <v>1904705.93</v>
      </c>
      <c r="V44" s="297">
        <v>209480</v>
      </c>
      <c r="W44" s="297">
        <v>592.17999999999995</v>
      </c>
      <c r="X44" s="297">
        <v>878920.5</v>
      </c>
      <c r="Y44" s="297">
        <v>17270</v>
      </c>
      <c r="Z44">
        <v>1174797.5</v>
      </c>
      <c r="AC44">
        <v>364564.62</v>
      </c>
      <c r="AD44">
        <v>249831.72</v>
      </c>
      <c r="AH44" s="73">
        <f t="shared" si="6"/>
        <v>816994.15</v>
      </c>
      <c r="AI44" s="77">
        <f t="shared" si="7"/>
        <v>15890.8</v>
      </c>
      <c r="AJ44" s="21">
        <f t="shared" si="8"/>
        <v>801103.35</v>
      </c>
      <c r="AK44" s="22">
        <f t="shared" si="9"/>
        <v>3010968.61</v>
      </c>
      <c r="AL44" s="16">
        <f t="shared" si="10"/>
        <v>1789193.84</v>
      </c>
      <c r="AM44" s="26">
        <f t="shared" si="5"/>
        <v>1221774.7699999998</v>
      </c>
    </row>
    <row r="45" spans="1:39" x14ac:dyDescent="0.25">
      <c r="A45" s="1" t="s">
        <v>418</v>
      </c>
      <c r="B45" s="1" t="s">
        <v>419</v>
      </c>
      <c r="C45" s="65">
        <v>4069</v>
      </c>
      <c r="D45" s="65" t="s">
        <v>1038</v>
      </c>
      <c r="E45" t="s">
        <v>2973</v>
      </c>
      <c r="F45" s="297">
        <v>942208.74</v>
      </c>
      <c r="G45" s="297">
        <v>22410.06</v>
      </c>
      <c r="H45" s="297">
        <v>31593.360000000001</v>
      </c>
      <c r="J45">
        <v>486343.71</v>
      </c>
      <c r="K45">
        <v>87076.26</v>
      </c>
      <c r="M45" s="297">
        <v>18198</v>
      </c>
      <c r="P45" s="297">
        <v>301</v>
      </c>
      <c r="S45">
        <v>-516334.26</v>
      </c>
      <c r="T45">
        <v>1653756.5</v>
      </c>
      <c r="U45" s="297">
        <v>1296172.76</v>
      </c>
      <c r="W45" s="297">
        <v>889.79</v>
      </c>
      <c r="X45" s="297">
        <v>987649.2</v>
      </c>
      <c r="Y45" s="297">
        <v>16430</v>
      </c>
      <c r="Z45">
        <v>1297257.2</v>
      </c>
      <c r="AC45">
        <v>340574.04</v>
      </c>
      <c r="AD45">
        <v>68391.12</v>
      </c>
      <c r="AH45" s="73">
        <f t="shared" si="6"/>
        <v>996212.16</v>
      </c>
      <c r="AI45" s="77">
        <f t="shared" si="7"/>
        <v>18499</v>
      </c>
      <c r="AJ45" s="21">
        <f t="shared" si="8"/>
        <v>977713.16</v>
      </c>
      <c r="AK45" s="22">
        <f t="shared" si="9"/>
        <v>2301141.75</v>
      </c>
      <c r="AL45" s="16">
        <f t="shared" si="10"/>
        <v>1706222.3599999999</v>
      </c>
      <c r="AM45" s="26">
        <f t="shared" si="5"/>
        <v>594919.39000000013</v>
      </c>
    </row>
    <row r="46" spans="1:39" x14ac:dyDescent="0.25">
      <c r="A46" s="1" t="s">
        <v>418</v>
      </c>
      <c r="B46" s="1" t="s">
        <v>419</v>
      </c>
      <c r="C46" s="65">
        <v>5012</v>
      </c>
      <c r="D46" s="65" t="s">
        <v>1039</v>
      </c>
      <c r="E46" t="s">
        <v>2974</v>
      </c>
      <c r="F46" s="297">
        <v>720628.82</v>
      </c>
      <c r="G46" s="297">
        <v>225592.05</v>
      </c>
      <c r="H46" s="297">
        <v>10443</v>
      </c>
      <c r="J46">
        <v>558721.79</v>
      </c>
      <c r="K46">
        <v>592521.59</v>
      </c>
      <c r="M46" s="297">
        <v>11852</v>
      </c>
      <c r="P46" s="297">
        <v>4</v>
      </c>
      <c r="S46">
        <v>-14200.77</v>
      </c>
      <c r="T46">
        <v>1474437.8</v>
      </c>
      <c r="U46" s="297">
        <v>1425514.59</v>
      </c>
      <c r="V46" s="297">
        <v>289590</v>
      </c>
      <c r="W46" s="297">
        <v>678.51</v>
      </c>
      <c r="X46" s="297">
        <v>915128.5</v>
      </c>
      <c r="Y46" s="297">
        <v>78350</v>
      </c>
      <c r="Z46">
        <v>1062271.5</v>
      </c>
      <c r="AC46">
        <v>682362.14</v>
      </c>
      <c r="AD46">
        <v>170246.07</v>
      </c>
      <c r="AH46" s="73">
        <f t="shared" si="6"/>
        <v>956663.86999999988</v>
      </c>
      <c r="AI46" s="77">
        <f t="shared" si="7"/>
        <v>11856</v>
      </c>
      <c r="AJ46" s="21">
        <f t="shared" si="8"/>
        <v>944807.86999999988</v>
      </c>
      <c r="AK46" s="22">
        <f t="shared" si="9"/>
        <v>2709261.6</v>
      </c>
      <c r="AL46" s="16">
        <f t="shared" si="10"/>
        <v>1914879.7100000002</v>
      </c>
      <c r="AM46" s="26">
        <f t="shared" si="5"/>
        <v>794381.8899999999</v>
      </c>
    </row>
    <row r="47" spans="1:39" x14ac:dyDescent="0.25">
      <c r="A47" s="1" t="s">
        <v>418</v>
      </c>
      <c r="B47" s="1" t="s">
        <v>419</v>
      </c>
      <c r="C47" s="65">
        <v>5988</v>
      </c>
      <c r="D47" s="65" t="s">
        <v>1040</v>
      </c>
      <c r="E47" t="s">
        <v>2975</v>
      </c>
      <c r="F47" s="297">
        <v>854850.25</v>
      </c>
      <c r="G47" s="297">
        <v>75958.09</v>
      </c>
      <c r="H47" s="297">
        <v>64123.31</v>
      </c>
      <c r="J47">
        <v>1186017.22</v>
      </c>
      <c r="K47">
        <v>169725.76</v>
      </c>
      <c r="M47" s="297">
        <v>97529.42</v>
      </c>
      <c r="P47" s="297">
        <v>45.38</v>
      </c>
      <c r="S47">
        <v>-249928.94</v>
      </c>
      <c r="T47">
        <v>2017007.85</v>
      </c>
      <c r="U47" s="297">
        <v>2298300.4</v>
      </c>
      <c r="V47" s="297">
        <v>408280</v>
      </c>
      <c r="W47" s="297">
        <v>1233.0999999999999</v>
      </c>
      <c r="X47" s="297">
        <v>1655904.8</v>
      </c>
      <c r="Y47" s="297">
        <v>19820</v>
      </c>
      <c r="Z47">
        <v>2084059.8</v>
      </c>
      <c r="AA47">
        <v>9000</v>
      </c>
      <c r="AC47">
        <v>1362230.75</v>
      </c>
      <c r="AD47">
        <v>203626.83</v>
      </c>
      <c r="AH47" s="73">
        <f t="shared" si="6"/>
        <v>994931.64999999991</v>
      </c>
      <c r="AI47" s="77">
        <f t="shared" si="7"/>
        <v>97574.8</v>
      </c>
      <c r="AJ47" s="21">
        <f t="shared" si="8"/>
        <v>897356.84999999986</v>
      </c>
      <c r="AK47" s="22">
        <f t="shared" si="9"/>
        <v>4383538.3</v>
      </c>
      <c r="AL47" s="16">
        <f t="shared" si="10"/>
        <v>3658917.38</v>
      </c>
      <c r="AM47" s="26">
        <f t="shared" si="5"/>
        <v>724620.91999999993</v>
      </c>
    </row>
    <row r="48" spans="1:39" x14ac:dyDescent="0.25">
      <c r="A48" s="1" t="s">
        <v>418</v>
      </c>
      <c r="B48" s="1" t="s">
        <v>419</v>
      </c>
      <c r="C48" s="65">
        <v>2518</v>
      </c>
      <c r="D48" s="65" t="s">
        <v>1041</v>
      </c>
      <c r="E48" t="s">
        <v>2976</v>
      </c>
      <c r="F48" s="297">
        <v>564305.97</v>
      </c>
      <c r="G48" s="297">
        <v>13125.33</v>
      </c>
      <c r="H48" s="297">
        <v>42235.78</v>
      </c>
      <c r="J48">
        <v>1034251.81</v>
      </c>
      <c r="K48">
        <v>68336.12</v>
      </c>
      <c r="M48" s="297">
        <v>25389</v>
      </c>
      <c r="P48" s="297">
        <v>788.15</v>
      </c>
      <c r="S48">
        <v>1392874.65</v>
      </c>
      <c r="T48">
        <v>216270.07999999999</v>
      </c>
      <c r="U48" s="297">
        <v>1027088.84</v>
      </c>
      <c r="V48" s="297">
        <v>89600</v>
      </c>
      <c r="X48" s="297">
        <v>1222192</v>
      </c>
      <c r="Y48" s="297">
        <v>12838</v>
      </c>
      <c r="Z48">
        <v>1503579</v>
      </c>
      <c r="AC48">
        <v>470345.58</v>
      </c>
      <c r="AD48">
        <v>125361.13</v>
      </c>
      <c r="AH48" s="73">
        <f t="shared" si="6"/>
        <v>619667.07999999996</v>
      </c>
      <c r="AI48" s="77">
        <f t="shared" si="7"/>
        <v>26177.15</v>
      </c>
      <c r="AJ48" s="21">
        <f t="shared" si="8"/>
        <v>593489.92999999993</v>
      </c>
      <c r="AK48" s="22">
        <f t="shared" si="9"/>
        <v>2351718.84</v>
      </c>
      <c r="AL48" s="16">
        <f t="shared" si="10"/>
        <v>2099285.71</v>
      </c>
      <c r="AM48" s="26">
        <f t="shared" si="5"/>
        <v>252433.12999999989</v>
      </c>
    </row>
    <row r="49" spans="1:39" x14ac:dyDescent="0.25">
      <c r="A49" s="1" t="s">
        <v>418</v>
      </c>
      <c r="B49" s="1" t="s">
        <v>419</v>
      </c>
      <c r="C49" s="65">
        <v>5747</v>
      </c>
      <c r="D49" s="65" t="s">
        <v>1042</v>
      </c>
      <c r="E49" t="s">
        <v>2977</v>
      </c>
      <c r="F49" s="297">
        <v>1237359.58</v>
      </c>
      <c r="G49" s="297">
        <v>56647.8</v>
      </c>
      <c r="H49" s="297">
        <v>22396.44</v>
      </c>
      <c r="J49">
        <v>1118594.47</v>
      </c>
      <c r="K49">
        <v>291507.94</v>
      </c>
      <c r="M49" s="297">
        <v>16861.8</v>
      </c>
      <c r="P49" s="297">
        <v>1094.3800000000001</v>
      </c>
      <c r="Q49">
        <v>269918.17</v>
      </c>
      <c r="S49">
        <v>-94365.1</v>
      </c>
      <c r="T49">
        <v>2076002.99</v>
      </c>
      <c r="U49" s="297">
        <v>2454481.13</v>
      </c>
      <c r="V49" s="297">
        <v>1832</v>
      </c>
      <c r="W49" s="297">
        <v>1201.27</v>
      </c>
      <c r="X49" s="297">
        <v>1486190.5</v>
      </c>
      <c r="Y49" s="297">
        <v>30960</v>
      </c>
      <c r="Z49">
        <v>1975178.5</v>
      </c>
      <c r="AA49">
        <v>9000</v>
      </c>
      <c r="AC49">
        <v>1112103.23</v>
      </c>
      <c r="AD49">
        <v>169331.15</v>
      </c>
      <c r="AH49" s="73">
        <f t="shared" si="6"/>
        <v>1316403.82</v>
      </c>
      <c r="AI49" s="77">
        <f t="shared" si="7"/>
        <v>17956.18</v>
      </c>
      <c r="AJ49" s="21">
        <f t="shared" si="8"/>
        <v>1298447.6400000001</v>
      </c>
      <c r="AK49" s="22">
        <f t="shared" si="9"/>
        <v>3974664.9</v>
      </c>
      <c r="AL49" s="16">
        <f t="shared" si="10"/>
        <v>3265612.88</v>
      </c>
      <c r="AM49" s="26">
        <f t="shared" si="5"/>
        <v>709052.02</v>
      </c>
    </row>
    <row r="50" spans="1:39" x14ac:dyDescent="0.25">
      <c r="A50" s="1" t="s">
        <v>418</v>
      </c>
      <c r="B50" s="1" t="s">
        <v>419</v>
      </c>
      <c r="C50" s="65">
        <v>3454</v>
      </c>
      <c r="D50" s="65" t="s">
        <v>1043</v>
      </c>
      <c r="E50" t="s">
        <v>2978</v>
      </c>
      <c r="F50" s="297">
        <v>777815.04000000004</v>
      </c>
      <c r="G50" s="297">
        <v>89554.77</v>
      </c>
      <c r="H50" s="297">
        <v>49639.26</v>
      </c>
      <c r="J50">
        <v>605985.87</v>
      </c>
      <c r="K50">
        <v>122093.45</v>
      </c>
      <c r="M50" s="297">
        <v>18733.400000000001</v>
      </c>
      <c r="P50" s="297">
        <v>452.11</v>
      </c>
      <c r="S50">
        <v>-1475356.38</v>
      </c>
      <c r="T50">
        <v>2700044.99</v>
      </c>
      <c r="U50" s="297">
        <v>1395008.15</v>
      </c>
      <c r="V50" s="297">
        <v>-21940</v>
      </c>
      <c r="W50" s="297">
        <v>752.39</v>
      </c>
      <c r="X50" s="297">
        <v>1344288.4</v>
      </c>
      <c r="Y50" s="297">
        <v>22760</v>
      </c>
      <c r="Z50">
        <v>1604357.4</v>
      </c>
      <c r="AC50">
        <v>403354.9</v>
      </c>
      <c r="AD50">
        <v>115392.37</v>
      </c>
      <c r="AH50" s="73">
        <f t="shared" si="6"/>
        <v>917009.07000000007</v>
      </c>
      <c r="AI50" s="77">
        <f t="shared" si="7"/>
        <v>19185.510000000002</v>
      </c>
      <c r="AJ50" s="21">
        <f t="shared" si="8"/>
        <v>897823.56</v>
      </c>
      <c r="AK50" s="22">
        <f t="shared" si="9"/>
        <v>2740868.9399999995</v>
      </c>
      <c r="AL50" s="16">
        <f t="shared" si="10"/>
        <v>2123104.67</v>
      </c>
      <c r="AM50" s="26">
        <f t="shared" si="5"/>
        <v>617764.26999999955</v>
      </c>
    </row>
    <row r="51" spans="1:39" x14ac:dyDescent="0.25">
      <c r="A51" s="1" t="s">
        <v>418</v>
      </c>
      <c r="B51" s="1" t="s">
        <v>419</v>
      </c>
      <c r="C51" s="65">
        <v>3787</v>
      </c>
      <c r="D51" s="65" t="s">
        <v>1044</v>
      </c>
      <c r="E51" t="s">
        <v>2979</v>
      </c>
      <c r="F51" s="297">
        <v>826423.76</v>
      </c>
      <c r="G51" s="297">
        <v>96766.61</v>
      </c>
      <c r="H51" s="297">
        <v>15112.6</v>
      </c>
      <c r="J51">
        <v>601870.74</v>
      </c>
      <c r="K51">
        <v>40048</v>
      </c>
      <c r="M51" s="297">
        <v>15326</v>
      </c>
      <c r="P51" s="297">
        <v>371.05</v>
      </c>
      <c r="Q51">
        <v>44733.71</v>
      </c>
      <c r="S51">
        <v>-620405.68000000005</v>
      </c>
      <c r="T51">
        <v>1671717.03</v>
      </c>
      <c r="U51" s="297">
        <v>1295312.05</v>
      </c>
      <c r="V51" s="297">
        <v>2711.04</v>
      </c>
      <c r="W51" s="297">
        <v>787.69</v>
      </c>
      <c r="X51" s="297">
        <v>945234.5</v>
      </c>
      <c r="Y51" s="297">
        <v>11520</v>
      </c>
      <c r="Z51">
        <v>1114415.5</v>
      </c>
      <c r="AC51">
        <v>403153.3</v>
      </c>
      <c r="AD51">
        <v>70716.88</v>
      </c>
      <c r="AH51" s="73">
        <f t="shared" si="6"/>
        <v>938302.97</v>
      </c>
      <c r="AI51" s="77">
        <f t="shared" si="7"/>
        <v>15697.05</v>
      </c>
      <c r="AJ51" s="21">
        <f t="shared" si="8"/>
        <v>922605.91999999993</v>
      </c>
      <c r="AK51" s="22">
        <f t="shared" si="9"/>
        <v>2255565.2800000003</v>
      </c>
      <c r="AL51" s="16">
        <f t="shared" si="10"/>
        <v>1588285.6800000002</v>
      </c>
      <c r="AM51" s="26">
        <f t="shared" si="5"/>
        <v>667279.60000000009</v>
      </c>
    </row>
    <row r="52" spans="1:39" x14ac:dyDescent="0.25">
      <c r="A52" s="1" t="s">
        <v>418</v>
      </c>
      <c r="B52" s="1" t="s">
        <v>419</v>
      </c>
      <c r="C52" s="65">
        <v>4306</v>
      </c>
      <c r="D52" s="65" t="s">
        <v>1045</v>
      </c>
      <c r="E52" t="s">
        <v>2980</v>
      </c>
      <c r="F52" s="297">
        <v>838679.02</v>
      </c>
      <c r="G52" s="297">
        <v>25674.43</v>
      </c>
      <c r="H52" s="297">
        <v>36910.19</v>
      </c>
      <c r="J52">
        <v>752044.49</v>
      </c>
      <c r="K52">
        <v>166515.1</v>
      </c>
      <c r="M52" s="297">
        <v>19215.099999999999</v>
      </c>
      <c r="P52" s="297">
        <v>548.41999999999996</v>
      </c>
      <c r="S52">
        <v>804785.92</v>
      </c>
      <c r="T52">
        <v>579857.57999999996</v>
      </c>
      <c r="U52" s="297">
        <v>1417095.6</v>
      </c>
      <c r="V52" s="297">
        <v>199400</v>
      </c>
      <c r="W52" s="297">
        <v>821.39</v>
      </c>
      <c r="X52" s="297">
        <v>874053</v>
      </c>
      <c r="Y52" s="297">
        <v>13168</v>
      </c>
      <c r="Z52">
        <v>1130744</v>
      </c>
      <c r="AC52">
        <v>629362.18000000005</v>
      </c>
      <c r="AD52">
        <v>118615.6</v>
      </c>
      <c r="AH52" s="73">
        <f t="shared" si="6"/>
        <v>901263.64000000013</v>
      </c>
      <c r="AI52" s="77">
        <f t="shared" si="7"/>
        <v>19763.519999999997</v>
      </c>
      <c r="AJ52" s="21">
        <f t="shared" si="8"/>
        <v>881500.12000000011</v>
      </c>
      <c r="AK52" s="22">
        <f t="shared" si="9"/>
        <v>2504537.9900000002</v>
      </c>
      <c r="AL52" s="16">
        <f t="shared" si="10"/>
        <v>1878721.7800000003</v>
      </c>
      <c r="AM52" s="26">
        <f t="shared" si="5"/>
        <v>625816.21</v>
      </c>
    </row>
    <row r="53" spans="1:39" x14ac:dyDescent="0.25">
      <c r="A53" s="1" t="s">
        <v>418</v>
      </c>
      <c r="B53" s="1" t="s">
        <v>419</v>
      </c>
      <c r="C53" s="65">
        <v>2587</v>
      </c>
      <c r="D53" s="65" t="s">
        <v>1046</v>
      </c>
      <c r="E53" t="s">
        <v>2981</v>
      </c>
      <c r="F53" s="297">
        <v>1061475.82</v>
      </c>
      <c r="G53" s="297">
        <v>182454.92</v>
      </c>
      <c r="H53" s="297">
        <v>11362.34</v>
      </c>
      <c r="J53">
        <v>1101810.6499999999</v>
      </c>
      <c r="K53">
        <v>69169.62</v>
      </c>
      <c r="M53" s="297">
        <v>20401.2</v>
      </c>
      <c r="P53" s="297">
        <v>1390.41</v>
      </c>
      <c r="Q53">
        <v>7111.15</v>
      </c>
      <c r="S53">
        <v>1583682.61</v>
      </c>
      <c r="T53">
        <v>446722.69</v>
      </c>
      <c r="U53" s="297">
        <v>1203320.67</v>
      </c>
      <c r="V53" s="297">
        <v>3555.52</v>
      </c>
      <c r="X53" s="297">
        <v>1611505</v>
      </c>
      <c r="Y53" s="297">
        <v>10240</v>
      </c>
      <c r="Z53">
        <v>1824092</v>
      </c>
      <c r="AC53">
        <v>346213.39</v>
      </c>
      <c r="AD53">
        <v>118890.51</v>
      </c>
      <c r="AH53" s="73">
        <f t="shared" si="6"/>
        <v>1255293.08</v>
      </c>
      <c r="AI53" s="77">
        <f t="shared" si="7"/>
        <v>21791.61</v>
      </c>
      <c r="AJ53" s="21">
        <f t="shared" si="8"/>
        <v>1233501.47</v>
      </c>
      <c r="AK53" s="22">
        <f t="shared" si="9"/>
        <v>2828621.19</v>
      </c>
      <c r="AL53" s="16">
        <f t="shared" si="10"/>
        <v>2289195.9</v>
      </c>
      <c r="AM53" s="26">
        <f t="shared" si="5"/>
        <v>539425.29</v>
      </c>
    </row>
    <row r="54" spans="1:39" x14ac:dyDescent="0.25">
      <c r="A54" s="1" t="s">
        <v>422</v>
      </c>
      <c r="B54" s="1" t="s">
        <v>423</v>
      </c>
      <c r="C54" s="65">
        <v>2455</v>
      </c>
      <c r="D54" s="65" t="s">
        <v>1047</v>
      </c>
      <c r="E54" t="s">
        <v>2984</v>
      </c>
      <c r="F54" s="297">
        <v>252724.69</v>
      </c>
      <c r="G54" s="297">
        <v>5000</v>
      </c>
      <c r="H54" s="297">
        <v>60598.65</v>
      </c>
      <c r="J54">
        <v>4</v>
      </c>
      <c r="K54">
        <v>2272657.88</v>
      </c>
      <c r="M54" s="297">
        <v>0</v>
      </c>
      <c r="P54" s="297">
        <v>128.04</v>
      </c>
      <c r="S54">
        <v>1320008.23</v>
      </c>
      <c r="T54">
        <v>1557377.06</v>
      </c>
      <c r="U54" s="297">
        <v>491801.39</v>
      </c>
      <c r="V54" s="297">
        <v>305100</v>
      </c>
      <c r="W54" s="297">
        <v>256.95</v>
      </c>
      <c r="X54" s="297">
        <v>1006180</v>
      </c>
      <c r="Y54" s="297">
        <v>10615</v>
      </c>
      <c r="Z54">
        <v>1247005</v>
      </c>
      <c r="AC54">
        <v>241056.93</v>
      </c>
      <c r="AD54">
        <v>450822.02</v>
      </c>
      <c r="AF54">
        <v>32000</v>
      </c>
      <c r="AH54" s="73">
        <f t="shared" si="6"/>
        <v>318323.34000000003</v>
      </c>
      <c r="AI54" s="77">
        <f t="shared" si="7"/>
        <v>128.04</v>
      </c>
      <c r="AJ54" s="21">
        <f t="shared" si="8"/>
        <v>318195.30000000005</v>
      </c>
      <c r="AK54" s="22">
        <f t="shared" si="9"/>
        <v>1813953.3399999999</v>
      </c>
      <c r="AL54" s="16">
        <f t="shared" si="10"/>
        <v>1970883.95</v>
      </c>
      <c r="AM54" s="26">
        <f t="shared" si="5"/>
        <v>-156930.6100000001</v>
      </c>
    </row>
    <row r="55" spans="1:39" x14ac:dyDescent="0.25">
      <c r="A55" s="1" t="s">
        <v>422</v>
      </c>
      <c r="B55" s="1" t="s">
        <v>423</v>
      </c>
      <c r="C55" s="65">
        <v>2020</v>
      </c>
      <c r="D55" s="65" t="s">
        <v>1048</v>
      </c>
      <c r="E55" t="s">
        <v>2985</v>
      </c>
      <c r="F55" s="297">
        <v>12387.97</v>
      </c>
      <c r="G55" s="297">
        <v>17625</v>
      </c>
      <c r="H55" s="297">
        <v>80298.16</v>
      </c>
      <c r="J55">
        <v>847558.08</v>
      </c>
      <c r="K55">
        <v>2535228.56</v>
      </c>
      <c r="M55" s="297">
        <v>25055</v>
      </c>
      <c r="P55" s="297">
        <v>529.5</v>
      </c>
      <c r="S55">
        <v>2785106.66</v>
      </c>
      <c r="T55">
        <v>1296912.72</v>
      </c>
      <c r="U55" s="297">
        <v>695074.19</v>
      </c>
      <c r="W55" s="297">
        <v>249.95</v>
      </c>
      <c r="X55" s="297">
        <v>994769</v>
      </c>
      <c r="Y55" s="297">
        <v>9350</v>
      </c>
      <c r="Z55">
        <v>1232467</v>
      </c>
      <c r="AC55">
        <v>342651.5</v>
      </c>
      <c r="AD55">
        <v>646535.75</v>
      </c>
      <c r="AG55">
        <v>7000</v>
      </c>
      <c r="AH55" s="73">
        <f t="shared" si="6"/>
        <v>110311.13</v>
      </c>
      <c r="AI55" s="77">
        <f t="shared" si="7"/>
        <v>25584.5</v>
      </c>
      <c r="AJ55" s="21">
        <f t="shared" si="8"/>
        <v>84726.63</v>
      </c>
      <c r="AK55" s="22">
        <f t="shared" si="9"/>
        <v>1699443.14</v>
      </c>
      <c r="AL55" s="16">
        <f t="shared" si="10"/>
        <v>2228654.25</v>
      </c>
      <c r="AM55" s="26">
        <f t="shared" si="5"/>
        <v>-529211.1100000001</v>
      </c>
    </row>
    <row r="56" spans="1:39" x14ac:dyDescent="0.25">
      <c r="A56" s="1" t="s">
        <v>422</v>
      </c>
      <c r="B56" s="1" t="s">
        <v>423</v>
      </c>
      <c r="C56" s="65">
        <v>3422</v>
      </c>
      <c r="D56" s="65" t="s">
        <v>1049</v>
      </c>
      <c r="E56" t="s">
        <v>2986</v>
      </c>
      <c r="F56" s="297">
        <v>361020.07</v>
      </c>
      <c r="G56" s="297">
        <v>0</v>
      </c>
      <c r="H56" s="297">
        <v>49830.75</v>
      </c>
      <c r="J56">
        <v>435306.84</v>
      </c>
      <c r="K56">
        <v>2209631.34</v>
      </c>
      <c r="M56" s="297">
        <v>0</v>
      </c>
      <c r="P56" s="297">
        <v>420.19</v>
      </c>
      <c r="S56">
        <v>1934477.58</v>
      </c>
      <c r="T56">
        <v>1593000.06</v>
      </c>
      <c r="U56" s="297">
        <v>680661.68</v>
      </c>
      <c r="V56" s="297">
        <v>131481.5</v>
      </c>
      <c r="W56" s="297">
        <v>657.78</v>
      </c>
      <c r="X56" s="297">
        <v>1002035.3</v>
      </c>
      <c r="Y56" s="297">
        <v>10000</v>
      </c>
      <c r="Z56">
        <v>1216363.3</v>
      </c>
      <c r="AA56">
        <v>960</v>
      </c>
      <c r="AB56">
        <v>2288</v>
      </c>
      <c r="AC56">
        <v>331816.57</v>
      </c>
      <c r="AD56">
        <v>488529.54</v>
      </c>
      <c r="AG56">
        <v>47876</v>
      </c>
      <c r="AH56" s="73">
        <f t="shared" si="6"/>
        <v>410850.82</v>
      </c>
      <c r="AI56" s="77">
        <f t="shared" si="7"/>
        <v>420.19</v>
      </c>
      <c r="AJ56" s="21">
        <f t="shared" si="8"/>
        <v>410430.63</v>
      </c>
      <c r="AK56" s="22">
        <f t="shared" si="9"/>
        <v>1824836.2600000002</v>
      </c>
      <c r="AL56" s="16">
        <f t="shared" si="10"/>
        <v>2087833.4100000001</v>
      </c>
      <c r="AM56" s="26">
        <f t="shared" si="5"/>
        <v>-262997.14999999991</v>
      </c>
    </row>
    <row r="57" spans="1:39" x14ac:dyDescent="0.25">
      <c r="A57" s="1" t="s">
        <v>422</v>
      </c>
      <c r="B57" s="1" t="s">
        <v>423</v>
      </c>
      <c r="C57" s="65">
        <v>2553</v>
      </c>
      <c r="D57" s="65" t="s">
        <v>1050</v>
      </c>
      <c r="E57" t="s">
        <v>2987</v>
      </c>
      <c r="F57" s="297">
        <v>496069.35</v>
      </c>
      <c r="G57" s="297">
        <v>15000</v>
      </c>
      <c r="H57" s="297">
        <v>36624.65</v>
      </c>
      <c r="J57">
        <v>2</v>
      </c>
      <c r="K57">
        <v>2172888.2400000002</v>
      </c>
      <c r="M57" s="297">
        <v>770</v>
      </c>
      <c r="P57" s="297">
        <v>200.15</v>
      </c>
      <c r="S57">
        <v>1973057.28</v>
      </c>
      <c r="T57">
        <v>1261656.71</v>
      </c>
      <c r="U57" s="297">
        <v>595608.34</v>
      </c>
      <c r="V57" s="297">
        <v>131600</v>
      </c>
      <c r="W57" s="297">
        <v>768.33</v>
      </c>
      <c r="X57" s="297">
        <v>1495928</v>
      </c>
      <c r="Y57" s="297">
        <v>3187.5</v>
      </c>
      <c r="Z57">
        <v>1724907.5</v>
      </c>
      <c r="AA57">
        <v>800</v>
      </c>
      <c r="AB57">
        <v>2000</v>
      </c>
      <c r="AC57">
        <v>352297.13</v>
      </c>
      <c r="AD57">
        <v>502382.86</v>
      </c>
      <c r="AE57">
        <v>10500</v>
      </c>
      <c r="AH57" s="73">
        <f t="shared" si="6"/>
        <v>547694</v>
      </c>
      <c r="AI57" s="77">
        <f t="shared" si="7"/>
        <v>970.15</v>
      </c>
      <c r="AJ57" s="21">
        <f t="shared" si="8"/>
        <v>546723.85</v>
      </c>
      <c r="AK57" s="22">
        <f t="shared" si="9"/>
        <v>2227092.17</v>
      </c>
      <c r="AL57" s="16">
        <f t="shared" si="10"/>
        <v>2592887.4899999998</v>
      </c>
      <c r="AM57" s="26">
        <f t="shared" si="5"/>
        <v>-365795.31999999983</v>
      </c>
    </row>
    <row r="58" spans="1:39" x14ac:dyDescent="0.25">
      <c r="A58" s="1" t="s">
        <v>422</v>
      </c>
      <c r="B58" s="1" t="s">
        <v>423</v>
      </c>
      <c r="C58" s="65">
        <v>961</v>
      </c>
      <c r="D58" s="65" t="s">
        <v>1051</v>
      </c>
      <c r="E58" t="s">
        <v>3011</v>
      </c>
      <c r="F58" s="297">
        <v>138117.29999999999</v>
      </c>
      <c r="G58" s="297">
        <v>10000</v>
      </c>
      <c r="H58" s="297">
        <v>36272.050000000003</v>
      </c>
      <c r="J58">
        <v>3</v>
      </c>
      <c r="K58">
        <v>2113589.77</v>
      </c>
      <c r="M58" s="297">
        <v>0</v>
      </c>
      <c r="P58" s="297">
        <v>145.47</v>
      </c>
      <c r="S58">
        <v>2647477.11</v>
      </c>
      <c r="U58" s="297">
        <v>424080.33</v>
      </c>
      <c r="V58" s="297">
        <v>87050</v>
      </c>
      <c r="W58" s="297">
        <v>182.1</v>
      </c>
      <c r="X58" s="297">
        <v>733446</v>
      </c>
      <c r="Z58">
        <v>908811</v>
      </c>
      <c r="AC58">
        <v>160166.41</v>
      </c>
      <c r="AD58">
        <v>436864.72</v>
      </c>
      <c r="AF58">
        <v>960</v>
      </c>
      <c r="AH58" s="73">
        <f t="shared" si="6"/>
        <v>184389.34999999998</v>
      </c>
      <c r="AI58" s="77">
        <f t="shared" si="7"/>
        <v>145.47</v>
      </c>
      <c r="AJ58" s="21">
        <f t="shared" si="8"/>
        <v>184243.87999999998</v>
      </c>
      <c r="AK58" s="22">
        <f t="shared" si="9"/>
        <v>1244758.43</v>
      </c>
      <c r="AL58" s="16">
        <f t="shared" si="10"/>
        <v>1506802.13</v>
      </c>
      <c r="AM58" s="26">
        <f t="shared" si="5"/>
        <v>-262043.69999999995</v>
      </c>
    </row>
    <row r="59" spans="1:39" x14ac:dyDescent="0.25">
      <c r="A59" s="1" t="s">
        <v>422</v>
      </c>
      <c r="B59" s="1" t="s">
        <v>423</v>
      </c>
      <c r="C59" s="65">
        <v>2039</v>
      </c>
      <c r="D59" s="65" t="s">
        <v>1052</v>
      </c>
      <c r="E59" t="s">
        <v>3012</v>
      </c>
      <c r="F59" s="297">
        <v>795466.28</v>
      </c>
      <c r="G59" s="297">
        <v>12860</v>
      </c>
      <c r="H59" s="297">
        <v>53409.65</v>
      </c>
      <c r="J59">
        <v>213124.26</v>
      </c>
      <c r="K59">
        <v>1907547.75</v>
      </c>
      <c r="M59" s="297">
        <v>0</v>
      </c>
      <c r="P59" s="297">
        <v>28.04</v>
      </c>
      <c r="S59">
        <v>3546586.96</v>
      </c>
      <c r="U59" s="297">
        <v>503204.97</v>
      </c>
      <c r="W59" s="297">
        <v>1197.67</v>
      </c>
      <c r="X59" s="297">
        <v>1313635.3999999999</v>
      </c>
      <c r="Y59" s="297">
        <v>7000</v>
      </c>
      <c r="Z59">
        <v>1555329.4</v>
      </c>
      <c r="AC59">
        <v>195997.67</v>
      </c>
      <c r="AD59">
        <v>480160.96</v>
      </c>
      <c r="AF59">
        <v>49000</v>
      </c>
      <c r="AG59">
        <v>500</v>
      </c>
      <c r="AH59" s="73">
        <f t="shared" si="6"/>
        <v>861735.93</v>
      </c>
      <c r="AI59" s="77">
        <f t="shared" si="7"/>
        <v>28.04</v>
      </c>
      <c r="AJ59" s="21">
        <f t="shared" si="8"/>
        <v>861707.89</v>
      </c>
      <c r="AK59" s="22">
        <f t="shared" si="9"/>
        <v>1825038.0399999998</v>
      </c>
      <c r="AL59" s="16">
        <f t="shared" si="10"/>
        <v>2280988.0299999998</v>
      </c>
      <c r="AM59" s="26">
        <f t="shared" si="5"/>
        <v>-455949.99</v>
      </c>
    </row>
    <row r="60" spans="1:39" x14ac:dyDescent="0.25">
      <c r="A60" s="1" t="s">
        <v>426</v>
      </c>
      <c r="B60" s="1" t="s">
        <v>427</v>
      </c>
      <c r="C60" s="65">
        <v>3187</v>
      </c>
      <c r="D60" s="65" t="s">
        <v>1053</v>
      </c>
      <c r="E60" t="s">
        <v>2991</v>
      </c>
      <c r="F60" s="297">
        <v>334745.28000000003</v>
      </c>
      <c r="G60" s="297">
        <v>0</v>
      </c>
      <c r="H60" s="297">
        <v>25406.67</v>
      </c>
      <c r="J60">
        <v>117164.58</v>
      </c>
      <c r="K60">
        <v>282909.87</v>
      </c>
      <c r="O60" s="297">
        <v>216000</v>
      </c>
      <c r="P60" s="297">
        <v>2310.44</v>
      </c>
      <c r="R60">
        <v>-71729.52</v>
      </c>
      <c r="S60">
        <v>875.64</v>
      </c>
      <c r="T60">
        <v>280935.62</v>
      </c>
      <c r="U60" s="297">
        <v>1112859.23</v>
      </c>
      <c r="V60" s="297">
        <v>155900</v>
      </c>
      <c r="W60" s="297">
        <v>338.5</v>
      </c>
      <c r="X60" s="297">
        <v>1509931.4</v>
      </c>
      <c r="Y60" s="297">
        <v>14000</v>
      </c>
      <c r="Z60">
        <v>1738469.4</v>
      </c>
      <c r="AA60">
        <v>848</v>
      </c>
      <c r="AC60">
        <v>496983.87</v>
      </c>
      <c r="AD60">
        <v>31386.5</v>
      </c>
      <c r="AF60">
        <v>4500</v>
      </c>
      <c r="AH60" s="73">
        <f t="shared" si="6"/>
        <v>360151.95</v>
      </c>
      <c r="AI60" s="77">
        <f t="shared" si="7"/>
        <v>218310.44</v>
      </c>
      <c r="AJ60" s="21">
        <f t="shared" si="8"/>
        <v>141841.51</v>
      </c>
      <c r="AK60" s="22">
        <f t="shared" si="9"/>
        <v>2793029.13</v>
      </c>
      <c r="AL60" s="16">
        <f t="shared" si="10"/>
        <v>2272187.77</v>
      </c>
      <c r="AM60" s="26">
        <f t="shared" si="5"/>
        <v>520841.35999999987</v>
      </c>
    </row>
    <row r="61" spans="1:39" x14ac:dyDescent="0.25">
      <c r="A61" s="1" t="s">
        <v>426</v>
      </c>
      <c r="B61" s="1" t="s">
        <v>427</v>
      </c>
      <c r="C61" s="65">
        <v>4931</v>
      </c>
      <c r="D61" s="65" t="s">
        <v>1054</v>
      </c>
      <c r="E61" t="s">
        <v>2992</v>
      </c>
      <c r="F61" s="297">
        <v>1359465.9</v>
      </c>
      <c r="G61" s="297">
        <v>68550</v>
      </c>
      <c r="H61" s="297">
        <v>40040.61</v>
      </c>
      <c r="J61">
        <v>3072809.91</v>
      </c>
      <c r="K61">
        <v>2938041.21</v>
      </c>
      <c r="P61" s="297">
        <v>-1148.01</v>
      </c>
      <c r="S61">
        <v>7067013.1799999997</v>
      </c>
      <c r="T61">
        <v>179132.84</v>
      </c>
      <c r="U61" s="297">
        <v>1483330.32</v>
      </c>
      <c r="V61" s="297">
        <v>516000</v>
      </c>
      <c r="W61" s="297">
        <v>1070.6300000000001</v>
      </c>
      <c r="X61" s="297">
        <v>1802839.79</v>
      </c>
      <c r="Y61" s="297">
        <v>14000</v>
      </c>
      <c r="Z61">
        <v>2262271.2200000002</v>
      </c>
      <c r="AC61">
        <v>508226.43</v>
      </c>
      <c r="AD61">
        <v>401548.47</v>
      </c>
      <c r="AF61">
        <v>4500</v>
      </c>
      <c r="AH61" s="73">
        <f t="shared" si="6"/>
        <v>1468056.51</v>
      </c>
      <c r="AI61" s="77">
        <f t="shared" si="7"/>
        <v>-1148.01</v>
      </c>
      <c r="AJ61" s="21">
        <f t="shared" si="8"/>
        <v>1469204.52</v>
      </c>
      <c r="AK61" s="22">
        <f t="shared" si="9"/>
        <v>3817240.74</v>
      </c>
      <c r="AL61" s="16">
        <f t="shared" si="10"/>
        <v>3176546.12</v>
      </c>
      <c r="AM61" s="26">
        <f t="shared" si="5"/>
        <v>640694.62000000011</v>
      </c>
    </row>
    <row r="62" spans="1:39" x14ac:dyDescent="0.25">
      <c r="A62" s="1" t="s">
        <v>577</v>
      </c>
      <c r="B62" s="1" t="s">
        <v>427</v>
      </c>
      <c r="C62" s="65">
        <v>2673</v>
      </c>
      <c r="D62" s="65" t="s">
        <v>1055</v>
      </c>
      <c r="E62" t="s">
        <v>2993</v>
      </c>
      <c r="F62" s="297">
        <v>429085.4</v>
      </c>
      <c r="G62" s="297">
        <v>16500</v>
      </c>
      <c r="H62" s="297">
        <v>46647.66</v>
      </c>
      <c r="J62">
        <v>9288</v>
      </c>
      <c r="K62">
        <v>242641.12</v>
      </c>
      <c r="P62" s="297">
        <v>50</v>
      </c>
      <c r="S62">
        <v>-2837518.22</v>
      </c>
      <c r="T62">
        <v>2768470.84</v>
      </c>
      <c r="U62" s="297">
        <v>1050443.69</v>
      </c>
      <c r="V62" s="297">
        <v>336000</v>
      </c>
      <c r="W62" s="297">
        <v>267.36</v>
      </c>
      <c r="X62" s="297">
        <v>660831.69999999995</v>
      </c>
      <c r="Y62" s="297">
        <v>114000</v>
      </c>
      <c r="Z62">
        <v>1037528.7</v>
      </c>
      <c r="AC62">
        <v>197257.11</v>
      </c>
      <c r="AD62">
        <v>49716.87</v>
      </c>
      <c r="AF62">
        <v>54500</v>
      </c>
      <c r="AH62" s="73">
        <f t="shared" si="6"/>
        <v>492233.06000000006</v>
      </c>
      <c r="AI62" s="77">
        <f t="shared" si="7"/>
        <v>50</v>
      </c>
      <c r="AJ62" s="21">
        <f t="shared" si="8"/>
        <v>492183.06000000006</v>
      </c>
      <c r="AK62" s="22">
        <f t="shared" si="9"/>
        <v>2161542.75</v>
      </c>
      <c r="AL62" s="16">
        <f t="shared" si="10"/>
        <v>1339002.6800000002</v>
      </c>
      <c r="AM62" s="26">
        <f t="shared" si="5"/>
        <v>822540.06999999983</v>
      </c>
    </row>
    <row r="63" spans="1:39" x14ac:dyDescent="0.25">
      <c r="A63" s="1" t="s">
        <v>426</v>
      </c>
      <c r="B63" s="1" t="s">
        <v>427</v>
      </c>
      <c r="C63" s="65">
        <v>3204</v>
      </c>
      <c r="D63" s="65" t="s">
        <v>1056</v>
      </c>
      <c r="E63" t="s">
        <v>2994</v>
      </c>
      <c r="F63" s="297">
        <v>227059.77</v>
      </c>
      <c r="G63" s="297">
        <v>0</v>
      </c>
      <c r="H63" s="297">
        <v>11728.8</v>
      </c>
      <c r="J63">
        <v>183694.36</v>
      </c>
      <c r="K63">
        <v>1313257.52</v>
      </c>
      <c r="P63" s="297">
        <v>2224.1</v>
      </c>
      <c r="S63">
        <v>311712.39</v>
      </c>
      <c r="T63">
        <v>2027508.56</v>
      </c>
      <c r="U63" s="297">
        <v>1231682.1299999999</v>
      </c>
      <c r="V63" s="297">
        <v>381380</v>
      </c>
      <c r="W63" s="297">
        <v>675.88</v>
      </c>
      <c r="X63" s="297">
        <v>1265499.3999999999</v>
      </c>
      <c r="Y63" s="297">
        <v>16623.62</v>
      </c>
      <c r="Z63">
        <v>1634430.4</v>
      </c>
      <c r="AA63">
        <v>1136</v>
      </c>
      <c r="AC63">
        <v>1145463.6599999999</v>
      </c>
      <c r="AD63">
        <v>316383.84000000003</v>
      </c>
      <c r="AF63">
        <v>80003.73</v>
      </c>
      <c r="AH63" s="73">
        <f t="shared" si="6"/>
        <v>238788.56999999998</v>
      </c>
      <c r="AI63" s="77">
        <f t="shared" si="7"/>
        <v>2224.1</v>
      </c>
      <c r="AJ63" s="21">
        <f t="shared" si="8"/>
        <v>236564.46999999997</v>
      </c>
      <c r="AK63" s="22">
        <f t="shared" si="9"/>
        <v>2895861.03</v>
      </c>
      <c r="AL63" s="16">
        <f t="shared" si="10"/>
        <v>3177417.6299999994</v>
      </c>
      <c r="AM63" s="26">
        <f t="shared" si="5"/>
        <v>-281556.59999999963</v>
      </c>
    </row>
    <row r="64" spans="1:39" x14ac:dyDescent="0.25">
      <c r="A64" s="1" t="s">
        <v>426</v>
      </c>
      <c r="B64" s="1" t="s">
        <v>427</v>
      </c>
      <c r="C64" s="65">
        <v>2244</v>
      </c>
      <c r="D64" s="65" t="s">
        <v>1057</v>
      </c>
      <c r="E64" t="s">
        <v>2995</v>
      </c>
      <c r="F64" s="297">
        <v>1188667.6499999999</v>
      </c>
      <c r="G64" s="297">
        <v>0</v>
      </c>
      <c r="H64" s="297">
        <v>62055.99</v>
      </c>
      <c r="J64">
        <v>1581528.26</v>
      </c>
      <c r="K64">
        <v>292510.68</v>
      </c>
      <c r="P64" s="297">
        <v>86300.07</v>
      </c>
      <c r="S64">
        <v>4109409.78</v>
      </c>
      <c r="T64">
        <v>179132.84</v>
      </c>
      <c r="U64" s="297">
        <v>1399413.6</v>
      </c>
      <c r="V64" s="297">
        <v>754600</v>
      </c>
      <c r="W64" s="297">
        <v>926.73</v>
      </c>
      <c r="X64" s="297">
        <v>637813</v>
      </c>
      <c r="Y64" s="297">
        <v>154691.04999999999</v>
      </c>
      <c r="Z64">
        <v>1063654</v>
      </c>
      <c r="AA64">
        <v>17073</v>
      </c>
      <c r="AC64">
        <v>1038912.22</v>
      </c>
      <c r="AD64">
        <v>335217.13</v>
      </c>
      <c r="AF64">
        <v>161225</v>
      </c>
      <c r="AH64" s="73">
        <f t="shared" si="6"/>
        <v>1250723.6399999999</v>
      </c>
      <c r="AI64" s="77">
        <f t="shared" si="7"/>
        <v>86300.07</v>
      </c>
      <c r="AJ64" s="21">
        <f t="shared" si="8"/>
        <v>1164423.5699999998</v>
      </c>
      <c r="AK64" s="22">
        <f t="shared" si="9"/>
        <v>2947444.38</v>
      </c>
      <c r="AL64" s="16">
        <f t="shared" si="10"/>
        <v>2616081.3499999996</v>
      </c>
      <c r="AM64" s="26">
        <f t="shared" si="5"/>
        <v>331363.03000000026</v>
      </c>
    </row>
    <row r="65" spans="1:39" x14ac:dyDescent="0.25">
      <c r="A65" s="1" t="s">
        <v>430</v>
      </c>
      <c r="B65" s="1" t="s">
        <v>431</v>
      </c>
      <c r="C65" s="65">
        <v>5619</v>
      </c>
      <c r="D65" s="65" t="s">
        <v>1058</v>
      </c>
      <c r="E65" t="s">
        <v>2996</v>
      </c>
      <c r="F65" s="297">
        <v>665006.44999999995</v>
      </c>
      <c r="G65" s="297">
        <v>65128.5</v>
      </c>
      <c r="H65" s="297">
        <v>26517.68</v>
      </c>
      <c r="J65">
        <v>1443961.4</v>
      </c>
      <c r="K65">
        <v>247083.8</v>
      </c>
      <c r="M65" s="297">
        <v>0</v>
      </c>
      <c r="N65" s="297">
        <v>43000</v>
      </c>
      <c r="P65" s="297">
        <v>0</v>
      </c>
      <c r="S65">
        <v>-116660.08</v>
      </c>
      <c r="T65">
        <v>2752937.45</v>
      </c>
      <c r="U65" s="297">
        <v>643754.5</v>
      </c>
      <c r="W65" s="297">
        <v>904.97</v>
      </c>
      <c r="X65" s="297">
        <v>1721910.5</v>
      </c>
      <c r="Y65" s="297">
        <v>322170</v>
      </c>
      <c r="Z65">
        <v>2066205.5</v>
      </c>
      <c r="AA65">
        <v>2396</v>
      </c>
      <c r="AC65">
        <v>343987.17</v>
      </c>
      <c r="AD65">
        <v>202000.68</v>
      </c>
      <c r="AE65">
        <v>43000</v>
      </c>
      <c r="AH65" s="73">
        <f t="shared" si="6"/>
        <v>756652.63</v>
      </c>
      <c r="AI65" s="77">
        <f t="shared" si="7"/>
        <v>43000</v>
      </c>
      <c r="AJ65" s="21">
        <f t="shared" si="8"/>
        <v>713652.63</v>
      </c>
      <c r="AK65" s="22">
        <f t="shared" si="9"/>
        <v>2688739.9699999997</v>
      </c>
      <c r="AL65" s="16">
        <f t="shared" si="10"/>
        <v>2657589.35</v>
      </c>
      <c r="AM65" s="26">
        <f t="shared" si="5"/>
        <v>31150.619999999646</v>
      </c>
    </row>
    <row r="66" spans="1:39" x14ac:dyDescent="0.25">
      <c r="A66" s="1" t="s">
        <v>430</v>
      </c>
      <c r="B66" s="1" t="s">
        <v>431</v>
      </c>
      <c r="C66" s="65">
        <v>5086</v>
      </c>
      <c r="D66" s="65" t="s">
        <v>1059</v>
      </c>
      <c r="E66" t="s">
        <v>2997</v>
      </c>
      <c r="F66" s="297">
        <v>605869.18999999994</v>
      </c>
      <c r="G66" s="297">
        <v>0</v>
      </c>
      <c r="H66" s="297">
        <v>31235.61</v>
      </c>
      <c r="J66">
        <v>519640</v>
      </c>
      <c r="K66">
        <v>984615.71</v>
      </c>
      <c r="M66" s="297">
        <v>0</v>
      </c>
      <c r="P66" s="297">
        <v>5283.5</v>
      </c>
      <c r="S66">
        <v>-617694.13</v>
      </c>
      <c r="T66">
        <v>3437556.74</v>
      </c>
      <c r="U66" s="297">
        <v>703200.35</v>
      </c>
      <c r="V66" s="297">
        <v>119070</v>
      </c>
      <c r="W66" s="297">
        <v>683.06</v>
      </c>
      <c r="X66" s="297">
        <v>1828269</v>
      </c>
      <c r="Y66" s="297">
        <v>359139.62</v>
      </c>
      <c r="Z66">
        <v>2208385</v>
      </c>
      <c r="AC66">
        <v>214741.71</v>
      </c>
      <c r="AD66">
        <v>447059.29</v>
      </c>
      <c r="AH66" s="73">
        <f t="shared" si="6"/>
        <v>637104.79999999993</v>
      </c>
      <c r="AI66" s="77">
        <f t="shared" si="7"/>
        <v>5283.5</v>
      </c>
      <c r="AJ66" s="21">
        <f t="shared" si="8"/>
        <v>631821.29999999993</v>
      </c>
      <c r="AK66" s="22">
        <f t="shared" si="9"/>
        <v>3010362.0300000003</v>
      </c>
      <c r="AL66" s="16">
        <f t="shared" si="10"/>
        <v>2870186</v>
      </c>
      <c r="AM66" s="26">
        <f t="shared" si="5"/>
        <v>140176.03000000026</v>
      </c>
    </row>
    <row r="67" spans="1:39" x14ac:dyDescent="0.25">
      <c r="A67" s="1" t="s">
        <v>430</v>
      </c>
      <c r="B67" s="1" t="s">
        <v>431</v>
      </c>
      <c r="C67" s="65">
        <v>7208</v>
      </c>
      <c r="D67" s="65" t="s">
        <v>1060</v>
      </c>
      <c r="E67" t="s">
        <v>2998</v>
      </c>
      <c r="F67" s="297">
        <v>1104520.3999999999</v>
      </c>
      <c r="G67" s="297">
        <v>0</v>
      </c>
      <c r="H67" s="297">
        <v>66771.73</v>
      </c>
      <c r="J67">
        <v>1266818.1200000001</v>
      </c>
      <c r="K67">
        <v>373981.3</v>
      </c>
      <c r="M67" s="297">
        <v>0</v>
      </c>
      <c r="P67" s="297">
        <v>11621.5</v>
      </c>
      <c r="S67">
        <v>1621676.38</v>
      </c>
      <c r="T67">
        <v>785641.8</v>
      </c>
      <c r="U67" s="297">
        <v>664801.86</v>
      </c>
      <c r="V67" s="297">
        <v>389800</v>
      </c>
      <c r="W67" s="297">
        <v>1138.82</v>
      </c>
      <c r="X67" s="297">
        <v>1543588</v>
      </c>
      <c r="Y67" s="297">
        <v>161565.25</v>
      </c>
      <c r="Z67">
        <v>1745001</v>
      </c>
      <c r="AA67">
        <v>3664</v>
      </c>
      <c r="AC67">
        <v>329115.71000000002</v>
      </c>
      <c r="AD67">
        <v>133469.57999999999</v>
      </c>
      <c r="AH67" s="73">
        <f t="shared" si="6"/>
        <v>1171292.1299999999</v>
      </c>
      <c r="AI67" s="77">
        <f t="shared" si="7"/>
        <v>11621.5</v>
      </c>
      <c r="AJ67" s="21">
        <f t="shared" si="8"/>
        <v>1159670.6299999999</v>
      </c>
      <c r="AK67" s="22">
        <f t="shared" si="9"/>
        <v>2760893.9299999997</v>
      </c>
      <c r="AL67" s="16">
        <f t="shared" si="10"/>
        <v>2211250.29</v>
      </c>
      <c r="AM67" s="26">
        <f t="shared" si="5"/>
        <v>549643.63999999966</v>
      </c>
    </row>
    <row r="68" spans="1:39" x14ac:dyDescent="0.25">
      <c r="A68" s="1" t="s">
        <v>434</v>
      </c>
      <c r="B68" s="1" t="s">
        <v>435</v>
      </c>
      <c r="C68" s="65">
        <v>2983</v>
      </c>
      <c r="D68" s="65" t="s">
        <v>1061</v>
      </c>
      <c r="E68" t="s">
        <v>2999</v>
      </c>
      <c r="F68" s="297">
        <v>1825199.21</v>
      </c>
      <c r="G68" s="297">
        <v>0</v>
      </c>
      <c r="H68" s="297">
        <v>28000</v>
      </c>
      <c r="J68">
        <v>278889.28000000003</v>
      </c>
      <c r="K68">
        <v>27303.119999999999</v>
      </c>
      <c r="M68" s="297">
        <v>486</v>
      </c>
      <c r="P68" s="297">
        <v>3532.52</v>
      </c>
      <c r="S68">
        <v>1477656.06</v>
      </c>
      <c r="U68" s="297">
        <v>3100122.41</v>
      </c>
      <c r="W68" s="297">
        <v>1721.77</v>
      </c>
      <c r="X68" s="297">
        <v>1522901</v>
      </c>
      <c r="Z68">
        <v>2294597</v>
      </c>
      <c r="AA68">
        <v>28260</v>
      </c>
      <c r="AB68">
        <v>42088</v>
      </c>
      <c r="AC68">
        <v>920979.08</v>
      </c>
      <c r="AD68">
        <v>206023.3</v>
      </c>
      <c r="AF68">
        <v>50493.5</v>
      </c>
      <c r="AH68" s="73">
        <f t="shared" si="6"/>
        <v>1853199.21</v>
      </c>
      <c r="AI68" s="77">
        <f t="shared" si="7"/>
        <v>4018.52</v>
      </c>
      <c r="AJ68" s="21">
        <f t="shared" si="8"/>
        <v>1849180.69</v>
      </c>
      <c r="AK68" s="22">
        <f t="shared" si="9"/>
        <v>4624745.18</v>
      </c>
      <c r="AL68" s="16">
        <f t="shared" si="10"/>
        <v>3542440.88</v>
      </c>
      <c r="AM68" s="26">
        <f t="shared" si="5"/>
        <v>1082304.2999999998</v>
      </c>
    </row>
    <row r="69" spans="1:39" x14ac:dyDescent="0.25">
      <c r="A69" s="1" t="s">
        <v>434</v>
      </c>
      <c r="B69" s="1" t="s">
        <v>435</v>
      </c>
      <c r="C69" s="65">
        <v>3185</v>
      </c>
      <c r="D69" s="65" t="s">
        <v>1062</v>
      </c>
      <c r="E69" t="s">
        <v>3000</v>
      </c>
      <c r="F69" s="297">
        <v>1193215.3500000001</v>
      </c>
      <c r="G69" s="297">
        <v>0</v>
      </c>
      <c r="H69" s="297">
        <v>11640.13</v>
      </c>
      <c r="J69">
        <v>1428759.33</v>
      </c>
      <c r="K69">
        <v>68289.22</v>
      </c>
      <c r="P69" s="297">
        <v>-46859.85</v>
      </c>
      <c r="S69">
        <v>2195038.7999999998</v>
      </c>
      <c r="U69" s="297">
        <v>1741696.92</v>
      </c>
      <c r="X69" s="297">
        <v>874787</v>
      </c>
      <c r="Z69">
        <v>1113735</v>
      </c>
      <c r="AC69">
        <v>449663.64</v>
      </c>
      <c r="AD69">
        <v>152213.95000000001</v>
      </c>
      <c r="AF69">
        <v>86036.25</v>
      </c>
      <c r="AH69" s="73">
        <f t="shared" si="6"/>
        <v>1204855.48</v>
      </c>
      <c r="AI69" s="77">
        <f t="shared" si="7"/>
        <v>-46859.85</v>
      </c>
      <c r="AJ69" s="21">
        <f t="shared" si="8"/>
        <v>1251715.33</v>
      </c>
      <c r="AK69" s="22">
        <f t="shared" si="9"/>
        <v>2616483.92</v>
      </c>
      <c r="AL69" s="16">
        <f t="shared" si="10"/>
        <v>1801648.84</v>
      </c>
      <c r="AM69" s="26">
        <f t="shared" ref="AM69:AM83" si="11">AK69-AL69</f>
        <v>814835.07999999984</v>
      </c>
    </row>
    <row r="70" spans="1:39" x14ac:dyDescent="0.25">
      <c r="A70" s="1" t="s">
        <v>434</v>
      </c>
      <c r="B70" s="1" t="s">
        <v>435</v>
      </c>
      <c r="C70" s="65">
        <v>5687</v>
      </c>
      <c r="D70" s="65" t="s">
        <v>1063</v>
      </c>
      <c r="E70" t="s">
        <v>3001</v>
      </c>
      <c r="F70" s="297">
        <v>950616.91</v>
      </c>
      <c r="G70" s="297">
        <v>0</v>
      </c>
      <c r="H70" s="297">
        <v>89119.69</v>
      </c>
      <c r="J70">
        <v>105102.01</v>
      </c>
      <c r="K70">
        <v>215537.05</v>
      </c>
      <c r="P70" s="297">
        <v>5027</v>
      </c>
      <c r="S70">
        <v>809912.07</v>
      </c>
      <c r="U70" s="297">
        <v>2494305.04</v>
      </c>
      <c r="W70" s="297">
        <v>1990.66</v>
      </c>
      <c r="X70" s="297">
        <v>2034349.8</v>
      </c>
      <c r="Z70">
        <v>2574284.7999999998</v>
      </c>
      <c r="AC70">
        <v>964543.57</v>
      </c>
      <c r="AD70">
        <v>94413.119999999995</v>
      </c>
      <c r="AF70">
        <v>53307.42</v>
      </c>
      <c r="AH70" s="73">
        <f t="shared" si="6"/>
        <v>1039736.6000000001</v>
      </c>
      <c r="AI70" s="77">
        <f t="shared" si="7"/>
        <v>5027</v>
      </c>
      <c r="AJ70" s="21">
        <f t="shared" si="8"/>
        <v>1034709.6000000001</v>
      </c>
      <c r="AK70" s="22">
        <f t="shared" si="9"/>
        <v>4530645.5</v>
      </c>
      <c r="AL70" s="16">
        <f t="shared" si="10"/>
        <v>3686548.9099999997</v>
      </c>
      <c r="AM70" s="26">
        <f t="shared" si="11"/>
        <v>844096.59000000032</v>
      </c>
    </row>
    <row r="71" spans="1:39" x14ac:dyDescent="0.25">
      <c r="A71" s="1" t="s">
        <v>434</v>
      </c>
      <c r="B71" s="1" t="s">
        <v>435</v>
      </c>
      <c r="C71" s="65">
        <v>5400</v>
      </c>
      <c r="D71" s="65" t="s">
        <v>1064</v>
      </c>
      <c r="E71" t="s">
        <v>3002</v>
      </c>
      <c r="F71" s="297">
        <v>2153183.02</v>
      </c>
      <c r="G71" s="297">
        <v>0</v>
      </c>
      <c r="H71" s="297">
        <v>19899</v>
      </c>
      <c r="J71">
        <v>1192333.05</v>
      </c>
      <c r="K71">
        <v>12686.24</v>
      </c>
      <c r="P71" s="297">
        <v>-252704.5</v>
      </c>
      <c r="S71">
        <v>3058248.56</v>
      </c>
      <c r="U71" s="297">
        <v>2451711.35</v>
      </c>
      <c r="W71" s="297">
        <v>2716.3</v>
      </c>
      <c r="X71" s="297">
        <v>1305129</v>
      </c>
      <c r="Z71">
        <v>1602451</v>
      </c>
      <c r="AB71">
        <v>14592</v>
      </c>
      <c r="AC71">
        <v>912875.71</v>
      </c>
      <c r="AD71">
        <v>205941.86</v>
      </c>
      <c r="AF71">
        <v>93118.83</v>
      </c>
      <c r="AH71" s="73">
        <f t="shared" si="6"/>
        <v>2173082.02</v>
      </c>
      <c r="AI71" s="77">
        <f t="shared" si="7"/>
        <v>-252704.5</v>
      </c>
      <c r="AJ71" s="21">
        <f t="shared" si="8"/>
        <v>2425786.52</v>
      </c>
      <c r="AK71" s="22">
        <f t="shared" si="9"/>
        <v>3759556.65</v>
      </c>
      <c r="AL71" s="16">
        <f t="shared" si="10"/>
        <v>2828979.4</v>
      </c>
      <c r="AM71" s="26">
        <f t="shared" si="11"/>
        <v>930577.25</v>
      </c>
    </row>
    <row r="72" spans="1:39" x14ac:dyDescent="0.25">
      <c r="A72" s="1" t="s">
        <v>434</v>
      </c>
      <c r="B72" s="1" t="s">
        <v>435</v>
      </c>
      <c r="C72" s="65">
        <v>9957</v>
      </c>
      <c r="D72" s="65" t="s">
        <v>1065</v>
      </c>
      <c r="E72" t="s">
        <v>3003</v>
      </c>
      <c r="F72" s="297">
        <v>3167008.71</v>
      </c>
      <c r="G72" s="297">
        <v>0</v>
      </c>
      <c r="H72" s="297">
        <v>18900.169999999998</v>
      </c>
      <c r="J72">
        <v>1708058.26</v>
      </c>
      <c r="K72">
        <v>513879.15</v>
      </c>
      <c r="O72" s="297">
        <v>13000</v>
      </c>
      <c r="P72" s="297">
        <v>642.35</v>
      </c>
      <c r="S72">
        <v>3871032.42</v>
      </c>
      <c r="U72" s="297">
        <v>3940141.39</v>
      </c>
      <c r="W72" s="297">
        <v>2862.31</v>
      </c>
      <c r="X72" s="297">
        <v>2855725.1</v>
      </c>
      <c r="Z72">
        <v>3214201.1</v>
      </c>
      <c r="AA72">
        <v>25460</v>
      </c>
      <c r="AB72">
        <v>35000</v>
      </c>
      <c r="AC72">
        <v>1010762.89</v>
      </c>
      <c r="AD72">
        <v>340151.54</v>
      </c>
      <c r="AF72">
        <v>83182.75</v>
      </c>
      <c r="AH72" s="73">
        <f t="shared" si="6"/>
        <v>3185908.88</v>
      </c>
      <c r="AI72" s="77">
        <f t="shared" si="7"/>
        <v>13642.35</v>
      </c>
      <c r="AJ72" s="21">
        <f t="shared" si="8"/>
        <v>3172266.53</v>
      </c>
      <c r="AK72" s="22">
        <f t="shared" si="9"/>
        <v>6798728.8000000007</v>
      </c>
      <c r="AL72" s="16">
        <f t="shared" si="10"/>
        <v>4708758.28</v>
      </c>
      <c r="AM72" s="26">
        <f t="shared" si="11"/>
        <v>2089970.5200000005</v>
      </c>
    </row>
    <row r="73" spans="1:39" x14ac:dyDescent="0.25">
      <c r="A73" s="1" t="s">
        <v>434</v>
      </c>
      <c r="B73" s="1" t="s">
        <v>435</v>
      </c>
      <c r="C73" s="65">
        <v>2898</v>
      </c>
      <c r="D73" s="65" t="s">
        <v>1066</v>
      </c>
      <c r="E73" t="s">
        <v>3004</v>
      </c>
      <c r="F73" s="297">
        <v>1116206.72</v>
      </c>
      <c r="G73" s="297">
        <v>0</v>
      </c>
      <c r="H73" s="297">
        <v>32809.620000000003</v>
      </c>
      <c r="J73">
        <v>563823.39</v>
      </c>
      <c r="K73">
        <v>346020.31</v>
      </c>
      <c r="L73">
        <v>0</v>
      </c>
      <c r="P73" s="297">
        <v>3394.5</v>
      </c>
      <c r="S73">
        <v>1436973.29</v>
      </c>
      <c r="U73" s="297">
        <v>1405308.07</v>
      </c>
      <c r="W73" s="297">
        <v>1372.6</v>
      </c>
      <c r="X73" s="297">
        <v>1174333</v>
      </c>
      <c r="Y73" s="297">
        <v>253189</v>
      </c>
      <c r="Z73">
        <v>1188737</v>
      </c>
      <c r="AC73">
        <v>492239.29</v>
      </c>
      <c r="AD73">
        <v>176459.33</v>
      </c>
      <c r="AF73">
        <v>13434.8</v>
      </c>
      <c r="AH73" s="73">
        <f t="shared" si="6"/>
        <v>1149016.3400000001</v>
      </c>
      <c r="AI73" s="77">
        <f t="shared" si="7"/>
        <v>3394.5</v>
      </c>
      <c r="AJ73" s="21">
        <f t="shared" si="8"/>
        <v>1145621.8400000001</v>
      </c>
      <c r="AK73" s="22">
        <f t="shared" si="9"/>
        <v>2834202.67</v>
      </c>
      <c r="AL73" s="16">
        <f t="shared" si="10"/>
        <v>1870870.4200000002</v>
      </c>
      <c r="AM73" s="26">
        <f t="shared" si="11"/>
        <v>963332.24999999977</v>
      </c>
    </row>
    <row r="74" spans="1:39" x14ac:dyDescent="0.25">
      <c r="A74" s="1" t="s">
        <v>434</v>
      </c>
      <c r="B74" s="1" t="s">
        <v>435</v>
      </c>
      <c r="C74" s="65">
        <v>3080</v>
      </c>
      <c r="D74" s="65" t="s">
        <v>1067</v>
      </c>
      <c r="E74" t="s">
        <v>3005</v>
      </c>
      <c r="F74" s="297">
        <v>1118252.92</v>
      </c>
      <c r="G74" s="297">
        <v>0</v>
      </c>
      <c r="H74" s="297">
        <v>60974.02</v>
      </c>
      <c r="J74">
        <v>1015446.02</v>
      </c>
      <c r="K74">
        <v>96825.06</v>
      </c>
      <c r="M74" s="297">
        <v>162</v>
      </c>
      <c r="P74" s="297">
        <v>27127.62</v>
      </c>
      <c r="S74">
        <v>1472668.6</v>
      </c>
      <c r="U74" s="297">
        <v>2039044.12</v>
      </c>
      <c r="W74" s="297">
        <v>825.03</v>
      </c>
      <c r="X74" s="297">
        <v>756462</v>
      </c>
      <c r="Z74">
        <v>1226845</v>
      </c>
      <c r="AC74">
        <v>296096.83</v>
      </c>
      <c r="AD74">
        <v>156185.32999999999</v>
      </c>
      <c r="AF74">
        <v>39372</v>
      </c>
      <c r="AH74" s="73">
        <f t="shared" si="6"/>
        <v>1179226.94</v>
      </c>
      <c r="AI74" s="77">
        <f t="shared" si="7"/>
        <v>27289.62</v>
      </c>
      <c r="AJ74" s="21">
        <f t="shared" si="8"/>
        <v>1151937.3199999998</v>
      </c>
      <c r="AK74" s="22">
        <f t="shared" si="9"/>
        <v>2796331.1500000004</v>
      </c>
      <c r="AL74" s="16">
        <f t="shared" si="10"/>
        <v>1718499.1600000001</v>
      </c>
      <c r="AM74" s="26">
        <f t="shared" si="11"/>
        <v>1077831.9900000002</v>
      </c>
    </row>
    <row r="75" spans="1:39" x14ac:dyDescent="0.25">
      <c r="A75" s="1" t="s">
        <v>438</v>
      </c>
      <c r="B75" s="1" t="s">
        <v>439</v>
      </c>
      <c r="C75" s="65">
        <v>5394</v>
      </c>
      <c r="D75" s="65" t="s">
        <v>1068</v>
      </c>
      <c r="E75" t="s">
        <v>3006</v>
      </c>
      <c r="F75" s="297">
        <v>653118.31000000006</v>
      </c>
      <c r="G75" s="297">
        <v>98957.18</v>
      </c>
      <c r="H75" s="297">
        <v>44210</v>
      </c>
      <c r="J75">
        <v>832045.74</v>
      </c>
      <c r="K75">
        <v>1394396.06</v>
      </c>
      <c r="N75" s="297">
        <v>417</v>
      </c>
      <c r="P75" s="297">
        <v>2156.08</v>
      </c>
      <c r="S75">
        <v>842520.71</v>
      </c>
      <c r="T75">
        <v>2174520.91</v>
      </c>
      <c r="U75" s="297">
        <v>1672462.05</v>
      </c>
      <c r="W75" s="297">
        <v>904.59</v>
      </c>
      <c r="X75" s="297">
        <v>1261633.75</v>
      </c>
      <c r="Z75">
        <v>1597298.75</v>
      </c>
      <c r="AA75">
        <v>1644</v>
      </c>
      <c r="AC75">
        <v>522899.63</v>
      </c>
      <c r="AD75">
        <v>444993.24</v>
      </c>
      <c r="AF75">
        <v>66287.16</v>
      </c>
      <c r="AH75" s="73">
        <f t="shared" si="6"/>
        <v>796285.49</v>
      </c>
      <c r="AI75" s="77">
        <f t="shared" si="7"/>
        <v>2573.08</v>
      </c>
      <c r="AJ75" s="21">
        <f t="shared" si="8"/>
        <v>793712.41</v>
      </c>
      <c r="AK75" s="22">
        <f t="shared" si="9"/>
        <v>2935000.39</v>
      </c>
      <c r="AL75" s="16">
        <f t="shared" si="10"/>
        <v>2633122.7800000003</v>
      </c>
      <c r="AM75" s="26">
        <f t="shared" si="11"/>
        <v>301877.60999999987</v>
      </c>
    </row>
    <row r="76" spans="1:39" x14ac:dyDescent="0.25">
      <c r="A76" s="1" t="s">
        <v>438</v>
      </c>
      <c r="B76" s="1" t="s">
        <v>439</v>
      </c>
      <c r="C76" s="65">
        <v>6493</v>
      </c>
      <c r="D76" s="65" t="s">
        <v>1069</v>
      </c>
      <c r="E76" t="s">
        <v>3007</v>
      </c>
      <c r="F76" s="297">
        <v>1287436.55</v>
      </c>
      <c r="G76" s="297">
        <v>63262.25</v>
      </c>
      <c r="H76" s="297">
        <v>85317.28</v>
      </c>
      <c r="J76">
        <v>1030513.47</v>
      </c>
      <c r="K76">
        <v>737113.89</v>
      </c>
      <c r="N76" s="297">
        <v>545</v>
      </c>
      <c r="P76" s="297">
        <v>754.48</v>
      </c>
      <c r="S76">
        <v>581969.43999999994</v>
      </c>
      <c r="T76">
        <v>2426315.1</v>
      </c>
      <c r="U76" s="297">
        <v>2278745.94</v>
      </c>
      <c r="V76" s="297">
        <v>319590</v>
      </c>
      <c r="W76" s="297">
        <v>1386.83</v>
      </c>
      <c r="X76" s="297">
        <v>1509100</v>
      </c>
      <c r="Z76">
        <v>2178649</v>
      </c>
      <c r="AA76">
        <v>2456</v>
      </c>
      <c r="AB76">
        <v>6748</v>
      </c>
      <c r="AC76">
        <v>823144.99</v>
      </c>
      <c r="AD76">
        <v>402676.36</v>
      </c>
      <c r="AF76">
        <v>159689</v>
      </c>
      <c r="AH76" s="73">
        <f t="shared" si="6"/>
        <v>1436016.08</v>
      </c>
      <c r="AI76" s="77">
        <f t="shared" si="7"/>
        <v>1299.48</v>
      </c>
      <c r="AJ76" s="21">
        <f t="shared" si="8"/>
        <v>1434716.6</v>
      </c>
      <c r="AK76" s="22">
        <f t="shared" si="9"/>
        <v>4108822.77</v>
      </c>
      <c r="AL76" s="16">
        <f t="shared" si="10"/>
        <v>3573363.35</v>
      </c>
      <c r="AM76" s="26">
        <f t="shared" si="11"/>
        <v>535459.41999999993</v>
      </c>
    </row>
    <row r="77" spans="1:39" x14ac:dyDescent="0.25">
      <c r="A77" s="1" t="s">
        <v>438</v>
      </c>
      <c r="B77" s="1" t="s">
        <v>439</v>
      </c>
      <c r="C77" s="65">
        <v>2652</v>
      </c>
      <c r="D77" s="65" t="s">
        <v>1070</v>
      </c>
      <c r="E77" t="s">
        <v>3008</v>
      </c>
      <c r="F77" s="297">
        <v>936032.27</v>
      </c>
      <c r="G77" s="297">
        <v>214903.21</v>
      </c>
      <c r="H77" s="297">
        <v>34286.07</v>
      </c>
      <c r="J77">
        <v>47552.55</v>
      </c>
      <c r="K77">
        <v>146667.82999999999</v>
      </c>
      <c r="P77" s="297">
        <v>3831.51</v>
      </c>
      <c r="S77">
        <v>-433242.72</v>
      </c>
      <c r="T77">
        <v>1120243.3</v>
      </c>
      <c r="U77" s="297">
        <v>1588462.77</v>
      </c>
      <c r="V77" s="297">
        <v>150000</v>
      </c>
      <c r="W77" s="297">
        <v>64.430000000000007</v>
      </c>
      <c r="X77" s="297">
        <v>709156</v>
      </c>
      <c r="Z77">
        <v>926341</v>
      </c>
      <c r="AA77">
        <v>672</v>
      </c>
      <c r="AB77">
        <v>160</v>
      </c>
      <c r="AC77">
        <v>585226.52</v>
      </c>
      <c r="AD77">
        <v>93294.99</v>
      </c>
      <c r="AF77">
        <v>12878.85</v>
      </c>
      <c r="AH77" s="73">
        <f t="shared" ref="AH77:AH86" si="12">SUM(F77:I77)</f>
        <v>1185221.55</v>
      </c>
      <c r="AI77" s="77">
        <f t="shared" ref="AI77:AI86" si="13">SUM(M77:P77)</f>
        <v>3831.51</v>
      </c>
      <c r="AJ77" s="21">
        <f t="shared" ref="AJ77:AJ86" si="14">AH77-AI77</f>
        <v>1181390.04</v>
      </c>
      <c r="AK77" s="22">
        <f t="shared" ref="AK77:AK86" si="15">SUM(U77:Y77)</f>
        <v>2447683.2000000002</v>
      </c>
      <c r="AL77" s="16">
        <f t="shared" ref="AL77:AL86" si="16">SUM(Z77:AG77)</f>
        <v>1618573.36</v>
      </c>
      <c r="AM77" s="26">
        <f t="shared" si="11"/>
        <v>829109.84000000008</v>
      </c>
    </row>
    <row r="78" spans="1:39" x14ac:dyDescent="0.25">
      <c r="A78" s="1" t="s">
        <v>438</v>
      </c>
      <c r="B78" s="1" t="s">
        <v>439</v>
      </c>
      <c r="C78" s="65">
        <v>5048</v>
      </c>
      <c r="D78" s="65" t="s">
        <v>1071</v>
      </c>
      <c r="E78" t="s">
        <v>3009</v>
      </c>
      <c r="F78" s="297">
        <v>341184.57</v>
      </c>
      <c r="G78" s="297">
        <v>196350.48</v>
      </c>
      <c r="H78" s="297">
        <v>11900</v>
      </c>
      <c r="J78">
        <v>907039.75</v>
      </c>
      <c r="K78">
        <v>368341.09</v>
      </c>
      <c r="N78" s="297">
        <v>508</v>
      </c>
      <c r="P78" s="297">
        <v>618.74</v>
      </c>
      <c r="S78">
        <v>-809552.32</v>
      </c>
      <c r="T78">
        <v>2732486.08</v>
      </c>
      <c r="U78" s="297">
        <v>1199943.3500000001</v>
      </c>
      <c r="W78" s="297">
        <v>577.1</v>
      </c>
      <c r="X78" s="297">
        <v>1715716.9</v>
      </c>
      <c r="Z78">
        <v>2131316.9</v>
      </c>
      <c r="AA78">
        <v>640</v>
      </c>
      <c r="AB78">
        <v>2516</v>
      </c>
      <c r="AC78">
        <v>433760.16</v>
      </c>
      <c r="AD78">
        <v>224574.59</v>
      </c>
      <c r="AF78">
        <v>39895.050000000003</v>
      </c>
      <c r="AH78" s="73">
        <f t="shared" si="12"/>
        <v>549435.05000000005</v>
      </c>
      <c r="AI78" s="77">
        <f t="shared" si="13"/>
        <v>1126.74</v>
      </c>
      <c r="AJ78" s="21">
        <f t="shared" si="14"/>
        <v>548308.31000000006</v>
      </c>
      <c r="AK78" s="22">
        <f t="shared" si="15"/>
        <v>2916237.35</v>
      </c>
      <c r="AL78" s="16">
        <f t="shared" si="16"/>
        <v>2832702.6999999997</v>
      </c>
      <c r="AM78" s="26">
        <f t="shared" si="11"/>
        <v>83534.650000000373</v>
      </c>
    </row>
    <row r="79" spans="1:39" x14ac:dyDescent="0.25">
      <c r="A79" s="1" t="s">
        <v>438</v>
      </c>
      <c r="B79" s="1" t="s">
        <v>439</v>
      </c>
      <c r="C79" s="65">
        <v>4607</v>
      </c>
      <c r="D79" s="65" t="s">
        <v>1072</v>
      </c>
      <c r="E79" t="s">
        <v>3010</v>
      </c>
      <c r="F79" s="297">
        <v>382730.34</v>
      </c>
      <c r="G79" s="297">
        <v>47933</v>
      </c>
      <c r="H79" s="297">
        <v>25000</v>
      </c>
      <c r="J79">
        <v>1722967.77</v>
      </c>
      <c r="K79">
        <v>353678.49</v>
      </c>
      <c r="N79" s="297">
        <v>3856</v>
      </c>
      <c r="P79" s="297">
        <v>989.25</v>
      </c>
      <c r="S79">
        <v>-269528.77</v>
      </c>
      <c r="T79">
        <v>3283107.89</v>
      </c>
      <c r="U79" s="297">
        <v>1156545.54</v>
      </c>
      <c r="W79" s="297">
        <v>995.29</v>
      </c>
      <c r="X79" s="297">
        <v>1186703</v>
      </c>
      <c r="Z79">
        <v>1493668</v>
      </c>
      <c r="AA79">
        <v>800</v>
      </c>
      <c r="AB79">
        <v>4016</v>
      </c>
      <c r="AC79">
        <v>576413.56000000006</v>
      </c>
      <c r="AD79">
        <v>194747.34</v>
      </c>
      <c r="AF79">
        <v>205463.7</v>
      </c>
      <c r="AH79" s="73">
        <f t="shared" si="12"/>
        <v>455663.34</v>
      </c>
      <c r="AI79" s="77">
        <f t="shared" si="13"/>
        <v>4845.25</v>
      </c>
      <c r="AJ79" s="21">
        <f t="shared" si="14"/>
        <v>450818.09</v>
      </c>
      <c r="AK79" s="22">
        <f t="shared" si="15"/>
        <v>2344243.83</v>
      </c>
      <c r="AL79" s="16">
        <f t="shared" si="16"/>
        <v>2475108.6</v>
      </c>
      <c r="AM79" s="26">
        <f t="shared" si="11"/>
        <v>-130864.77000000002</v>
      </c>
    </row>
    <row r="80" spans="1:39" x14ac:dyDescent="0.25">
      <c r="A80" s="1" t="s">
        <v>438</v>
      </c>
      <c r="B80" s="1" t="s">
        <v>439</v>
      </c>
      <c r="C80" s="65">
        <v>3828</v>
      </c>
      <c r="D80" s="65" t="s">
        <v>1073</v>
      </c>
      <c r="E80" t="s">
        <v>3013</v>
      </c>
      <c r="F80" s="297">
        <v>819251.69</v>
      </c>
      <c r="G80" s="297">
        <v>46653</v>
      </c>
      <c r="H80" s="297">
        <v>9279</v>
      </c>
      <c r="J80">
        <v>321716.56</v>
      </c>
      <c r="K80">
        <v>241271.01</v>
      </c>
      <c r="P80" s="297">
        <v>-479124.38</v>
      </c>
      <c r="S80">
        <v>349784.12</v>
      </c>
      <c r="T80">
        <v>1600443.98</v>
      </c>
      <c r="U80" s="297">
        <v>912718.94</v>
      </c>
      <c r="W80" s="297">
        <v>1324.49</v>
      </c>
      <c r="X80" s="297">
        <v>945441</v>
      </c>
      <c r="Z80">
        <v>1077791</v>
      </c>
      <c r="AC80">
        <v>336279.96</v>
      </c>
      <c r="AD80">
        <v>178439.43</v>
      </c>
      <c r="AF80">
        <v>120306.5</v>
      </c>
      <c r="AH80" s="73">
        <f t="shared" si="12"/>
        <v>875183.69</v>
      </c>
      <c r="AI80" s="77">
        <f t="shared" si="13"/>
        <v>-479124.38</v>
      </c>
      <c r="AJ80" s="21">
        <f t="shared" si="14"/>
        <v>1354308.0699999998</v>
      </c>
      <c r="AK80" s="22">
        <f t="shared" si="15"/>
        <v>1859484.43</v>
      </c>
      <c r="AL80" s="16">
        <f t="shared" si="16"/>
        <v>1712816.89</v>
      </c>
      <c r="AM80" s="26">
        <f t="shared" si="11"/>
        <v>146667.54000000004</v>
      </c>
    </row>
    <row r="81" spans="1:39" x14ac:dyDescent="0.25">
      <c r="A81" s="1" t="s">
        <v>442</v>
      </c>
      <c r="B81" s="1" t="s">
        <v>443</v>
      </c>
      <c r="C81" s="65">
        <v>1142</v>
      </c>
      <c r="D81" s="65" t="s">
        <v>1074</v>
      </c>
      <c r="E81" t="s">
        <v>2982</v>
      </c>
      <c r="F81" s="297">
        <v>183420.54</v>
      </c>
      <c r="G81" s="297">
        <v>0</v>
      </c>
      <c r="H81" s="297">
        <v>11494.53</v>
      </c>
      <c r="J81">
        <v>1663991.76</v>
      </c>
      <c r="K81">
        <v>191507.93</v>
      </c>
      <c r="P81" s="297">
        <v>0</v>
      </c>
      <c r="S81">
        <v>3159683.49</v>
      </c>
      <c r="U81" s="297">
        <v>359730.59</v>
      </c>
      <c r="W81" s="297">
        <v>250.56</v>
      </c>
      <c r="X81" s="297">
        <v>725397.64</v>
      </c>
      <c r="Y81" s="297">
        <v>54150</v>
      </c>
      <c r="Z81">
        <v>866188.64</v>
      </c>
      <c r="AA81">
        <v>3040</v>
      </c>
      <c r="AC81">
        <v>124175.96</v>
      </c>
      <c r="AD81">
        <v>1158580.57</v>
      </c>
      <c r="AH81" s="73">
        <f t="shared" si="12"/>
        <v>194915.07</v>
      </c>
      <c r="AI81" s="77">
        <f t="shared" si="13"/>
        <v>0</v>
      </c>
      <c r="AJ81" s="21">
        <f t="shared" si="14"/>
        <v>194915.07</v>
      </c>
      <c r="AK81" s="22">
        <f t="shared" si="15"/>
        <v>1139528.79</v>
      </c>
      <c r="AL81" s="16">
        <f t="shared" si="16"/>
        <v>2151985.17</v>
      </c>
      <c r="AM81" s="26">
        <f t="shared" si="11"/>
        <v>-1012456.3799999999</v>
      </c>
    </row>
    <row r="82" spans="1:39" x14ac:dyDescent="0.25">
      <c r="A82" s="1" t="s">
        <v>442</v>
      </c>
      <c r="B82" s="1" t="s">
        <v>443</v>
      </c>
      <c r="C82" s="65">
        <v>1176</v>
      </c>
      <c r="D82" s="65" t="s">
        <v>1075</v>
      </c>
      <c r="E82" t="s">
        <v>2983</v>
      </c>
      <c r="F82" s="297">
        <v>625127.26</v>
      </c>
      <c r="G82" s="297">
        <v>39000</v>
      </c>
      <c r="H82" s="297">
        <v>15781.81</v>
      </c>
      <c r="J82">
        <v>2408062.4900000002</v>
      </c>
      <c r="K82">
        <v>97377.95</v>
      </c>
      <c r="P82" s="297">
        <v>0</v>
      </c>
      <c r="S82">
        <v>1781742.41</v>
      </c>
      <c r="T82">
        <v>1891769.64</v>
      </c>
      <c r="U82" s="297">
        <v>647842.49</v>
      </c>
      <c r="W82" s="297">
        <v>917.58</v>
      </c>
      <c r="X82" s="297">
        <v>430870.64</v>
      </c>
      <c r="Z82">
        <v>673658.64</v>
      </c>
      <c r="AA82">
        <v>3700</v>
      </c>
      <c r="AC82">
        <v>378830.21</v>
      </c>
      <c r="AD82">
        <v>468345.37</v>
      </c>
      <c r="AF82">
        <v>18670</v>
      </c>
      <c r="AH82" s="73">
        <f t="shared" si="12"/>
        <v>679909.07000000007</v>
      </c>
      <c r="AI82" s="77">
        <f t="shared" si="13"/>
        <v>0</v>
      </c>
      <c r="AJ82" s="21">
        <f t="shared" si="14"/>
        <v>679909.07000000007</v>
      </c>
      <c r="AK82" s="22">
        <f t="shared" si="15"/>
        <v>1079630.71</v>
      </c>
      <c r="AL82" s="16">
        <f t="shared" si="16"/>
        <v>1543204.2200000002</v>
      </c>
      <c r="AM82" s="26">
        <f t="shared" si="11"/>
        <v>-463573.51000000024</v>
      </c>
    </row>
    <row r="83" spans="1:39" x14ac:dyDescent="0.25">
      <c r="A83" s="1" t="s">
        <v>442</v>
      </c>
      <c r="B83" s="1" t="s">
        <v>443</v>
      </c>
      <c r="C83" s="65">
        <v>2332</v>
      </c>
      <c r="D83" s="65" t="s">
        <v>1076</v>
      </c>
      <c r="E83" t="s">
        <v>2988</v>
      </c>
      <c r="F83" s="297">
        <v>136424.88</v>
      </c>
      <c r="G83" s="297">
        <v>14800</v>
      </c>
      <c r="H83" s="297">
        <v>10694.83</v>
      </c>
      <c r="J83">
        <v>768542.65</v>
      </c>
      <c r="K83">
        <v>1441804.79</v>
      </c>
      <c r="P83" s="297">
        <v>0</v>
      </c>
      <c r="R83">
        <v>-541668.11</v>
      </c>
      <c r="S83">
        <v>1466297.88</v>
      </c>
      <c r="T83">
        <v>1861215.28</v>
      </c>
      <c r="U83" s="297">
        <v>608190.1</v>
      </c>
      <c r="V83" s="297">
        <v>72000</v>
      </c>
      <c r="W83" s="297">
        <v>350.93</v>
      </c>
      <c r="X83" s="297">
        <v>947939.4</v>
      </c>
      <c r="Z83">
        <v>1265592.3999999999</v>
      </c>
      <c r="AA83">
        <v>12320</v>
      </c>
      <c r="AC83">
        <v>296862.82</v>
      </c>
      <c r="AD83">
        <v>301856.69</v>
      </c>
      <c r="AF83">
        <v>90.63</v>
      </c>
      <c r="AH83" s="73">
        <f t="shared" si="12"/>
        <v>161919.71</v>
      </c>
      <c r="AI83" s="77">
        <f t="shared" si="13"/>
        <v>0</v>
      </c>
      <c r="AJ83" s="21">
        <f t="shared" si="14"/>
        <v>161919.71</v>
      </c>
      <c r="AK83" s="22">
        <f t="shared" si="15"/>
        <v>1628480.4300000002</v>
      </c>
      <c r="AL83" s="16">
        <f t="shared" si="16"/>
        <v>1876722.5399999998</v>
      </c>
      <c r="AM83" s="26">
        <f t="shared" si="11"/>
        <v>-248242.10999999964</v>
      </c>
    </row>
    <row r="84" spans="1:39" x14ac:dyDescent="0.25">
      <c r="A84" s="1" t="s">
        <v>442</v>
      </c>
      <c r="B84" s="1" t="s">
        <v>443</v>
      </c>
      <c r="C84" s="65">
        <v>2410</v>
      </c>
      <c r="D84" s="65" t="s">
        <v>1077</v>
      </c>
      <c r="E84" t="s">
        <v>2989</v>
      </c>
      <c r="F84" s="297">
        <v>77077.7</v>
      </c>
      <c r="G84" s="297">
        <v>0</v>
      </c>
      <c r="H84" s="297">
        <v>4122.05</v>
      </c>
      <c r="J84">
        <v>283253.3</v>
      </c>
      <c r="K84">
        <v>1280631.1599999999</v>
      </c>
      <c r="P84" s="297">
        <v>0</v>
      </c>
      <c r="S84">
        <v>2017497</v>
      </c>
      <c r="U84" s="297">
        <v>588194.77</v>
      </c>
      <c r="V84" s="297">
        <v>30000</v>
      </c>
      <c r="W84" s="297">
        <v>164.5</v>
      </c>
      <c r="X84" s="297">
        <v>1365455</v>
      </c>
      <c r="Z84">
        <v>1651628</v>
      </c>
      <c r="AC84">
        <v>219781.94</v>
      </c>
      <c r="AD84">
        <v>283433.64</v>
      </c>
      <c r="AH84" s="73">
        <f t="shared" si="12"/>
        <v>81199.75</v>
      </c>
      <c r="AI84" s="77">
        <f t="shared" si="13"/>
        <v>0</v>
      </c>
      <c r="AJ84" s="21">
        <f t="shared" si="14"/>
        <v>81199.75</v>
      </c>
      <c r="AK84" s="22">
        <f t="shared" si="15"/>
        <v>1983814.27</v>
      </c>
      <c r="AL84" s="16">
        <f t="shared" si="16"/>
        <v>2154843.58</v>
      </c>
      <c r="AM84" s="26">
        <f>AK84-AL84</f>
        <v>-171029.31000000006</v>
      </c>
    </row>
    <row r="85" spans="1:39" s="238" customFormat="1" x14ac:dyDescent="0.25">
      <c r="A85" s="238" t="s">
        <v>442</v>
      </c>
      <c r="B85" s="238" t="s">
        <v>443</v>
      </c>
      <c r="C85" s="239">
        <v>3521</v>
      </c>
      <c r="D85" s="239" t="s">
        <v>1078</v>
      </c>
      <c r="E85" t="s">
        <v>2990</v>
      </c>
      <c r="F85" s="297">
        <v>226989.37</v>
      </c>
      <c r="G85" s="297">
        <v>0</v>
      </c>
      <c r="H85" s="297">
        <v>43444.99</v>
      </c>
      <c r="I85" s="297"/>
      <c r="J85">
        <v>2449298.7000000002</v>
      </c>
      <c r="K85">
        <v>1990547.66</v>
      </c>
      <c r="L85"/>
      <c r="M85" s="297"/>
      <c r="N85" s="297"/>
      <c r="O85" s="297"/>
      <c r="P85" s="297">
        <v>459.53</v>
      </c>
      <c r="Q85"/>
      <c r="R85"/>
      <c r="S85">
        <v>1247872.1200000001</v>
      </c>
      <c r="T85">
        <v>4000000</v>
      </c>
      <c r="U85" s="297">
        <v>818266.36</v>
      </c>
      <c r="V85" s="297"/>
      <c r="W85" s="297">
        <v>378.52</v>
      </c>
      <c r="X85" s="297">
        <v>964151.28</v>
      </c>
      <c r="Y85" s="297"/>
      <c r="Z85">
        <v>1226947.28</v>
      </c>
      <c r="AA85">
        <v>5892</v>
      </c>
      <c r="AB85"/>
      <c r="AC85">
        <v>330993.21999999997</v>
      </c>
      <c r="AD85">
        <v>602557.48</v>
      </c>
      <c r="AE85"/>
      <c r="AF85"/>
      <c r="AG85"/>
      <c r="AH85" s="73">
        <f t="shared" si="12"/>
        <v>270434.36</v>
      </c>
      <c r="AI85" s="77">
        <f t="shared" si="13"/>
        <v>459.53</v>
      </c>
      <c r="AJ85" s="21">
        <f t="shared" si="14"/>
        <v>269974.82999999996</v>
      </c>
      <c r="AK85" s="22">
        <f t="shared" si="15"/>
        <v>1782796.1600000001</v>
      </c>
      <c r="AL85" s="16">
        <f t="shared" si="16"/>
        <v>2166389.98</v>
      </c>
      <c r="AM85" s="26">
        <f t="shared" ref="AM85:AM86" si="17">AK85-AL85</f>
        <v>-383593.81999999983</v>
      </c>
    </row>
    <row r="86" spans="1:39" x14ac:dyDescent="0.25">
      <c r="AH86" s="73">
        <f t="shared" si="12"/>
        <v>0</v>
      </c>
      <c r="AI86" s="77">
        <f t="shared" si="13"/>
        <v>0</v>
      </c>
      <c r="AJ86" s="21">
        <f t="shared" si="14"/>
        <v>0</v>
      </c>
      <c r="AK86" s="22">
        <f t="shared" si="15"/>
        <v>0</v>
      </c>
      <c r="AL86" s="16">
        <f t="shared" si="16"/>
        <v>0</v>
      </c>
      <c r="AM86" s="26">
        <f t="shared" si="17"/>
        <v>0</v>
      </c>
    </row>
    <row r="87" spans="1:39" x14ac:dyDescent="0.25">
      <c r="AH87" s="42"/>
      <c r="AI87" s="29"/>
      <c r="AJ87" s="26"/>
      <c r="AK87" s="24"/>
      <c r="AL87" s="23"/>
    </row>
    <row r="88" spans="1:39" x14ac:dyDescent="0.25">
      <c r="AH88" s="42"/>
      <c r="AI88" s="29"/>
      <c r="AJ88" s="26"/>
      <c r="AK88" s="24"/>
      <c r="AL88" s="23"/>
    </row>
    <row r="89" spans="1:39" x14ac:dyDescent="0.25">
      <c r="AH89" s="42"/>
      <c r="AI89" s="29"/>
      <c r="AJ89" s="26"/>
      <c r="AK89" s="24"/>
      <c r="AL89" s="23"/>
    </row>
    <row r="90" spans="1:39" x14ac:dyDescent="0.25">
      <c r="AH90" s="42"/>
      <c r="AI90" s="29"/>
      <c r="AJ90" s="26"/>
      <c r="AK90" s="24"/>
      <c r="AL90" s="23"/>
    </row>
    <row r="91" spans="1:39" x14ac:dyDescent="0.25">
      <c r="AH91" s="42"/>
      <c r="AI91" s="29"/>
      <c r="AJ91" s="26"/>
      <c r="AK91" s="24"/>
      <c r="AL91" s="23"/>
    </row>
    <row r="92" spans="1:39" x14ac:dyDescent="0.25">
      <c r="AH92" s="42"/>
      <c r="AI92" s="29"/>
      <c r="AJ92" s="26"/>
      <c r="AK92" s="24"/>
      <c r="AL92" s="23"/>
    </row>
    <row r="93" spans="1:39" x14ac:dyDescent="0.25">
      <c r="AH93" s="42"/>
      <c r="AI93" s="29"/>
      <c r="AJ93" s="26"/>
      <c r="AK93" s="24"/>
      <c r="AL93" s="23"/>
    </row>
    <row r="94" spans="1:39" x14ac:dyDescent="0.25">
      <c r="AH94" s="42"/>
      <c r="AI94" s="29"/>
      <c r="AJ94" s="26"/>
      <c r="AK94" s="24"/>
      <c r="AL94" s="23"/>
    </row>
    <row r="95" spans="1:39" x14ac:dyDescent="0.25">
      <c r="AH95" s="42"/>
      <c r="AI95" s="29"/>
      <c r="AJ95" s="26"/>
      <c r="AK95" s="24"/>
      <c r="AL95" s="23"/>
    </row>
    <row r="96" spans="1:39" x14ac:dyDescent="0.25">
      <c r="AH96" s="42"/>
      <c r="AI96" s="29"/>
      <c r="AJ96" s="26"/>
      <c r="AK96" s="24"/>
      <c r="AL96" s="23"/>
    </row>
    <row r="97" spans="34:38" x14ac:dyDescent="0.25">
      <c r="AH97" s="42"/>
      <c r="AI97" s="29"/>
      <c r="AJ97" s="26"/>
      <c r="AK97" s="24"/>
      <c r="AL97" s="23"/>
    </row>
    <row r="98" spans="34:38" x14ac:dyDescent="0.25">
      <c r="AH98" s="42"/>
      <c r="AI98" s="29"/>
      <c r="AJ98" s="26"/>
      <c r="AK98" s="24"/>
      <c r="AL98" s="23"/>
    </row>
    <row r="99" spans="34:38" x14ac:dyDescent="0.25">
      <c r="AH99" s="42"/>
      <c r="AI99" s="29"/>
      <c r="AJ99" s="26"/>
      <c r="AK99" s="24"/>
      <c r="AL99" s="23"/>
    </row>
    <row r="100" spans="34:38" x14ac:dyDescent="0.25">
      <c r="AH100" s="42"/>
      <c r="AI100" s="29"/>
      <c r="AJ100" s="26"/>
      <c r="AK100" s="24"/>
      <c r="AL100" s="23"/>
    </row>
    <row r="101" spans="34:38" x14ac:dyDescent="0.25">
      <c r="AH101" s="42"/>
      <c r="AI101" s="29"/>
      <c r="AJ101" s="26"/>
      <c r="AK101" s="24"/>
      <c r="AL101" s="23"/>
    </row>
    <row r="102" spans="34:38" x14ac:dyDescent="0.25">
      <c r="AH102" s="42"/>
      <c r="AI102" s="29"/>
      <c r="AJ102" s="26"/>
      <c r="AK102" s="24"/>
      <c r="AL102" s="23"/>
    </row>
    <row r="103" spans="34:38" x14ac:dyDescent="0.25">
      <c r="AH103" s="42"/>
      <c r="AI103" s="29"/>
      <c r="AJ103" s="26"/>
      <c r="AK103" s="24"/>
      <c r="AL103" s="23"/>
    </row>
    <row r="104" spans="34:38" x14ac:dyDescent="0.25">
      <c r="AH104" s="42"/>
      <c r="AI104" s="29"/>
      <c r="AJ104" s="26"/>
      <c r="AK104" s="24"/>
      <c r="AL104" s="23"/>
    </row>
    <row r="105" spans="34:38" x14ac:dyDescent="0.25">
      <c r="AH105" s="42"/>
      <c r="AI105" s="29"/>
      <c r="AJ105" s="26"/>
      <c r="AK105" s="24"/>
      <c r="AL105" s="23"/>
    </row>
    <row r="106" spans="34:38" x14ac:dyDescent="0.25">
      <c r="AH106" s="42"/>
      <c r="AI106" s="29"/>
      <c r="AJ106" s="26"/>
      <c r="AK106" s="24"/>
      <c r="AL106" s="23"/>
    </row>
    <row r="107" spans="34:38" x14ac:dyDescent="0.25">
      <c r="AH107" s="42"/>
      <c r="AI107" s="29"/>
      <c r="AJ107" s="26"/>
      <c r="AK107" s="24"/>
      <c r="AL107" s="23"/>
    </row>
    <row r="108" spans="34:38" x14ac:dyDescent="0.25">
      <c r="AH108" s="42"/>
      <c r="AI108" s="29"/>
      <c r="AJ108" s="26"/>
      <c r="AK108" s="24"/>
      <c r="AL108" s="23"/>
    </row>
    <row r="109" spans="34:38" x14ac:dyDescent="0.25">
      <c r="AH109" s="42"/>
      <c r="AI109" s="29"/>
      <c r="AJ109" s="26"/>
      <c r="AK109" s="24"/>
      <c r="AL109" s="23"/>
    </row>
    <row r="110" spans="34:38" x14ac:dyDescent="0.25">
      <c r="AH110" s="42"/>
      <c r="AI110" s="29"/>
      <c r="AJ110" s="26"/>
      <c r="AK110" s="24"/>
      <c r="AL110" s="23"/>
    </row>
    <row r="111" spans="34:38" x14ac:dyDescent="0.25">
      <c r="AH111" s="42"/>
      <c r="AI111" s="29"/>
      <c r="AJ111" s="26"/>
      <c r="AK111" s="24"/>
      <c r="AL111" s="23"/>
    </row>
    <row r="112" spans="34:38" x14ac:dyDescent="0.25">
      <c r="AH112" s="42"/>
      <c r="AI112" s="29"/>
      <c r="AJ112" s="26"/>
      <c r="AK112" s="24"/>
      <c r="AL112" s="23"/>
    </row>
    <row r="113" spans="34:38" x14ac:dyDescent="0.25">
      <c r="AH113" s="42"/>
      <c r="AI113" s="29"/>
      <c r="AJ113" s="26"/>
      <c r="AK113" s="24"/>
      <c r="AL113" s="23"/>
    </row>
    <row r="114" spans="34:38" x14ac:dyDescent="0.25">
      <c r="AH114" s="42"/>
      <c r="AI114" s="29"/>
      <c r="AJ114" s="26"/>
      <c r="AK114" s="24"/>
      <c r="AL114" s="23"/>
    </row>
    <row r="115" spans="34:38" x14ac:dyDescent="0.25">
      <c r="AH115" s="42"/>
      <c r="AI115" s="29"/>
      <c r="AJ115" s="26"/>
      <c r="AK115" s="24"/>
      <c r="AL115" s="23"/>
    </row>
    <row r="116" spans="34:38" x14ac:dyDescent="0.25">
      <c r="AH116" s="42"/>
      <c r="AI116" s="29"/>
      <c r="AJ116" s="26"/>
      <c r="AK116" s="24"/>
      <c r="AL116" s="23"/>
    </row>
    <row r="117" spans="34:38" x14ac:dyDescent="0.25">
      <c r="AH117" s="42"/>
      <c r="AI117" s="29"/>
      <c r="AJ117" s="26"/>
      <c r="AK117" s="24"/>
      <c r="AL117" s="23"/>
    </row>
    <row r="118" spans="34:38" x14ac:dyDescent="0.25">
      <c r="AH118" s="42"/>
      <c r="AI118" s="29"/>
      <c r="AJ118" s="26"/>
      <c r="AK118" s="24"/>
      <c r="AL118" s="23"/>
    </row>
    <row r="119" spans="34:38" x14ac:dyDescent="0.25">
      <c r="AH119" s="42"/>
      <c r="AI119" s="29"/>
      <c r="AJ119" s="26"/>
      <c r="AK119" s="24"/>
      <c r="AL119" s="23"/>
    </row>
    <row r="120" spans="34:38" x14ac:dyDescent="0.25">
      <c r="AH120" s="42"/>
      <c r="AI120" s="29"/>
      <c r="AJ120" s="26"/>
      <c r="AK120" s="24"/>
      <c r="AL120" s="23"/>
    </row>
    <row r="121" spans="34:38" x14ac:dyDescent="0.25">
      <c r="AH121" s="42"/>
      <c r="AI121" s="29"/>
      <c r="AJ121" s="26"/>
      <c r="AK121" s="24"/>
      <c r="AL121" s="23"/>
    </row>
    <row r="122" spans="34:38" x14ac:dyDescent="0.25">
      <c r="AH122" s="42"/>
      <c r="AI122" s="29"/>
      <c r="AJ122" s="26"/>
      <c r="AK122" s="24"/>
      <c r="AL122" s="23"/>
    </row>
    <row r="123" spans="34:38" x14ac:dyDescent="0.25">
      <c r="AH123" s="42"/>
      <c r="AI123" s="29"/>
      <c r="AJ123" s="26"/>
      <c r="AK123" s="24"/>
      <c r="AL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I1" zoomScale="98" zoomScaleNormal="98" workbookViewId="0">
      <selection sqref="A1:AB1048576"/>
    </sheetView>
  </sheetViews>
  <sheetFormatPr defaultRowHeight="13.8" x14ac:dyDescent="0.25"/>
  <cols>
    <col min="1" max="1" width="38.5" bestFit="1" customWidth="1"/>
  </cols>
  <sheetData>
    <row r="1" spans="1:28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2448</v>
      </c>
      <c r="H1" t="s">
        <v>2449</v>
      </c>
      <c r="I1" t="s">
        <v>2450</v>
      </c>
      <c r="J1" t="s">
        <v>2451</v>
      </c>
      <c r="K1" t="s">
        <v>2583</v>
      </c>
      <c r="L1" t="s">
        <v>2453</v>
      </c>
      <c r="M1" t="s">
        <v>2454</v>
      </c>
      <c r="N1" t="s">
        <v>2455</v>
      </c>
      <c r="O1" t="s">
        <v>2456</v>
      </c>
      <c r="P1" t="s">
        <v>2457</v>
      </c>
      <c r="Q1" t="s">
        <v>2458</v>
      </c>
      <c r="R1" t="s">
        <v>2459</v>
      </c>
      <c r="S1" t="s">
        <v>2803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2584</v>
      </c>
      <c r="AB1" t="s">
        <v>2467</v>
      </c>
    </row>
    <row r="2" spans="1:28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2476</v>
      </c>
      <c r="H2" t="s">
        <v>2477</v>
      </c>
      <c r="I2" t="s">
        <v>2478</v>
      </c>
      <c r="J2" t="s">
        <v>2479</v>
      </c>
      <c r="K2" t="s">
        <v>2588</v>
      </c>
      <c r="L2" t="s">
        <v>2481</v>
      </c>
      <c r="M2" t="s">
        <v>2482</v>
      </c>
      <c r="N2" t="s">
        <v>2483</v>
      </c>
      <c r="O2" t="s">
        <v>2484</v>
      </c>
      <c r="P2" t="s">
        <v>2485</v>
      </c>
      <c r="Q2" t="s">
        <v>2486</v>
      </c>
      <c r="R2" t="s">
        <v>2487</v>
      </c>
      <c r="S2" t="s">
        <v>2804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2589</v>
      </c>
      <c r="AB2" t="s">
        <v>2495</v>
      </c>
    </row>
    <row r="3" spans="1:28" x14ac:dyDescent="0.25">
      <c r="A3" t="s">
        <v>2496</v>
      </c>
      <c r="B3">
        <v>147728258.84</v>
      </c>
      <c r="C3">
        <v>2778453.38</v>
      </c>
      <c r="D3">
        <v>20003347.84</v>
      </c>
      <c r="E3">
        <v>78198136.040000007</v>
      </c>
      <c r="F3">
        <v>30396079.239999998</v>
      </c>
      <c r="G3">
        <v>347946.81</v>
      </c>
      <c r="H3">
        <v>762.17</v>
      </c>
      <c r="I3">
        <v>96107</v>
      </c>
      <c r="J3">
        <v>1494063.64</v>
      </c>
      <c r="K3">
        <v>200</v>
      </c>
      <c r="L3">
        <v>-6929665.5499999998</v>
      </c>
      <c r="M3">
        <v>-84182774.120000005</v>
      </c>
      <c r="N3">
        <v>308102572.68000001</v>
      </c>
      <c r="O3">
        <v>12145</v>
      </c>
      <c r="P3">
        <v>242561697</v>
      </c>
      <c r="Q3">
        <v>20615399.239999998</v>
      </c>
      <c r="R3">
        <v>34836.089999999997</v>
      </c>
      <c r="S3">
        <v>18850</v>
      </c>
      <c r="T3">
        <v>239415649.47</v>
      </c>
      <c r="U3">
        <v>41433924.210000001</v>
      </c>
      <c r="V3">
        <v>309225289.31999999</v>
      </c>
      <c r="W3">
        <v>214366</v>
      </c>
      <c r="X3">
        <v>209048</v>
      </c>
      <c r="Y3">
        <v>112236761.92</v>
      </c>
      <c r="Z3">
        <v>15897211.640000001</v>
      </c>
      <c r="AA3">
        <v>24274451</v>
      </c>
      <c r="AB3">
        <v>493051.62</v>
      </c>
    </row>
    <row r="4" spans="1:28" x14ac:dyDescent="0.25">
      <c r="A4" t="s">
        <v>3351</v>
      </c>
      <c r="B4">
        <v>1214035.71</v>
      </c>
      <c r="D4">
        <v>12376</v>
      </c>
      <c r="E4">
        <v>-197</v>
      </c>
      <c r="F4">
        <v>15</v>
      </c>
      <c r="G4">
        <v>4890</v>
      </c>
      <c r="M4">
        <v>-1052106.51</v>
      </c>
      <c r="N4">
        <v>1570000</v>
      </c>
      <c r="R4">
        <v>59.09</v>
      </c>
      <c r="T4">
        <v>1484000</v>
      </c>
      <c r="U4">
        <v>3412483.85</v>
      </c>
      <c r="V4">
        <v>2127546</v>
      </c>
      <c r="W4">
        <v>35520</v>
      </c>
      <c r="Y4">
        <v>183900.72</v>
      </c>
      <c r="AA4">
        <v>3509345</v>
      </c>
    </row>
    <row r="5" spans="1:28" x14ac:dyDescent="0.25">
      <c r="A5" t="s">
        <v>3352</v>
      </c>
      <c r="B5">
        <v>461617.06</v>
      </c>
      <c r="D5">
        <v>11160</v>
      </c>
      <c r="E5">
        <v>310850</v>
      </c>
      <c r="H5">
        <v>654.66999999999996</v>
      </c>
      <c r="J5">
        <v>43470</v>
      </c>
      <c r="M5">
        <v>-799809.92</v>
      </c>
      <c r="N5">
        <v>1209311.82</v>
      </c>
      <c r="R5">
        <v>65.489999999999995</v>
      </c>
      <c r="S5">
        <v>1075</v>
      </c>
      <c r="T5">
        <v>1238188</v>
      </c>
      <c r="U5">
        <v>961154.71</v>
      </c>
      <c r="V5">
        <v>1387980</v>
      </c>
      <c r="X5">
        <v>5760</v>
      </c>
      <c r="Y5">
        <v>352962.71</v>
      </c>
      <c r="Z5">
        <v>79235</v>
      </c>
      <c r="AA5">
        <v>2281307.5</v>
      </c>
      <c r="AB5">
        <v>44545</v>
      </c>
    </row>
    <row r="6" spans="1:28" x14ac:dyDescent="0.25">
      <c r="A6" t="s">
        <v>3353</v>
      </c>
      <c r="B6">
        <v>493623.88</v>
      </c>
      <c r="E6">
        <v>42702.06</v>
      </c>
      <c r="F6">
        <v>19457</v>
      </c>
      <c r="M6">
        <v>-1298916.6000000001</v>
      </c>
      <c r="N6">
        <v>1382089.34</v>
      </c>
      <c r="R6">
        <v>81.93</v>
      </c>
      <c r="T6">
        <v>1634444</v>
      </c>
      <c r="U6">
        <v>957939.59</v>
      </c>
      <c r="V6">
        <v>1873294</v>
      </c>
      <c r="Y6">
        <v>65184.68</v>
      </c>
      <c r="Z6">
        <v>18876.64</v>
      </c>
      <c r="AA6">
        <v>1692500</v>
      </c>
    </row>
    <row r="7" spans="1:28" x14ac:dyDescent="0.25">
      <c r="A7" t="s">
        <v>3340</v>
      </c>
      <c r="B7">
        <v>452939.9</v>
      </c>
      <c r="C7">
        <v>5093.5</v>
      </c>
      <c r="D7">
        <v>8800</v>
      </c>
      <c r="E7">
        <v>2550169.06</v>
      </c>
      <c r="F7">
        <v>117962.06</v>
      </c>
      <c r="G7">
        <v>11000</v>
      </c>
      <c r="M7">
        <v>1319697.55</v>
      </c>
      <c r="N7">
        <v>1532600</v>
      </c>
      <c r="R7">
        <v>86.71</v>
      </c>
      <c r="S7">
        <v>1555</v>
      </c>
      <c r="T7">
        <v>1384075</v>
      </c>
      <c r="U7">
        <v>2124108.6</v>
      </c>
      <c r="V7">
        <v>1739105</v>
      </c>
      <c r="Y7">
        <v>117065.05</v>
      </c>
      <c r="Z7">
        <v>158733.29</v>
      </c>
      <c r="AA7">
        <v>1506610</v>
      </c>
      <c r="AB7">
        <v>1655</v>
      </c>
    </row>
    <row r="8" spans="1:28" x14ac:dyDescent="0.25">
      <c r="A8" t="s">
        <v>3348</v>
      </c>
      <c r="B8">
        <v>237463.04000000001</v>
      </c>
      <c r="D8">
        <v>41960</v>
      </c>
      <c r="E8">
        <v>2</v>
      </c>
      <c r="F8">
        <v>34</v>
      </c>
      <c r="M8">
        <v>-1131923.03</v>
      </c>
      <c r="N8">
        <v>1250300</v>
      </c>
      <c r="R8">
        <v>139.33000000000001</v>
      </c>
      <c r="T8">
        <v>905464</v>
      </c>
      <c r="U8">
        <v>561810.09</v>
      </c>
      <c r="V8">
        <v>959264</v>
      </c>
      <c r="Y8">
        <v>83167.350000000006</v>
      </c>
      <c r="AA8">
        <v>375300</v>
      </c>
    </row>
    <row r="9" spans="1:28" x14ac:dyDescent="0.25">
      <c r="A9" t="s">
        <v>3354</v>
      </c>
      <c r="B9">
        <v>530987.49</v>
      </c>
      <c r="D9">
        <v>0</v>
      </c>
      <c r="E9">
        <v>1685334.72</v>
      </c>
      <c r="F9">
        <v>141386</v>
      </c>
      <c r="G9">
        <v>-810</v>
      </c>
      <c r="H9">
        <v>107.5</v>
      </c>
      <c r="M9">
        <v>116071.16</v>
      </c>
      <c r="N9">
        <v>1850000</v>
      </c>
      <c r="R9">
        <v>111.55</v>
      </c>
      <c r="S9">
        <v>1315</v>
      </c>
      <c r="T9">
        <v>2444505.4</v>
      </c>
      <c r="U9">
        <v>337298.23</v>
      </c>
      <c r="V9">
        <v>2570575.4</v>
      </c>
      <c r="Y9">
        <v>98963.59</v>
      </c>
      <c r="Z9">
        <v>103536.64</v>
      </c>
      <c r="AA9">
        <v>1074280</v>
      </c>
      <c r="AB9">
        <v>1815</v>
      </c>
    </row>
    <row r="10" spans="1:28" x14ac:dyDescent="0.25">
      <c r="A10" t="s">
        <v>3355</v>
      </c>
      <c r="B10">
        <v>114501.75</v>
      </c>
      <c r="D10">
        <v>30948</v>
      </c>
      <c r="E10">
        <v>7</v>
      </c>
      <c r="F10">
        <v>159827.01</v>
      </c>
      <c r="M10">
        <v>-920321.74</v>
      </c>
      <c r="N10">
        <v>1236758.5</v>
      </c>
      <c r="R10">
        <v>203.6</v>
      </c>
      <c r="T10">
        <v>1520214</v>
      </c>
      <c r="U10">
        <v>2119163.1800000002</v>
      </c>
      <c r="V10">
        <v>1704994</v>
      </c>
      <c r="W10">
        <v>23000</v>
      </c>
      <c r="Y10">
        <v>187558.12</v>
      </c>
      <c r="Z10">
        <v>75981.66</v>
      </c>
      <c r="AA10">
        <v>4246420</v>
      </c>
    </row>
    <row r="11" spans="1:28" x14ac:dyDescent="0.25">
      <c r="A11" t="s">
        <v>3341</v>
      </c>
      <c r="B11">
        <v>112190.1</v>
      </c>
      <c r="D11">
        <v>2595</v>
      </c>
      <c r="E11">
        <v>1612169.1</v>
      </c>
      <c r="F11">
        <v>9</v>
      </c>
      <c r="G11">
        <v>-28800</v>
      </c>
      <c r="M11">
        <v>495724.7</v>
      </c>
      <c r="N11">
        <v>1223648</v>
      </c>
      <c r="R11">
        <v>87.79</v>
      </c>
      <c r="S11">
        <v>3050</v>
      </c>
      <c r="T11">
        <v>954016</v>
      </c>
      <c r="U11">
        <v>1665327.69</v>
      </c>
      <c r="V11">
        <v>1259326</v>
      </c>
      <c r="Y11">
        <v>98898.33</v>
      </c>
      <c r="Z11">
        <v>47416.65</v>
      </c>
      <c r="AA11">
        <v>2636243.5</v>
      </c>
      <c r="AB11">
        <v>3150</v>
      </c>
    </row>
    <row r="12" spans="1:28" x14ac:dyDescent="0.25">
      <c r="A12" t="s">
        <v>3342</v>
      </c>
      <c r="B12">
        <v>262626.8</v>
      </c>
      <c r="D12">
        <v>2900</v>
      </c>
      <c r="E12">
        <v>796177.81</v>
      </c>
      <c r="F12">
        <v>141.34</v>
      </c>
      <c r="M12">
        <v>-499689.97</v>
      </c>
      <c r="N12">
        <v>1385124.66</v>
      </c>
      <c r="R12">
        <v>28.04</v>
      </c>
      <c r="T12">
        <v>2225996</v>
      </c>
      <c r="U12">
        <v>811724.44</v>
      </c>
      <c r="V12">
        <v>2341509</v>
      </c>
      <c r="Y12">
        <v>73643.62</v>
      </c>
      <c r="Z12">
        <v>78384.600000000006</v>
      </c>
      <c r="AA12">
        <v>900520</v>
      </c>
    </row>
    <row r="13" spans="1:28" x14ac:dyDescent="0.25">
      <c r="A13" t="s">
        <v>3343</v>
      </c>
      <c r="B13">
        <v>320750.01</v>
      </c>
      <c r="D13">
        <v>7990</v>
      </c>
      <c r="E13">
        <v>2</v>
      </c>
      <c r="F13">
        <v>28</v>
      </c>
      <c r="G13">
        <v>15400</v>
      </c>
      <c r="M13">
        <v>-1025047.23</v>
      </c>
      <c r="N13">
        <v>1199644.94</v>
      </c>
      <c r="R13">
        <v>94.34</v>
      </c>
      <c r="T13">
        <v>893676</v>
      </c>
      <c r="U13">
        <v>1159070</v>
      </c>
      <c r="V13">
        <v>1232201</v>
      </c>
      <c r="Y13">
        <v>131167.04000000001</v>
      </c>
      <c r="AA13">
        <v>874180</v>
      </c>
    </row>
    <row r="14" spans="1:28" x14ac:dyDescent="0.25">
      <c r="A14" t="s">
        <v>3345</v>
      </c>
      <c r="B14">
        <v>-383606.07</v>
      </c>
      <c r="E14">
        <v>5</v>
      </c>
      <c r="F14">
        <v>26</v>
      </c>
      <c r="M14">
        <v>-1642724.67</v>
      </c>
      <c r="N14">
        <v>1642759</v>
      </c>
      <c r="R14">
        <v>61.05</v>
      </c>
      <c r="S14">
        <v>660</v>
      </c>
      <c r="T14">
        <v>415920</v>
      </c>
      <c r="U14">
        <v>506800</v>
      </c>
      <c r="V14">
        <v>695870</v>
      </c>
      <c r="Y14">
        <v>43940.45</v>
      </c>
      <c r="AA14">
        <v>2518700</v>
      </c>
      <c r="AB14">
        <v>660</v>
      </c>
    </row>
    <row r="15" spans="1:28" x14ac:dyDescent="0.25">
      <c r="A15" t="s">
        <v>3356</v>
      </c>
      <c r="B15">
        <v>52405.99</v>
      </c>
      <c r="E15">
        <v>376750.1</v>
      </c>
      <c r="F15">
        <v>88469.9</v>
      </c>
      <c r="H15">
        <v>0</v>
      </c>
      <c r="M15">
        <v>-656303.88</v>
      </c>
      <c r="N15">
        <v>1230000</v>
      </c>
      <c r="R15">
        <v>82.7</v>
      </c>
      <c r="T15">
        <v>1486830.47</v>
      </c>
      <c r="U15">
        <v>511424.72</v>
      </c>
      <c r="V15">
        <v>1649698</v>
      </c>
      <c r="X15">
        <v>53740</v>
      </c>
      <c r="Y15">
        <v>83570.02</v>
      </c>
      <c r="Z15">
        <v>96800</v>
      </c>
      <c r="AA15">
        <v>1517185</v>
      </c>
    </row>
    <row r="16" spans="1:28" x14ac:dyDescent="0.25">
      <c r="A16" t="s">
        <v>3344</v>
      </c>
      <c r="B16">
        <v>294044.84000000003</v>
      </c>
      <c r="D16">
        <v>48424</v>
      </c>
      <c r="F16">
        <v>129.32</v>
      </c>
      <c r="G16">
        <v>8423</v>
      </c>
      <c r="M16">
        <v>-999136.09</v>
      </c>
      <c r="N16">
        <v>1067330</v>
      </c>
      <c r="R16">
        <v>16.86</v>
      </c>
      <c r="S16">
        <v>11195</v>
      </c>
      <c r="T16">
        <v>952656</v>
      </c>
      <c r="U16">
        <v>605559.68999999994</v>
      </c>
      <c r="V16">
        <v>1141656</v>
      </c>
      <c r="W16">
        <v>1720</v>
      </c>
      <c r="Y16">
        <v>40986.42</v>
      </c>
      <c r="Z16">
        <v>1088.8800000000001</v>
      </c>
      <c r="AA16">
        <v>957000</v>
      </c>
      <c r="AB16">
        <v>11195</v>
      </c>
    </row>
    <row r="22" spans="1:28" x14ac:dyDescent="0.25">
      <c r="A22" t="s">
        <v>3014</v>
      </c>
      <c r="B22">
        <v>1081335.33</v>
      </c>
      <c r="C22">
        <v>47746.71</v>
      </c>
      <c r="D22">
        <v>678395.05</v>
      </c>
      <c r="E22">
        <v>195322.25</v>
      </c>
      <c r="F22">
        <v>173403.29</v>
      </c>
      <c r="J22">
        <v>-1266.1500000000001</v>
      </c>
      <c r="M22">
        <v>1561979.88</v>
      </c>
      <c r="P22">
        <v>1461172.03</v>
      </c>
      <c r="R22">
        <v>885.45</v>
      </c>
      <c r="T22">
        <v>1888229</v>
      </c>
      <c r="U22">
        <v>45000</v>
      </c>
      <c r="V22">
        <v>2168549</v>
      </c>
      <c r="W22">
        <v>2634</v>
      </c>
      <c r="Y22">
        <v>255519.38</v>
      </c>
      <c r="Z22">
        <v>115495.2</v>
      </c>
    </row>
    <row r="23" spans="1:28" x14ac:dyDescent="0.25">
      <c r="A23" t="s">
        <v>3015</v>
      </c>
      <c r="B23">
        <v>1068429.44</v>
      </c>
      <c r="C23">
        <v>28528.27</v>
      </c>
      <c r="D23">
        <v>163764.34</v>
      </c>
      <c r="E23">
        <v>153807.22</v>
      </c>
      <c r="F23">
        <v>86595.95</v>
      </c>
      <c r="J23">
        <v>0</v>
      </c>
      <c r="M23">
        <v>-1549609</v>
      </c>
      <c r="N23">
        <v>2340148.79</v>
      </c>
      <c r="P23">
        <v>1348960.15</v>
      </c>
      <c r="Q23">
        <v>70000</v>
      </c>
      <c r="R23">
        <v>632.52</v>
      </c>
      <c r="T23">
        <v>1490734.5</v>
      </c>
      <c r="U23">
        <v>110600</v>
      </c>
      <c r="V23">
        <v>1772575.5</v>
      </c>
      <c r="Y23">
        <v>360604.25</v>
      </c>
      <c r="Z23">
        <v>46324.49</v>
      </c>
    </row>
    <row r="24" spans="1:28" x14ac:dyDescent="0.25">
      <c r="A24" t="s">
        <v>3016</v>
      </c>
      <c r="B24">
        <v>2457528.61</v>
      </c>
      <c r="C24">
        <v>76027.740000000005</v>
      </c>
      <c r="D24">
        <v>749079.82</v>
      </c>
      <c r="E24">
        <v>164819.67000000001</v>
      </c>
      <c r="F24">
        <v>66212.960000000006</v>
      </c>
      <c r="J24">
        <v>15000</v>
      </c>
      <c r="M24">
        <v>-718257.91</v>
      </c>
      <c r="N24">
        <v>2461151.44</v>
      </c>
      <c r="P24">
        <v>2789289.2</v>
      </c>
      <c r="Q24">
        <v>527639.30000000005</v>
      </c>
      <c r="R24">
        <v>1851.77</v>
      </c>
      <c r="T24">
        <v>2248671.5</v>
      </c>
      <c r="U24">
        <v>208250</v>
      </c>
      <c r="V24">
        <v>2726615</v>
      </c>
      <c r="W24">
        <v>3000</v>
      </c>
      <c r="Y24">
        <v>788222.05</v>
      </c>
      <c r="Z24">
        <v>54010.45</v>
      </c>
    </row>
    <row r="25" spans="1:28" x14ac:dyDescent="0.25">
      <c r="A25" t="s">
        <v>3017</v>
      </c>
      <c r="B25">
        <v>671843.98</v>
      </c>
      <c r="C25">
        <v>48140.74</v>
      </c>
      <c r="D25">
        <v>131070.97</v>
      </c>
      <c r="E25">
        <v>181461.86</v>
      </c>
      <c r="F25">
        <v>240446.6</v>
      </c>
      <c r="J25">
        <v>0</v>
      </c>
      <c r="M25">
        <v>-411291.1</v>
      </c>
      <c r="N25">
        <v>1609968.11</v>
      </c>
      <c r="P25">
        <v>1037300.53</v>
      </c>
      <c r="Q25">
        <v>125370.04</v>
      </c>
      <c r="R25">
        <v>799.09</v>
      </c>
      <c r="T25">
        <v>734175.4</v>
      </c>
      <c r="U25">
        <v>92080</v>
      </c>
      <c r="V25">
        <v>959961.49</v>
      </c>
      <c r="Y25">
        <v>501854.32</v>
      </c>
      <c r="Z25">
        <v>192654.61</v>
      </c>
      <c r="AB25">
        <v>500</v>
      </c>
    </row>
    <row r="26" spans="1:28" x14ac:dyDescent="0.25">
      <c r="A26" t="s">
        <v>3018</v>
      </c>
      <c r="B26">
        <v>512810.65</v>
      </c>
      <c r="C26">
        <v>10388.969999999999</v>
      </c>
      <c r="D26">
        <v>159331.12</v>
      </c>
      <c r="E26">
        <v>177833.48</v>
      </c>
      <c r="F26">
        <v>87582.19</v>
      </c>
      <c r="J26">
        <v>-26.92</v>
      </c>
      <c r="M26">
        <v>-978738.46</v>
      </c>
      <c r="N26">
        <v>1693812.25</v>
      </c>
      <c r="P26">
        <v>203006.12</v>
      </c>
      <c r="Q26">
        <v>6000</v>
      </c>
      <c r="R26">
        <v>-491.11</v>
      </c>
      <c r="T26">
        <v>980730</v>
      </c>
      <c r="U26">
        <v>624682.75</v>
      </c>
      <c r="V26">
        <v>1143948</v>
      </c>
      <c r="Y26">
        <v>170446.71</v>
      </c>
      <c r="Z26">
        <v>45096.01</v>
      </c>
    </row>
    <row r="27" spans="1:28" x14ac:dyDescent="0.25">
      <c r="A27" t="s">
        <v>3019</v>
      </c>
      <c r="B27">
        <v>1163684.4099999999</v>
      </c>
      <c r="C27">
        <v>45061.54</v>
      </c>
      <c r="D27">
        <v>423781.79</v>
      </c>
      <c r="E27">
        <v>261545.48</v>
      </c>
      <c r="F27">
        <v>198079.33</v>
      </c>
      <c r="J27">
        <v>3347</v>
      </c>
      <c r="M27">
        <v>91091.8</v>
      </c>
      <c r="N27">
        <v>1247745.83</v>
      </c>
      <c r="P27">
        <v>1715008.62</v>
      </c>
      <c r="Q27">
        <v>566000</v>
      </c>
      <c r="R27">
        <v>881.72</v>
      </c>
      <c r="T27">
        <v>1846640</v>
      </c>
      <c r="U27">
        <v>35460</v>
      </c>
      <c r="V27">
        <v>2209167.31</v>
      </c>
      <c r="Y27">
        <v>891315.4</v>
      </c>
      <c r="Z27">
        <v>94969.71</v>
      </c>
    </row>
    <row r="28" spans="1:28" x14ac:dyDescent="0.25">
      <c r="A28" t="s">
        <v>3020</v>
      </c>
      <c r="B28">
        <v>1056797.26</v>
      </c>
      <c r="C28">
        <v>17406.580000000002</v>
      </c>
      <c r="D28">
        <v>180960.95</v>
      </c>
      <c r="E28">
        <v>315029.05</v>
      </c>
      <c r="F28">
        <v>386182.29</v>
      </c>
      <c r="J28">
        <v>0</v>
      </c>
      <c r="M28">
        <v>-211642.05</v>
      </c>
      <c r="N28">
        <v>1804121.26</v>
      </c>
      <c r="P28">
        <v>1183009.1599999999</v>
      </c>
      <c r="Q28">
        <v>90000</v>
      </c>
      <c r="R28">
        <v>608.66</v>
      </c>
      <c r="T28">
        <v>972682</v>
      </c>
      <c r="U28">
        <v>105500</v>
      </c>
      <c r="V28">
        <v>1188040.5</v>
      </c>
      <c r="Y28">
        <v>317536.45</v>
      </c>
      <c r="Z28">
        <v>252221.45</v>
      </c>
    </row>
    <row r="29" spans="1:28" x14ac:dyDescent="0.25">
      <c r="A29" t="s">
        <v>3021</v>
      </c>
      <c r="B29">
        <v>1422819.84</v>
      </c>
      <c r="C29">
        <v>57145.54</v>
      </c>
      <c r="D29">
        <v>324955.59999999998</v>
      </c>
      <c r="E29">
        <v>235299.53</v>
      </c>
      <c r="F29">
        <v>494558.17</v>
      </c>
      <c r="G29">
        <v>19400</v>
      </c>
      <c r="J29">
        <v>2562.88</v>
      </c>
      <c r="M29">
        <v>267172.05</v>
      </c>
      <c r="N29">
        <v>1414760.08</v>
      </c>
      <c r="P29">
        <v>2144659.9900000002</v>
      </c>
      <c r="Q29">
        <v>186000.07</v>
      </c>
      <c r="R29">
        <v>760.6</v>
      </c>
      <c r="T29">
        <v>3410780</v>
      </c>
      <c r="U29">
        <v>907.56</v>
      </c>
      <c r="V29">
        <v>3763735</v>
      </c>
      <c r="Y29">
        <v>729306.65</v>
      </c>
      <c r="Z29">
        <v>144857.4</v>
      </c>
    </row>
    <row r="30" spans="1:28" x14ac:dyDescent="0.25">
      <c r="A30" t="s">
        <v>3022</v>
      </c>
      <c r="B30">
        <v>1867453.41</v>
      </c>
      <c r="C30">
        <v>0</v>
      </c>
      <c r="D30">
        <v>756948.98</v>
      </c>
      <c r="E30">
        <v>141458.35</v>
      </c>
      <c r="F30">
        <v>662786.43999999994</v>
      </c>
      <c r="J30">
        <v>9300.4599999999991</v>
      </c>
      <c r="M30">
        <v>1546666.04</v>
      </c>
      <c r="N30">
        <v>1595887.05</v>
      </c>
      <c r="P30">
        <v>1863759.92</v>
      </c>
      <c r="Q30">
        <v>333050</v>
      </c>
      <c r="R30">
        <v>1873.36</v>
      </c>
      <c r="T30">
        <v>2625670</v>
      </c>
      <c r="U30">
        <v>130020</v>
      </c>
      <c r="V30">
        <v>3091489</v>
      </c>
      <c r="Y30">
        <v>1202533.5</v>
      </c>
      <c r="Z30">
        <v>162094.65</v>
      </c>
    </row>
    <row r="31" spans="1:28" x14ac:dyDescent="0.25">
      <c r="A31" t="s">
        <v>3023</v>
      </c>
      <c r="B31">
        <v>948745.7</v>
      </c>
      <c r="C31">
        <v>0</v>
      </c>
      <c r="D31">
        <v>778958.5</v>
      </c>
      <c r="E31">
        <v>82719.009999999995</v>
      </c>
      <c r="F31">
        <v>173364.95</v>
      </c>
      <c r="J31">
        <v>8861.49</v>
      </c>
      <c r="M31">
        <v>-339926.78</v>
      </c>
      <c r="N31">
        <v>1789492.25</v>
      </c>
      <c r="P31">
        <v>1236840.8400000001</v>
      </c>
      <c r="Q31">
        <v>91000</v>
      </c>
      <c r="R31">
        <v>848.96</v>
      </c>
      <c r="T31">
        <v>1282276.5</v>
      </c>
      <c r="U31">
        <v>73500</v>
      </c>
      <c r="V31">
        <v>1525255.22</v>
      </c>
      <c r="Y31">
        <v>280386.82</v>
      </c>
      <c r="Z31">
        <v>70255.56</v>
      </c>
    </row>
    <row r="32" spans="1:28" x14ac:dyDescent="0.25">
      <c r="A32" t="s">
        <v>3024</v>
      </c>
      <c r="B32">
        <v>1407449.97</v>
      </c>
      <c r="C32">
        <v>76416.850000000006</v>
      </c>
      <c r="D32">
        <v>238289.84</v>
      </c>
      <c r="E32">
        <v>35193.199999999997</v>
      </c>
      <c r="F32">
        <v>84055.3</v>
      </c>
      <c r="G32">
        <v>10960</v>
      </c>
      <c r="J32">
        <v>-4063.9</v>
      </c>
      <c r="M32">
        <v>-1879342.57</v>
      </c>
      <c r="N32">
        <v>3102228.3</v>
      </c>
      <c r="P32">
        <v>1318532.6399999999</v>
      </c>
      <c r="Q32">
        <v>464130</v>
      </c>
      <c r="R32">
        <v>1152.5</v>
      </c>
      <c r="T32">
        <v>1548080</v>
      </c>
      <c r="V32">
        <v>1770903</v>
      </c>
      <c r="Y32">
        <v>570973.46</v>
      </c>
      <c r="Z32">
        <v>129363.46</v>
      </c>
      <c r="AB32">
        <v>1559.39</v>
      </c>
    </row>
    <row r="33" spans="1:26" x14ac:dyDescent="0.25">
      <c r="A33" t="s">
        <v>3025</v>
      </c>
      <c r="B33">
        <v>1036162.16</v>
      </c>
      <c r="C33">
        <v>195892.71</v>
      </c>
      <c r="D33">
        <v>207290.88</v>
      </c>
      <c r="E33">
        <v>321178.62</v>
      </c>
      <c r="F33">
        <v>104609.54</v>
      </c>
      <c r="J33">
        <v>13650</v>
      </c>
      <c r="M33">
        <v>71574.149999999994</v>
      </c>
      <c r="N33">
        <v>1484748</v>
      </c>
      <c r="P33">
        <v>1614302.1</v>
      </c>
      <c r="R33">
        <v>1989.16</v>
      </c>
      <c r="T33">
        <v>1360157</v>
      </c>
      <c r="U33">
        <v>74844</v>
      </c>
      <c r="V33">
        <v>1698826.35</v>
      </c>
      <c r="Y33">
        <v>552256.12</v>
      </c>
      <c r="Z33">
        <v>98206.53</v>
      </c>
    </row>
    <row r="34" spans="1:26" x14ac:dyDescent="0.25">
      <c r="A34" t="s">
        <v>3026</v>
      </c>
      <c r="B34">
        <v>1656162.68</v>
      </c>
      <c r="C34">
        <v>75362.38</v>
      </c>
      <c r="D34">
        <v>400557.01</v>
      </c>
      <c r="E34">
        <v>72922.559999999998</v>
      </c>
      <c r="F34">
        <v>135060.91</v>
      </c>
      <c r="J34">
        <v>15106.99</v>
      </c>
      <c r="M34">
        <v>-147043.13</v>
      </c>
      <c r="N34">
        <v>1924840.79</v>
      </c>
      <c r="P34">
        <v>1639966.69</v>
      </c>
      <c r="R34">
        <v>1579.78</v>
      </c>
      <c r="T34">
        <v>772757.3</v>
      </c>
      <c r="U34">
        <v>40000</v>
      </c>
      <c r="V34">
        <v>1117285.3</v>
      </c>
      <c r="Y34">
        <v>481718.39</v>
      </c>
      <c r="Z34">
        <v>88566.69</v>
      </c>
    </row>
    <row r="35" spans="1:26" x14ac:dyDescent="0.25">
      <c r="A35" t="s">
        <v>3027</v>
      </c>
      <c r="B35">
        <v>2233272.85</v>
      </c>
      <c r="C35">
        <v>170694.57</v>
      </c>
      <c r="D35">
        <v>206198.37</v>
      </c>
      <c r="E35">
        <v>175143.28</v>
      </c>
      <c r="F35">
        <v>268045.5</v>
      </c>
      <c r="M35">
        <v>1441238.46</v>
      </c>
      <c r="N35">
        <v>1101601.1100000001</v>
      </c>
      <c r="P35">
        <v>1052579.32</v>
      </c>
      <c r="Q35">
        <v>469294</v>
      </c>
      <c r="R35">
        <v>2236.23</v>
      </c>
      <c r="T35">
        <v>1837984</v>
      </c>
      <c r="U35">
        <v>214500</v>
      </c>
      <c r="V35">
        <v>2196124</v>
      </c>
      <c r="Y35">
        <v>549492.93999999994</v>
      </c>
      <c r="Z35">
        <v>124254.11</v>
      </c>
    </row>
    <row r="36" spans="1:26" x14ac:dyDescent="0.25">
      <c r="A36" t="s">
        <v>3028</v>
      </c>
      <c r="B36">
        <v>1160350.6499999999</v>
      </c>
      <c r="C36">
        <v>17027.38</v>
      </c>
      <c r="D36">
        <v>160462.54</v>
      </c>
      <c r="E36">
        <v>1154621.68</v>
      </c>
      <c r="F36">
        <v>86007.2</v>
      </c>
      <c r="J36">
        <v>199.22</v>
      </c>
      <c r="M36">
        <v>1822164.63</v>
      </c>
      <c r="N36">
        <v>528949.56000000006</v>
      </c>
      <c r="P36">
        <v>1490731.64</v>
      </c>
      <c r="Q36">
        <v>90</v>
      </c>
      <c r="R36">
        <v>1156</v>
      </c>
      <c r="T36">
        <v>1456342</v>
      </c>
      <c r="U36">
        <v>93903.4</v>
      </c>
      <c r="V36">
        <v>1756010.4</v>
      </c>
      <c r="Y36">
        <v>643852.73</v>
      </c>
      <c r="Z36">
        <v>113935.58</v>
      </c>
    </row>
    <row r="37" spans="1:26" x14ac:dyDescent="0.25">
      <c r="A37" t="s">
        <v>3029</v>
      </c>
      <c r="B37">
        <v>1768521.32</v>
      </c>
      <c r="C37">
        <v>46171.11</v>
      </c>
      <c r="D37">
        <v>188706.05</v>
      </c>
      <c r="E37">
        <v>320514.27</v>
      </c>
      <c r="F37">
        <v>126916.38</v>
      </c>
      <c r="J37">
        <v>11507</v>
      </c>
      <c r="M37">
        <v>151247.01999999999</v>
      </c>
      <c r="N37">
        <v>1603684.39</v>
      </c>
      <c r="P37">
        <v>1394252.6</v>
      </c>
      <c r="Q37">
        <v>166270</v>
      </c>
      <c r="R37">
        <v>1387.91</v>
      </c>
      <c r="T37">
        <v>1278967.3</v>
      </c>
      <c r="U37">
        <v>91500</v>
      </c>
      <c r="V37">
        <v>1502155.86</v>
      </c>
      <c r="Y37">
        <v>403087.88</v>
      </c>
      <c r="Z37">
        <v>66268.350000000006</v>
      </c>
    </row>
    <row r="38" spans="1:26" x14ac:dyDescent="0.25">
      <c r="A38" t="s">
        <v>3030</v>
      </c>
      <c r="B38">
        <v>844581</v>
      </c>
      <c r="C38">
        <v>99940.3</v>
      </c>
      <c r="D38">
        <v>68274.7</v>
      </c>
      <c r="E38">
        <v>1</v>
      </c>
      <c r="F38">
        <v>65257.91</v>
      </c>
      <c r="J38">
        <v>60</v>
      </c>
      <c r="M38">
        <v>-777043.4</v>
      </c>
      <c r="N38">
        <v>1498620.76</v>
      </c>
      <c r="P38">
        <v>991578.85</v>
      </c>
      <c r="R38">
        <v>674.82</v>
      </c>
      <c r="T38">
        <v>876240</v>
      </c>
      <c r="U38">
        <v>81407</v>
      </c>
      <c r="V38">
        <v>1032607</v>
      </c>
      <c r="Y38">
        <v>370835.85</v>
      </c>
      <c r="Z38">
        <v>29997.77</v>
      </c>
    </row>
    <row r="39" spans="1:26" x14ac:dyDescent="0.25">
      <c r="A39" t="s">
        <v>3031</v>
      </c>
      <c r="B39">
        <v>781396.41</v>
      </c>
      <c r="C39">
        <v>303396.82</v>
      </c>
      <c r="D39">
        <v>149120.93</v>
      </c>
      <c r="E39">
        <v>901320.01</v>
      </c>
      <c r="F39">
        <v>474619.18</v>
      </c>
      <c r="J39">
        <v>25994.880000000001</v>
      </c>
      <c r="M39">
        <v>45224.41</v>
      </c>
      <c r="N39">
        <v>2339595.1</v>
      </c>
      <c r="P39">
        <v>1292114.3999999999</v>
      </c>
      <c r="Q39">
        <v>140990</v>
      </c>
      <c r="R39">
        <v>36.6</v>
      </c>
      <c r="T39">
        <v>2207120</v>
      </c>
      <c r="V39">
        <v>2522879</v>
      </c>
      <c r="Y39">
        <v>478214.46</v>
      </c>
      <c r="Z39">
        <v>291578.58</v>
      </c>
    </row>
    <row r="40" spans="1:26" x14ac:dyDescent="0.25">
      <c r="A40" t="s">
        <v>3032</v>
      </c>
      <c r="B40">
        <v>2010673.42</v>
      </c>
      <c r="C40">
        <v>39770</v>
      </c>
      <c r="D40">
        <v>311976.37</v>
      </c>
      <c r="E40">
        <v>167660.54</v>
      </c>
      <c r="F40">
        <v>184194.55</v>
      </c>
      <c r="J40">
        <v>18.690000000000001</v>
      </c>
      <c r="M40">
        <v>689816.98</v>
      </c>
      <c r="N40">
        <v>1457071.21</v>
      </c>
      <c r="P40">
        <v>1316490.53</v>
      </c>
      <c r="Q40">
        <v>382000</v>
      </c>
      <c r="R40">
        <v>1921.44</v>
      </c>
      <c r="T40">
        <v>835690</v>
      </c>
      <c r="U40">
        <v>58000</v>
      </c>
      <c r="V40">
        <v>1153792</v>
      </c>
      <c r="X40">
        <v>1500</v>
      </c>
      <c r="Y40">
        <v>452115.7</v>
      </c>
      <c r="Z40">
        <v>77868.77</v>
      </c>
    </row>
    <row r="41" spans="1:26" x14ac:dyDescent="0.25">
      <c r="A41" t="s">
        <v>3033</v>
      </c>
      <c r="B41">
        <v>2544476.7599999998</v>
      </c>
      <c r="C41">
        <v>186625.34</v>
      </c>
      <c r="D41">
        <v>144566.32999999999</v>
      </c>
      <c r="E41">
        <v>171093.39</v>
      </c>
      <c r="F41">
        <v>189099.8</v>
      </c>
      <c r="J41">
        <v>18.690000000000001</v>
      </c>
      <c r="M41">
        <v>472840.59</v>
      </c>
      <c r="N41">
        <v>1798384.44</v>
      </c>
      <c r="P41">
        <v>1888416.12</v>
      </c>
      <c r="Q41">
        <v>106630</v>
      </c>
      <c r="R41">
        <v>1804.12</v>
      </c>
      <c r="T41">
        <v>954191.85</v>
      </c>
      <c r="U41">
        <v>111900</v>
      </c>
      <c r="V41">
        <v>1138023.8500000001</v>
      </c>
      <c r="Y41">
        <v>340548.22</v>
      </c>
      <c r="Z41">
        <v>287369.12</v>
      </c>
    </row>
    <row r="42" spans="1:26" x14ac:dyDescent="0.25">
      <c r="A42" t="s">
        <v>3034</v>
      </c>
      <c r="B42">
        <v>779028.18</v>
      </c>
      <c r="C42">
        <v>36789</v>
      </c>
      <c r="D42">
        <v>202306.33</v>
      </c>
      <c r="E42">
        <v>455193.87</v>
      </c>
      <c r="F42">
        <v>-35098.379999999997</v>
      </c>
      <c r="J42">
        <v>283.54000000000002</v>
      </c>
      <c r="M42">
        <v>-78015.289999999994</v>
      </c>
      <c r="N42">
        <v>1262156.06</v>
      </c>
      <c r="P42">
        <v>1992967.35</v>
      </c>
      <c r="Q42">
        <v>50200</v>
      </c>
      <c r="R42">
        <v>-80462.52</v>
      </c>
      <c r="T42">
        <v>980800</v>
      </c>
      <c r="U42">
        <v>27000</v>
      </c>
      <c r="V42">
        <v>1313393</v>
      </c>
      <c r="Y42">
        <v>932466.47</v>
      </c>
      <c r="Z42">
        <v>219300.67</v>
      </c>
    </row>
    <row r="43" spans="1:26" x14ac:dyDescent="0.25">
      <c r="A43" t="s">
        <v>3035</v>
      </c>
      <c r="B43">
        <v>908058</v>
      </c>
      <c r="C43">
        <v>0</v>
      </c>
      <c r="D43">
        <v>198743.23</v>
      </c>
      <c r="E43">
        <v>278532.76</v>
      </c>
      <c r="F43">
        <v>85507.86</v>
      </c>
      <c r="J43">
        <v>0</v>
      </c>
      <c r="K43">
        <v>200</v>
      </c>
      <c r="M43">
        <v>-582338.17000000004</v>
      </c>
      <c r="N43">
        <v>1683339.65</v>
      </c>
      <c r="P43">
        <v>1498653.12</v>
      </c>
      <c r="Q43">
        <v>10641</v>
      </c>
      <c r="R43">
        <v>799.32</v>
      </c>
      <c r="T43">
        <v>644460</v>
      </c>
      <c r="U43">
        <v>63800</v>
      </c>
      <c r="V43">
        <v>950843</v>
      </c>
      <c r="Y43">
        <v>572214.1</v>
      </c>
      <c r="Z43">
        <v>106588.47</v>
      </c>
    </row>
    <row r="44" spans="1:26" x14ac:dyDescent="0.25">
      <c r="A44" t="s">
        <v>3167</v>
      </c>
      <c r="B44">
        <v>1146591.54</v>
      </c>
      <c r="C44">
        <v>134130</v>
      </c>
      <c r="D44">
        <v>157718.82</v>
      </c>
      <c r="E44">
        <v>117941.8</v>
      </c>
      <c r="F44">
        <v>181404.12</v>
      </c>
      <c r="M44">
        <v>-1040223.52</v>
      </c>
      <c r="N44">
        <v>2224890.19</v>
      </c>
      <c r="P44">
        <v>787474.16</v>
      </c>
      <c r="Q44">
        <v>240500</v>
      </c>
      <c r="R44">
        <v>924.95</v>
      </c>
      <c r="T44">
        <v>914060</v>
      </c>
      <c r="U44">
        <v>472280.82</v>
      </c>
      <c r="V44">
        <v>1030365</v>
      </c>
      <c r="Y44">
        <v>519860.35</v>
      </c>
      <c r="Z44">
        <v>83457.47</v>
      </c>
    </row>
    <row r="45" spans="1:26" x14ac:dyDescent="0.25">
      <c r="A45" t="s">
        <v>3180</v>
      </c>
      <c r="B45">
        <v>958891.54</v>
      </c>
      <c r="C45">
        <v>106340</v>
      </c>
      <c r="D45">
        <v>311109.2</v>
      </c>
      <c r="E45">
        <v>1697547.63</v>
      </c>
      <c r="F45">
        <v>272555.44</v>
      </c>
      <c r="J45">
        <v>3144.6</v>
      </c>
      <c r="M45">
        <v>3078445.18</v>
      </c>
      <c r="P45">
        <v>1260403.32</v>
      </c>
      <c r="Q45">
        <v>200</v>
      </c>
      <c r="R45">
        <v>1553.33</v>
      </c>
      <c r="T45">
        <v>1139509</v>
      </c>
      <c r="U45">
        <v>60300</v>
      </c>
      <c r="V45">
        <v>1347480</v>
      </c>
      <c r="Y45">
        <v>364015.76</v>
      </c>
      <c r="Z45">
        <v>235968.36</v>
      </c>
    </row>
    <row r="46" spans="1:26" x14ac:dyDescent="0.25">
      <c r="A46" t="s">
        <v>3036</v>
      </c>
      <c r="B46">
        <v>1512955.85</v>
      </c>
      <c r="C46">
        <v>0</v>
      </c>
      <c r="D46">
        <v>84285.52</v>
      </c>
      <c r="E46">
        <v>1036609.3</v>
      </c>
      <c r="F46">
        <v>164225.60999999999</v>
      </c>
      <c r="J46">
        <v>366.62</v>
      </c>
      <c r="M46">
        <v>1208526.25</v>
      </c>
      <c r="N46">
        <v>721555.06</v>
      </c>
      <c r="P46">
        <v>2001174.03</v>
      </c>
      <c r="R46">
        <v>760.47</v>
      </c>
      <c r="T46">
        <v>1271476.5</v>
      </c>
      <c r="U46">
        <v>636273</v>
      </c>
      <c r="V46">
        <v>1791563.5</v>
      </c>
      <c r="W46">
        <v>2260</v>
      </c>
      <c r="X46">
        <v>3588</v>
      </c>
      <c r="Y46">
        <v>877250.2</v>
      </c>
      <c r="Z46">
        <v>127553.29</v>
      </c>
    </row>
    <row r="47" spans="1:26" x14ac:dyDescent="0.25">
      <c r="A47" t="s">
        <v>3037</v>
      </c>
      <c r="B47">
        <v>1279855.54</v>
      </c>
      <c r="C47">
        <v>0</v>
      </c>
      <c r="D47">
        <v>42016.2</v>
      </c>
      <c r="E47">
        <v>4</v>
      </c>
      <c r="F47">
        <v>543241.9</v>
      </c>
      <c r="J47">
        <v>1112.98</v>
      </c>
      <c r="M47">
        <v>-395040.46</v>
      </c>
      <c r="N47">
        <v>1541680.81</v>
      </c>
      <c r="P47">
        <v>1523709.45</v>
      </c>
      <c r="Q47">
        <v>95375</v>
      </c>
      <c r="R47">
        <v>735.33</v>
      </c>
      <c r="T47">
        <v>1680025.7</v>
      </c>
      <c r="U47">
        <v>627150</v>
      </c>
      <c r="V47">
        <v>2107430.7000000002</v>
      </c>
      <c r="Y47">
        <v>655111.41</v>
      </c>
      <c r="Z47">
        <v>130638.1</v>
      </c>
    </row>
    <row r="48" spans="1:26" x14ac:dyDescent="0.25">
      <c r="A48" t="s">
        <v>3038</v>
      </c>
      <c r="B48">
        <v>1149147.81</v>
      </c>
      <c r="C48">
        <v>0</v>
      </c>
      <c r="D48">
        <v>40952.699999999997</v>
      </c>
      <c r="E48">
        <v>1189756.56</v>
      </c>
      <c r="F48">
        <v>244613.82</v>
      </c>
      <c r="J48">
        <v>1265.73</v>
      </c>
      <c r="M48">
        <v>-1174353.6599999999</v>
      </c>
      <c r="N48">
        <v>3101072.39</v>
      </c>
      <c r="P48">
        <v>1624383</v>
      </c>
      <c r="R48">
        <v>529.9</v>
      </c>
      <c r="T48">
        <v>1798034</v>
      </c>
      <c r="U48">
        <v>613798</v>
      </c>
      <c r="V48">
        <v>2377834</v>
      </c>
      <c r="W48">
        <v>2260</v>
      </c>
      <c r="X48">
        <v>3788</v>
      </c>
      <c r="Y48">
        <v>483578.03</v>
      </c>
      <c r="Z48">
        <v>183361</v>
      </c>
    </row>
    <row r="49" spans="1:26" x14ac:dyDescent="0.25">
      <c r="A49" t="s">
        <v>3039</v>
      </c>
      <c r="B49">
        <v>1137101.8799999999</v>
      </c>
      <c r="C49">
        <v>0</v>
      </c>
      <c r="D49">
        <v>38501.64</v>
      </c>
      <c r="E49">
        <v>1439588.68</v>
      </c>
      <c r="F49">
        <v>589234.27</v>
      </c>
      <c r="J49">
        <v>116.02</v>
      </c>
      <c r="M49">
        <v>-159905.13</v>
      </c>
      <c r="N49">
        <v>2713140.37</v>
      </c>
      <c r="P49">
        <v>1195265.46</v>
      </c>
      <c r="Q49">
        <v>101100</v>
      </c>
      <c r="R49">
        <v>440.38</v>
      </c>
      <c r="T49">
        <v>1018843</v>
      </c>
      <c r="U49">
        <v>580904</v>
      </c>
      <c r="V49">
        <v>1376507</v>
      </c>
      <c r="X49">
        <v>3054</v>
      </c>
      <c r="Y49">
        <v>441917.49</v>
      </c>
      <c r="Z49">
        <v>202847.64</v>
      </c>
    </row>
    <row r="50" spans="1:26" x14ac:dyDescent="0.25">
      <c r="A50" t="s">
        <v>3040</v>
      </c>
      <c r="B50">
        <v>1826998.38</v>
      </c>
      <c r="C50">
        <v>0</v>
      </c>
      <c r="D50">
        <v>77339.83</v>
      </c>
      <c r="E50">
        <v>90738.07</v>
      </c>
      <c r="F50">
        <v>284424.08</v>
      </c>
      <c r="J50">
        <v>399.34</v>
      </c>
      <c r="M50">
        <v>3295998.96</v>
      </c>
      <c r="N50">
        <v>-2152655.08</v>
      </c>
      <c r="P50">
        <v>1747204.98</v>
      </c>
      <c r="Q50">
        <v>365528</v>
      </c>
      <c r="R50">
        <v>917.69</v>
      </c>
      <c r="T50">
        <v>1677081</v>
      </c>
      <c r="U50">
        <v>667059.09</v>
      </c>
      <c r="V50">
        <v>2128798</v>
      </c>
      <c r="W50">
        <v>1130</v>
      </c>
      <c r="X50">
        <v>11304</v>
      </c>
      <c r="Y50">
        <v>805321.65</v>
      </c>
      <c r="Z50">
        <v>74544.37</v>
      </c>
    </row>
    <row r="51" spans="1:26" x14ac:dyDescent="0.25">
      <c r="A51" t="s">
        <v>3168</v>
      </c>
      <c r="B51">
        <v>1101656.77</v>
      </c>
      <c r="C51">
        <v>0</v>
      </c>
      <c r="D51">
        <v>30987.59</v>
      </c>
      <c r="E51">
        <v>102122.28</v>
      </c>
      <c r="F51">
        <v>760442.21</v>
      </c>
      <c r="J51">
        <v>1194.71</v>
      </c>
      <c r="M51">
        <v>-1552766.34</v>
      </c>
      <c r="N51">
        <v>2872107.81</v>
      </c>
      <c r="P51">
        <v>1206493.8899999999</v>
      </c>
      <c r="R51">
        <v>601.51</v>
      </c>
      <c r="T51">
        <v>1023578.5</v>
      </c>
      <c r="U51">
        <v>661504.71</v>
      </c>
      <c r="V51">
        <v>1326094.3</v>
      </c>
      <c r="Y51">
        <v>458537.11</v>
      </c>
      <c r="Z51">
        <v>134408.98000000001</v>
      </c>
    </row>
    <row r="52" spans="1:26" x14ac:dyDescent="0.25">
      <c r="A52" t="s">
        <v>3041</v>
      </c>
      <c r="B52">
        <v>632425.76</v>
      </c>
      <c r="C52">
        <v>8800</v>
      </c>
      <c r="D52">
        <v>10027.33</v>
      </c>
      <c r="E52">
        <v>245337.36</v>
      </c>
      <c r="F52">
        <v>179745</v>
      </c>
      <c r="J52">
        <v>229.91</v>
      </c>
      <c r="M52">
        <v>-1391263.05</v>
      </c>
      <c r="N52">
        <v>2033236.3</v>
      </c>
      <c r="P52">
        <v>1439463.39</v>
      </c>
      <c r="Q52">
        <v>383950</v>
      </c>
      <c r="R52">
        <v>407.75</v>
      </c>
      <c r="T52">
        <v>572720</v>
      </c>
      <c r="V52">
        <v>1205260</v>
      </c>
      <c r="Y52">
        <v>401393.87</v>
      </c>
      <c r="Z52">
        <v>67462.48</v>
      </c>
    </row>
    <row r="53" spans="1:26" x14ac:dyDescent="0.25">
      <c r="A53" t="s">
        <v>3042</v>
      </c>
      <c r="B53">
        <v>585184.02</v>
      </c>
      <c r="C53">
        <v>0</v>
      </c>
      <c r="D53">
        <v>54199.38</v>
      </c>
      <c r="E53">
        <v>1747124.07</v>
      </c>
      <c r="F53">
        <v>112060.78</v>
      </c>
      <c r="M53">
        <v>1963182.51</v>
      </c>
      <c r="N53">
        <v>575288.56999999995</v>
      </c>
      <c r="P53">
        <v>1381742.36</v>
      </c>
      <c r="T53">
        <v>468400</v>
      </c>
      <c r="V53">
        <v>976567</v>
      </c>
      <c r="Y53">
        <v>408245.75</v>
      </c>
      <c r="Z53">
        <v>220137.44</v>
      </c>
    </row>
    <row r="54" spans="1:26" x14ac:dyDescent="0.25">
      <c r="A54" t="s">
        <v>3043</v>
      </c>
      <c r="B54">
        <v>1269983.8700000001</v>
      </c>
      <c r="C54">
        <v>0</v>
      </c>
      <c r="D54">
        <v>6544.62</v>
      </c>
      <c r="E54">
        <v>2093110.97</v>
      </c>
      <c r="F54">
        <v>114030.39</v>
      </c>
      <c r="M54">
        <v>2124819.9900000002</v>
      </c>
      <c r="N54">
        <v>1317062.58</v>
      </c>
      <c r="P54">
        <v>1301934.05</v>
      </c>
      <c r="R54">
        <v>1667.21</v>
      </c>
      <c r="T54">
        <v>854440</v>
      </c>
      <c r="V54">
        <v>1396922</v>
      </c>
      <c r="W54">
        <v>2700</v>
      </c>
      <c r="Y54">
        <v>336314.28</v>
      </c>
      <c r="Z54">
        <v>122125.2</v>
      </c>
    </row>
    <row r="55" spans="1:26" x14ac:dyDescent="0.25">
      <c r="A55" t="s">
        <v>3044</v>
      </c>
      <c r="B55">
        <v>593233.19999999995</v>
      </c>
      <c r="C55">
        <v>10000</v>
      </c>
      <c r="D55">
        <v>61848.73</v>
      </c>
      <c r="E55">
        <v>6</v>
      </c>
      <c r="F55">
        <v>253627.94</v>
      </c>
      <c r="M55">
        <v>-1831658.39</v>
      </c>
      <c r="N55">
        <v>2202516.2599999998</v>
      </c>
      <c r="P55">
        <v>1310646.82</v>
      </c>
      <c r="Q55">
        <v>193400</v>
      </c>
      <c r="R55">
        <v>515.26</v>
      </c>
      <c r="T55">
        <v>451040</v>
      </c>
      <c r="V55">
        <v>821925</v>
      </c>
      <c r="Y55">
        <v>334571.84000000003</v>
      </c>
      <c r="Z55">
        <v>20532.240000000002</v>
      </c>
    </row>
    <row r="56" spans="1:26" x14ac:dyDescent="0.25">
      <c r="A56" t="s">
        <v>3169</v>
      </c>
      <c r="B56">
        <v>1090116.53</v>
      </c>
      <c r="C56">
        <v>56800</v>
      </c>
      <c r="D56">
        <v>32403.5</v>
      </c>
      <c r="E56">
        <v>70188</v>
      </c>
      <c r="F56">
        <v>39441.910000000003</v>
      </c>
      <c r="M56">
        <v>-1243567.3899999999</v>
      </c>
      <c r="N56">
        <v>2224684.62</v>
      </c>
      <c r="P56">
        <v>982819.09</v>
      </c>
      <c r="Q56">
        <v>122000</v>
      </c>
      <c r="R56">
        <v>1206.82</v>
      </c>
      <c r="T56">
        <v>287920</v>
      </c>
      <c r="V56">
        <v>598629</v>
      </c>
      <c r="Y56">
        <v>198615.42</v>
      </c>
      <c r="Z56">
        <v>63031.28</v>
      </c>
    </row>
    <row r="57" spans="1:26" x14ac:dyDescent="0.25">
      <c r="A57" t="s">
        <v>3045</v>
      </c>
      <c r="B57">
        <v>1085217.48</v>
      </c>
      <c r="D57">
        <v>41809.980000000003</v>
      </c>
      <c r="E57">
        <v>5</v>
      </c>
      <c r="F57">
        <v>115050.59</v>
      </c>
      <c r="J57">
        <v>139.37</v>
      </c>
      <c r="M57">
        <v>-970312.11</v>
      </c>
      <c r="N57">
        <v>1546692.27</v>
      </c>
      <c r="P57">
        <v>79215.64</v>
      </c>
      <c r="R57">
        <v>688.58</v>
      </c>
      <c r="T57">
        <v>1834950</v>
      </c>
      <c r="U57">
        <v>1420765.5</v>
      </c>
      <c r="V57">
        <v>2353731</v>
      </c>
      <c r="Y57">
        <v>82562.880000000005</v>
      </c>
      <c r="Z57">
        <v>25737.32</v>
      </c>
    </row>
    <row r="58" spans="1:26" x14ac:dyDescent="0.25">
      <c r="A58" t="s">
        <v>3046</v>
      </c>
      <c r="B58">
        <v>1170940.5</v>
      </c>
      <c r="D58">
        <v>29549.93</v>
      </c>
      <c r="E58">
        <v>1389428.05</v>
      </c>
      <c r="F58">
        <v>276291.02</v>
      </c>
      <c r="J58">
        <v>106.9</v>
      </c>
      <c r="M58">
        <v>1625540.66</v>
      </c>
      <c r="N58">
        <v>305399.93</v>
      </c>
      <c r="P58">
        <v>180529.46</v>
      </c>
      <c r="R58">
        <v>655.93</v>
      </c>
      <c r="T58">
        <v>1683020</v>
      </c>
      <c r="U58">
        <v>1534317</v>
      </c>
      <c r="V58">
        <v>2151800</v>
      </c>
      <c r="X58">
        <v>3796</v>
      </c>
      <c r="Y58">
        <v>262277.21999999997</v>
      </c>
      <c r="Z58">
        <v>36262.160000000003</v>
      </c>
    </row>
    <row r="59" spans="1:26" x14ac:dyDescent="0.25">
      <c r="A59" t="s">
        <v>3047</v>
      </c>
      <c r="B59">
        <v>904367.12</v>
      </c>
      <c r="D59">
        <v>73597.36</v>
      </c>
      <c r="E59">
        <v>9</v>
      </c>
      <c r="F59">
        <v>200661.49</v>
      </c>
      <c r="J59">
        <v>49.36</v>
      </c>
      <c r="M59">
        <v>-920500.08</v>
      </c>
      <c r="N59">
        <v>1630025.76</v>
      </c>
      <c r="P59">
        <v>185445.84</v>
      </c>
      <c r="Q59">
        <v>130</v>
      </c>
      <c r="R59">
        <v>895.37</v>
      </c>
      <c r="T59">
        <v>1258260</v>
      </c>
      <c r="U59">
        <v>1190626</v>
      </c>
      <c r="V59">
        <v>1728279</v>
      </c>
      <c r="X59">
        <v>4560</v>
      </c>
      <c r="Y59">
        <v>179848.03</v>
      </c>
      <c r="Z59">
        <v>45015.75</v>
      </c>
    </row>
    <row r="60" spans="1:26" x14ac:dyDescent="0.25">
      <c r="A60" t="s">
        <v>3048</v>
      </c>
      <c r="B60">
        <v>483669.12</v>
      </c>
      <c r="D60">
        <v>144010.92000000001</v>
      </c>
      <c r="E60">
        <v>21511.99</v>
      </c>
      <c r="F60">
        <v>67347.61</v>
      </c>
      <c r="J60">
        <v>453</v>
      </c>
      <c r="M60">
        <v>-2054856.47</v>
      </c>
      <c r="N60">
        <v>2454167.9500000002</v>
      </c>
      <c r="P60">
        <v>147318.39999999999</v>
      </c>
      <c r="R60">
        <v>337.81</v>
      </c>
      <c r="S60">
        <v>0</v>
      </c>
      <c r="T60">
        <v>1139056.1299999999</v>
      </c>
      <c r="U60">
        <v>1069353.7</v>
      </c>
      <c r="V60">
        <v>1585894.13</v>
      </c>
      <c r="X60">
        <v>2890</v>
      </c>
      <c r="Y60">
        <v>240871.01</v>
      </c>
      <c r="Z60">
        <v>39453.24</v>
      </c>
    </row>
    <row r="61" spans="1:26" x14ac:dyDescent="0.25">
      <c r="A61" t="s">
        <v>3049</v>
      </c>
      <c r="B61">
        <v>349967.27</v>
      </c>
      <c r="D61">
        <v>69472.3</v>
      </c>
      <c r="E61">
        <v>743205.79</v>
      </c>
      <c r="F61">
        <v>216338.09</v>
      </c>
      <c r="J61">
        <v>86.9</v>
      </c>
      <c r="M61">
        <v>-246393.76</v>
      </c>
      <c r="N61">
        <v>1419953.5</v>
      </c>
      <c r="P61">
        <v>87473.31</v>
      </c>
      <c r="R61">
        <v>299.31</v>
      </c>
      <c r="S61">
        <v>0</v>
      </c>
      <c r="T61">
        <v>833140</v>
      </c>
      <c r="U61">
        <v>888432.5</v>
      </c>
      <c r="V61">
        <v>1284363</v>
      </c>
      <c r="X61">
        <v>5480</v>
      </c>
      <c r="Y61">
        <v>142580.57</v>
      </c>
      <c r="Z61">
        <v>21822.240000000002</v>
      </c>
    </row>
    <row r="62" spans="1:26" x14ac:dyDescent="0.25">
      <c r="A62" t="s">
        <v>3050</v>
      </c>
      <c r="B62">
        <v>376414.7</v>
      </c>
      <c r="D62">
        <v>15377.27</v>
      </c>
      <c r="E62">
        <v>441365.7</v>
      </c>
      <c r="F62">
        <v>152248</v>
      </c>
      <c r="J62">
        <v>5.9</v>
      </c>
      <c r="M62">
        <v>-1159710.8500000001</v>
      </c>
      <c r="N62">
        <v>1982389.67</v>
      </c>
      <c r="P62">
        <v>55334.3</v>
      </c>
      <c r="R62">
        <v>351.32</v>
      </c>
      <c r="T62">
        <v>1261500</v>
      </c>
      <c r="U62">
        <v>830335</v>
      </c>
      <c r="V62">
        <v>1648111</v>
      </c>
      <c r="X62">
        <v>3888</v>
      </c>
      <c r="Y62">
        <v>149784.12</v>
      </c>
      <c r="Z62">
        <v>23616.55</v>
      </c>
    </row>
    <row r="63" spans="1:26" x14ac:dyDescent="0.25">
      <c r="A63" t="s">
        <v>3051</v>
      </c>
      <c r="B63">
        <v>924513.38</v>
      </c>
      <c r="D63">
        <v>71550.66</v>
      </c>
      <c r="E63">
        <v>403625.18</v>
      </c>
      <c r="F63">
        <v>162173.21</v>
      </c>
      <c r="G63">
        <v>23790</v>
      </c>
      <c r="J63">
        <v>0</v>
      </c>
      <c r="M63">
        <v>-106953.43</v>
      </c>
      <c r="N63">
        <v>1478254.91</v>
      </c>
      <c r="P63">
        <v>73728.23</v>
      </c>
      <c r="R63">
        <v>1017.24</v>
      </c>
      <c r="T63">
        <v>1189960</v>
      </c>
      <c r="U63">
        <v>794548.6</v>
      </c>
      <c r="V63">
        <v>1580610</v>
      </c>
      <c r="X63">
        <v>3660</v>
      </c>
      <c r="Y63">
        <v>150570.56</v>
      </c>
      <c r="Z63">
        <v>13880</v>
      </c>
    </row>
    <row r="64" spans="1:26" x14ac:dyDescent="0.25">
      <c r="A64" t="s">
        <v>3052</v>
      </c>
      <c r="B64">
        <v>681618.56</v>
      </c>
      <c r="D64">
        <v>65388.24</v>
      </c>
      <c r="E64">
        <v>1410669.66</v>
      </c>
      <c r="F64">
        <v>66729.98</v>
      </c>
      <c r="G64">
        <v>16234</v>
      </c>
      <c r="J64">
        <v>60</v>
      </c>
      <c r="M64">
        <v>1476090.6</v>
      </c>
      <c r="N64">
        <v>424358.77</v>
      </c>
      <c r="P64">
        <v>55566.93</v>
      </c>
      <c r="R64">
        <v>508.66</v>
      </c>
      <c r="T64">
        <v>1477320</v>
      </c>
      <c r="U64">
        <v>1030459</v>
      </c>
      <c r="V64">
        <v>1865765</v>
      </c>
      <c r="Y64">
        <v>143152.65</v>
      </c>
      <c r="Z64">
        <v>89326.37</v>
      </c>
    </row>
    <row r="65" spans="1:26" x14ac:dyDescent="0.25">
      <c r="A65" t="s">
        <v>3053</v>
      </c>
      <c r="B65">
        <v>520440.22</v>
      </c>
      <c r="D65">
        <v>33353.15</v>
      </c>
      <c r="E65">
        <v>131137.95000000001</v>
      </c>
      <c r="F65">
        <v>7804.44</v>
      </c>
      <c r="J65">
        <v>51.86</v>
      </c>
      <c r="M65">
        <v>-108745.7</v>
      </c>
      <c r="N65">
        <v>457634.96</v>
      </c>
      <c r="P65">
        <v>74798.289999999994</v>
      </c>
      <c r="R65">
        <v>340.79</v>
      </c>
      <c r="T65">
        <v>999540</v>
      </c>
      <c r="U65">
        <v>934818.5</v>
      </c>
      <c r="V65">
        <v>1364408</v>
      </c>
      <c r="X65">
        <v>2930</v>
      </c>
      <c r="Y65">
        <v>131951.84</v>
      </c>
      <c r="Z65">
        <v>17125.599999999999</v>
      </c>
    </row>
    <row r="66" spans="1:26" x14ac:dyDescent="0.25">
      <c r="A66" t="s">
        <v>3054</v>
      </c>
      <c r="B66">
        <v>961947.96</v>
      </c>
      <c r="C66">
        <v>5000</v>
      </c>
      <c r="D66">
        <v>99925.96</v>
      </c>
      <c r="E66">
        <v>4</v>
      </c>
      <c r="F66">
        <v>28778.55</v>
      </c>
      <c r="I66">
        <v>15000</v>
      </c>
      <c r="J66">
        <v>2850.68</v>
      </c>
      <c r="M66">
        <v>-710761.06</v>
      </c>
      <c r="N66">
        <v>1208029.25</v>
      </c>
      <c r="P66">
        <v>82654.850000000006</v>
      </c>
      <c r="R66">
        <v>599.98</v>
      </c>
      <c r="T66">
        <v>984360</v>
      </c>
      <c r="U66">
        <v>1328283.67</v>
      </c>
      <c r="V66">
        <v>1505148</v>
      </c>
      <c r="Y66">
        <v>142489</v>
      </c>
      <c r="Z66">
        <v>27076.400000000001</v>
      </c>
    </row>
    <row r="67" spans="1:26" x14ac:dyDescent="0.25">
      <c r="A67" t="s">
        <v>3055</v>
      </c>
      <c r="B67">
        <v>559976.82999999996</v>
      </c>
      <c r="C67">
        <v>4090</v>
      </c>
      <c r="D67">
        <v>56775.59</v>
      </c>
      <c r="E67">
        <v>626996.6</v>
      </c>
      <c r="F67">
        <v>257230.47</v>
      </c>
      <c r="G67">
        <v>0</v>
      </c>
      <c r="J67">
        <v>946.38</v>
      </c>
      <c r="L67">
        <v>-1130627.03</v>
      </c>
      <c r="M67">
        <v>5921.07</v>
      </c>
      <c r="N67">
        <v>2340789.7799999998</v>
      </c>
      <c r="P67">
        <v>71459.75</v>
      </c>
      <c r="R67">
        <v>489.65</v>
      </c>
      <c r="T67">
        <v>1183370</v>
      </c>
      <c r="U67">
        <v>794351</v>
      </c>
      <c r="V67">
        <v>1531361</v>
      </c>
      <c r="Y67">
        <v>115209.29</v>
      </c>
      <c r="Z67">
        <v>5238.32</v>
      </c>
    </row>
    <row r="68" spans="1:26" x14ac:dyDescent="0.25">
      <c r="A68" t="s">
        <v>3056</v>
      </c>
      <c r="B68">
        <v>391218.85</v>
      </c>
      <c r="D68">
        <v>78194.009999999995</v>
      </c>
      <c r="E68">
        <v>82739</v>
      </c>
      <c r="F68">
        <v>311636.5</v>
      </c>
      <c r="J68">
        <v>75.900000000000006</v>
      </c>
      <c r="M68">
        <v>107520.52</v>
      </c>
      <c r="N68">
        <v>489048.9</v>
      </c>
      <c r="P68">
        <v>101836.15</v>
      </c>
      <c r="R68">
        <v>279.04000000000002</v>
      </c>
      <c r="T68">
        <v>1142820</v>
      </c>
      <c r="U68">
        <v>1038903</v>
      </c>
      <c r="V68">
        <v>1596592</v>
      </c>
      <c r="X68">
        <v>3860</v>
      </c>
      <c r="Y68">
        <v>251878.17</v>
      </c>
      <c r="Z68">
        <v>8002.48</v>
      </c>
    </row>
    <row r="69" spans="1:26" x14ac:dyDescent="0.25">
      <c r="A69" t="s">
        <v>3170</v>
      </c>
      <c r="B69">
        <v>731341.27</v>
      </c>
      <c r="D69">
        <v>93872.76</v>
      </c>
      <c r="E69">
        <v>1333220.92</v>
      </c>
      <c r="F69">
        <v>498905.44</v>
      </c>
      <c r="I69">
        <v>80000</v>
      </c>
      <c r="J69">
        <v>125.24</v>
      </c>
      <c r="M69">
        <v>-218064.43</v>
      </c>
      <c r="N69">
        <v>2396007.25</v>
      </c>
      <c r="P69">
        <v>174480.52</v>
      </c>
      <c r="R69">
        <v>430.2</v>
      </c>
      <c r="T69">
        <v>1872670</v>
      </c>
      <c r="U69">
        <v>1139690</v>
      </c>
      <c r="V69">
        <v>2355167</v>
      </c>
      <c r="Y69">
        <v>175593.37</v>
      </c>
      <c r="Z69">
        <v>89475.520000000004</v>
      </c>
    </row>
    <row r="70" spans="1:26" x14ac:dyDescent="0.25">
      <c r="A70" t="s">
        <v>3181</v>
      </c>
      <c r="B70">
        <v>540974</v>
      </c>
      <c r="D70">
        <v>93815.95</v>
      </c>
      <c r="E70">
        <v>4096505.94</v>
      </c>
      <c r="F70">
        <v>3422.98</v>
      </c>
      <c r="J70">
        <v>57</v>
      </c>
      <c r="M70">
        <v>-1658293.97</v>
      </c>
      <c r="N70">
        <v>6403982.4100000001</v>
      </c>
      <c r="P70">
        <v>77935.88</v>
      </c>
      <c r="R70">
        <v>549.58000000000004</v>
      </c>
      <c r="T70">
        <v>965660</v>
      </c>
      <c r="U70">
        <v>825263.5</v>
      </c>
      <c r="V70">
        <v>1257364</v>
      </c>
      <c r="X70">
        <v>6168</v>
      </c>
      <c r="Y70">
        <v>278150.98</v>
      </c>
      <c r="Z70">
        <v>188190.05</v>
      </c>
    </row>
    <row r="71" spans="1:26" x14ac:dyDescent="0.25">
      <c r="A71" t="s">
        <v>3057</v>
      </c>
      <c r="B71">
        <v>603173.23</v>
      </c>
      <c r="C71">
        <v>0</v>
      </c>
      <c r="D71">
        <v>436356.43</v>
      </c>
      <c r="E71">
        <v>619338.57999999996</v>
      </c>
      <c r="F71">
        <v>47464.19</v>
      </c>
      <c r="J71">
        <v>3155</v>
      </c>
      <c r="M71">
        <v>-651663.09</v>
      </c>
      <c r="N71">
        <v>2227185.62</v>
      </c>
      <c r="P71">
        <v>1643547.88</v>
      </c>
      <c r="R71">
        <v>720.38</v>
      </c>
      <c r="T71">
        <v>2688390</v>
      </c>
      <c r="V71">
        <v>3150642.32</v>
      </c>
      <c r="Y71">
        <v>737225.58</v>
      </c>
      <c r="Z71">
        <v>63142.96</v>
      </c>
    </row>
    <row r="72" spans="1:26" x14ac:dyDescent="0.25">
      <c r="A72" t="s">
        <v>3058</v>
      </c>
      <c r="B72">
        <v>719628.15</v>
      </c>
      <c r="C72">
        <v>0</v>
      </c>
      <c r="D72">
        <v>487862.89</v>
      </c>
      <c r="E72">
        <v>158476.53</v>
      </c>
      <c r="F72">
        <v>33859.379999999997</v>
      </c>
      <c r="J72">
        <v>3034.5</v>
      </c>
      <c r="M72">
        <v>-2682010.44</v>
      </c>
      <c r="N72">
        <v>4014093.13</v>
      </c>
      <c r="P72">
        <v>1316994.1499999999</v>
      </c>
      <c r="R72">
        <v>877.94</v>
      </c>
      <c r="T72">
        <v>1653170</v>
      </c>
      <c r="V72">
        <v>2118063.79</v>
      </c>
      <c r="Y72">
        <v>479863.64</v>
      </c>
      <c r="Z72">
        <v>59942.400000000001</v>
      </c>
    </row>
    <row r="73" spans="1:26" x14ac:dyDescent="0.25">
      <c r="A73" t="s">
        <v>3059</v>
      </c>
      <c r="B73">
        <v>1077376.29</v>
      </c>
      <c r="C73">
        <v>0</v>
      </c>
      <c r="D73">
        <v>57515.05</v>
      </c>
      <c r="E73">
        <v>-49443.81</v>
      </c>
      <c r="F73">
        <v>117908.45</v>
      </c>
      <c r="M73">
        <v>-1208337.76</v>
      </c>
      <c r="N73">
        <v>2082417.38</v>
      </c>
      <c r="P73">
        <v>1439742.52</v>
      </c>
      <c r="R73">
        <v>1066.6199999999999</v>
      </c>
      <c r="T73">
        <v>2036530</v>
      </c>
      <c r="V73">
        <v>2488673.08</v>
      </c>
      <c r="Y73">
        <v>396048.86</v>
      </c>
      <c r="Z73">
        <v>14078.34</v>
      </c>
    </row>
    <row r="74" spans="1:26" x14ac:dyDescent="0.25">
      <c r="A74" t="s">
        <v>3060</v>
      </c>
      <c r="B74">
        <v>756140.46</v>
      </c>
      <c r="C74">
        <v>0</v>
      </c>
      <c r="D74">
        <v>79258.12</v>
      </c>
      <c r="E74">
        <v>4</v>
      </c>
      <c r="F74">
        <v>293537.43</v>
      </c>
      <c r="J74">
        <v>0</v>
      </c>
      <c r="M74">
        <v>-1177719.31</v>
      </c>
      <c r="N74">
        <v>2028298.74</v>
      </c>
      <c r="P74">
        <v>1489341.32</v>
      </c>
      <c r="R74">
        <v>813.69</v>
      </c>
      <c r="T74">
        <v>1953600</v>
      </c>
      <c r="V74">
        <v>2453484</v>
      </c>
      <c r="Y74">
        <v>454993.93</v>
      </c>
      <c r="Z74">
        <v>24466</v>
      </c>
    </row>
    <row r="75" spans="1:26" x14ac:dyDescent="0.25">
      <c r="A75" t="s">
        <v>3061</v>
      </c>
      <c r="B75">
        <v>474920.28</v>
      </c>
      <c r="C75">
        <v>0</v>
      </c>
      <c r="D75">
        <v>119767.03</v>
      </c>
      <c r="E75">
        <v>-61412.25</v>
      </c>
      <c r="F75">
        <v>66512</v>
      </c>
      <c r="M75">
        <v>-2243773.7000000002</v>
      </c>
      <c r="N75">
        <v>2569886.96</v>
      </c>
      <c r="P75">
        <v>1410303.14</v>
      </c>
      <c r="R75">
        <v>550.08000000000004</v>
      </c>
      <c r="T75">
        <v>1954530</v>
      </c>
      <c r="V75">
        <v>2461799</v>
      </c>
      <c r="W75">
        <v>6078</v>
      </c>
      <c r="Y75">
        <v>346104.87</v>
      </c>
      <c r="Z75">
        <v>19915.05</v>
      </c>
    </row>
    <row r="76" spans="1:26" x14ac:dyDescent="0.25">
      <c r="A76" t="s">
        <v>3062</v>
      </c>
      <c r="B76">
        <v>704709.53</v>
      </c>
      <c r="C76">
        <v>0</v>
      </c>
      <c r="D76">
        <v>36991.279999999999</v>
      </c>
      <c r="E76">
        <v>-139809.15</v>
      </c>
      <c r="F76">
        <v>-35816.199999999997</v>
      </c>
      <c r="M76">
        <v>-1057340.58</v>
      </c>
      <c r="N76">
        <v>1423307.83</v>
      </c>
      <c r="P76">
        <v>999236.6</v>
      </c>
      <c r="R76">
        <v>1475.92</v>
      </c>
      <c r="T76">
        <v>1134640</v>
      </c>
      <c r="V76">
        <v>1532877</v>
      </c>
      <c r="Y76">
        <v>147620.35</v>
      </c>
      <c r="Z76">
        <v>40284.46</v>
      </c>
    </row>
    <row r="77" spans="1:26" x14ac:dyDescent="0.25">
      <c r="A77" t="s">
        <v>3171</v>
      </c>
      <c r="B77">
        <v>579467.54</v>
      </c>
      <c r="C77">
        <v>0</v>
      </c>
      <c r="D77">
        <v>288162.07</v>
      </c>
      <c r="E77">
        <v>-116370.59</v>
      </c>
      <c r="F77">
        <v>67895.070000000007</v>
      </c>
      <c r="J77">
        <v>1068.3900000000001</v>
      </c>
      <c r="M77">
        <v>-1415934.05</v>
      </c>
      <c r="N77">
        <v>2051654.89</v>
      </c>
      <c r="P77">
        <v>1263968.46</v>
      </c>
      <c r="R77">
        <v>603.49</v>
      </c>
      <c r="T77">
        <v>1829380</v>
      </c>
      <c r="V77">
        <v>2244366</v>
      </c>
      <c r="Y77">
        <v>445369.16</v>
      </c>
      <c r="Z77">
        <v>16989.43</v>
      </c>
    </row>
    <row r="78" spans="1:26" x14ac:dyDescent="0.25">
      <c r="A78" t="s">
        <v>3063</v>
      </c>
      <c r="B78">
        <v>363810.31</v>
      </c>
      <c r="C78">
        <v>0</v>
      </c>
      <c r="D78">
        <v>68235.679999999993</v>
      </c>
      <c r="E78">
        <v>670417.84</v>
      </c>
      <c r="F78">
        <v>25987.360000000001</v>
      </c>
      <c r="J78">
        <v>0</v>
      </c>
      <c r="M78">
        <v>-627936.68000000005</v>
      </c>
      <c r="N78">
        <v>1625943.2</v>
      </c>
      <c r="P78">
        <v>1224391.3</v>
      </c>
      <c r="R78">
        <v>262.38</v>
      </c>
      <c r="T78">
        <v>962360</v>
      </c>
      <c r="V78">
        <v>1281617</v>
      </c>
      <c r="W78">
        <v>408</v>
      </c>
      <c r="Y78">
        <v>364451.09</v>
      </c>
      <c r="Z78">
        <v>129988.92</v>
      </c>
    </row>
    <row r="79" spans="1:26" x14ac:dyDescent="0.25">
      <c r="A79" t="s">
        <v>3064</v>
      </c>
      <c r="B79">
        <v>453492.18</v>
      </c>
      <c r="C79">
        <v>0</v>
      </c>
      <c r="D79">
        <v>59705.56</v>
      </c>
      <c r="E79">
        <v>516753.79</v>
      </c>
      <c r="F79">
        <v>38155.730000000003</v>
      </c>
      <c r="M79">
        <v>-974111.54</v>
      </c>
      <c r="N79">
        <v>1700209.39</v>
      </c>
      <c r="P79">
        <v>1770692.39</v>
      </c>
      <c r="Q79">
        <v>640000</v>
      </c>
      <c r="R79">
        <v>429.33</v>
      </c>
      <c r="T79">
        <v>1175890</v>
      </c>
      <c r="U79">
        <v>178800</v>
      </c>
      <c r="V79">
        <v>1672432</v>
      </c>
      <c r="Y79">
        <v>1352795.36</v>
      </c>
      <c r="Z79">
        <v>52367.45</v>
      </c>
    </row>
    <row r="80" spans="1:26" x14ac:dyDescent="0.25">
      <c r="A80" t="s">
        <v>3065</v>
      </c>
      <c r="B80">
        <v>677240.58</v>
      </c>
      <c r="C80">
        <v>0</v>
      </c>
      <c r="D80">
        <v>68276.08</v>
      </c>
      <c r="E80">
        <v>512980.07</v>
      </c>
      <c r="F80">
        <v>18327.11</v>
      </c>
      <c r="J80">
        <v>230</v>
      </c>
      <c r="M80">
        <v>-583035.37</v>
      </c>
      <c r="N80">
        <v>1448416.88</v>
      </c>
      <c r="P80">
        <v>1366392.1</v>
      </c>
      <c r="Q80">
        <v>361150</v>
      </c>
      <c r="R80">
        <v>475.42</v>
      </c>
      <c r="T80">
        <v>1239300</v>
      </c>
      <c r="V80">
        <v>1637816</v>
      </c>
      <c r="Y80">
        <v>570421.56000000006</v>
      </c>
      <c r="Z80">
        <v>73595.13</v>
      </c>
    </row>
    <row r="81" spans="1:26" x14ac:dyDescent="0.25">
      <c r="A81" t="s">
        <v>3066</v>
      </c>
      <c r="B81">
        <v>293892.63</v>
      </c>
      <c r="C81">
        <v>0</v>
      </c>
      <c r="D81">
        <v>20426.86</v>
      </c>
      <c r="E81">
        <v>503261.71</v>
      </c>
      <c r="F81">
        <v>800.1</v>
      </c>
      <c r="J81">
        <v>470</v>
      </c>
      <c r="M81">
        <v>-1169850.67</v>
      </c>
      <c r="N81">
        <v>2079850.72</v>
      </c>
      <c r="P81">
        <v>1185206.82</v>
      </c>
      <c r="R81">
        <v>327.99</v>
      </c>
      <c r="T81">
        <v>943570</v>
      </c>
      <c r="V81">
        <v>1303741</v>
      </c>
      <c r="W81">
        <v>8600</v>
      </c>
      <c r="Y81">
        <v>409830.44</v>
      </c>
      <c r="Z81">
        <v>217037.12</v>
      </c>
    </row>
    <row r="82" spans="1:26" x14ac:dyDescent="0.25">
      <c r="A82" t="s">
        <v>3067</v>
      </c>
      <c r="B82">
        <v>451169.08</v>
      </c>
      <c r="C82">
        <v>0</v>
      </c>
      <c r="D82">
        <v>25404.880000000001</v>
      </c>
      <c r="E82">
        <v>540617.69999999995</v>
      </c>
      <c r="F82">
        <v>31425.43</v>
      </c>
      <c r="M82">
        <v>-604942.32999999996</v>
      </c>
      <c r="N82">
        <v>1478004.6</v>
      </c>
      <c r="P82">
        <v>1458165.24</v>
      </c>
      <c r="R82">
        <v>449.3</v>
      </c>
      <c r="T82">
        <v>674390</v>
      </c>
      <c r="V82">
        <v>1059888.69</v>
      </c>
      <c r="Y82">
        <v>508188.22</v>
      </c>
      <c r="Z82">
        <v>112660.81</v>
      </c>
    </row>
    <row r="83" spans="1:26" x14ac:dyDescent="0.25">
      <c r="A83" t="s">
        <v>3068</v>
      </c>
      <c r="B83">
        <v>572614.92000000004</v>
      </c>
      <c r="C83">
        <v>0</v>
      </c>
      <c r="D83">
        <v>63212.85</v>
      </c>
      <c r="E83">
        <v>446558.07</v>
      </c>
      <c r="F83">
        <v>480469.22</v>
      </c>
      <c r="J83">
        <v>-3</v>
      </c>
      <c r="M83">
        <v>-468707.54</v>
      </c>
      <c r="N83">
        <v>1774409.19</v>
      </c>
      <c r="P83">
        <v>1710431.38</v>
      </c>
      <c r="Q83">
        <v>129660</v>
      </c>
      <c r="R83">
        <v>432.83</v>
      </c>
      <c r="T83">
        <v>1468730</v>
      </c>
      <c r="V83">
        <v>2027701</v>
      </c>
      <c r="Y83">
        <v>487239.14</v>
      </c>
      <c r="Z83">
        <v>156445.16</v>
      </c>
    </row>
    <row r="84" spans="1:26" x14ac:dyDescent="0.25">
      <c r="A84" t="s">
        <v>3069</v>
      </c>
      <c r="B84">
        <v>373488.85</v>
      </c>
      <c r="C84">
        <v>0</v>
      </c>
      <c r="D84">
        <v>75405.03</v>
      </c>
      <c r="E84">
        <v>625095.03</v>
      </c>
      <c r="F84">
        <v>13709.11</v>
      </c>
      <c r="M84">
        <v>-729108.34</v>
      </c>
      <c r="N84">
        <v>1568940.19</v>
      </c>
      <c r="P84">
        <v>1366821.92</v>
      </c>
      <c r="Q84">
        <v>80580</v>
      </c>
      <c r="R84">
        <v>168.39</v>
      </c>
      <c r="T84">
        <v>1369390</v>
      </c>
      <c r="V84">
        <v>1825671</v>
      </c>
      <c r="Y84">
        <v>329028.42</v>
      </c>
      <c r="Z84">
        <v>107504.72</v>
      </c>
    </row>
    <row r="85" spans="1:26" x14ac:dyDescent="0.25">
      <c r="A85" t="s">
        <v>3070</v>
      </c>
      <c r="B85">
        <v>451023.83</v>
      </c>
      <c r="C85">
        <v>0</v>
      </c>
      <c r="D85">
        <v>36632.480000000003</v>
      </c>
      <c r="E85">
        <v>401401.74</v>
      </c>
      <c r="F85">
        <v>4264.6899999999996</v>
      </c>
      <c r="M85">
        <v>-857620.83</v>
      </c>
      <c r="N85">
        <v>1499346.49</v>
      </c>
      <c r="P85">
        <v>1396740.45</v>
      </c>
      <c r="Q85">
        <v>151700</v>
      </c>
      <c r="R85">
        <v>438.08</v>
      </c>
      <c r="T85">
        <v>1226340</v>
      </c>
      <c r="V85">
        <v>1608607</v>
      </c>
      <c r="Y85">
        <v>544413.37</v>
      </c>
      <c r="Z85">
        <v>61338.58</v>
      </c>
    </row>
    <row r="86" spans="1:26" x14ac:dyDescent="0.25">
      <c r="A86" t="s">
        <v>3177</v>
      </c>
      <c r="B86">
        <v>412298.28</v>
      </c>
      <c r="C86">
        <v>0</v>
      </c>
      <c r="D86">
        <v>18119.16</v>
      </c>
      <c r="E86">
        <v>425730.8</v>
      </c>
      <c r="F86">
        <v>23253.01</v>
      </c>
      <c r="J86">
        <v>0</v>
      </c>
      <c r="M86">
        <v>-1687938.17</v>
      </c>
      <c r="N86">
        <v>2293429.0699999998</v>
      </c>
      <c r="P86">
        <v>1088421.68</v>
      </c>
      <c r="Q86">
        <v>177200</v>
      </c>
      <c r="R86">
        <v>294.56</v>
      </c>
      <c r="T86">
        <v>582650</v>
      </c>
      <c r="V86">
        <v>840619</v>
      </c>
      <c r="Y86">
        <v>412988.24</v>
      </c>
      <c r="Z86">
        <v>72973.649999999994</v>
      </c>
    </row>
    <row r="87" spans="1:26" x14ac:dyDescent="0.25">
      <c r="A87" t="s">
        <v>3071</v>
      </c>
      <c r="B87">
        <v>723536.37</v>
      </c>
      <c r="C87">
        <v>0</v>
      </c>
      <c r="D87">
        <v>42633.27</v>
      </c>
      <c r="E87">
        <v>421198.55</v>
      </c>
      <c r="F87">
        <v>62086.45</v>
      </c>
      <c r="M87">
        <v>1135463.68</v>
      </c>
      <c r="O87">
        <v>615.67999999999995</v>
      </c>
      <c r="P87">
        <v>789336.23</v>
      </c>
      <c r="Q87">
        <v>1330</v>
      </c>
      <c r="T87">
        <v>1041900</v>
      </c>
      <c r="U87">
        <v>117</v>
      </c>
      <c r="V87">
        <v>1286256</v>
      </c>
      <c r="Y87">
        <v>279072.07</v>
      </c>
      <c r="Z87">
        <v>49484.88</v>
      </c>
    </row>
    <row r="88" spans="1:26" x14ac:dyDescent="0.25">
      <c r="A88" t="s">
        <v>3072</v>
      </c>
      <c r="B88">
        <v>431181.26</v>
      </c>
      <c r="C88">
        <v>0</v>
      </c>
      <c r="D88">
        <v>4464.1099999999997</v>
      </c>
      <c r="E88">
        <v>2145256.42</v>
      </c>
      <c r="F88">
        <v>65432.26</v>
      </c>
      <c r="M88">
        <v>2670277.84</v>
      </c>
      <c r="O88">
        <v>464.46</v>
      </c>
      <c r="P88">
        <v>564255.28</v>
      </c>
      <c r="T88">
        <v>802960</v>
      </c>
      <c r="U88">
        <v>600</v>
      </c>
      <c r="V88">
        <v>1059749</v>
      </c>
      <c r="Y88">
        <v>194945.54</v>
      </c>
      <c r="Z88">
        <v>27253.99</v>
      </c>
    </row>
    <row r="89" spans="1:26" x14ac:dyDescent="0.25">
      <c r="A89" t="s">
        <v>3073</v>
      </c>
      <c r="B89">
        <v>967188.21</v>
      </c>
      <c r="C89">
        <v>0</v>
      </c>
      <c r="D89">
        <v>11068.86</v>
      </c>
      <c r="E89">
        <v>1948019.6</v>
      </c>
      <c r="F89">
        <v>65967.520000000004</v>
      </c>
      <c r="J89">
        <v>1358.4</v>
      </c>
      <c r="M89">
        <v>2724094.23</v>
      </c>
      <c r="P89">
        <v>660906.78</v>
      </c>
      <c r="Q89">
        <v>334440</v>
      </c>
      <c r="R89">
        <v>1071.7</v>
      </c>
      <c r="T89">
        <v>1118760</v>
      </c>
      <c r="U89">
        <v>1487.43</v>
      </c>
      <c r="V89">
        <v>1298579.3999999999</v>
      </c>
      <c r="Y89">
        <v>336843.33</v>
      </c>
      <c r="Z89">
        <v>103901.62</v>
      </c>
    </row>
    <row r="90" spans="1:26" x14ac:dyDescent="0.25">
      <c r="A90" t="s">
        <v>3166</v>
      </c>
      <c r="B90">
        <v>460781.3</v>
      </c>
      <c r="C90">
        <v>0</v>
      </c>
      <c r="D90">
        <v>27256.57</v>
      </c>
      <c r="E90">
        <v>202386.81</v>
      </c>
      <c r="F90">
        <v>35942.28</v>
      </c>
      <c r="M90">
        <v>516568.53</v>
      </c>
      <c r="P90">
        <v>485080.36</v>
      </c>
      <c r="Q90">
        <v>204000</v>
      </c>
      <c r="R90">
        <v>242.99</v>
      </c>
      <c r="T90">
        <v>516410</v>
      </c>
      <c r="V90">
        <v>689581</v>
      </c>
      <c r="Y90">
        <v>185694.07999999999</v>
      </c>
      <c r="Z90">
        <v>35009.839999999997</v>
      </c>
    </row>
    <row r="91" spans="1:26" x14ac:dyDescent="0.25">
      <c r="A91" t="s">
        <v>3074</v>
      </c>
      <c r="B91">
        <v>551954.56000000006</v>
      </c>
      <c r="C91">
        <v>0</v>
      </c>
      <c r="D91">
        <v>83308.97</v>
      </c>
      <c r="E91">
        <v>249174.82</v>
      </c>
      <c r="F91">
        <v>14938.4</v>
      </c>
      <c r="J91">
        <v>-28.04</v>
      </c>
      <c r="M91">
        <v>-1777299.81</v>
      </c>
      <c r="N91">
        <v>2452917.63</v>
      </c>
      <c r="P91">
        <v>1408028.77</v>
      </c>
      <c r="Q91">
        <v>112960</v>
      </c>
      <c r="R91">
        <v>407.61</v>
      </c>
      <c r="T91">
        <v>1740880</v>
      </c>
      <c r="U91">
        <v>28000</v>
      </c>
      <c r="V91">
        <v>2177729.7200000002</v>
      </c>
      <c r="Y91">
        <v>634855.71</v>
      </c>
      <c r="Z91">
        <v>19291.48</v>
      </c>
    </row>
    <row r="92" spans="1:26" x14ac:dyDescent="0.25">
      <c r="A92" t="s">
        <v>3075</v>
      </c>
      <c r="B92">
        <v>268185.53000000003</v>
      </c>
      <c r="C92">
        <v>0</v>
      </c>
      <c r="D92">
        <v>17967.84</v>
      </c>
      <c r="E92">
        <v>5</v>
      </c>
      <c r="F92">
        <v>41718.07</v>
      </c>
      <c r="J92">
        <v>46.73</v>
      </c>
      <c r="M92">
        <v>-1839967.35</v>
      </c>
      <c r="N92">
        <v>1997915.47</v>
      </c>
      <c r="P92">
        <v>1082031.3899999999</v>
      </c>
      <c r="Q92">
        <v>94300</v>
      </c>
      <c r="R92">
        <v>111.34</v>
      </c>
      <c r="T92">
        <v>1114560</v>
      </c>
      <c r="U92">
        <v>12000</v>
      </c>
      <c r="V92">
        <v>1510741</v>
      </c>
      <c r="W92">
        <v>3000</v>
      </c>
      <c r="Y92">
        <v>398017.8</v>
      </c>
      <c r="Z92">
        <v>4399.84</v>
      </c>
    </row>
    <row r="93" spans="1:26" x14ac:dyDescent="0.25">
      <c r="A93" t="s">
        <v>3076</v>
      </c>
      <c r="B93">
        <v>262762.23</v>
      </c>
      <c r="C93">
        <v>0</v>
      </c>
      <c r="D93">
        <v>36174.75</v>
      </c>
      <c r="E93">
        <v>5</v>
      </c>
      <c r="F93">
        <v>99066.49</v>
      </c>
      <c r="J93">
        <v>484.24</v>
      </c>
      <c r="M93">
        <v>-1900021.98</v>
      </c>
      <c r="N93">
        <v>2154589.06</v>
      </c>
      <c r="P93">
        <v>1427230.1</v>
      </c>
      <c r="Q93">
        <v>97891</v>
      </c>
      <c r="R93">
        <v>129.38</v>
      </c>
      <c r="T93">
        <v>1590000</v>
      </c>
      <c r="U93">
        <v>24000</v>
      </c>
      <c r="V93">
        <v>2074143.48</v>
      </c>
      <c r="Y93">
        <v>599737.15</v>
      </c>
      <c r="Z93">
        <v>40825.199999999997</v>
      </c>
    </row>
    <row r="94" spans="1:26" x14ac:dyDescent="0.25">
      <c r="A94" t="s">
        <v>3077</v>
      </c>
      <c r="B94">
        <v>609111.1</v>
      </c>
      <c r="C94">
        <v>11430</v>
      </c>
      <c r="D94">
        <v>38337.03</v>
      </c>
      <c r="E94">
        <v>3</v>
      </c>
      <c r="F94">
        <v>57987.47</v>
      </c>
      <c r="J94">
        <v>-500</v>
      </c>
      <c r="M94">
        <v>-257926.3</v>
      </c>
      <c r="N94">
        <v>679279.9</v>
      </c>
      <c r="P94">
        <v>1800696.93</v>
      </c>
      <c r="Q94">
        <v>203320</v>
      </c>
      <c r="R94">
        <v>576.95000000000005</v>
      </c>
      <c r="T94">
        <v>1336000</v>
      </c>
      <c r="V94">
        <v>1817847.26</v>
      </c>
      <c r="Y94">
        <v>911058.26</v>
      </c>
      <c r="Z94">
        <v>9773.36</v>
      </c>
    </row>
    <row r="95" spans="1:26" x14ac:dyDescent="0.25">
      <c r="A95" t="s">
        <v>3078</v>
      </c>
      <c r="B95">
        <v>528789.04</v>
      </c>
      <c r="C95">
        <v>0</v>
      </c>
      <c r="D95">
        <v>17102.96</v>
      </c>
      <c r="E95">
        <v>2048.23</v>
      </c>
      <c r="F95">
        <v>83596.67</v>
      </c>
      <c r="M95">
        <v>-1928458.6</v>
      </c>
      <c r="N95">
        <v>2305013.7999999998</v>
      </c>
      <c r="P95">
        <v>1176911.75</v>
      </c>
      <c r="Q95">
        <v>242400</v>
      </c>
      <c r="R95">
        <v>478.28</v>
      </c>
      <c r="T95">
        <v>1527120</v>
      </c>
      <c r="U95">
        <v>20000</v>
      </c>
      <c r="V95">
        <v>1843233</v>
      </c>
      <c r="Y95">
        <v>526896.81000000006</v>
      </c>
      <c r="Z95">
        <v>24001.52</v>
      </c>
    </row>
    <row r="96" spans="1:26" x14ac:dyDescent="0.25">
      <c r="A96" t="s">
        <v>3079</v>
      </c>
      <c r="B96">
        <v>548758.81999999995</v>
      </c>
      <c r="C96">
        <v>0</v>
      </c>
      <c r="D96">
        <v>43217.61</v>
      </c>
      <c r="E96">
        <v>4</v>
      </c>
      <c r="F96">
        <v>3876.62</v>
      </c>
      <c r="J96">
        <v>256.14</v>
      </c>
      <c r="M96">
        <v>167918.86</v>
      </c>
      <c r="N96">
        <v>266818</v>
      </c>
      <c r="P96">
        <v>1280705.29</v>
      </c>
      <c r="Q96">
        <v>96000</v>
      </c>
      <c r="R96">
        <v>263.48</v>
      </c>
      <c r="T96">
        <v>1764960</v>
      </c>
      <c r="U96">
        <v>24000</v>
      </c>
      <c r="V96">
        <v>2047118</v>
      </c>
      <c r="W96">
        <v>11600</v>
      </c>
      <c r="Y96">
        <v>658745.65</v>
      </c>
      <c r="Z96">
        <v>7712.26</v>
      </c>
    </row>
    <row r="97" spans="1:26" x14ac:dyDescent="0.25">
      <c r="A97" t="s">
        <v>3080</v>
      </c>
      <c r="B97">
        <v>771461.68</v>
      </c>
      <c r="C97">
        <v>0</v>
      </c>
      <c r="D97">
        <v>29917.94</v>
      </c>
      <c r="E97">
        <v>34106</v>
      </c>
      <c r="F97">
        <v>92226.13</v>
      </c>
      <c r="J97">
        <v>2035.78</v>
      </c>
      <c r="M97">
        <v>-1495769.9</v>
      </c>
      <c r="N97">
        <v>1877398.81</v>
      </c>
      <c r="P97">
        <v>1502198.69</v>
      </c>
      <c r="Q97">
        <v>109790</v>
      </c>
      <c r="R97">
        <v>349.7</v>
      </c>
      <c r="T97">
        <v>1164200</v>
      </c>
      <c r="U97">
        <v>12000</v>
      </c>
      <c r="V97">
        <v>1543593</v>
      </c>
      <c r="Y97">
        <v>403397.93</v>
      </c>
      <c r="Z97">
        <v>30662.9</v>
      </c>
    </row>
    <row r="98" spans="1:26" x14ac:dyDescent="0.25">
      <c r="A98" t="s">
        <v>3081</v>
      </c>
      <c r="B98">
        <v>684549.54</v>
      </c>
      <c r="C98">
        <v>51375</v>
      </c>
      <c r="D98">
        <v>32846.26</v>
      </c>
      <c r="E98">
        <v>464684.91</v>
      </c>
      <c r="F98">
        <v>31.05</v>
      </c>
      <c r="J98">
        <v>655.75</v>
      </c>
      <c r="M98">
        <v>-216721.96</v>
      </c>
      <c r="N98">
        <v>804941.61</v>
      </c>
      <c r="P98">
        <v>1778547.96</v>
      </c>
      <c r="Q98">
        <v>182600</v>
      </c>
      <c r="R98">
        <v>173.69</v>
      </c>
      <c r="T98">
        <v>1390800</v>
      </c>
      <c r="U98">
        <v>20000</v>
      </c>
      <c r="V98">
        <v>1849793</v>
      </c>
      <c r="Y98">
        <v>561193.06999999995</v>
      </c>
      <c r="Z98">
        <v>9086.7199999999993</v>
      </c>
    </row>
    <row r="99" spans="1:26" x14ac:dyDescent="0.25">
      <c r="A99" t="s">
        <v>3082</v>
      </c>
      <c r="B99">
        <v>431023.5</v>
      </c>
      <c r="C99">
        <v>0</v>
      </c>
      <c r="D99">
        <v>27914.95</v>
      </c>
      <c r="E99">
        <v>3</v>
      </c>
      <c r="F99">
        <v>4203.68</v>
      </c>
      <c r="M99">
        <v>-2269555.08</v>
      </c>
      <c r="N99">
        <v>2543552.06</v>
      </c>
      <c r="P99">
        <v>959775.78</v>
      </c>
      <c r="Q99">
        <v>267460</v>
      </c>
      <c r="R99">
        <v>302</v>
      </c>
      <c r="T99">
        <v>714400</v>
      </c>
      <c r="U99">
        <v>16000</v>
      </c>
      <c r="V99">
        <v>863456</v>
      </c>
      <c r="Y99">
        <v>667937.87</v>
      </c>
      <c r="Z99">
        <v>295.76</v>
      </c>
    </row>
    <row r="100" spans="1:26" x14ac:dyDescent="0.25">
      <c r="A100" t="s">
        <v>3083</v>
      </c>
      <c r="B100">
        <v>356138.12</v>
      </c>
      <c r="C100">
        <v>0</v>
      </c>
      <c r="D100">
        <v>35770.15</v>
      </c>
      <c r="E100">
        <v>5994.48</v>
      </c>
      <c r="F100">
        <v>98541.2</v>
      </c>
      <c r="J100">
        <v>686.97</v>
      </c>
      <c r="M100">
        <v>-1176848.45</v>
      </c>
      <c r="N100">
        <v>1708771</v>
      </c>
      <c r="P100">
        <v>1443616.83</v>
      </c>
      <c r="Q100">
        <v>105120</v>
      </c>
      <c r="R100">
        <v>317.02999999999997</v>
      </c>
      <c r="T100">
        <v>1913760</v>
      </c>
      <c r="U100">
        <v>24000</v>
      </c>
      <c r="V100">
        <v>2211144</v>
      </c>
      <c r="X100">
        <v>1500</v>
      </c>
      <c r="Y100">
        <v>982745.69</v>
      </c>
      <c r="Z100">
        <v>83107.240000000005</v>
      </c>
    </row>
    <row r="101" spans="1:26" x14ac:dyDescent="0.25">
      <c r="A101" t="s">
        <v>3084</v>
      </c>
      <c r="B101">
        <v>403638.66</v>
      </c>
      <c r="C101">
        <v>0</v>
      </c>
      <c r="D101">
        <v>23654.560000000001</v>
      </c>
      <c r="E101">
        <v>11152.9</v>
      </c>
      <c r="F101">
        <v>75383.350000000006</v>
      </c>
      <c r="J101">
        <v>1923</v>
      </c>
      <c r="M101">
        <v>-2000345.17</v>
      </c>
      <c r="N101">
        <v>2266060.31</v>
      </c>
      <c r="P101">
        <v>1684575.39</v>
      </c>
      <c r="Q101">
        <v>146780</v>
      </c>
      <c r="R101">
        <v>186.62</v>
      </c>
      <c r="T101">
        <v>1551120</v>
      </c>
      <c r="U101">
        <v>24000</v>
      </c>
      <c r="V101">
        <v>1997425</v>
      </c>
      <c r="W101">
        <v>3000</v>
      </c>
      <c r="Y101">
        <v>709737.01</v>
      </c>
      <c r="Z101">
        <v>54633.67</v>
      </c>
    </row>
    <row r="102" spans="1:26" x14ac:dyDescent="0.25">
      <c r="A102" t="s">
        <v>3085</v>
      </c>
      <c r="B102">
        <v>238149.14</v>
      </c>
      <c r="C102">
        <v>0</v>
      </c>
      <c r="D102">
        <v>27950.58</v>
      </c>
      <c r="E102">
        <v>4</v>
      </c>
      <c r="F102">
        <v>17117.29</v>
      </c>
      <c r="M102">
        <v>-692972.73</v>
      </c>
      <c r="N102">
        <v>803987.63</v>
      </c>
      <c r="P102">
        <v>1096662.81</v>
      </c>
      <c r="Q102">
        <v>51880</v>
      </c>
      <c r="R102">
        <v>117.51</v>
      </c>
      <c r="T102">
        <v>805440</v>
      </c>
      <c r="U102">
        <v>12000</v>
      </c>
      <c r="V102">
        <v>1157730.1499999999</v>
      </c>
      <c r="Y102">
        <v>399257.06</v>
      </c>
      <c r="Z102">
        <v>3944.45</v>
      </c>
    </row>
    <row r="103" spans="1:26" x14ac:dyDescent="0.25">
      <c r="A103" t="s">
        <v>3086</v>
      </c>
      <c r="B103">
        <v>549358.84</v>
      </c>
      <c r="C103">
        <v>0</v>
      </c>
      <c r="D103">
        <v>18632.27</v>
      </c>
      <c r="E103">
        <v>54503.76</v>
      </c>
      <c r="F103">
        <v>36156.82</v>
      </c>
      <c r="J103">
        <v>868</v>
      </c>
      <c r="M103">
        <v>-2440959.6</v>
      </c>
      <c r="N103">
        <v>2982456.62</v>
      </c>
      <c r="P103">
        <v>1283938.8500000001</v>
      </c>
      <c r="Q103">
        <v>30000</v>
      </c>
      <c r="R103">
        <v>506.24</v>
      </c>
      <c r="T103">
        <v>1332720</v>
      </c>
      <c r="U103">
        <v>28000</v>
      </c>
      <c r="V103">
        <v>1704851</v>
      </c>
      <c r="Y103">
        <v>542291.5</v>
      </c>
      <c r="Z103">
        <v>9898.42</v>
      </c>
    </row>
    <row r="104" spans="1:26" x14ac:dyDescent="0.25">
      <c r="A104" t="s">
        <v>3087</v>
      </c>
      <c r="B104">
        <v>160452.95000000001</v>
      </c>
      <c r="C104">
        <v>0</v>
      </c>
      <c r="D104">
        <v>36223.94</v>
      </c>
      <c r="E104">
        <v>5</v>
      </c>
      <c r="F104">
        <v>176674.7</v>
      </c>
      <c r="J104">
        <v>141.16999999999999</v>
      </c>
      <c r="M104">
        <v>-1736504.39</v>
      </c>
      <c r="N104">
        <v>2096504</v>
      </c>
      <c r="P104">
        <v>1072727.96</v>
      </c>
      <c r="Q104">
        <v>38880</v>
      </c>
      <c r="R104">
        <v>99.2</v>
      </c>
      <c r="T104">
        <v>1336100</v>
      </c>
      <c r="U104">
        <v>22500</v>
      </c>
      <c r="V104">
        <v>1703204</v>
      </c>
      <c r="Y104">
        <v>492869.71</v>
      </c>
      <c r="Z104">
        <v>26892.639999999999</v>
      </c>
    </row>
    <row r="105" spans="1:26" x14ac:dyDescent="0.25">
      <c r="A105" t="s">
        <v>3088</v>
      </c>
      <c r="B105">
        <v>308170.01</v>
      </c>
      <c r="C105">
        <v>0</v>
      </c>
      <c r="D105">
        <v>32724.63</v>
      </c>
      <c r="E105">
        <v>169648.85</v>
      </c>
      <c r="F105">
        <v>99242.44</v>
      </c>
      <c r="J105">
        <v>101948.22</v>
      </c>
      <c r="M105">
        <v>-3937947.74</v>
      </c>
      <c r="N105">
        <v>4349913</v>
      </c>
      <c r="P105">
        <v>1685972.75</v>
      </c>
      <c r="Q105">
        <v>124640</v>
      </c>
      <c r="R105">
        <v>105.19</v>
      </c>
      <c r="T105">
        <v>1456240</v>
      </c>
      <c r="U105">
        <v>117014</v>
      </c>
      <c r="V105">
        <v>1988003</v>
      </c>
      <c r="W105">
        <v>1500</v>
      </c>
      <c r="Y105">
        <v>905620.17</v>
      </c>
      <c r="Z105">
        <v>107076.32</v>
      </c>
    </row>
    <row r="106" spans="1:26" x14ac:dyDescent="0.25">
      <c r="A106" t="s">
        <v>3089</v>
      </c>
      <c r="B106">
        <v>641776.97</v>
      </c>
      <c r="C106">
        <v>0</v>
      </c>
      <c r="D106">
        <v>69872.12</v>
      </c>
      <c r="E106">
        <v>184960.93</v>
      </c>
      <c r="F106">
        <v>3657.14</v>
      </c>
      <c r="J106">
        <v>0</v>
      </c>
      <c r="M106">
        <v>-758552.19</v>
      </c>
      <c r="N106">
        <v>1350408.04</v>
      </c>
      <c r="P106">
        <v>1244565.8400000001</v>
      </c>
      <c r="Q106">
        <v>299985</v>
      </c>
      <c r="R106">
        <v>529.04999999999995</v>
      </c>
      <c r="T106">
        <v>1418560</v>
      </c>
      <c r="U106">
        <v>24000</v>
      </c>
      <c r="V106">
        <v>1852661</v>
      </c>
      <c r="Y106">
        <v>545434.66</v>
      </c>
      <c r="Z106">
        <v>17486</v>
      </c>
    </row>
    <row r="107" spans="1:26" x14ac:dyDescent="0.25">
      <c r="A107" t="s">
        <v>3172</v>
      </c>
      <c r="B107">
        <v>276343.56</v>
      </c>
      <c r="C107">
        <v>0</v>
      </c>
      <c r="D107">
        <v>28343.85</v>
      </c>
      <c r="E107">
        <v>315.51</v>
      </c>
      <c r="F107">
        <v>4587.34</v>
      </c>
      <c r="J107">
        <v>323.2</v>
      </c>
      <c r="M107">
        <v>-2093757.33</v>
      </c>
      <c r="N107">
        <v>2389700.83</v>
      </c>
      <c r="P107">
        <v>1102240.8400000001</v>
      </c>
      <c r="Q107">
        <v>35000</v>
      </c>
      <c r="R107">
        <v>267.42</v>
      </c>
      <c r="T107">
        <v>1163040</v>
      </c>
      <c r="U107">
        <v>12000</v>
      </c>
      <c r="V107">
        <v>1572973</v>
      </c>
      <c r="Y107">
        <v>411017.13</v>
      </c>
      <c r="Z107">
        <v>38707.949999999997</v>
      </c>
    </row>
    <row r="108" spans="1:26" x14ac:dyDescent="0.25">
      <c r="A108" t="s">
        <v>3173</v>
      </c>
      <c r="B108">
        <v>479360.91</v>
      </c>
      <c r="C108">
        <v>0</v>
      </c>
      <c r="D108">
        <v>29238.81</v>
      </c>
      <c r="E108">
        <v>94961.42</v>
      </c>
      <c r="F108">
        <v>1025</v>
      </c>
      <c r="M108">
        <v>-4985665.6399999997</v>
      </c>
      <c r="N108">
        <v>5385590.1100000003</v>
      </c>
      <c r="P108">
        <v>923511.92</v>
      </c>
      <c r="Q108">
        <v>190920</v>
      </c>
      <c r="R108">
        <v>362.28</v>
      </c>
      <c r="T108">
        <v>825760</v>
      </c>
      <c r="U108">
        <v>16000</v>
      </c>
      <c r="V108">
        <v>1116015</v>
      </c>
      <c r="Y108">
        <v>384921.83</v>
      </c>
      <c r="Z108">
        <v>19593.2</v>
      </c>
    </row>
    <row r="109" spans="1:26" x14ac:dyDescent="0.25">
      <c r="A109" t="s">
        <v>3090</v>
      </c>
      <c r="B109">
        <v>664912.41</v>
      </c>
      <c r="C109">
        <v>0</v>
      </c>
      <c r="D109">
        <v>89563.54</v>
      </c>
      <c r="E109">
        <v>135173.59</v>
      </c>
      <c r="F109">
        <v>37</v>
      </c>
      <c r="J109">
        <v>712</v>
      </c>
      <c r="M109">
        <v>-1275633.1000000001</v>
      </c>
      <c r="N109">
        <v>1851650.31</v>
      </c>
      <c r="P109">
        <v>1335600.25</v>
      </c>
      <c r="R109">
        <v>627.94000000000005</v>
      </c>
      <c r="T109">
        <v>670620</v>
      </c>
      <c r="U109">
        <v>13150</v>
      </c>
      <c r="V109">
        <v>975329.03</v>
      </c>
      <c r="Y109">
        <v>381017.71</v>
      </c>
      <c r="Z109">
        <v>22599.119999999999</v>
      </c>
    </row>
    <row r="110" spans="1:26" x14ac:dyDescent="0.25">
      <c r="A110" t="s">
        <v>3091</v>
      </c>
      <c r="B110">
        <v>333764.74</v>
      </c>
      <c r="C110">
        <v>0</v>
      </c>
      <c r="D110">
        <v>16576.27</v>
      </c>
      <c r="E110">
        <v>438991.09</v>
      </c>
      <c r="F110">
        <v>636948.91</v>
      </c>
      <c r="J110">
        <v>0</v>
      </c>
      <c r="M110">
        <v>88761.600000000006</v>
      </c>
      <c r="N110">
        <v>1448584.45</v>
      </c>
      <c r="P110">
        <v>1503331.61</v>
      </c>
      <c r="R110">
        <v>643.13</v>
      </c>
      <c r="T110">
        <v>1644640</v>
      </c>
      <c r="U110">
        <v>24675</v>
      </c>
      <c r="V110">
        <v>1980023</v>
      </c>
      <c r="Y110">
        <v>680117.04</v>
      </c>
      <c r="Z110">
        <v>213194.74</v>
      </c>
    </row>
    <row r="111" spans="1:26" x14ac:dyDescent="0.25">
      <c r="A111" t="s">
        <v>3092</v>
      </c>
      <c r="B111">
        <v>526165.04</v>
      </c>
      <c r="D111">
        <v>29148.41</v>
      </c>
      <c r="E111">
        <v>184134.58</v>
      </c>
      <c r="F111">
        <v>50608.6</v>
      </c>
      <c r="J111">
        <v>299.10000000000002</v>
      </c>
      <c r="M111">
        <v>-1655768.67</v>
      </c>
      <c r="N111">
        <v>2294612.94</v>
      </c>
      <c r="P111">
        <v>1755070.78</v>
      </c>
      <c r="R111">
        <v>761.37</v>
      </c>
      <c r="T111">
        <v>1184540</v>
      </c>
      <c r="U111">
        <v>12000</v>
      </c>
      <c r="V111">
        <v>1602764.47</v>
      </c>
      <c r="Y111">
        <v>656863.47</v>
      </c>
      <c r="Z111">
        <v>75408.45</v>
      </c>
    </row>
    <row r="112" spans="1:26" x14ac:dyDescent="0.25">
      <c r="A112" t="s">
        <v>3093</v>
      </c>
      <c r="B112">
        <v>137482.03</v>
      </c>
      <c r="C112">
        <v>0</v>
      </c>
      <c r="D112">
        <v>52765.39</v>
      </c>
      <c r="E112">
        <v>16585.63</v>
      </c>
      <c r="F112">
        <v>17622.669999999998</v>
      </c>
      <c r="J112">
        <v>327.08999999999997</v>
      </c>
      <c r="M112">
        <v>-1663487.46</v>
      </c>
      <c r="N112">
        <v>1767292.42</v>
      </c>
      <c r="P112">
        <v>1057492.6399999999</v>
      </c>
      <c r="R112">
        <v>716.52</v>
      </c>
      <c r="T112">
        <v>1453340</v>
      </c>
      <c r="U112">
        <v>18400</v>
      </c>
      <c r="V112">
        <v>1677074</v>
      </c>
      <c r="Y112">
        <v>405888.76</v>
      </c>
      <c r="Z112">
        <v>18350.23</v>
      </c>
    </row>
    <row r="113" spans="1:28" x14ac:dyDescent="0.25">
      <c r="A113" t="s">
        <v>3094</v>
      </c>
      <c r="B113">
        <v>852512.15</v>
      </c>
      <c r="C113">
        <v>0</v>
      </c>
      <c r="D113">
        <v>12149.84</v>
      </c>
      <c r="E113">
        <v>494984.01</v>
      </c>
      <c r="F113">
        <v>51880.39</v>
      </c>
      <c r="J113">
        <v>2842</v>
      </c>
      <c r="M113">
        <v>-976750.96</v>
      </c>
      <c r="N113">
        <v>1775492.61</v>
      </c>
      <c r="P113">
        <v>2601789.5099999998</v>
      </c>
      <c r="R113">
        <v>577.79999999999995</v>
      </c>
      <c r="T113">
        <v>1538980</v>
      </c>
      <c r="U113">
        <v>33850</v>
      </c>
      <c r="V113">
        <v>1973160</v>
      </c>
      <c r="Y113">
        <v>992612.05</v>
      </c>
      <c r="Z113">
        <v>101520.02</v>
      </c>
    </row>
    <row r="114" spans="1:28" x14ac:dyDescent="0.25">
      <c r="A114" t="s">
        <v>3174</v>
      </c>
      <c r="B114">
        <v>1012938.61</v>
      </c>
      <c r="D114">
        <v>33596.660000000003</v>
      </c>
      <c r="E114">
        <v>144904.47</v>
      </c>
      <c r="F114">
        <v>36454.75</v>
      </c>
      <c r="J114">
        <v>-2572</v>
      </c>
      <c r="M114">
        <v>-1796129.5</v>
      </c>
      <c r="N114">
        <v>2441491.2400000002</v>
      </c>
      <c r="P114">
        <v>1702547.82</v>
      </c>
      <c r="R114">
        <v>800.22</v>
      </c>
      <c r="T114">
        <v>1186880</v>
      </c>
      <c r="U114">
        <v>12000</v>
      </c>
      <c r="V114">
        <v>1407797</v>
      </c>
      <c r="Y114">
        <v>590674.81000000006</v>
      </c>
      <c r="Z114">
        <v>31676.48</v>
      </c>
    </row>
    <row r="115" spans="1:28" x14ac:dyDescent="0.25">
      <c r="A115" t="s">
        <v>3095</v>
      </c>
      <c r="B115">
        <v>698396.04</v>
      </c>
      <c r="C115">
        <v>54800</v>
      </c>
      <c r="D115">
        <v>37707.949999999997</v>
      </c>
      <c r="E115">
        <v>65647.11</v>
      </c>
      <c r="F115">
        <v>261629.49</v>
      </c>
      <c r="J115">
        <v>42.06</v>
      </c>
      <c r="M115">
        <v>-826281.24</v>
      </c>
      <c r="N115">
        <v>1753510.53</v>
      </c>
      <c r="O115">
        <v>961.53</v>
      </c>
      <c r="P115">
        <v>1325242.1000000001</v>
      </c>
      <c r="Q115">
        <v>230800</v>
      </c>
      <c r="T115">
        <v>1828180</v>
      </c>
      <c r="U115">
        <v>70000</v>
      </c>
      <c r="V115">
        <v>2354597</v>
      </c>
      <c r="X115">
        <v>8164</v>
      </c>
      <c r="Y115">
        <v>591276.99</v>
      </c>
      <c r="Z115">
        <v>52041.4</v>
      </c>
    </row>
    <row r="116" spans="1:28" x14ac:dyDescent="0.25">
      <c r="A116" t="s">
        <v>3096</v>
      </c>
      <c r="B116">
        <v>1076502.1000000001</v>
      </c>
      <c r="C116">
        <v>0</v>
      </c>
      <c r="D116">
        <v>39579.410000000003</v>
      </c>
      <c r="E116">
        <v>110423.77</v>
      </c>
      <c r="F116">
        <v>146748.5</v>
      </c>
      <c r="J116">
        <v>0</v>
      </c>
      <c r="M116">
        <v>-1413343.21</v>
      </c>
      <c r="N116">
        <v>2570940.36</v>
      </c>
      <c r="O116">
        <v>1072.6500000000001</v>
      </c>
      <c r="P116">
        <v>1969892.29</v>
      </c>
      <c r="Q116">
        <v>131995</v>
      </c>
      <c r="T116">
        <v>1253020</v>
      </c>
      <c r="V116">
        <v>2182514</v>
      </c>
      <c r="Y116">
        <v>608286.69999999995</v>
      </c>
      <c r="Z116">
        <v>42645.61</v>
      </c>
    </row>
    <row r="117" spans="1:28" x14ac:dyDescent="0.25">
      <c r="A117" t="s">
        <v>3097</v>
      </c>
      <c r="B117">
        <v>512014.37</v>
      </c>
      <c r="C117">
        <v>0</v>
      </c>
      <c r="D117">
        <v>74795.22</v>
      </c>
      <c r="E117">
        <v>892577.89</v>
      </c>
      <c r="F117">
        <v>331759.24</v>
      </c>
      <c r="J117">
        <v>153.21</v>
      </c>
      <c r="M117">
        <v>-284394.89</v>
      </c>
      <c r="N117">
        <v>2193906.69</v>
      </c>
      <c r="O117">
        <v>839.64</v>
      </c>
      <c r="P117">
        <v>1919464.16</v>
      </c>
      <c r="Q117">
        <v>60868</v>
      </c>
      <c r="T117">
        <v>2140250</v>
      </c>
      <c r="U117">
        <v>1000</v>
      </c>
      <c r="V117">
        <v>2790809.8</v>
      </c>
      <c r="X117">
        <v>960</v>
      </c>
      <c r="Y117">
        <v>965041.41</v>
      </c>
      <c r="Z117">
        <v>135538.88</v>
      </c>
      <c r="AB117">
        <v>0</v>
      </c>
    </row>
    <row r="118" spans="1:28" x14ac:dyDescent="0.25">
      <c r="A118" t="s">
        <v>3098</v>
      </c>
      <c r="B118">
        <v>352815.77</v>
      </c>
      <c r="C118">
        <v>0</v>
      </c>
      <c r="D118">
        <v>36838.44</v>
      </c>
      <c r="E118">
        <v>202817.26</v>
      </c>
      <c r="F118">
        <v>271984.17</v>
      </c>
      <c r="J118">
        <v>23.25</v>
      </c>
      <c r="M118">
        <v>-1280643.9099999999</v>
      </c>
      <c r="N118">
        <v>2140701.11</v>
      </c>
      <c r="O118">
        <v>674.25</v>
      </c>
      <c r="P118">
        <v>1117034.17</v>
      </c>
      <c r="Q118">
        <v>238520</v>
      </c>
      <c r="T118">
        <v>505660</v>
      </c>
      <c r="U118">
        <v>139800</v>
      </c>
      <c r="V118">
        <v>917448.5</v>
      </c>
      <c r="W118">
        <v>2610</v>
      </c>
      <c r="Y118">
        <v>772227.25</v>
      </c>
      <c r="Z118">
        <v>103207.48</v>
      </c>
    </row>
    <row r="119" spans="1:28" x14ac:dyDescent="0.25">
      <c r="A119" t="s">
        <v>3099</v>
      </c>
      <c r="B119">
        <v>707754.77</v>
      </c>
      <c r="C119">
        <v>0</v>
      </c>
      <c r="D119">
        <v>30833.26</v>
      </c>
      <c r="E119">
        <v>427091.96</v>
      </c>
      <c r="F119">
        <v>140255.49</v>
      </c>
      <c r="J119">
        <v>45</v>
      </c>
      <c r="M119">
        <v>-1762172.63</v>
      </c>
      <c r="N119">
        <v>2916966.34</v>
      </c>
      <c r="O119">
        <v>1071.79</v>
      </c>
      <c r="P119">
        <v>1575271.91</v>
      </c>
      <c r="Q119">
        <v>347910</v>
      </c>
      <c r="T119">
        <v>1717170</v>
      </c>
      <c r="V119">
        <v>2310832</v>
      </c>
      <c r="W119">
        <v>2610</v>
      </c>
      <c r="Y119">
        <v>726668.82</v>
      </c>
      <c r="Z119">
        <v>116041.11</v>
      </c>
    </row>
    <row r="120" spans="1:28" x14ac:dyDescent="0.25">
      <c r="A120" t="s">
        <v>3100</v>
      </c>
      <c r="B120">
        <v>669937.71</v>
      </c>
      <c r="C120">
        <v>0</v>
      </c>
      <c r="D120">
        <v>21503.360000000001</v>
      </c>
      <c r="E120">
        <v>1984481.95</v>
      </c>
      <c r="F120">
        <v>794654.18</v>
      </c>
      <c r="J120">
        <v>209.05</v>
      </c>
      <c r="M120">
        <v>2350884.63</v>
      </c>
      <c r="N120">
        <v>1273796.02</v>
      </c>
      <c r="O120">
        <v>2316.2399999999998</v>
      </c>
      <c r="P120">
        <v>1534816.55</v>
      </c>
      <c r="T120">
        <v>897640</v>
      </c>
      <c r="V120">
        <v>1480446</v>
      </c>
      <c r="X120">
        <v>4522</v>
      </c>
      <c r="Y120">
        <v>568760.44999999995</v>
      </c>
      <c r="Z120">
        <v>240194.34</v>
      </c>
    </row>
    <row r="121" spans="1:28" x14ac:dyDescent="0.25">
      <c r="A121" t="s">
        <v>3101</v>
      </c>
      <c r="B121">
        <v>644360.11</v>
      </c>
      <c r="C121">
        <v>0</v>
      </c>
      <c r="D121">
        <v>48768.17</v>
      </c>
      <c r="E121">
        <v>1373879.71</v>
      </c>
      <c r="F121">
        <v>448801.02</v>
      </c>
      <c r="J121">
        <v>789.53</v>
      </c>
      <c r="M121">
        <v>775983.4</v>
      </c>
      <c r="N121">
        <v>1503797.2</v>
      </c>
      <c r="O121">
        <v>1312.21</v>
      </c>
      <c r="P121">
        <v>1774454.3</v>
      </c>
      <c r="Q121">
        <v>227000</v>
      </c>
      <c r="T121">
        <v>1879140</v>
      </c>
      <c r="U121">
        <v>139800</v>
      </c>
      <c r="V121">
        <v>2613694.7400000002</v>
      </c>
      <c r="Y121">
        <v>668879.26</v>
      </c>
      <c r="Z121">
        <v>106768.63</v>
      </c>
    </row>
    <row r="122" spans="1:28" x14ac:dyDescent="0.25">
      <c r="A122" t="s">
        <v>3102</v>
      </c>
      <c r="B122">
        <v>1365532.68</v>
      </c>
      <c r="C122">
        <v>0</v>
      </c>
      <c r="D122">
        <v>48145.120000000003</v>
      </c>
      <c r="E122">
        <v>344315.16</v>
      </c>
      <c r="F122">
        <v>91328.16</v>
      </c>
      <c r="J122">
        <v>0</v>
      </c>
      <c r="M122">
        <v>-2429.4899999999998</v>
      </c>
      <c r="N122">
        <v>1567499.51</v>
      </c>
      <c r="O122">
        <v>1228.55</v>
      </c>
      <c r="P122">
        <v>1294069.79</v>
      </c>
      <c r="Q122">
        <v>215800</v>
      </c>
      <c r="T122">
        <v>1412840</v>
      </c>
      <c r="U122">
        <v>40</v>
      </c>
      <c r="V122">
        <v>1944008</v>
      </c>
      <c r="X122">
        <v>2610</v>
      </c>
      <c r="Y122">
        <v>357555.01</v>
      </c>
      <c r="Z122">
        <v>60836.73</v>
      </c>
    </row>
    <row r="123" spans="1:28" x14ac:dyDescent="0.25">
      <c r="A123" t="s">
        <v>3178</v>
      </c>
      <c r="B123">
        <v>758112.56</v>
      </c>
      <c r="C123">
        <v>0</v>
      </c>
      <c r="D123">
        <v>26744.5</v>
      </c>
      <c r="E123">
        <v>320816.84000000003</v>
      </c>
      <c r="F123">
        <v>124334.18</v>
      </c>
      <c r="J123">
        <v>0</v>
      </c>
      <c r="M123">
        <v>-1511653.29</v>
      </c>
      <c r="N123">
        <v>2486417.9700000002</v>
      </c>
      <c r="O123">
        <v>606.86</v>
      </c>
      <c r="P123">
        <v>1073945.0900000001</v>
      </c>
      <c r="Q123">
        <v>190850</v>
      </c>
      <c r="T123">
        <v>1098620</v>
      </c>
      <c r="V123">
        <v>1523499</v>
      </c>
      <c r="Y123">
        <v>272558.86</v>
      </c>
      <c r="Z123">
        <v>116332.69</v>
      </c>
    </row>
    <row r="124" spans="1:28" x14ac:dyDescent="0.25">
      <c r="A124" t="s">
        <v>3179</v>
      </c>
      <c r="B124">
        <v>853259.64</v>
      </c>
      <c r="C124">
        <v>0</v>
      </c>
      <c r="D124">
        <v>28089.52</v>
      </c>
      <c r="E124">
        <v>136668.9</v>
      </c>
      <c r="F124">
        <v>673130.47</v>
      </c>
      <c r="J124">
        <v>0</v>
      </c>
      <c r="M124">
        <v>-1083657.96</v>
      </c>
      <c r="N124">
        <v>2517902.33</v>
      </c>
      <c r="O124">
        <v>981.14</v>
      </c>
      <c r="P124">
        <v>1411456.55</v>
      </c>
      <c r="Q124">
        <v>156000</v>
      </c>
      <c r="T124">
        <v>747360</v>
      </c>
      <c r="U124">
        <v>140000</v>
      </c>
      <c r="V124">
        <v>1267050</v>
      </c>
      <c r="W124">
        <v>2610</v>
      </c>
      <c r="Y124">
        <v>529171.99</v>
      </c>
      <c r="Z124">
        <v>193499.04</v>
      </c>
    </row>
    <row r="125" spans="1:28" x14ac:dyDescent="0.25">
      <c r="A125" t="s">
        <v>3103</v>
      </c>
      <c r="B125">
        <v>619643.46</v>
      </c>
      <c r="C125">
        <v>0</v>
      </c>
      <c r="D125">
        <v>33828.43</v>
      </c>
      <c r="E125">
        <v>9767.5499999999993</v>
      </c>
      <c r="F125">
        <v>49626.32</v>
      </c>
      <c r="J125">
        <v>37.380000000000003</v>
      </c>
      <c r="M125">
        <v>-1392520.58</v>
      </c>
      <c r="N125">
        <v>2171633.4300000002</v>
      </c>
      <c r="P125">
        <v>1040777.35</v>
      </c>
      <c r="Q125">
        <v>68300</v>
      </c>
      <c r="R125">
        <v>904.15</v>
      </c>
      <c r="T125">
        <v>1118844.8999999999</v>
      </c>
      <c r="V125">
        <v>1502080.9</v>
      </c>
      <c r="Y125">
        <v>598498.07999999996</v>
      </c>
      <c r="Z125">
        <v>15256.89</v>
      </c>
    </row>
    <row r="126" spans="1:28" x14ac:dyDescent="0.25">
      <c r="A126" t="s">
        <v>3104</v>
      </c>
      <c r="B126">
        <v>1104601.43</v>
      </c>
      <c r="C126">
        <v>0</v>
      </c>
      <c r="D126">
        <v>158724.92000000001</v>
      </c>
      <c r="E126">
        <v>8</v>
      </c>
      <c r="F126">
        <v>199505.38</v>
      </c>
      <c r="J126">
        <v>1140</v>
      </c>
      <c r="M126">
        <v>-1537870.25</v>
      </c>
      <c r="N126">
        <v>1977387.82</v>
      </c>
      <c r="P126">
        <v>2604976.15</v>
      </c>
      <c r="Q126">
        <v>30000</v>
      </c>
      <c r="R126">
        <v>745.69</v>
      </c>
      <c r="T126">
        <v>2530334</v>
      </c>
      <c r="V126">
        <v>2997260</v>
      </c>
      <c r="Y126">
        <v>817267.33</v>
      </c>
      <c r="Z126">
        <v>50208.85</v>
      </c>
    </row>
    <row r="127" spans="1:28" x14ac:dyDescent="0.25">
      <c r="A127" t="s">
        <v>3105</v>
      </c>
      <c r="B127">
        <v>569107.18999999994</v>
      </c>
      <c r="C127">
        <v>0</v>
      </c>
      <c r="D127">
        <v>19791.97</v>
      </c>
      <c r="E127">
        <v>105265.95</v>
      </c>
      <c r="F127">
        <v>72617.33</v>
      </c>
      <c r="J127">
        <v>2018.69</v>
      </c>
      <c r="M127">
        <v>-1415371.96</v>
      </c>
      <c r="N127">
        <v>1774116.27</v>
      </c>
      <c r="P127">
        <v>1159690.8600000001</v>
      </c>
      <c r="Q127">
        <v>65450</v>
      </c>
      <c r="R127">
        <v>551.04</v>
      </c>
      <c r="T127">
        <v>1043766</v>
      </c>
      <c r="V127">
        <v>1304854</v>
      </c>
      <c r="Y127">
        <v>408663.9</v>
      </c>
      <c r="Z127">
        <v>38815.56</v>
      </c>
    </row>
    <row r="128" spans="1:28" x14ac:dyDescent="0.25">
      <c r="A128" t="s">
        <v>3106</v>
      </c>
      <c r="B128">
        <v>1187912.9099999999</v>
      </c>
      <c r="C128">
        <v>0</v>
      </c>
      <c r="D128">
        <v>94963.48</v>
      </c>
      <c r="E128">
        <v>74695.789999999994</v>
      </c>
      <c r="F128">
        <v>203650.44</v>
      </c>
      <c r="J128">
        <v>3455.34</v>
      </c>
      <c r="M128">
        <v>-607514.43999999994</v>
      </c>
      <c r="N128">
        <v>1942485.74</v>
      </c>
      <c r="P128">
        <v>1502236.89</v>
      </c>
      <c r="R128">
        <v>1639.56</v>
      </c>
      <c r="T128">
        <v>2012172</v>
      </c>
      <c r="V128">
        <v>2228785</v>
      </c>
      <c r="Y128">
        <v>866692.9</v>
      </c>
      <c r="Z128">
        <v>64999.57</v>
      </c>
    </row>
    <row r="129" spans="1:28" x14ac:dyDescent="0.25">
      <c r="A129" t="s">
        <v>3107</v>
      </c>
      <c r="B129">
        <v>1377239.48</v>
      </c>
      <c r="C129">
        <v>0</v>
      </c>
      <c r="D129">
        <v>23175.85</v>
      </c>
      <c r="E129">
        <v>108182.42</v>
      </c>
      <c r="F129">
        <v>418046.33</v>
      </c>
      <c r="J129">
        <v>135.75</v>
      </c>
      <c r="M129">
        <v>-1109080.07</v>
      </c>
      <c r="N129">
        <v>2436322.09</v>
      </c>
      <c r="P129">
        <v>2053816.36</v>
      </c>
      <c r="Q129">
        <v>247510</v>
      </c>
      <c r="R129">
        <v>1535.93</v>
      </c>
      <c r="T129">
        <v>1848694</v>
      </c>
      <c r="U129">
        <v>116746.94</v>
      </c>
      <c r="V129">
        <v>2340198</v>
      </c>
      <c r="Y129">
        <v>943022.36</v>
      </c>
      <c r="Z129">
        <v>105066.56</v>
      </c>
    </row>
    <row r="130" spans="1:28" x14ac:dyDescent="0.25">
      <c r="A130" t="s">
        <v>3108</v>
      </c>
      <c r="B130">
        <v>334008.09000000003</v>
      </c>
      <c r="C130">
        <v>0</v>
      </c>
      <c r="D130">
        <v>66929.710000000006</v>
      </c>
      <c r="E130">
        <v>117015.34</v>
      </c>
      <c r="F130">
        <v>99124.58</v>
      </c>
      <c r="J130">
        <v>473</v>
      </c>
      <c r="M130">
        <v>-1233716.8700000001</v>
      </c>
      <c r="N130">
        <v>1752442.7</v>
      </c>
      <c r="P130">
        <v>865633.52</v>
      </c>
      <c r="Q130">
        <v>134549.34</v>
      </c>
      <c r="R130">
        <v>216.88</v>
      </c>
      <c r="T130">
        <v>571862</v>
      </c>
      <c r="U130">
        <v>35000</v>
      </c>
      <c r="V130">
        <v>850026.5</v>
      </c>
      <c r="Y130">
        <v>420004.07</v>
      </c>
      <c r="Z130">
        <v>101687.28</v>
      </c>
    </row>
    <row r="131" spans="1:28" x14ac:dyDescent="0.25">
      <c r="A131" t="s">
        <v>3109</v>
      </c>
      <c r="B131">
        <v>538405.75</v>
      </c>
      <c r="C131">
        <v>0</v>
      </c>
      <c r="D131">
        <v>64681.85</v>
      </c>
      <c r="E131">
        <v>128520.39</v>
      </c>
      <c r="F131">
        <v>50419.31</v>
      </c>
      <c r="J131">
        <v>204.29</v>
      </c>
      <c r="M131">
        <v>-2086934.38</v>
      </c>
      <c r="N131">
        <v>2586652.75</v>
      </c>
      <c r="P131">
        <v>1155782.27</v>
      </c>
      <c r="R131">
        <v>673.19</v>
      </c>
      <c r="T131">
        <v>736546</v>
      </c>
      <c r="V131">
        <v>1133009</v>
      </c>
      <c r="Y131">
        <v>248144.8</v>
      </c>
      <c r="Z131">
        <v>82948.02</v>
      </c>
    </row>
    <row r="132" spans="1:28" x14ac:dyDescent="0.25">
      <c r="A132" t="s">
        <v>3110</v>
      </c>
      <c r="B132">
        <v>1111785.49</v>
      </c>
      <c r="C132">
        <v>0</v>
      </c>
      <c r="D132">
        <v>115784.2</v>
      </c>
      <c r="E132">
        <v>7756.66</v>
      </c>
      <c r="F132">
        <v>124047.01</v>
      </c>
      <c r="J132">
        <v>-220</v>
      </c>
      <c r="M132">
        <v>-1044038.62</v>
      </c>
      <c r="N132">
        <v>1898238.82</v>
      </c>
      <c r="P132">
        <v>1427122.95</v>
      </c>
      <c r="Q132">
        <v>132900</v>
      </c>
      <c r="R132">
        <v>1217.42</v>
      </c>
      <c r="T132">
        <v>1537848</v>
      </c>
      <c r="V132">
        <v>1987017.32</v>
      </c>
      <c r="Y132">
        <v>353015.57</v>
      </c>
      <c r="Z132">
        <v>37112.32</v>
      </c>
    </row>
    <row r="133" spans="1:28" x14ac:dyDescent="0.25">
      <c r="A133" t="s">
        <v>3111</v>
      </c>
      <c r="B133">
        <v>803167.21</v>
      </c>
      <c r="C133">
        <v>0</v>
      </c>
      <c r="D133">
        <v>95233.53</v>
      </c>
      <c r="E133">
        <v>100990.53</v>
      </c>
      <c r="F133">
        <v>184288.51</v>
      </c>
      <c r="M133">
        <v>-1719795.39</v>
      </c>
      <c r="N133">
        <v>2434424.27</v>
      </c>
      <c r="P133">
        <v>1734899.01</v>
      </c>
      <c r="R133">
        <v>1042.4000000000001</v>
      </c>
      <c r="T133">
        <v>1227419</v>
      </c>
      <c r="U133">
        <v>75400</v>
      </c>
      <c r="V133">
        <v>1685514.12</v>
      </c>
      <c r="Y133">
        <v>534396.67000000004</v>
      </c>
      <c r="Z133">
        <v>101569.64</v>
      </c>
    </row>
    <row r="134" spans="1:28" x14ac:dyDescent="0.25">
      <c r="A134" t="s">
        <v>3112</v>
      </c>
      <c r="B134">
        <v>885937.47</v>
      </c>
      <c r="C134">
        <v>0</v>
      </c>
      <c r="D134">
        <v>52269.14</v>
      </c>
      <c r="E134">
        <v>222811.81</v>
      </c>
      <c r="F134">
        <v>34253.339999999997</v>
      </c>
      <c r="J134">
        <v>1163</v>
      </c>
      <c r="M134">
        <v>-1658626.46</v>
      </c>
      <c r="N134">
        <v>2150215.54</v>
      </c>
      <c r="P134">
        <v>1883727.95</v>
      </c>
      <c r="Q134">
        <v>380400</v>
      </c>
      <c r="R134">
        <v>944.11</v>
      </c>
      <c r="T134">
        <v>1270290</v>
      </c>
      <c r="V134">
        <v>1847231.33</v>
      </c>
      <c r="Y134">
        <v>659635.71</v>
      </c>
      <c r="Z134">
        <v>58139.040000000001</v>
      </c>
    </row>
    <row r="135" spans="1:28" x14ac:dyDescent="0.25">
      <c r="A135" t="s">
        <v>3175</v>
      </c>
      <c r="B135">
        <v>716277.14</v>
      </c>
      <c r="C135">
        <v>0</v>
      </c>
      <c r="D135">
        <v>8822.5</v>
      </c>
      <c r="E135">
        <v>114754.24000000001</v>
      </c>
      <c r="F135">
        <v>37251.65</v>
      </c>
      <c r="J135">
        <v>121</v>
      </c>
      <c r="M135">
        <v>-1186217.42</v>
      </c>
      <c r="N135">
        <v>1699412.19</v>
      </c>
      <c r="P135">
        <v>814827.7</v>
      </c>
      <c r="R135">
        <v>768.43</v>
      </c>
      <c r="T135">
        <v>669487</v>
      </c>
      <c r="V135">
        <v>841795</v>
      </c>
      <c r="Y135">
        <v>145079.04999999999</v>
      </c>
      <c r="Z135">
        <v>28819.32</v>
      </c>
    </row>
    <row r="136" spans="1:28" x14ac:dyDescent="0.25">
      <c r="A136" t="s">
        <v>3113</v>
      </c>
      <c r="B136">
        <v>1476971.96</v>
      </c>
      <c r="C136">
        <v>0</v>
      </c>
      <c r="D136">
        <v>93798.79</v>
      </c>
      <c r="E136">
        <v>651171.13</v>
      </c>
      <c r="F136">
        <v>611582.57999999996</v>
      </c>
      <c r="J136">
        <v>602.75</v>
      </c>
      <c r="L136">
        <v>-1077115.68</v>
      </c>
      <c r="N136">
        <v>3628521.74</v>
      </c>
      <c r="P136">
        <v>4226724.92</v>
      </c>
      <c r="Q136">
        <v>84000</v>
      </c>
      <c r="R136">
        <v>1288.3399999999999</v>
      </c>
      <c r="T136">
        <v>3329421.47</v>
      </c>
      <c r="U136">
        <v>84000</v>
      </c>
      <c r="V136">
        <v>4055779.47</v>
      </c>
      <c r="W136">
        <v>5506</v>
      </c>
      <c r="Y136">
        <v>3130645.43</v>
      </c>
      <c r="Z136">
        <v>161845.68</v>
      </c>
      <c r="AB136">
        <v>10000</v>
      </c>
    </row>
    <row r="137" spans="1:28" x14ac:dyDescent="0.25">
      <c r="A137" t="s">
        <v>3114</v>
      </c>
      <c r="B137">
        <v>811759.78</v>
      </c>
      <c r="C137">
        <v>0</v>
      </c>
      <c r="D137">
        <v>107203.6</v>
      </c>
      <c r="E137">
        <v>1121238.43</v>
      </c>
      <c r="F137">
        <v>303956.55</v>
      </c>
      <c r="J137">
        <v>95534.9</v>
      </c>
      <c r="L137">
        <v>1516554.98</v>
      </c>
      <c r="N137">
        <v>365872.84</v>
      </c>
      <c r="P137">
        <v>2363329.1800000002</v>
      </c>
      <c r="Q137">
        <v>101550</v>
      </c>
      <c r="R137">
        <v>455.62</v>
      </c>
      <c r="T137">
        <v>1236927</v>
      </c>
      <c r="U137">
        <v>12000</v>
      </c>
      <c r="V137">
        <v>1627188</v>
      </c>
      <c r="W137">
        <v>960</v>
      </c>
      <c r="Y137">
        <v>1588191.24</v>
      </c>
      <c r="Z137">
        <v>178885.92</v>
      </c>
      <c r="AB137">
        <v>10000</v>
      </c>
    </row>
    <row r="138" spans="1:28" x14ac:dyDescent="0.25">
      <c r="A138" t="s">
        <v>3115</v>
      </c>
      <c r="B138">
        <v>599278.67000000004</v>
      </c>
      <c r="C138">
        <v>25560</v>
      </c>
      <c r="D138">
        <v>209626.37</v>
      </c>
      <c r="E138">
        <v>74678.14</v>
      </c>
      <c r="F138">
        <v>45266.82</v>
      </c>
      <c r="J138">
        <v>76764.33</v>
      </c>
      <c r="L138">
        <v>-1519592.63</v>
      </c>
      <c r="N138">
        <v>2122751.4700000002</v>
      </c>
      <c r="P138">
        <v>2661296.3199999998</v>
      </c>
      <c r="Q138">
        <v>115770</v>
      </c>
      <c r="R138">
        <v>561.42999999999995</v>
      </c>
      <c r="T138">
        <v>1425193</v>
      </c>
      <c r="U138">
        <v>24000</v>
      </c>
      <c r="V138">
        <v>2040485</v>
      </c>
      <c r="Y138">
        <v>1822529.2</v>
      </c>
      <c r="Z138">
        <v>22754.720000000001</v>
      </c>
      <c r="AB138">
        <v>10000</v>
      </c>
    </row>
    <row r="139" spans="1:28" x14ac:dyDescent="0.25">
      <c r="A139" t="s">
        <v>3116</v>
      </c>
      <c r="B139">
        <v>1142273</v>
      </c>
      <c r="C139">
        <v>0</v>
      </c>
      <c r="D139">
        <v>127387.33</v>
      </c>
      <c r="E139">
        <v>1738803.51</v>
      </c>
      <c r="F139">
        <v>113763.2</v>
      </c>
      <c r="J139">
        <v>15000</v>
      </c>
      <c r="L139">
        <v>2028064.37</v>
      </c>
      <c r="N139">
        <v>765116.2</v>
      </c>
      <c r="P139">
        <v>2473045.29</v>
      </c>
      <c r="Q139">
        <v>150000</v>
      </c>
      <c r="R139">
        <v>1006.5</v>
      </c>
      <c r="T139">
        <v>1461523</v>
      </c>
      <c r="U139">
        <v>12000</v>
      </c>
      <c r="V139">
        <v>1905745</v>
      </c>
      <c r="W139">
        <v>4500</v>
      </c>
      <c r="Y139">
        <v>1703556.94</v>
      </c>
      <c r="Z139">
        <v>183952.88</v>
      </c>
      <c r="AB139">
        <v>10000</v>
      </c>
    </row>
    <row r="140" spans="1:28" x14ac:dyDescent="0.25">
      <c r="A140" t="s">
        <v>3117</v>
      </c>
      <c r="B140">
        <v>887648.34</v>
      </c>
      <c r="C140">
        <v>0</v>
      </c>
      <c r="D140">
        <v>133351.32999999999</v>
      </c>
      <c r="E140">
        <v>2028.91</v>
      </c>
      <c r="F140">
        <v>600444.06000000006</v>
      </c>
      <c r="J140">
        <v>0</v>
      </c>
      <c r="L140">
        <v>-1975188.72</v>
      </c>
      <c r="N140">
        <v>3234091.19</v>
      </c>
      <c r="P140">
        <v>3281497.64</v>
      </c>
      <c r="R140">
        <v>460.53</v>
      </c>
      <c r="T140">
        <v>837214</v>
      </c>
      <c r="U140">
        <v>12000</v>
      </c>
      <c r="V140">
        <v>1201802</v>
      </c>
      <c r="Y140">
        <v>2293980.64</v>
      </c>
      <c r="Z140">
        <v>177560.86</v>
      </c>
      <c r="AB140">
        <v>10000</v>
      </c>
    </row>
    <row r="141" spans="1:28" x14ac:dyDescent="0.25">
      <c r="A141" t="s">
        <v>3118</v>
      </c>
      <c r="B141">
        <v>960156.12</v>
      </c>
      <c r="C141">
        <v>0</v>
      </c>
      <c r="D141">
        <v>133344.45000000001</v>
      </c>
      <c r="E141">
        <v>356437.69</v>
      </c>
      <c r="F141">
        <v>47117.96</v>
      </c>
      <c r="J141">
        <v>115768.46</v>
      </c>
      <c r="L141">
        <v>-1020153.28</v>
      </c>
      <c r="N141">
        <v>1809525.85</v>
      </c>
      <c r="P141">
        <v>2423540.2999999998</v>
      </c>
      <c r="Q141">
        <v>89875</v>
      </c>
      <c r="R141">
        <v>354.21</v>
      </c>
      <c r="T141">
        <v>727083.95</v>
      </c>
      <c r="U141">
        <v>11542.3</v>
      </c>
      <c r="V141">
        <v>993903.25</v>
      </c>
      <c r="Y141">
        <v>1778028.47</v>
      </c>
      <c r="Z141">
        <v>85984.4</v>
      </c>
      <c r="AB141">
        <v>10000</v>
      </c>
    </row>
    <row r="142" spans="1:28" x14ac:dyDescent="0.25">
      <c r="A142" t="s">
        <v>3119</v>
      </c>
      <c r="B142">
        <v>1164140.04</v>
      </c>
      <c r="C142">
        <v>0</v>
      </c>
      <c r="D142">
        <v>173959.39</v>
      </c>
      <c r="E142">
        <v>861231.31</v>
      </c>
      <c r="F142">
        <v>684246.59</v>
      </c>
      <c r="J142">
        <v>232569.9</v>
      </c>
      <c r="L142">
        <v>1154674.74</v>
      </c>
      <c r="N142">
        <v>1034850.95</v>
      </c>
      <c r="P142">
        <v>3602214.16</v>
      </c>
      <c r="Q142">
        <v>8400</v>
      </c>
      <c r="R142">
        <v>607.44000000000005</v>
      </c>
      <c r="T142">
        <v>1126741</v>
      </c>
      <c r="U142">
        <v>12000</v>
      </c>
      <c r="V142">
        <v>1720930</v>
      </c>
      <c r="W142">
        <v>3000</v>
      </c>
      <c r="Y142">
        <v>2215874.63</v>
      </c>
      <c r="Z142">
        <v>167581.23000000001</v>
      </c>
      <c r="AB142">
        <v>10000</v>
      </c>
    </row>
    <row r="143" spans="1:28" x14ac:dyDescent="0.25">
      <c r="A143" t="s">
        <v>3120</v>
      </c>
      <c r="B143">
        <v>762103.09</v>
      </c>
      <c r="C143">
        <v>0</v>
      </c>
      <c r="D143">
        <v>59010.14</v>
      </c>
      <c r="E143">
        <v>95610.69</v>
      </c>
      <c r="F143">
        <v>65670.25</v>
      </c>
      <c r="J143">
        <v>272958.92</v>
      </c>
      <c r="L143">
        <v>-1184545.1399999999</v>
      </c>
      <c r="N143">
        <v>1778360.15</v>
      </c>
      <c r="P143">
        <v>2777634.11</v>
      </c>
      <c r="Q143">
        <v>21800</v>
      </c>
      <c r="R143">
        <v>540.27</v>
      </c>
      <c r="T143">
        <v>2541043</v>
      </c>
      <c r="U143">
        <v>24000</v>
      </c>
      <c r="V143">
        <v>3026669</v>
      </c>
      <c r="Y143">
        <v>2041237.26</v>
      </c>
      <c r="Z143">
        <v>34866.82</v>
      </c>
      <c r="AB143">
        <v>10000</v>
      </c>
    </row>
    <row r="144" spans="1:28" x14ac:dyDescent="0.25">
      <c r="A144" t="s">
        <v>3121</v>
      </c>
      <c r="B144">
        <v>613649.1</v>
      </c>
      <c r="C144">
        <v>61050</v>
      </c>
      <c r="D144">
        <v>33727.03</v>
      </c>
      <c r="E144">
        <v>416686.89</v>
      </c>
      <c r="F144">
        <v>1814.21</v>
      </c>
      <c r="J144">
        <v>93756.4</v>
      </c>
      <c r="L144">
        <v>-1677638.01</v>
      </c>
      <c r="N144">
        <v>2463401.71</v>
      </c>
      <c r="P144">
        <v>2554069.06</v>
      </c>
      <c r="Q144">
        <v>124255</v>
      </c>
      <c r="R144">
        <v>334.17</v>
      </c>
      <c r="T144">
        <v>1191610</v>
      </c>
      <c r="U144">
        <v>12000</v>
      </c>
      <c r="V144">
        <v>1512470</v>
      </c>
      <c r="W144">
        <v>3000</v>
      </c>
      <c r="Y144">
        <v>1905120.37</v>
      </c>
      <c r="Z144">
        <v>92719.23</v>
      </c>
      <c r="AB144">
        <v>10000</v>
      </c>
    </row>
    <row r="145" spans="1:28" x14ac:dyDescent="0.25">
      <c r="A145" t="s">
        <v>3122</v>
      </c>
      <c r="B145">
        <v>1523927.8</v>
      </c>
      <c r="C145">
        <v>0</v>
      </c>
      <c r="D145">
        <v>196233.09</v>
      </c>
      <c r="E145">
        <v>15293.56</v>
      </c>
      <c r="F145">
        <v>7398.13</v>
      </c>
      <c r="J145">
        <v>17322.740000000002</v>
      </c>
      <c r="L145">
        <v>-897136.65</v>
      </c>
      <c r="N145">
        <v>1748544.54</v>
      </c>
      <c r="P145">
        <v>4054126.27</v>
      </c>
      <c r="Q145">
        <v>239550</v>
      </c>
      <c r="R145">
        <v>861</v>
      </c>
      <c r="T145">
        <v>1990576.6</v>
      </c>
      <c r="U145">
        <v>12000</v>
      </c>
      <c r="V145">
        <v>2260660.6</v>
      </c>
      <c r="W145">
        <v>25748</v>
      </c>
      <c r="Y145">
        <v>3326356.73</v>
      </c>
      <c r="Z145">
        <v>30482.59</v>
      </c>
    </row>
    <row r="146" spans="1:28" x14ac:dyDescent="0.25">
      <c r="A146" t="s">
        <v>3123</v>
      </c>
      <c r="B146">
        <v>698038.48</v>
      </c>
      <c r="C146">
        <v>0</v>
      </c>
      <c r="D146">
        <v>153232.01999999999</v>
      </c>
      <c r="E146">
        <v>1001172.17</v>
      </c>
      <c r="F146">
        <v>52251.29</v>
      </c>
      <c r="J146">
        <v>184.6</v>
      </c>
      <c r="L146">
        <v>1209491.26</v>
      </c>
      <c r="N146">
        <v>577706.88</v>
      </c>
      <c r="P146">
        <v>3612159.08</v>
      </c>
      <c r="R146">
        <v>684.79</v>
      </c>
      <c r="T146">
        <v>1903069</v>
      </c>
      <c r="U146">
        <v>12000</v>
      </c>
      <c r="V146">
        <v>2413011.88</v>
      </c>
      <c r="W146">
        <v>3000</v>
      </c>
      <c r="Y146">
        <v>2788731.03</v>
      </c>
      <c r="Z146">
        <v>104614.33</v>
      </c>
      <c r="AB146">
        <v>10000</v>
      </c>
    </row>
    <row r="147" spans="1:28" x14ac:dyDescent="0.25">
      <c r="A147" t="s">
        <v>3124</v>
      </c>
      <c r="B147">
        <v>1517802.27</v>
      </c>
      <c r="C147">
        <v>0</v>
      </c>
      <c r="D147">
        <v>331935.09999999998</v>
      </c>
      <c r="E147">
        <v>58894.67</v>
      </c>
      <c r="F147">
        <v>70477.8</v>
      </c>
      <c r="J147">
        <v>153713.88</v>
      </c>
      <c r="L147">
        <v>-1607109.34</v>
      </c>
      <c r="N147">
        <v>3628551.99</v>
      </c>
      <c r="P147">
        <v>3842041.64</v>
      </c>
      <c r="Q147">
        <v>626999</v>
      </c>
      <c r="R147">
        <v>1513.07</v>
      </c>
      <c r="T147">
        <v>2120503</v>
      </c>
      <c r="U147">
        <v>12000</v>
      </c>
      <c r="V147">
        <v>2475943</v>
      </c>
      <c r="W147">
        <v>4500</v>
      </c>
      <c r="Y147">
        <v>4007559.46</v>
      </c>
      <c r="Z147">
        <v>26652.959999999999</v>
      </c>
      <c r="AB147">
        <v>50920.480000000003</v>
      </c>
    </row>
    <row r="148" spans="1:28" x14ac:dyDescent="0.25">
      <c r="A148" t="s">
        <v>3125</v>
      </c>
      <c r="B148">
        <v>1077078.06</v>
      </c>
      <c r="C148">
        <v>0</v>
      </c>
      <c r="D148">
        <v>65087.95</v>
      </c>
      <c r="E148">
        <v>424217.62</v>
      </c>
      <c r="F148">
        <v>76575.75</v>
      </c>
      <c r="J148">
        <v>440</v>
      </c>
      <c r="L148">
        <v>-710280.34</v>
      </c>
      <c r="N148">
        <v>2252597.11</v>
      </c>
      <c r="P148">
        <v>2986893.83</v>
      </c>
      <c r="Q148">
        <v>188000</v>
      </c>
      <c r="R148">
        <v>1058.74</v>
      </c>
      <c r="T148">
        <v>1516340</v>
      </c>
      <c r="U148">
        <v>24000</v>
      </c>
      <c r="V148">
        <v>1918192.93</v>
      </c>
      <c r="Y148">
        <v>2557278.61</v>
      </c>
      <c r="Z148">
        <v>67376.639999999999</v>
      </c>
      <c r="AB148">
        <v>10000</v>
      </c>
    </row>
    <row r="149" spans="1:28" x14ac:dyDescent="0.25">
      <c r="A149" t="s">
        <v>3126</v>
      </c>
      <c r="B149">
        <v>408477.36</v>
      </c>
      <c r="C149">
        <v>0</v>
      </c>
      <c r="D149">
        <v>45128.86</v>
      </c>
      <c r="E149">
        <v>1136629.17</v>
      </c>
      <c r="F149">
        <v>10030</v>
      </c>
      <c r="J149">
        <v>6500</v>
      </c>
      <c r="L149">
        <v>875914.91</v>
      </c>
      <c r="N149">
        <v>605433.22</v>
      </c>
      <c r="P149">
        <v>1899796.67</v>
      </c>
      <c r="Q149">
        <v>81815</v>
      </c>
      <c r="R149">
        <v>341.37</v>
      </c>
      <c r="T149">
        <v>889443</v>
      </c>
      <c r="U149">
        <v>-2062.8000000000002</v>
      </c>
      <c r="V149">
        <v>1269082.2</v>
      </c>
      <c r="Y149">
        <v>1379836.15</v>
      </c>
      <c r="Z149">
        <v>93197.63</v>
      </c>
      <c r="AB149">
        <v>10000</v>
      </c>
    </row>
    <row r="150" spans="1:28" x14ac:dyDescent="0.25">
      <c r="A150" t="s">
        <v>3127</v>
      </c>
      <c r="B150">
        <v>611854.29</v>
      </c>
      <c r="C150">
        <v>30000</v>
      </c>
      <c r="D150">
        <v>50597.03</v>
      </c>
      <c r="E150">
        <v>1185423.6000000001</v>
      </c>
      <c r="F150">
        <v>13175.52</v>
      </c>
      <c r="J150">
        <v>751.05</v>
      </c>
      <c r="L150">
        <v>927555.26</v>
      </c>
      <c r="N150">
        <v>698047.3</v>
      </c>
      <c r="P150">
        <v>1445743.84</v>
      </c>
      <c r="Q150">
        <v>60019.49</v>
      </c>
      <c r="R150">
        <v>326.77999999999997</v>
      </c>
      <c r="T150">
        <v>1270026</v>
      </c>
      <c r="U150">
        <v>24000</v>
      </c>
      <c r="V150">
        <v>1622944</v>
      </c>
      <c r="Y150">
        <v>1149538.29</v>
      </c>
      <c r="Z150">
        <v>77494.240000000005</v>
      </c>
      <c r="AB150">
        <v>10000</v>
      </c>
    </row>
    <row r="151" spans="1:28" x14ac:dyDescent="0.25">
      <c r="A151" t="s">
        <v>3128</v>
      </c>
      <c r="B151">
        <v>262490.32</v>
      </c>
      <c r="C151">
        <v>0</v>
      </c>
      <c r="D151">
        <v>67666.97</v>
      </c>
      <c r="E151">
        <v>822495.48</v>
      </c>
      <c r="F151">
        <v>7397.04</v>
      </c>
      <c r="J151">
        <v>19671.73</v>
      </c>
      <c r="L151">
        <v>587481.24</v>
      </c>
      <c r="N151">
        <v>399608.02</v>
      </c>
      <c r="P151">
        <v>1366339.35</v>
      </c>
      <c r="Q151">
        <v>141010</v>
      </c>
      <c r="R151">
        <v>168.95</v>
      </c>
      <c r="T151">
        <v>1443080</v>
      </c>
      <c r="U151">
        <v>14000</v>
      </c>
      <c r="V151">
        <v>1710897</v>
      </c>
      <c r="Y151">
        <v>1072221.1299999999</v>
      </c>
      <c r="Z151">
        <v>75956.850000000006</v>
      </c>
      <c r="AB151">
        <v>10000</v>
      </c>
    </row>
    <row r="152" spans="1:28" x14ac:dyDescent="0.25">
      <c r="A152" t="s">
        <v>3129</v>
      </c>
      <c r="B152">
        <v>433162.54</v>
      </c>
      <c r="C152">
        <v>0</v>
      </c>
      <c r="D152">
        <v>73346.210000000006</v>
      </c>
      <c r="E152">
        <v>292545.56</v>
      </c>
      <c r="F152">
        <v>66539.210000000006</v>
      </c>
      <c r="J152">
        <v>65430</v>
      </c>
      <c r="L152">
        <v>-1009202.71</v>
      </c>
      <c r="N152">
        <v>1677902.08</v>
      </c>
      <c r="P152">
        <v>1795561.91</v>
      </c>
      <c r="Q152">
        <v>113970</v>
      </c>
      <c r="R152">
        <v>330.01</v>
      </c>
      <c r="T152">
        <v>1063182</v>
      </c>
      <c r="U152">
        <v>12000</v>
      </c>
      <c r="V152">
        <v>1482583</v>
      </c>
      <c r="W152">
        <v>4500</v>
      </c>
      <c r="Y152">
        <v>1231652.55</v>
      </c>
      <c r="Z152">
        <v>65270.720000000001</v>
      </c>
      <c r="AB152">
        <v>10000</v>
      </c>
    </row>
    <row r="153" spans="1:28" x14ac:dyDescent="0.25">
      <c r="A153" t="s">
        <v>3130</v>
      </c>
      <c r="B153">
        <v>665593.88</v>
      </c>
      <c r="C153">
        <v>61248</v>
      </c>
      <c r="D153">
        <v>236835.02</v>
      </c>
      <c r="E153">
        <v>754534.97</v>
      </c>
      <c r="F153">
        <v>44951.46</v>
      </c>
      <c r="J153">
        <v>656.4</v>
      </c>
      <c r="L153">
        <v>662257.37</v>
      </c>
      <c r="N153">
        <v>511906.95</v>
      </c>
      <c r="P153">
        <v>2536741.75</v>
      </c>
      <c r="Q153">
        <v>262000</v>
      </c>
      <c r="R153">
        <v>463.12</v>
      </c>
      <c r="T153">
        <v>2330725</v>
      </c>
      <c r="U153">
        <v>56000</v>
      </c>
      <c r="V153">
        <v>2927966</v>
      </c>
      <c r="Y153">
        <v>1434379.62</v>
      </c>
      <c r="Z153">
        <v>91875.199999999997</v>
      </c>
      <c r="AB153">
        <v>10000</v>
      </c>
    </row>
    <row r="154" spans="1:28" x14ac:dyDescent="0.25">
      <c r="A154" t="s">
        <v>3131</v>
      </c>
      <c r="B154">
        <v>1144630.43</v>
      </c>
      <c r="C154">
        <v>0</v>
      </c>
      <c r="D154">
        <v>104065.34</v>
      </c>
      <c r="E154">
        <v>658092.93999999994</v>
      </c>
      <c r="F154">
        <v>123139.53</v>
      </c>
      <c r="J154">
        <v>0</v>
      </c>
      <c r="L154">
        <v>-1553505.16</v>
      </c>
      <c r="N154">
        <v>3252587.34</v>
      </c>
      <c r="P154">
        <v>2581210.2400000002</v>
      </c>
      <c r="Q154">
        <v>140300</v>
      </c>
      <c r="R154">
        <v>887.47</v>
      </c>
      <c r="T154">
        <v>1518468</v>
      </c>
      <c r="U154">
        <v>27000</v>
      </c>
      <c r="V154">
        <v>2072034</v>
      </c>
      <c r="W154">
        <v>3000</v>
      </c>
      <c r="Y154">
        <v>1843165.09</v>
      </c>
      <c r="Z154">
        <v>154779.56</v>
      </c>
      <c r="AB154">
        <v>10000</v>
      </c>
    </row>
    <row r="155" spans="1:28" x14ac:dyDescent="0.25">
      <c r="A155" t="s">
        <v>3176</v>
      </c>
      <c r="B155">
        <v>766012.4</v>
      </c>
      <c r="C155">
        <v>0</v>
      </c>
      <c r="D155">
        <v>173870.44</v>
      </c>
      <c r="E155">
        <v>1496657.72</v>
      </c>
      <c r="F155">
        <v>68895.06</v>
      </c>
      <c r="J155">
        <v>10000</v>
      </c>
      <c r="L155">
        <v>-529564.99</v>
      </c>
      <c r="N155">
        <v>2705484.32</v>
      </c>
      <c r="P155">
        <v>2131154.33</v>
      </c>
      <c r="Q155">
        <v>190380</v>
      </c>
      <c r="R155">
        <v>712.5</v>
      </c>
      <c r="T155">
        <v>965164</v>
      </c>
      <c r="U155">
        <v>12000</v>
      </c>
      <c r="V155">
        <v>1291653</v>
      </c>
      <c r="Y155">
        <v>1612211.26</v>
      </c>
      <c r="Z155">
        <v>113727.28</v>
      </c>
      <c r="AB155">
        <v>10000</v>
      </c>
    </row>
    <row r="156" spans="1:28" x14ac:dyDescent="0.25">
      <c r="A156" t="s">
        <v>3132</v>
      </c>
      <c r="B156">
        <v>650294.07999999996</v>
      </c>
      <c r="C156">
        <v>0</v>
      </c>
      <c r="D156">
        <v>86821.94</v>
      </c>
      <c r="E156">
        <v>294658.59999999998</v>
      </c>
      <c r="F156">
        <v>120459.49</v>
      </c>
      <c r="J156">
        <v>1382.19</v>
      </c>
      <c r="M156">
        <v>-771368.44</v>
      </c>
      <c r="N156">
        <v>1733406.94</v>
      </c>
      <c r="P156">
        <v>1642212.56</v>
      </c>
      <c r="Q156">
        <v>175915</v>
      </c>
      <c r="R156">
        <v>542.46</v>
      </c>
      <c r="T156">
        <v>1560680</v>
      </c>
      <c r="U156">
        <v>10500</v>
      </c>
      <c r="V156">
        <v>2157414.25</v>
      </c>
      <c r="W156">
        <v>2000</v>
      </c>
      <c r="X156">
        <v>11386</v>
      </c>
      <c r="Y156">
        <v>453344.65</v>
      </c>
      <c r="Z156">
        <v>210409.2</v>
      </c>
      <c r="AB156">
        <v>45000</v>
      </c>
    </row>
    <row r="157" spans="1:28" x14ac:dyDescent="0.25">
      <c r="A157" t="s">
        <v>3133</v>
      </c>
      <c r="B157">
        <v>440462.8</v>
      </c>
      <c r="C157">
        <v>0</v>
      </c>
      <c r="D157">
        <v>30033.46</v>
      </c>
      <c r="E157">
        <v>70888.460000000006</v>
      </c>
      <c r="F157">
        <v>78374.38</v>
      </c>
      <c r="J157">
        <v>0</v>
      </c>
      <c r="M157">
        <v>-1475347.24</v>
      </c>
      <c r="N157">
        <v>1890457.72</v>
      </c>
      <c r="P157">
        <v>1001898.03</v>
      </c>
      <c r="Q157">
        <v>174281</v>
      </c>
      <c r="R157">
        <v>376.14</v>
      </c>
      <c r="T157">
        <v>993760</v>
      </c>
      <c r="U157">
        <v>24000</v>
      </c>
      <c r="V157">
        <v>1266259</v>
      </c>
      <c r="X157">
        <v>4800</v>
      </c>
      <c r="Y157">
        <v>370173.29</v>
      </c>
      <c r="Z157">
        <v>26846.76</v>
      </c>
      <c r="AB157">
        <v>54000</v>
      </c>
    </row>
    <row r="158" spans="1:28" x14ac:dyDescent="0.25">
      <c r="A158" t="s">
        <v>3134</v>
      </c>
      <c r="B158">
        <v>706953.9</v>
      </c>
      <c r="C158">
        <v>0</v>
      </c>
      <c r="D158">
        <v>101150.98</v>
      </c>
      <c r="E158">
        <v>1957737.18</v>
      </c>
      <c r="F158">
        <v>-40586.5</v>
      </c>
      <c r="J158">
        <v>13.8</v>
      </c>
      <c r="M158">
        <v>1780150.13</v>
      </c>
      <c r="N158">
        <v>715300.29</v>
      </c>
      <c r="P158">
        <v>1838709.77</v>
      </c>
      <c r="Q158">
        <v>168030</v>
      </c>
      <c r="R158">
        <v>423.24</v>
      </c>
      <c r="T158">
        <v>1197820</v>
      </c>
      <c r="U158">
        <v>12000</v>
      </c>
      <c r="V158">
        <v>1865685</v>
      </c>
      <c r="X158">
        <v>15080</v>
      </c>
      <c r="Y158">
        <v>433752.83</v>
      </c>
      <c r="Z158">
        <v>255373.84</v>
      </c>
    </row>
    <row r="159" spans="1:28" x14ac:dyDescent="0.25">
      <c r="A159" t="s">
        <v>3135</v>
      </c>
      <c r="B159">
        <v>801298.79</v>
      </c>
      <c r="C159">
        <v>0</v>
      </c>
      <c r="D159">
        <v>117727.59</v>
      </c>
      <c r="E159">
        <v>105870.92</v>
      </c>
      <c r="F159">
        <v>94405.42</v>
      </c>
      <c r="J159">
        <v>0</v>
      </c>
      <c r="M159">
        <v>-819109.57</v>
      </c>
      <c r="N159">
        <v>1595931.52</v>
      </c>
      <c r="P159">
        <v>1781036.83</v>
      </c>
      <c r="R159">
        <v>663.75</v>
      </c>
      <c r="T159">
        <v>1085280</v>
      </c>
      <c r="V159">
        <v>1747870</v>
      </c>
      <c r="X159">
        <v>12120</v>
      </c>
      <c r="Y159">
        <v>262978.32</v>
      </c>
      <c r="Z159">
        <v>92242.240000000005</v>
      </c>
      <c r="AB159">
        <v>89051.75</v>
      </c>
    </row>
    <row r="160" spans="1:28" x14ac:dyDescent="0.25">
      <c r="A160" t="s">
        <v>3136</v>
      </c>
      <c r="B160">
        <v>520655.25</v>
      </c>
      <c r="C160">
        <v>0</v>
      </c>
      <c r="D160">
        <v>56491.61</v>
      </c>
      <c r="E160">
        <v>246405.98</v>
      </c>
      <c r="F160">
        <v>912979.46</v>
      </c>
      <c r="G160">
        <v>14355</v>
      </c>
      <c r="J160">
        <v>0</v>
      </c>
      <c r="M160">
        <v>-1351937.17</v>
      </c>
      <c r="N160">
        <v>2218013.29</v>
      </c>
      <c r="P160">
        <v>1474357.08</v>
      </c>
      <c r="Q160">
        <v>14250</v>
      </c>
      <c r="R160">
        <v>1190.43</v>
      </c>
      <c r="T160">
        <v>1183483</v>
      </c>
      <c r="V160">
        <v>1484731</v>
      </c>
      <c r="Y160">
        <v>157991.59</v>
      </c>
      <c r="Z160">
        <v>69294.740000000005</v>
      </c>
    </row>
    <row r="161" spans="1:27" x14ac:dyDescent="0.25">
      <c r="A161" t="s">
        <v>3137</v>
      </c>
      <c r="B161">
        <v>509077.8</v>
      </c>
      <c r="C161">
        <v>0</v>
      </c>
      <c r="D161">
        <v>86517.63</v>
      </c>
      <c r="E161">
        <v>111179.56</v>
      </c>
      <c r="F161">
        <v>362444.91</v>
      </c>
      <c r="J161">
        <v>814.95</v>
      </c>
      <c r="M161">
        <v>-765562.14</v>
      </c>
      <c r="N161">
        <v>1904185.77</v>
      </c>
      <c r="P161">
        <v>851862.56</v>
      </c>
      <c r="Q161">
        <v>115337</v>
      </c>
      <c r="R161">
        <v>573.47</v>
      </c>
      <c r="T161">
        <v>1983293.5</v>
      </c>
      <c r="U161">
        <v>11840</v>
      </c>
      <c r="V161">
        <v>2383093.5</v>
      </c>
      <c r="Y161">
        <v>293942.82</v>
      </c>
      <c r="Z161">
        <v>138846.39000000001</v>
      </c>
    </row>
    <row r="162" spans="1:27" x14ac:dyDescent="0.25">
      <c r="A162" t="s">
        <v>3138</v>
      </c>
      <c r="B162">
        <v>355305.82</v>
      </c>
      <c r="C162">
        <v>0</v>
      </c>
      <c r="D162">
        <v>22687.8</v>
      </c>
      <c r="E162">
        <v>354147.82</v>
      </c>
      <c r="F162">
        <v>411669.35</v>
      </c>
      <c r="J162">
        <v>37.380000000000003</v>
      </c>
      <c r="M162">
        <v>-872815.34</v>
      </c>
      <c r="N162">
        <v>2050038.21</v>
      </c>
      <c r="P162">
        <v>929995.42</v>
      </c>
      <c r="R162">
        <v>378.09</v>
      </c>
      <c r="T162">
        <v>1195674</v>
      </c>
      <c r="V162">
        <v>1613663</v>
      </c>
      <c r="Y162">
        <v>172667.07</v>
      </c>
      <c r="Z162">
        <v>165591.9</v>
      </c>
    </row>
    <row r="163" spans="1:27" x14ac:dyDescent="0.25">
      <c r="A163" t="s">
        <v>3139</v>
      </c>
      <c r="B163">
        <v>553859.27</v>
      </c>
      <c r="C163">
        <v>0</v>
      </c>
      <c r="D163">
        <v>88849.600000000006</v>
      </c>
      <c r="E163">
        <v>1249277.3999999999</v>
      </c>
      <c r="F163">
        <v>283319.83</v>
      </c>
      <c r="G163">
        <v>2190</v>
      </c>
      <c r="J163">
        <v>0</v>
      </c>
      <c r="M163">
        <v>1961602.78</v>
      </c>
      <c r="N163">
        <v>345682.71</v>
      </c>
      <c r="P163">
        <v>620603.88</v>
      </c>
      <c r="Q163">
        <v>281300</v>
      </c>
      <c r="R163">
        <v>599.17999999999995</v>
      </c>
      <c r="T163">
        <v>1697290</v>
      </c>
      <c r="U163">
        <v>37331</v>
      </c>
      <c r="V163">
        <v>2083690</v>
      </c>
      <c r="Y163">
        <v>214563.25</v>
      </c>
      <c r="Z163">
        <v>259665.2</v>
      </c>
    </row>
    <row r="164" spans="1:27" x14ac:dyDescent="0.25">
      <c r="A164" t="s">
        <v>3140</v>
      </c>
      <c r="B164">
        <v>873669.37</v>
      </c>
      <c r="C164">
        <v>0</v>
      </c>
      <c r="D164">
        <v>67401.789999999994</v>
      </c>
      <c r="E164">
        <v>698135.41</v>
      </c>
      <c r="F164">
        <v>156637.79999999999</v>
      </c>
      <c r="J164">
        <v>298.43</v>
      </c>
      <c r="M164">
        <v>969753.64</v>
      </c>
      <c r="N164">
        <v>633085.80000000005</v>
      </c>
      <c r="P164">
        <v>805948.83</v>
      </c>
      <c r="Q164">
        <v>234400</v>
      </c>
      <c r="R164">
        <v>785.58</v>
      </c>
      <c r="T164">
        <v>652860</v>
      </c>
      <c r="U164">
        <v>25500</v>
      </c>
      <c r="V164">
        <v>934858</v>
      </c>
      <c r="Y164">
        <v>355433.94</v>
      </c>
      <c r="Z164">
        <v>124662.24</v>
      </c>
    </row>
    <row r="165" spans="1:27" x14ac:dyDescent="0.25">
      <c r="A165" t="s">
        <v>3141</v>
      </c>
      <c r="B165">
        <v>1603370.07</v>
      </c>
      <c r="C165">
        <v>0</v>
      </c>
      <c r="D165">
        <v>38832.68</v>
      </c>
      <c r="E165">
        <v>67026.73</v>
      </c>
      <c r="F165">
        <v>226127.7</v>
      </c>
      <c r="J165">
        <v>141.19999999999999</v>
      </c>
      <c r="M165">
        <v>148508.89000000001</v>
      </c>
      <c r="N165">
        <v>1315994.6399999999</v>
      </c>
      <c r="P165">
        <v>1043400.52</v>
      </c>
      <c r="Q165">
        <v>204000</v>
      </c>
      <c r="R165">
        <v>1673.42</v>
      </c>
      <c r="T165">
        <v>1449400</v>
      </c>
      <c r="U165">
        <v>108100</v>
      </c>
      <c r="V165">
        <v>1791883</v>
      </c>
      <c r="Y165">
        <v>340720.67</v>
      </c>
      <c r="Z165">
        <v>25746.720000000001</v>
      </c>
      <c r="AA165">
        <v>51360</v>
      </c>
    </row>
    <row r="166" spans="1:27" x14ac:dyDescent="0.25">
      <c r="A166" t="s">
        <v>3142</v>
      </c>
      <c r="B166">
        <v>974408.27</v>
      </c>
      <c r="C166">
        <v>0</v>
      </c>
      <c r="D166">
        <v>59934.61</v>
      </c>
      <c r="E166">
        <v>85009.22</v>
      </c>
      <c r="F166">
        <v>432330.33</v>
      </c>
      <c r="G166">
        <v>6900</v>
      </c>
      <c r="J166">
        <v>101.66</v>
      </c>
      <c r="M166">
        <v>-410467.24</v>
      </c>
      <c r="N166">
        <v>1954472.19</v>
      </c>
      <c r="P166">
        <v>1128595.7</v>
      </c>
      <c r="Q166">
        <v>186000</v>
      </c>
      <c r="R166">
        <v>979.87</v>
      </c>
      <c r="T166">
        <v>1893750</v>
      </c>
      <c r="U166">
        <v>24000</v>
      </c>
      <c r="V166">
        <v>2264221</v>
      </c>
      <c r="Y166">
        <v>663202.49</v>
      </c>
      <c r="Z166">
        <v>139715.76</v>
      </c>
      <c r="AA166">
        <v>52500</v>
      </c>
    </row>
    <row r="167" spans="1:27" x14ac:dyDescent="0.25">
      <c r="A167" t="s">
        <v>3143</v>
      </c>
      <c r="B167">
        <v>926117.47</v>
      </c>
      <c r="C167">
        <v>0</v>
      </c>
      <c r="D167">
        <v>34168.379999999997</v>
      </c>
      <c r="E167">
        <v>315733.24</v>
      </c>
      <c r="F167">
        <v>35774.129999999997</v>
      </c>
      <c r="G167">
        <v>26529.35</v>
      </c>
      <c r="J167">
        <v>463.6</v>
      </c>
      <c r="M167">
        <v>-258143.61</v>
      </c>
      <c r="N167">
        <v>1659140.58</v>
      </c>
      <c r="P167">
        <v>871575.42</v>
      </c>
      <c r="Q167">
        <v>25100</v>
      </c>
      <c r="R167">
        <v>1299.6099999999999</v>
      </c>
      <c r="T167">
        <v>1172800</v>
      </c>
      <c r="U167">
        <v>26000</v>
      </c>
      <c r="V167">
        <v>1441118</v>
      </c>
      <c r="Y167">
        <v>688637.23</v>
      </c>
      <c r="Z167">
        <v>77991.039999999994</v>
      </c>
      <c r="AA167">
        <v>45000</v>
      </c>
    </row>
    <row r="168" spans="1:27" x14ac:dyDescent="0.25">
      <c r="A168" t="s">
        <v>3144</v>
      </c>
      <c r="B168">
        <v>213526.44</v>
      </c>
      <c r="C168">
        <v>0</v>
      </c>
      <c r="D168">
        <v>27411.71</v>
      </c>
      <c r="E168">
        <v>161101.76000000001</v>
      </c>
      <c r="F168">
        <v>191267.79</v>
      </c>
      <c r="G168">
        <v>80000</v>
      </c>
      <c r="J168">
        <v>542.41999999999996</v>
      </c>
      <c r="M168">
        <v>-2633095.4700000002</v>
      </c>
      <c r="N168">
        <v>3430123.36</v>
      </c>
      <c r="P168">
        <v>1090834.8700000001</v>
      </c>
      <c r="R168">
        <v>417.94</v>
      </c>
      <c r="T168">
        <v>1986050</v>
      </c>
      <c r="U168">
        <v>13250</v>
      </c>
      <c r="V168">
        <v>2331173.79</v>
      </c>
      <c r="W168">
        <v>5672</v>
      </c>
      <c r="X168">
        <v>19000</v>
      </c>
      <c r="Y168">
        <v>782234.12</v>
      </c>
      <c r="Z168">
        <v>81725.919999999998</v>
      </c>
      <c r="AA168">
        <v>36000</v>
      </c>
    </row>
    <row r="169" spans="1:27" x14ac:dyDescent="0.25">
      <c r="A169" t="s">
        <v>3145</v>
      </c>
      <c r="B169">
        <v>466309.96</v>
      </c>
      <c r="C169">
        <v>0</v>
      </c>
      <c r="D169">
        <v>73117.48</v>
      </c>
      <c r="E169">
        <v>401903.91</v>
      </c>
      <c r="F169">
        <v>123935.81</v>
      </c>
      <c r="J169">
        <v>1268.46</v>
      </c>
      <c r="M169">
        <v>915401.62</v>
      </c>
      <c r="P169">
        <v>1406618.29</v>
      </c>
      <c r="R169">
        <v>770.37</v>
      </c>
      <c r="T169">
        <v>975560</v>
      </c>
      <c r="U169">
        <v>15500</v>
      </c>
      <c r="V169">
        <v>1356892</v>
      </c>
      <c r="W169">
        <v>3000</v>
      </c>
      <c r="Y169">
        <v>313555.45</v>
      </c>
      <c r="Z169">
        <v>22202.880000000001</v>
      </c>
    </row>
    <row r="170" spans="1:27" x14ac:dyDescent="0.25">
      <c r="A170" t="s">
        <v>3146</v>
      </c>
      <c r="B170">
        <v>678932.85</v>
      </c>
      <c r="C170">
        <v>0</v>
      </c>
      <c r="D170">
        <v>70246.899999999994</v>
      </c>
      <c r="E170">
        <v>150693.13</v>
      </c>
      <c r="F170">
        <v>487129.18</v>
      </c>
      <c r="J170">
        <v>555.41999999999996</v>
      </c>
      <c r="M170">
        <v>1261350.3999999999</v>
      </c>
      <c r="P170">
        <v>1632524.97</v>
      </c>
      <c r="R170">
        <v>1078.55</v>
      </c>
      <c r="T170">
        <v>1324820</v>
      </c>
      <c r="U170">
        <v>31000</v>
      </c>
      <c r="V170">
        <v>1871995.84</v>
      </c>
      <c r="Y170">
        <v>480051.41</v>
      </c>
      <c r="Z170">
        <v>108041.28</v>
      </c>
    </row>
    <row r="171" spans="1:27" x14ac:dyDescent="0.25">
      <c r="A171" t="s">
        <v>3147</v>
      </c>
      <c r="B171">
        <v>294212.57</v>
      </c>
      <c r="D171">
        <v>48901.36</v>
      </c>
      <c r="E171">
        <v>324716.81</v>
      </c>
      <c r="F171">
        <v>724763.9</v>
      </c>
      <c r="M171">
        <v>1190014.76</v>
      </c>
      <c r="P171">
        <v>1201807.9099999999</v>
      </c>
      <c r="R171">
        <v>485.43</v>
      </c>
      <c r="T171">
        <v>1201130</v>
      </c>
      <c r="U171">
        <v>20000</v>
      </c>
      <c r="V171">
        <v>1619963</v>
      </c>
      <c r="W171">
        <v>1500</v>
      </c>
      <c r="Y171">
        <v>231016.33</v>
      </c>
      <c r="Z171">
        <v>53652.88</v>
      </c>
    </row>
    <row r="172" spans="1:27" x14ac:dyDescent="0.25">
      <c r="A172" t="s">
        <v>3148</v>
      </c>
      <c r="B172">
        <v>1075485.83</v>
      </c>
      <c r="C172">
        <v>0</v>
      </c>
      <c r="D172">
        <v>101512.3</v>
      </c>
      <c r="E172">
        <v>52458.86</v>
      </c>
      <c r="F172">
        <v>-38584.67</v>
      </c>
      <c r="J172">
        <v>883.6</v>
      </c>
      <c r="M172">
        <v>722298.2</v>
      </c>
      <c r="P172">
        <v>1453418.06</v>
      </c>
      <c r="Q172">
        <v>173920</v>
      </c>
      <c r="R172">
        <v>1150.6600000000001</v>
      </c>
      <c r="T172">
        <v>1809390</v>
      </c>
      <c r="U172">
        <v>31000</v>
      </c>
      <c r="V172">
        <v>2261815</v>
      </c>
      <c r="X172">
        <v>6000</v>
      </c>
      <c r="Y172">
        <v>278439.63</v>
      </c>
      <c r="Z172">
        <v>117502.32</v>
      </c>
    </row>
    <row r="173" spans="1:27" x14ac:dyDescent="0.25">
      <c r="A173" t="s">
        <v>3149</v>
      </c>
      <c r="B173">
        <v>1369238.42</v>
      </c>
      <c r="C173">
        <v>0</v>
      </c>
      <c r="D173">
        <v>129167.36</v>
      </c>
      <c r="E173">
        <v>289064</v>
      </c>
      <c r="F173">
        <v>289456.18</v>
      </c>
      <c r="J173">
        <v>2764.98</v>
      </c>
      <c r="M173">
        <v>1516605.12</v>
      </c>
      <c r="P173">
        <v>1612373.59</v>
      </c>
      <c r="Q173">
        <v>263900</v>
      </c>
      <c r="R173">
        <v>1814.39</v>
      </c>
      <c r="T173">
        <v>1546270</v>
      </c>
      <c r="U173">
        <v>26500</v>
      </c>
      <c r="V173">
        <v>1996330</v>
      </c>
      <c r="W173">
        <v>4500</v>
      </c>
      <c r="X173">
        <v>2940</v>
      </c>
      <c r="Y173">
        <v>404861.05</v>
      </c>
      <c r="Z173">
        <v>113502.32</v>
      </c>
    </row>
    <row r="174" spans="1:27" x14ac:dyDescent="0.25">
      <c r="A174" t="s">
        <v>3150</v>
      </c>
      <c r="B174">
        <v>836953.91</v>
      </c>
      <c r="C174">
        <v>0</v>
      </c>
      <c r="D174">
        <v>31240.38</v>
      </c>
      <c r="E174">
        <v>310429.48</v>
      </c>
      <c r="F174">
        <v>160375.66</v>
      </c>
      <c r="J174">
        <v>28</v>
      </c>
      <c r="M174">
        <v>1064877.83</v>
      </c>
      <c r="P174">
        <v>2082600.29</v>
      </c>
      <c r="R174">
        <v>979.26</v>
      </c>
      <c r="T174">
        <v>1430400</v>
      </c>
      <c r="U174">
        <v>31000</v>
      </c>
      <c r="V174">
        <v>2215850.92</v>
      </c>
      <c r="Y174">
        <v>576463.22</v>
      </c>
      <c r="Z174">
        <v>71278.06</v>
      </c>
    </row>
    <row r="175" spans="1:27" x14ac:dyDescent="0.25">
      <c r="A175" t="s">
        <v>3151</v>
      </c>
      <c r="B175">
        <v>1691592.09</v>
      </c>
      <c r="C175">
        <v>0</v>
      </c>
      <c r="D175">
        <v>536290.84</v>
      </c>
      <c r="E175">
        <v>98017.87</v>
      </c>
      <c r="F175">
        <v>136718.78</v>
      </c>
      <c r="J175">
        <v>84.11</v>
      </c>
      <c r="M175">
        <v>-282522.40000000002</v>
      </c>
      <c r="N175">
        <v>1908740.29</v>
      </c>
      <c r="P175">
        <v>2128684.06</v>
      </c>
      <c r="Q175">
        <v>66000</v>
      </c>
      <c r="R175">
        <v>1356.83</v>
      </c>
      <c r="T175">
        <v>1373360</v>
      </c>
      <c r="V175">
        <v>1903955</v>
      </c>
      <c r="Y175">
        <v>373850.95</v>
      </c>
      <c r="Z175">
        <v>50402.36</v>
      </c>
    </row>
    <row r="176" spans="1:27" x14ac:dyDescent="0.25">
      <c r="A176" t="s">
        <v>3152</v>
      </c>
      <c r="B176">
        <v>1586158.38</v>
      </c>
      <c r="C176">
        <v>0</v>
      </c>
      <c r="D176">
        <v>294297.32</v>
      </c>
      <c r="E176">
        <v>283706.36</v>
      </c>
      <c r="F176">
        <v>778989.2</v>
      </c>
      <c r="J176">
        <v>358.42</v>
      </c>
      <c r="M176">
        <v>-625494.52</v>
      </c>
      <c r="N176">
        <v>2036218.61</v>
      </c>
      <c r="P176">
        <v>2813931.74</v>
      </c>
      <c r="Q176">
        <v>296000</v>
      </c>
      <c r="R176">
        <v>960.16</v>
      </c>
      <c r="T176">
        <v>983600</v>
      </c>
      <c r="V176">
        <v>1418045</v>
      </c>
      <c r="Y176">
        <v>427469.89</v>
      </c>
      <c r="Z176">
        <v>126755.76</v>
      </c>
    </row>
    <row r="177" spans="1:28" x14ac:dyDescent="0.25">
      <c r="A177" t="s">
        <v>3153</v>
      </c>
      <c r="B177">
        <v>1223686.93</v>
      </c>
      <c r="C177">
        <v>0</v>
      </c>
      <c r="D177">
        <v>315076.88</v>
      </c>
      <c r="E177">
        <v>10</v>
      </c>
      <c r="F177">
        <v>116886.52</v>
      </c>
      <c r="J177">
        <v>248.67</v>
      </c>
      <c r="M177">
        <v>-1444997.47</v>
      </c>
      <c r="N177">
        <v>2581996.2400000002</v>
      </c>
      <c r="P177">
        <v>1332595.06</v>
      </c>
      <c r="Q177">
        <v>193900</v>
      </c>
      <c r="R177">
        <v>883.16</v>
      </c>
      <c r="T177">
        <v>897120</v>
      </c>
      <c r="V177">
        <v>1258236</v>
      </c>
      <c r="Y177">
        <v>307568.03999999998</v>
      </c>
      <c r="Z177">
        <v>37793.79</v>
      </c>
      <c r="AB177">
        <v>6000</v>
      </c>
    </row>
    <row r="178" spans="1:28" x14ac:dyDescent="0.25">
      <c r="A178" t="s">
        <v>3154</v>
      </c>
      <c r="B178">
        <v>1239335.4099999999</v>
      </c>
      <c r="C178">
        <v>28800</v>
      </c>
      <c r="D178">
        <v>541811.24</v>
      </c>
      <c r="E178">
        <v>5171.1400000000003</v>
      </c>
      <c r="F178">
        <v>170408.66</v>
      </c>
      <c r="J178">
        <v>1221.04</v>
      </c>
      <c r="M178">
        <v>22098.97</v>
      </c>
      <c r="N178">
        <v>1442473.15</v>
      </c>
      <c r="P178">
        <v>1701317.53</v>
      </c>
      <c r="Q178">
        <v>368316</v>
      </c>
      <c r="R178">
        <v>619.72</v>
      </c>
      <c r="T178">
        <v>1032480</v>
      </c>
      <c r="V178">
        <v>1402125</v>
      </c>
      <c r="Y178">
        <v>500084.46</v>
      </c>
      <c r="Z178">
        <v>291685.5</v>
      </c>
    </row>
    <row r="179" spans="1:28" x14ac:dyDescent="0.25">
      <c r="A179" t="s">
        <v>3155</v>
      </c>
      <c r="B179">
        <v>1279603.83</v>
      </c>
      <c r="C179">
        <v>27296</v>
      </c>
      <c r="D179">
        <v>175114.94</v>
      </c>
      <c r="E179">
        <v>38003.1</v>
      </c>
      <c r="F179">
        <v>71464.03</v>
      </c>
      <c r="J179">
        <v>0</v>
      </c>
      <c r="M179">
        <v>-725814.17</v>
      </c>
      <c r="N179">
        <v>1708773.29</v>
      </c>
      <c r="P179">
        <v>1199913.8700000001</v>
      </c>
      <c r="Q179">
        <v>311745</v>
      </c>
      <c r="R179">
        <v>836.79</v>
      </c>
      <c r="T179">
        <v>686720</v>
      </c>
      <c r="V179">
        <v>874451</v>
      </c>
      <c r="W179">
        <v>20524</v>
      </c>
      <c r="Y179">
        <v>311217.26</v>
      </c>
      <c r="Z179">
        <v>115507.62</v>
      </c>
    </row>
    <row r="180" spans="1:28" x14ac:dyDescent="0.25">
      <c r="A180" t="s">
        <v>3156</v>
      </c>
      <c r="B180">
        <v>1233254.8799999999</v>
      </c>
      <c r="C180">
        <v>0</v>
      </c>
      <c r="D180">
        <v>407765.65</v>
      </c>
      <c r="E180">
        <v>10131.549999999999</v>
      </c>
      <c r="F180">
        <v>27151.01</v>
      </c>
      <c r="J180">
        <v>730</v>
      </c>
      <c r="M180">
        <v>-833970.31</v>
      </c>
      <c r="N180">
        <v>1572242.02</v>
      </c>
      <c r="P180">
        <v>1519635.23</v>
      </c>
      <c r="Q180">
        <v>338935</v>
      </c>
      <c r="R180">
        <v>581.91</v>
      </c>
      <c r="T180">
        <v>1051520</v>
      </c>
      <c r="V180">
        <v>1369448</v>
      </c>
      <c r="Y180">
        <v>250711.11</v>
      </c>
      <c r="Z180">
        <v>18424.150000000001</v>
      </c>
    </row>
    <row r="181" spans="1:28" x14ac:dyDescent="0.25">
      <c r="A181" t="s">
        <v>3157</v>
      </c>
      <c r="B181">
        <v>1207448.76</v>
      </c>
      <c r="C181">
        <v>0</v>
      </c>
      <c r="D181">
        <v>360323.57</v>
      </c>
      <c r="E181">
        <v>78131.86</v>
      </c>
      <c r="F181">
        <v>68837.320000000007</v>
      </c>
      <c r="J181">
        <v>2945.42</v>
      </c>
      <c r="M181">
        <v>154820.74</v>
      </c>
      <c r="N181">
        <v>1286359.3700000001</v>
      </c>
      <c r="P181">
        <v>1650304.7</v>
      </c>
      <c r="Q181">
        <v>405590</v>
      </c>
      <c r="R181">
        <v>896.7</v>
      </c>
      <c r="T181">
        <v>1437360</v>
      </c>
      <c r="V181">
        <v>1736340</v>
      </c>
      <c r="Y181">
        <v>853669.9</v>
      </c>
      <c r="Z181">
        <v>278013.02</v>
      </c>
    </row>
    <row r="182" spans="1:28" x14ac:dyDescent="0.25">
      <c r="A182" t="s">
        <v>3158</v>
      </c>
      <c r="B182">
        <v>678890.68</v>
      </c>
      <c r="C182">
        <v>36504.879999999997</v>
      </c>
      <c r="D182">
        <v>73957.600000000006</v>
      </c>
      <c r="E182">
        <v>186942.27</v>
      </c>
      <c r="F182">
        <v>102833.17</v>
      </c>
      <c r="G182">
        <v>31486.47</v>
      </c>
      <c r="I182">
        <v>1107</v>
      </c>
      <c r="M182">
        <v>-815884.01</v>
      </c>
      <c r="N182">
        <v>1621669.25</v>
      </c>
      <c r="P182">
        <v>657746.82999999996</v>
      </c>
      <c r="Q182">
        <v>70040</v>
      </c>
      <c r="R182">
        <v>658.5</v>
      </c>
      <c r="T182">
        <v>615970</v>
      </c>
      <c r="U182">
        <v>190822.82</v>
      </c>
      <c r="V182">
        <v>859883</v>
      </c>
      <c r="Y182">
        <v>214994.17</v>
      </c>
      <c r="Z182">
        <v>43716.09</v>
      </c>
    </row>
    <row r="183" spans="1:28" x14ac:dyDescent="0.25">
      <c r="A183" t="s">
        <v>3159</v>
      </c>
      <c r="B183">
        <v>510178.16</v>
      </c>
      <c r="C183">
        <v>0</v>
      </c>
      <c r="D183">
        <v>82540.850000000006</v>
      </c>
      <c r="E183">
        <v>123751.67</v>
      </c>
      <c r="F183">
        <v>595175.07999999996</v>
      </c>
      <c r="G183">
        <v>17210</v>
      </c>
      <c r="J183">
        <v>379.1</v>
      </c>
      <c r="M183">
        <v>-1182690.04</v>
      </c>
      <c r="N183">
        <v>2143817.25</v>
      </c>
      <c r="P183">
        <v>976428.26</v>
      </c>
      <c r="Q183">
        <v>99930</v>
      </c>
      <c r="R183">
        <v>270.95999999999998</v>
      </c>
      <c r="T183">
        <v>991610</v>
      </c>
      <c r="U183">
        <v>390526.75</v>
      </c>
      <c r="V183">
        <v>1428513</v>
      </c>
      <c r="Y183">
        <v>284397.71000000002</v>
      </c>
      <c r="Z183">
        <v>158579.81</v>
      </c>
    </row>
    <row r="184" spans="1:28" x14ac:dyDescent="0.25">
      <c r="A184" t="s">
        <v>3160</v>
      </c>
      <c r="B184">
        <v>575588.72</v>
      </c>
      <c r="C184">
        <v>11298</v>
      </c>
      <c r="D184">
        <v>24237.21</v>
      </c>
      <c r="E184">
        <v>2005131.83</v>
      </c>
      <c r="F184">
        <v>180601.34</v>
      </c>
      <c r="G184">
        <v>0</v>
      </c>
      <c r="M184">
        <v>2417802.64</v>
      </c>
      <c r="N184">
        <v>309335.96999999997</v>
      </c>
      <c r="P184">
        <v>553801.27</v>
      </c>
      <c r="Q184">
        <v>65500</v>
      </c>
      <c r="R184">
        <v>490.65</v>
      </c>
      <c r="T184">
        <v>684800</v>
      </c>
      <c r="U184">
        <v>157320.20000000001</v>
      </c>
      <c r="V184">
        <v>819071</v>
      </c>
      <c r="Y184">
        <v>252064.89</v>
      </c>
      <c r="Z184">
        <v>115737.74</v>
      </c>
    </row>
    <row r="185" spans="1:28" x14ac:dyDescent="0.25">
      <c r="A185" t="s">
        <v>3161</v>
      </c>
      <c r="B185">
        <v>506206.26</v>
      </c>
      <c r="C185">
        <v>35809.4</v>
      </c>
      <c r="D185">
        <v>29606.46</v>
      </c>
      <c r="E185">
        <v>85646.47</v>
      </c>
      <c r="F185">
        <v>573475.46</v>
      </c>
      <c r="G185">
        <v>19521</v>
      </c>
      <c r="J185">
        <v>2620</v>
      </c>
      <c r="M185">
        <v>-590880.96</v>
      </c>
      <c r="N185">
        <v>1558084.6</v>
      </c>
      <c r="P185">
        <v>537705.85</v>
      </c>
      <c r="Q185">
        <v>153070</v>
      </c>
      <c r="R185">
        <v>291.61</v>
      </c>
      <c r="T185">
        <v>584740</v>
      </c>
      <c r="U185">
        <v>175813.05</v>
      </c>
      <c r="V185">
        <v>763664</v>
      </c>
      <c r="W185">
        <v>480</v>
      </c>
      <c r="Y185">
        <v>218888.43</v>
      </c>
      <c r="Z185">
        <v>120449.63</v>
      </c>
    </row>
    <row r="186" spans="1:28" x14ac:dyDescent="0.25">
      <c r="A186" t="s">
        <v>3162</v>
      </c>
      <c r="B186">
        <v>873225.67</v>
      </c>
      <c r="C186">
        <v>0</v>
      </c>
      <c r="D186">
        <v>48116.87</v>
      </c>
      <c r="E186">
        <v>320362.05</v>
      </c>
      <c r="F186">
        <v>47516.78</v>
      </c>
      <c r="G186">
        <v>-21905</v>
      </c>
      <c r="J186">
        <v>918</v>
      </c>
      <c r="M186">
        <v>-1031675.21</v>
      </c>
      <c r="N186">
        <v>1939631.19</v>
      </c>
      <c r="P186">
        <v>1037987.19</v>
      </c>
      <c r="Q186">
        <v>171690</v>
      </c>
      <c r="R186">
        <v>546.04</v>
      </c>
      <c r="T186">
        <v>1162840</v>
      </c>
      <c r="U186">
        <v>258485.73</v>
      </c>
      <c r="V186">
        <v>1392513.8</v>
      </c>
      <c r="Y186">
        <v>501172.9</v>
      </c>
      <c r="Z186">
        <v>50394.87</v>
      </c>
    </row>
    <row r="187" spans="1:28" x14ac:dyDescent="0.25">
      <c r="A187" t="s">
        <v>3163</v>
      </c>
      <c r="B187">
        <v>1109289.28</v>
      </c>
      <c r="C187">
        <v>120764.35</v>
      </c>
      <c r="D187">
        <v>84750.720000000001</v>
      </c>
      <c r="E187">
        <v>91953.279999999999</v>
      </c>
      <c r="F187">
        <v>106632.63</v>
      </c>
      <c r="G187">
        <v>0</v>
      </c>
      <c r="J187">
        <v>0</v>
      </c>
      <c r="M187">
        <v>-1213901.95</v>
      </c>
      <c r="N187">
        <v>2258666.42</v>
      </c>
      <c r="P187">
        <v>1399953.51</v>
      </c>
      <c r="Q187">
        <v>273260</v>
      </c>
      <c r="R187">
        <v>844.55</v>
      </c>
      <c r="T187">
        <v>1874746</v>
      </c>
      <c r="U187">
        <v>288421.75</v>
      </c>
      <c r="V187">
        <v>2385145</v>
      </c>
      <c r="Y187">
        <v>613610.93000000005</v>
      </c>
      <c r="Z187">
        <v>39212.04</v>
      </c>
      <c r="AB187">
        <v>3000</v>
      </c>
    </row>
    <row r="188" spans="1:28" x14ac:dyDescent="0.25">
      <c r="A188" t="s">
        <v>3164</v>
      </c>
      <c r="B188">
        <v>324467.53000000003</v>
      </c>
      <c r="C188">
        <v>43050.46</v>
      </c>
      <c r="D188">
        <v>60830.25</v>
      </c>
      <c r="E188">
        <v>-49685.16</v>
      </c>
      <c r="F188">
        <v>266526.34999999998</v>
      </c>
      <c r="G188">
        <v>12697.22</v>
      </c>
      <c r="M188">
        <v>-2798713.46</v>
      </c>
      <c r="N188">
        <v>3335566.08</v>
      </c>
      <c r="P188">
        <v>513339.87</v>
      </c>
      <c r="Q188">
        <v>25000</v>
      </c>
      <c r="R188">
        <v>240.66</v>
      </c>
      <c r="T188">
        <v>702760</v>
      </c>
      <c r="U188">
        <v>172908.04</v>
      </c>
      <c r="V188">
        <v>898806.48</v>
      </c>
      <c r="Y188">
        <v>150207</v>
      </c>
      <c r="Z188">
        <v>100463</v>
      </c>
    </row>
    <row r="189" spans="1:28" x14ac:dyDescent="0.25">
      <c r="A189" t="s">
        <v>3165</v>
      </c>
      <c r="B189">
        <v>776168.78</v>
      </c>
      <c r="C189">
        <v>10200</v>
      </c>
      <c r="D189">
        <v>29384.66</v>
      </c>
      <c r="E189">
        <v>130672.43</v>
      </c>
      <c r="F189">
        <v>122182.38</v>
      </c>
      <c r="G189">
        <v>78475.77</v>
      </c>
      <c r="J189">
        <v>11209</v>
      </c>
      <c r="M189">
        <v>-1283645.3500000001</v>
      </c>
      <c r="N189">
        <v>1980732.96</v>
      </c>
      <c r="P189">
        <v>902104.59</v>
      </c>
      <c r="Q189">
        <v>18661</v>
      </c>
      <c r="R189">
        <v>651.78</v>
      </c>
      <c r="T189">
        <v>1108170</v>
      </c>
      <c r="U189">
        <v>332108.90999999997</v>
      </c>
      <c r="V189">
        <v>1466014</v>
      </c>
      <c r="W189">
        <v>2736</v>
      </c>
      <c r="Y189">
        <v>356144.02</v>
      </c>
      <c r="Z189">
        <v>24030.29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X130" zoomScale="102" zoomScaleNormal="102" workbookViewId="0">
      <selection activeCell="AK22" sqref="AK22:AK189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8.5" bestFit="1" customWidth="1"/>
    <col min="6" max="8" width="8.796875" style="297"/>
    <col min="9" max="10" width="8.796875"/>
    <col min="11" max="14" width="8.796875" style="297"/>
    <col min="15" max="18" width="8.796875"/>
    <col min="19" max="25" width="8.796875" style="297"/>
    <col min="26" max="32" width="8.796875"/>
    <col min="33" max="33" width="20.09765625" style="75" customWidth="1"/>
    <col min="34" max="34" width="15.5" style="30" bestFit="1" customWidth="1"/>
    <col min="35" max="35" width="14.09765625" style="25" bestFit="1" customWidth="1"/>
    <col min="36" max="36" width="15.09765625" style="34" bestFit="1" customWidth="1"/>
    <col min="37" max="37" width="15.09765625" style="35" bestFit="1" customWidth="1"/>
    <col min="38" max="38" width="16.69921875" style="26" bestFit="1" customWidth="1"/>
    <col min="39" max="16384" width="9" style="1"/>
  </cols>
  <sheetData>
    <row r="1" spans="3:38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2448</v>
      </c>
      <c r="L1" s="297" t="s">
        <v>2449</v>
      </c>
      <c r="M1" s="297" t="s">
        <v>2450</v>
      </c>
      <c r="N1" s="297" t="s">
        <v>2451</v>
      </c>
      <c r="O1" t="s">
        <v>2583</v>
      </c>
      <c r="P1" t="s">
        <v>2453</v>
      </c>
      <c r="Q1" t="s">
        <v>2454</v>
      </c>
      <c r="R1" t="s">
        <v>2455</v>
      </c>
      <c r="S1" s="297" t="s">
        <v>2456</v>
      </c>
      <c r="T1" s="297" t="s">
        <v>2457</v>
      </c>
      <c r="U1" s="297" t="s">
        <v>2458</v>
      </c>
      <c r="V1" s="297" t="s">
        <v>2459</v>
      </c>
      <c r="W1" s="297" t="s">
        <v>2803</v>
      </c>
      <c r="X1" s="297" t="s">
        <v>2460</v>
      </c>
      <c r="Y1" s="297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2584</v>
      </c>
      <c r="AF1" t="s">
        <v>2467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2476</v>
      </c>
      <c r="L2" s="297" t="s">
        <v>2477</v>
      </c>
      <c r="M2" s="297" t="s">
        <v>2478</v>
      </c>
      <c r="N2" s="297" t="s">
        <v>2479</v>
      </c>
      <c r="O2" t="s">
        <v>2588</v>
      </c>
      <c r="P2" t="s">
        <v>2481</v>
      </c>
      <c r="Q2" t="s">
        <v>2482</v>
      </c>
      <c r="R2" t="s">
        <v>2483</v>
      </c>
      <c r="S2" s="297" t="s">
        <v>2484</v>
      </c>
      <c r="T2" s="297" t="s">
        <v>2485</v>
      </c>
      <c r="U2" s="297" t="s">
        <v>2486</v>
      </c>
      <c r="V2" s="297" t="s">
        <v>2487</v>
      </c>
      <c r="W2" s="297" t="s">
        <v>2804</v>
      </c>
      <c r="X2" s="297" t="s">
        <v>2488</v>
      </c>
      <c r="Y2" s="297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2589</v>
      </c>
      <c r="AF2" t="s">
        <v>2495</v>
      </c>
      <c r="AG2" s="74"/>
      <c r="AI2" s="32"/>
      <c r="AJ2" s="33"/>
      <c r="AK2" s="23"/>
    </row>
    <row r="3" spans="3:38" x14ac:dyDescent="0.25">
      <c r="E3" t="s">
        <v>2496</v>
      </c>
      <c r="F3" s="297">
        <v>147728258.84</v>
      </c>
      <c r="G3" s="297">
        <v>2778453.38</v>
      </c>
      <c r="H3" s="297">
        <v>20003347.84</v>
      </c>
      <c r="I3">
        <v>78198136.040000007</v>
      </c>
      <c r="J3">
        <v>30396079.239999998</v>
      </c>
      <c r="K3" s="297">
        <v>347946.81</v>
      </c>
      <c r="L3" s="297">
        <v>762.17</v>
      </c>
      <c r="M3" s="297">
        <v>96107</v>
      </c>
      <c r="N3" s="297">
        <v>1494063.64</v>
      </c>
      <c r="O3">
        <v>200</v>
      </c>
      <c r="P3">
        <v>-6929665.5499999998</v>
      </c>
      <c r="Q3">
        <v>-84182774.120000005</v>
      </c>
      <c r="R3">
        <v>308102572.68000001</v>
      </c>
      <c r="S3" s="297">
        <v>12145</v>
      </c>
      <c r="T3" s="297">
        <v>242561697</v>
      </c>
      <c r="U3" s="297">
        <v>20615399.239999998</v>
      </c>
      <c r="V3" s="297">
        <v>34836.089999999997</v>
      </c>
      <c r="W3" s="297">
        <v>18850</v>
      </c>
      <c r="X3" s="297">
        <v>239415649.47</v>
      </c>
      <c r="Y3" s="297">
        <v>41433924.210000001</v>
      </c>
      <c r="Z3">
        <v>309225289.31999999</v>
      </c>
      <c r="AA3">
        <v>214366</v>
      </c>
      <c r="AB3">
        <v>209048</v>
      </c>
      <c r="AC3">
        <v>112236761.92</v>
      </c>
      <c r="AD3">
        <v>15897211.640000001</v>
      </c>
      <c r="AE3">
        <v>24274451</v>
      </c>
      <c r="AF3">
        <v>493051.62</v>
      </c>
      <c r="AG3" s="76">
        <f t="shared" ref="AG3:AL3" si="0">SUM(AG4:AG189)</f>
        <v>166082038.60999998</v>
      </c>
      <c r="AH3" s="31">
        <f t="shared" si="0"/>
        <v>1939067.3499999996</v>
      </c>
      <c r="AI3" s="21">
        <f t="shared" si="0"/>
        <v>164142971.25999996</v>
      </c>
      <c r="AJ3" s="15">
        <f t="shared" si="0"/>
        <v>587823369.58999991</v>
      </c>
      <c r="AK3" s="16" t="e">
        <f>SUM(#REF!)</f>
        <v>#REF!</v>
      </c>
      <c r="AL3" s="26" t="e">
        <f t="shared" si="0"/>
        <v>#REF!</v>
      </c>
    </row>
    <row r="4" spans="3:38" x14ac:dyDescent="0.25">
      <c r="E4" t="s">
        <v>3351</v>
      </c>
      <c r="F4" s="297">
        <v>1214035.71</v>
      </c>
      <c r="H4" s="297">
        <v>12376</v>
      </c>
      <c r="I4">
        <v>-197</v>
      </c>
      <c r="J4">
        <v>15</v>
      </c>
      <c r="K4" s="297">
        <v>4890</v>
      </c>
      <c r="Q4">
        <v>-1052106.51</v>
      </c>
      <c r="R4">
        <v>1570000</v>
      </c>
      <c r="V4" s="297">
        <v>59.09</v>
      </c>
      <c r="X4" s="297">
        <v>1484000</v>
      </c>
      <c r="Y4" s="297">
        <v>3412483.85</v>
      </c>
      <c r="Z4">
        <v>2127546</v>
      </c>
      <c r="AA4">
        <v>35520</v>
      </c>
      <c r="AC4">
        <v>183900.72</v>
      </c>
      <c r="AE4">
        <v>3509345</v>
      </c>
      <c r="AG4" s="76">
        <f t="shared" ref="AG4:AG22" si="1">SUM(F4:H4)</f>
        <v>1226411.71</v>
      </c>
      <c r="AH4" s="31">
        <f t="shared" ref="AH4:AH21" si="2">SUM(K4:N4)</f>
        <v>4890</v>
      </c>
      <c r="AI4" s="21">
        <f>AG4-AH4</f>
        <v>1221521.71</v>
      </c>
      <c r="AJ4" s="15">
        <f t="shared" ref="AJ4:AJ21" si="3">SUM(S4:AF4)</f>
        <v>10752854.66</v>
      </c>
      <c r="AK4" s="16" t="e">
        <f>SUM(#REF!)</f>
        <v>#REF!</v>
      </c>
      <c r="AL4" s="26" t="e">
        <f>AJ4-AK4</f>
        <v>#REF!</v>
      </c>
    </row>
    <row r="5" spans="3:38" x14ac:dyDescent="0.25">
      <c r="E5" t="s">
        <v>3352</v>
      </c>
      <c r="F5" s="297">
        <v>461617.06</v>
      </c>
      <c r="H5" s="297">
        <v>11160</v>
      </c>
      <c r="I5">
        <v>310850</v>
      </c>
      <c r="L5" s="297">
        <v>654.66999999999996</v>
      </c>
      <c r="N5" s="297">
        <v>43470</v>
      </c>
      <c r="Q5">
        <v>-799809.92</v>
      </c>
      <c r="R5">
        <v>1209311.82</v>
      </c>
      <c r="V5" s="297">
        <v>65.489999999999995</v>
      </c>
      <c r="W5" s="297">
        <v>1075</v>
      </c>
      <c r="X5" s="297">
        <v>1238188</v>
      </c>
      <c r="Y5" s="297">
        <v>961154.71</v>
      </c>
      <c r="Z5">
        <v>1387980</v>
      </c>
      <c r="AB5">
        <v>5760</v>
      </c>
      <c r="AC5">
        <v>352962.71</v>
      </c>
      <c r="AD5">
        <v>79235</v>
      </c>
      <c r="AE5">
        <v>2281307.5</v>
      </c>
      <c r="AF5">
        <v>44545</v>
      </c>
      <c r="AG5" s="76">
        <f t="shared" si="1"/>
        <v>472777.06</v>
      </c>
      <c r="AH5" s="31">
        <f t="shared" si="2"/>
        <v>44124.67</v>
      </c>
      <c r="AI5" s="21">
        <f t="shared" ref="AI5:AI21" si="4">AG5-AH5</f>
        <v>428652.39</v>
      </c>
      <c r="AJ5" s="15">
        <f t="shared" si="3"/>
        <v>6352273.4100000001</v>
      </c>
      <c r="AK5" s="16" t="e">
        <f>SUM(#REF!)</f>
        <v>#REF!</v>
      </c>
      <c r="AL5" s="26" t="e">
        <f t="shared" ref="AL5:AL68" si="5">AJ5-AK5</f>
        <v>#REF!</v>
      </c>
    </row>
    <row r="6" spans="3:38" x14ac:dyDescent="0.25">
      <c r="E6" t="s">
        <v>3353</v>
      </c>
      <c r="F6" s="297">
        <v>493623.88</v>
      </c>
      <c r="I6">
        <v>42702.06</v>
      </c>
      <c r="J6">
        <v>19457</v>
      </c>
      <c r="Q6">
        <v>-1298916.6000000001</v>
      </c>
      <c r="R6">
        <v>1382089.34</v>
      </c>
      <c r="V6" s="297">
        <v>81.93</v>
      </c>
      <c r="X6" s="297">
        <v>1634444</v>
      </c>
      <c r="Y6" s="297">
        <v>957939.59</v>
      </c>
      <c r="Z6">
        <v>1873294</v>
      </c>
      <c r="AC6">
        <v>65184.68</v>
      </c>
      <c r="AD6">
        <v>18876.64</v>
      </c>
      <c r="AE6">
        <v>1692500</v>
      </c>
      <c r="AG6" s="76">
        <f t="shared" si="1"/>
        <v>493623.88</v>
      </c>
      <c r="AH6" s="31">
        <f t="shared" si="2"/>
        <v>0</v>
      </c>
      <c r="AI6" s="21">
        <f t="shared" si="4"/>
        <v>493623.88</v>
      </c>
      <c r="AJ6" s="15">
        <f t="shared" si="3"/>
        <v>6242320.8399999989</v>
      </c>
      <c r="AK6" s="16" t="e">
        <f>SUM(#REF!)</f>
        <v>#REF!</v>
      </c>
      <c r="AL6" s="26" t="e">
        <f t="shared" si="5"/>
        <v>#REF!</v>
      </c>
    </row>
    <row r="7" spans="3:38" x14ac:dyDescent="0.25">
      <c r="E7" t="s">
        <v>3340</v>
      </c>
      <c r="F7" s="297">
        <v>452939.9</v>
      </c>
      <c r="G7" s="297">
        <v>5093.5</v>
      </c>
      <c r="H7" s="297">
        <v>8800</v>
      </c>
      <c r="I7">
        <v>2550169.06</v>
      </c>
      <c r="J7">
        <v>117962.06</v>
      </c>
      <c r="K7" s="297">
        <v>11000</v>
      </c>
      <c r="Q7">
        <v>1319697.55</v>
      </c>
      <c r="R7">
        <v>1532600</v>
      </c>
      <c r="V7" s="297">
        <v>86.71</v>
      </c>
      <c r="W7" s="297">
        <v>1555</v>
      </c>
      <c r="X7" s="297">
        <v>1384075</v>
      </c>
      <c r="Y7" s="297">
        <v>2124108.6</v>
      </c>
      <c r="Z7">
        <v>1739105</v>
      </c>
      <c r="AC7">
        <v>117065.05</v>
      </c>
      <c r="AD7">
        <v>158733.29</v>
      </c>
      <c r="AE7">
        <v>1506610</v>
      </c>
      <c r="AF7">
        <v>1655</v>
      </c>
      <c r="AG7" s="76">
        <f t="shared" si="1"/>
        <v>466833.4</v>
      </c>
      <c r="AH7" s="31">
        <f t="shared" si="2"/>
        <v>11000</v>
      </c>
      <c r="AI7" s="21">
        <f t="shared" si="4"/>
        <v>455833.4</v>
      </c>
      <c r="AJ7" s="15">
        <f t="shared" si="3"/>
        <v>7032993.6500000004</v>
      </c>
      <c r="AK7" s="16" t="e">
        <f>SUM(#REF!)</f>
        <v>#REF!</v>
      </c>
      <c r="AL7" s="26" t="e">
        <f t="shared" si="5"/>
        <v>#REF!</v>
      </c>
    </row>
    <row r="8" spans="3:38" x14ac:dyDescent="0.25">
      <c r="E8" t="s">
        <v>3348</v>
      </c>
      <c r="F8" s="297">
        <v>237463.04000000001</v>
      </c>
      <c r="H8" s="297">
        <v>41960</v>
      </c>
      <c r="I8">
        <v>2</v>
      </c>
      <c r="J8">
        <v>34</v>
      </c>
      <c r="Q8">
        <v>-1131923.03</v>
      </c>
      <c r="R8">
        <v>1250300</v>
      </c>
      <c r="V8" s="297">
        <v>139.33000000000001</v>
      </c>
      <c r="X8" s="297">
        <v>905464</v>
      </c>
      <c r="Y8" s="297">
        <v>561810.09</v>
      </c>
      <c r="Z8">
        <v>959264</v>
      </c>
      <c r="AC8">
        <v>83167.350000000006</v>
      </c>
      <c r="AE8">
        <v>375300</v>
      </c>
      <c r="AG8" s="76">
        <f t="shared" si="1"/>
        <v>279423.04000000004</v>
      </c>
      <c r="AH8" s="31">
        <f t="shared" si="2"/>
        <v>0</v>
      </c>
      <c r="AI8" s="21">
        <f t="shared" si="4"/>
        <v>279423.04000000004</v>
      </c>
      <c r="AJ8" s="15">
        <f t="shared" si="3"/>
        <v>2885144.77</v>
      </c>
      <c r="AK8" s="16" t="e">
        <f>SUM(#REF!)</f>
        <v>#REF!</v>
      </c>
      <c r="AL8" s="26" t="e">
        <f t="shared" si="5"/>
        <v>#REF!</v>
      </c>
    </row>
    <row r="9" spans="3:38" x14ac:dyDescent="0.25">
      <c r="E9" t="s">
        <v>3354</v>
      </c>
      <c r="F9" s="297">
        <v>530987.49</v>
      </c>
      <c r="H9" s="297">
        <v>0</v>
      </c>
      <c r="I9">
        <v>1685334.72</v>
      </c>
      <c r="J9">
        <v>141386</v>
      </c>
      <c r="K9" s="297">
        <v>-810</v>
      </c>
      <c r="L9" s="297">
        <v>107.5</v>
      </c>
      <c r="Q9">
        <v>116071.16</v>
      </c>
      <c r="R9">
        <v>1850000</v>
      </c>
      <c r="V9" s="297">
        <v>111.55</v>
      </c>
      <c r="W9" s="297">
        <v>1315</v>
      </c>
      <c r="X9" s="297">
        <v>2444505.4</v>
      </c>
      <c r="Y9" s="297">
        <v>337298.23</v>
      </c>
      <c r="Z9">
        <v>2570575.4</v>
      </c>
      <c r="AC9">
        <v>98963.59</v>
      </c>
      <c r="AD9">
        <v>103536.64</v>
      </c>
      <c r="AE9">
        <v>1074280</v>
      </c>
      <c r="AF9">
        <v>1815</v>
      </c>
      <c r="AG9" s="76">
        <f t="shared" si="1"/>
        <v>530987.49</v>
      </c>
      <c r="AH9" s="31">
        <f t="shared" si="2"/>
        <v>-702.5</v>
      </c>
      <c r="AI9" s="21">
        <f t="shared" si="4"/>
        <v>531689.99</v>
      </c>
      <c r="AJ9" s="15">
        <f t="shared" si="3"/>
        <v>6632400.8099999996</v>
      </c>
      <c r="AK9" s="16" t="e">
        <f>SUM(#REF!)</f>
        <v>#REF!</v>
      </c>
      <c r="AL9" s="26" t="e">
        <f t="shared" si="5"/>
        <v>#REF!</v>
      </c>
    </row>
    <row r="10" spans="3:38" x14ac:dyDescent="0.25">
      <c r="E10" t="s">
        <v>3355</v>
      </c>
      <c r="F10" s="297">
        <v>114501.75</v>
      </c>
      <c r="H10" s="297">
        <v>30948</v>
      </c>
      <c r="I10">
        <v>7</v>
      </c>
      <c r="J10">
        <v>159827.01</v>
      </c>
      <c r="Q10">
        <v>-920321.74</v>
      </c>
      <c r="R10">
        <v>1236758.5</v>
      </c>
      <c r="V10" s="297">
        <v>203.6</v>
      </c>
      <c r="X10" s="297">
        <v>1520214</v>
      </c>
      <c r="Y10" s="297">
        <v>2119163.1800000002</v>
      </c>
      <c r="Z10">
        <v>1704994</v>
      </c>
      <c r="AA10">
        <v>23000</v>
      </c>
      <c r="AC10">
        <v>187558.12</v>
      </c>
      <c r="AD10">
        <v>75981.66</v>
      </c>
      <c r="AE10">
        <v>4246420</v>
      </c>
      <c r="AG10" s="76">
        <f t="shared" si="1"/>
        <v>145449.75</v>
      </c>
      <c r="AH10" s="31">
        <f t="shared" si="2"/>
        <v>0</v>
      </c>
      <c r="AI10" s="21">
        <f t="shared" si="4"/>
        <v>145449.75</v>
      </c>
      <c r="AJ10" s="15">
        <f t="shared" si="3"/>
        <v>9877534.5600000005</v>
      </c>
      <c r="AK10" s="16" t="e">
        <f>SUM(#REF!)</f>
        <v>#REF!</v>
      </c>
      <c r="AL10" s="26" t="e">
        <f t="shared" si="5"/>
        <v>#REF!</v>
      </c>
    </row>
    <row r="11" spans="3:38" x14ac:dyDescent="0.25">
      <c r="E11" t="s">
        <v>3341</v>
      </c>
      <c r="F11" s="297">
        <v>112190.1</v>
      </c>
      <c r="H11" s="297">
        <v>2595</v>
      </c>
      <c r="I11">
        <v>1612169.1</v>
      </c>
      <c r="J11">
        <v>9</v>
      </c>
      <c r="K11" s="297">
        <v>-28800</v>
      </c>
      <c r="Q11">
        <v>495724.7</v>
      </c>
      <c r="R11">
        <v>1223648</v>
      </c>
      <c r="V11" s="297">
        <v>87.79</v>
      </c>
      <c r="W11" s="297">
        <v>3050</v>
      </c>
      <c r="X11" s="297">
        <v>954016</v>
      </c>
      <c r="Y11" s="297">
        <v>1665327.69</v>
      </c>
      <c r="Z11">
        <v>1259326</v>
      </c>
      <c r="AC11">
        <v>98898.33</v>
      </c>
      <c r="AD11">
        <v>47416.65</v>
      </c>
      <c r="AE11">
        <v>2636243.5</v>
      </c>
      <c r="AF11">
        <v>3150</v>
      </c>
      <c r="AG11" s="76">
        <f t="shared" si="1"/>
        <v>114785.1</v>
      </c>
      <c r="AH11" s="31">
        <f t="shared" si="2"/>
        <v>-28800</v>
      </c>
      <c r="AI11" s="21">
        <f t="shared" si="4"/>
        <v>143585.1</v>
      </c>
      <c r="AJ11" s="15">
        <f t="shared" si="3"/>
        <v>6667515.96</v>
      </c>
      <c r="AK11" s="16" t="e">
        <f>SUM(#REF!)</f>
        <v>#REF!</v>
      </c>
      <c r="AL11" s="26" t="e">
        <f t="shared" si="5"/>
        <v>#REF!</v>
      </c>
    </row>
    <row r="12" spans="3:38" x14ac:dyDescent="0.25">
      <c r="E12" t="s">
        <v>3342</v>
      </c>
      <c r="F12" s="297">
        <v>262626.8</v>
      </c>
      <c r="H12" s="297">
        <v>2900</v>
      </c>
      <c r="I12">
        <v>796177.81</v>
      </c>
      <c r="J12">
        <v>141.34</v>
      </c>
      <c r="Q12">
        <v>-499689.97</v>
      </c>
      <c r="R12">
        <v>1385124.66</v>
      </c>
      <c r="V12" s="297">
        <v>28.04</v>
      </c>
      <c r="X12" s="297">
        <v>2225996</v>
      </c>
      <c r="Y12" s="297">
        <v>811724.44</v>
      </c>
      <c r="Z12">
        <v>2341509</v>
      </c>
      <c r="AC12">
        <v>73643.62</v>
      </c>
      <c r="AD12">
        <v>78384.600000000006</v>
      </c>
      <c r="AE12">
        <v>900520</v>
      </c>
      <c r="AG12" s="76">
        <f t="shared" si="1"/>
        <v>265526.8</v>
      </c>
      <c r="AH12" s="31">
        <f t="shared" si="2"/>
        <v>0</v>
      </c>
      <c r="AI12" s="21">
        <f t="shared" si="4"/>
        <v>265526.8</v>
      </c>
      <c r="AJ12" s="15">
        <f t="shared" si="3"/>
        <v>6431805.7000000002</v>
      </c>
      <c r="AK12" s="16" t="e">
        <f>SUM(#REF!)</f>
        <v>#REF!</v>
      </c>
      <c r="AL12" s="26" t="e">
        <f t="shared" si="5"/>
        <v>#REF!</v>
      </c>
    </row>
    <row r="13" spans="3:38" x14ac:dyDescent="0.25">
      <c r="E13" t="s">
        <v>3343</v>
      </c>
      <c r="F13" s="297">
        <v>320750.01</v>
      </c>
      <c r="H13" s="297">
        <v>7990</v>
      </c>
      <c r="I13">
        <v>2</v>
      </c>
      <c r="J13">
        <v>28</v>
      </c>
      <c r="K13" s="297">
        <v>15400</v>
      </c>
      <c r="Q13">
        <v>-1025047.23</v>
      </c>
      <c r="R13">
        <v>1199644.94</v>
      </c>
      <c r="V13" s="297">
        <v>94.34</v>
      </c>
      <c r="X13" s="297">
        <v>893676</v>
      </c>
      <c r="Y13" s="297">
        <v>1159070</v>
      </c>
      <c r="Z13">
        <v>1232201</v>
      </c>
      <c r="AC13">
        <v>131167.04000000001</v>
      </c>
      <c r="AE13">
        <v>874180</v>
      </c>
      <c r="AG13" s="76">
        <f t="shared" si="1"/>
        <v>328740.01</v>
      </c>
      <c r="AH13" s="31">
        <f t="shared" si="2"/>
        <v>15400</v>
      </c>
      <c r="AI13" s="21">
        <f t="shared" si="4"/>
        <v>313340.01</v>
      </c>
      <c r="AJ13" s="15">
        <f t="shared" si="3"/>
        <v>4290388.38</v>
      </c>
      <c r="AK13" s="16" t="e">
        <f>SUM(#REF!)</f>
        <v>#REF!</v>
      </c>
      <c r="AL13" s="26" t="e">
        <f t="shared" si="5"/>
        <v>#REF!</v>
      </c>
    </row>
    <row r="14" spans="3:38" s="38" customFormat="1" x14ac:dyDescent="0.25">
      <c r="C14" s="68"/>
      <c r="D14" s="45"/>
      <c r="E14" t="s">
        <v>3345</v>
      </c>
      <c r="F14" s="297">
        <v>-383606.07</v>
      </c>
      <c r="G14" s="297"/>
      <c r="H14" s="297"/>
      <c r="I14">
        <v>5</v>
      </c>
      <c r="J14">
        <v>26</v>
      </c>
      <c r="K14" s="297"/>
      <c r="L14" s="297"/>
      <c r="M14" s="297"/>
      <c r="N14" s="297"/>
      <c r="O14"/>
      <c r="P14"/>
      <c r="Q14">
        <v>-1642724.67</v>
      </c>
      <c r="R14">
        <v>1642759</v>
      </c>
      <c r="S14" s="297"/>
      <c r="T14" s="297"/>
      <c r="U14" s="297"/>
      <c r="V14" s="297">
        <v>61.05</v>
      </c>
      <c r="W14" s="297">
        <v>660</v>
      </c>
      <c r="X14" s="297">
        <v>415920</v>
      </c>
      <c r="Y14" s="297">
        <v>506800</v>
      </c>
      <c r="Z14">
        <v>695870</v>
      </c>
      <c r="AA14"/>
      <c r="AB14"/>
      <c r="AC14">
        <v>43940.45</v>
      </c>
      <c r="AD14"/>
      <c r="AE14">
        <v>2518700</v>
      </c>
      <c r="AF14">
        <v>660</v>
      </c>
      <c r="AG14" s="76">
        <f t="shared" si="1"/>
        <v>-383606.07</v>
      </c>
      <c r="AH14" s="31">
        <f t="shared" si="2"/>
        <v>0</v>
      </c>
      <c r="AI14" s="21">
        <f t="shared" si="4"/>
        <v>-383606.07</v>
      </c>
      <c r="AJ14" s="15">
        <f t="shared" si="3"/>
        <v>4182611.5</v>
      </c>
      <c r="AK14" s="16" t="e">
        <f>SUM(#REF!)</f>
        <v>#REF!</v>
      </c>
      <c r="AL14" s="26" t="e">
        <f t="shared" si="5"/>
        <v>#REF!</v>
      </c>
    </row>
    <row r="15" spans="3:38" x14ac:dyDescent="0.25">
      <c r="E15" t="s">
        <v>3356</v>
      </c>
      <c r="F15" s="297">
        <v>52405.99</v>
      </c>
      <c r="I15">
        <v>376750.1</v>
      </c>
      <c r="J15">
        <v>88469.9</v>
      </c>
      <c r="L15" s="297">
        <v>0</v>
      </c>
      <c r="Q15">
        <v>-656303.88</v>
      </c>
      <c r="R15">
        <v>1230000</v>
      </c>
      <c r="V15" s="297">
        <v>82.7</v>
      </c>
      <c r="X15" s="297">
        <v>1486830.47</v>
      </c>
      <c r="Y15" s="297">
        <v>511424.72</v>
      </c>
      <c r="Z15">
        <v>1649698</v>
      </c>
      <c r="AB15">
        <v>53740</v>
      </c>
      <c r="AC15">
        <v>83570.02</v>
      </c>
      <c r="AD15">
        <v>96800</v>
      </c>
      <c r="AE15">
        <v>1517185</v>
      </c>
      <c r="AG15" s="76">
        <f t="shared" si="1"/>
        <v>52405.99</v>
      </c>
      <c r="AH15" s="31">
        <f t="shared" si="2"/>
        <v>0</v>
      </c>
      <c r="AI15" s="21">
        <f t="shared" si="4"/>
        <v>52405.99</v>
      </c>
      <c r="AJ15" s="15">
        <f t="shared" si="3"/>
        <v>5399330.9100000001</v>
      </c>
      <c r="AK15" s="16" t="e">
        <f>SUM(#REF!)</f>
        <v>#REF!</v>
      </c>
      <c r="AL15" s="26" t="e">
        <f t="shared" si="5"/>
        <v>#REF!</v>
      </c>
    </row>
    <row r="16" spans="3:38" x14ac:dyDescent="0.25">
      <c r="E16" t="s">
        <v>3344</v>
      </c>
      <c r="F16" s="297">
        <v>294044.84000000003</v>
      </c>
      <c r="H16" s="297">
        <v>48424</v>
      </c>
      <c r="J16">
        <v>129.32</v>
      </c>
      <c r="K16" s="297">
        <v>8423</v>
      </c>
      <c r="Q16">
        <v>-999136.09</v>
      </c>
      <c r="R16">
        <v>1067330</v>
      </c>
      <c r="V16" s="297">
        <v>16.86</v>
      </c>
      <c r="W16" s="297">
        <v>11195</v>
      </c>
      <c r="X16" s="297">
        <v>952656</v>
      </c>
      <c r="Y16" s="297">
        <v>605559.68999999994</v>
      </c>
      <c r="Z16">
        <v>1141656</v>
      </c>
      <c r="AA16">
        <v>1720</v>
      </c>
      <c r="AC16">
        <v>40986.42</v>
      </c>
      <c r="AD16">
        <v>1088.8800000000001</v>
      </c>
      <c r="AE16">
        <v>957000</v>
      </c>
      <c r="AF16">
        <v>11195</v>
      </c>
      <c r="AG16" s="76">
        <f t="shared" si="1"/>
        <v>342468.84</v>
      </c>
      <c r="AH16" s="31">
        <f t="shared" si="2"/>
        <v>8423</v>
      </c>
      <c r="AI16" s="21">
        <f t="shared" si="4"/>
        <v>334045.84000000003</v>
      </c>
      <c r="AJ16" s="15">
        <f t="shared" si="3"/>
        <v>3723073.8499999996</v>
      </c>
      <c r="AK16" s="16" t="e">
        <f>SUM(#REF!)</f>
        <v>#REF!</v>
      </c>
      <c r="AL16" s="26" t="e">
        <f t="shared" si="5"/>
        <v>#REF!</v>
      </c>
    </row>
    <row r="17" spans="1:38" x14ac:dyDescent="0.25">
      <c r="AG17" s="76">
        <f t="shared" si="1"/>
        <v>0</v>
      </c>
      <c r="AH17" s="31">
        <f t="shared" si="2"/>
        <v>0</v>
      </c>
      <c r="AI17" s="21">
        <f t="shared" si="4"/>
        <v>0</v>
      </c>
      <c r="AJ17" s="15">
        <f t="shared" si="3"/>
        <v>0</v>
      </c>
      <c r="AK17" s="16" t="e">
        <f>SUM(#REF!)</f>
        <v>#REF!</v>
      </c>
      <c r="AL17" s="26" t="e">
        <f t="shared" si="5"/>
        <v>#REF!</v>
      </c>
    </row>
    <row r="18" spans="1:38" x14ac:dyDescent="0.25">
      <c r="AG18" s="76">
        <f t="shared" si="1"/>
        <v>0</v>
      </c>
      <c r="AH18" s="31">
        <f t="shared" si="2"/>
        <v>0</v>
      </c>
      <c r="AI18" s="21">
        <f t="shared" si="4"/>
        <v>0</v>
      </c>
      <c r="AJ18" s="15">
        <f t="shared" si="3"/>
        <v>0</v>
      </c>
      <c r="AK18" s="16" t="e">
        <f>SUM(#REF!)</f>
        <v>#REF!</v>
      </c>
      <c r="AL18" s="26" t="e">
        <f t="shared" si="5"/>
        <v>#REF!</v>
      </c>
    </row>
    <row r="19" spans="1:38" x14ac:dyDescent="0.25">
      <c r="AG19" s="76">
        <f t="shared" si="1"/>
        <v>0</v>
      </c>
      <c r="AH19" s="31">
        <f t="shared" si="2"/>
        <v>0</v>
      </c>
      <c r="AI19" s="21">
        <f t="shared" si="4"/>
        <v>0</v>
      </c>
      <c r="AJ19" s="15">
        <f t="shared" si="3"/>
        <v>0</v>
      </c>
      <c r="AK19" s="16" t="e">
        <f>SUM(#REF!)</f>
        <v>#REF!</v>
      </c>
      <c r="AL19" s="26" t="e">
        <f t="shared" si="5"/>
        <v>#REF!</v>
      </c>
    </row>
    <row r="20" spans="1:38" x14ac:dyDescent="0.25">
      <c r="AG20" s="76">
        <f t="shared" si="1"/>
        <v>0</v>
      </c>
      <c r="AH20" s="31">
        <f t="shared" si="2"/>
        <v>0</v>
      </c>
      <c r="AI20" s="21">
        <f t="shared" si="4"/>
        <v>0</v>
      </c>
      <c r="AJ20" s="15">
        <f t="shared" si="3"/>
        <v>0</v>
      </c>
      <c r="AK20" s="16" t="e">
        <f>SUM(#REF!)</f>
        <v>#REF!</v>
      </c>
      <c r="AL20" s="26" t="e">
        <f t="shared" si="5"/>
        <v>#REF!</v>
      </c>
    </row>
    <row r="21" spans="1:38" x14ac:dyDescent="0.25">
      <c r="AG21" s="76">
        <f t="shared" si="1"/>
        <v>0</v>
      </c>
      <c r="AH21" s="31">
        <f t="shared" si="2"/>
        <v>0</v>
      </c>
      <c r="AI21" s="21">
        <f t="shared" si="4"/>
        <v>0</v>
      </c>
      <c r="AJ21" s="15">
        <f t="shared" si="3"/>
        <v>0</v>
      </c>
      <c r="AK21" s="16" t="e">
        <f>SUM(#REF!)</f>
        <v>#REF!</v>
      </c>
      <c r="AL21" s="26" t="e">
        <f t="shared" si="5"/>
        <v>#REF!</v>
      </c>
    </row>
    <row r="22" spans="1:38" x14ac:dyDescent="0.25">
      <c r="A22" s="1" t="s">
        <v>448</v>
      </c>
      <c r="B22" s="1" t="s">
        <v>450</v>
      </c>
      <c r="C22" s="66">
        <v>4536</v>
      </c>
      <c r="D22" s="67" t="s">
        <v>1079</v>
      </c>
      <c r="E22" t="s">
        <v>3014</v>
      </c>
      <c r="F22" s="297">
        <v>1081335.33</v>
      </c>
      <c r="G22" s="297">
        <v>47746.71</v>
      </c>
      <c r="H22" s="297">
        <v>678395.05</v>
      </c>
      <c r="I22">
        <v>195322.25</v>
      </c>
      <c r="J22">
        <v>173403.29</v>
      </c>
      <c r="N22" s="297">
        <v>-1266.1500000000001</v>
      </c>
      <c r="Q22">
        <v>1561979.88</v>
      </c>
      <c r="T22" s="297">
        <v>1461172.03</v>
      </c>
      <c r="V22" s="297">
        <v>885.45</v>
      </c>
      <c r="X22" s="297">
        <v>1888229</v>
      </c>
      <c r="Y22" s="297">
        <v>45000</v>
      </c>
      <c r="Z22">
        <v>2168549</v>
      </c>
      <c r="AA22">
        <v>2634</v>
      </c>
      <c r="AC22">
        <v>255519.38</v>
      </c>
      <c r="AD22">
        <v>115495.2</v>
      </c>
      <c r="AG22" s="76">
        <f t="shared" si="1"/>
        <v>1807477.09</v>
      </c>
      <c r="AH22" s="31">
        <f>SUM(K22:O22)</f>
        <v>-1266.1500000000001</v>
      </c>
      <c r="AI22" s="21">
        <f>AG22-AH22</f>
        <v>1808743.24</v>
      </c>
      <c r="AJ22" s="15">
        <f>SUM(S22:Y22)</f>
        <v>3395286.48</v>
      </c>
      <c r="AK22" s="16">
        <f>SUM(Z22:AF22)</f>
        <v>2542197.58</v>
      </c>
      <c r="AL22" s="26">
        <f t="shared" si="5"/>
        <v>853088.89999999991</v>
      </c>
    </row>
    <row r="23" spans="1:38" x14ac:dyDescent="0.25">
      <c r="A23" s="1" t="s">
        <v>448</v>
      </c>
      <c r="B23" s="1" t="s">
        <v>450</v>
      </c>
      <c r="C23" s="66">
        <v>3980</v>
      </c>
      <c r="D23" s="67" t="s">
        <v>1080</v>
      </c>
      <c r="E23" t="s">
        <v>3015</v>
      </c>
      <c r="F23" s="297">
        <v>1068429.44</v>
      </c>
      <c r="G23" s="297">
        <v>28528.27</v>
      </c>
      <c r="H23" s="297">
        <v>163764.34</v>
      </c>
      <c r="I23">
        <v>153807.22</v>
      </c>
      <c r="J23">
        <v>86595.95</v>
      </c>
      <c r="N23" s="297">
        <v>0</v>
      </c>
      <c r="Q23">
        <v>-1549609</v>
      </c>
      <c r="R23">
        <v>2340148.79</v>
      </c>
      <c r="T23" s="297">
        <v>1348960.15</v>
      </c>
      <c r="U23" s="297">
        <v>70000</v>
      </c>
      <c r="V23" s="297">
        <v>632.52</v>
      </c>
      <c r="X23" s="297">
        <v>1490734.5</v>
      </c>
      <c r="Y23" s="297">
        <v>110600</v>
      </c>
      <c r="Z23">
        <v>1772575.5</v>
      </c>
      <c r="AC23">
        <v>360604.25</v>
      </c>
      <c r="AD23">
        <v>46324.49</v>
      </c>
      <c r="AG23" s="76">
        <f t="shared" ref="AG23:AG86" si="6">SUM(F23:H23)</f>
        <v>1260722.05</v>
      </c>
      <c r="AH23" s="31">
        <f t="shared" ref="AH23:AH86" si="7">SUM(K23:O23)</f>
        <v>0</v>
      </c>
      <c r="AI23" s="21">
        <f t="shared" ref="AI23:AI86" si="8">AG23-AH23</f>
        <v>1260722.05</v>
      </c>
      <c r="AJ23" s="15">
        <f t="shared" ref="AJ23:AJ86" si="9">SUM(S23:Y23)</f>
        <v>3020927.17</v>
      </c>
      <c r="AK23" s="16">
        <f t="shared" ref="AK23:AK86" si="10">SUM(Z23:AF23)</f>
        <v>2179504.2400000002</v>
      </c>
      <c r="AL23" s="26">
        <f t="shared" si="5"/>
        <v>841422.9299999997</v>
      </c>
    </row>
    <row r="24" spans="1:38" x14ac:dyDescent="0.25">
      <c r="A24" s="1" t="s">
        <v>448</v>
      </c>
      <c r="B24" s="1" t="s">
        <v>450</v>
      </c>
      <c r="C24" s="66">
        <v>9027</v>
      </c>
      <c r="D24" s="67" t="s">
        <v>1081</v>
      </c>
      <c r="E24" t="s">
        <v>3016</v>
      </c>
      <c r="F24" s="297">
        <v>2457528.61</v>
      </c>
      <c r="G24" s="297">
        <v>76027.740000000005</v>
      </c>
      <c r="H24" s="297">
        <v>749079.82</v>
      </c>
      <c r="I24">
        <v>164819.67000000001</v>
      </c>
      <c r="J24">
        <v>66212.960000000006</v>
      </c>
      <c r="N24" s="297">
        <v>15000</v>
      </c>
      <c r="Q24">
        <v>-718257.91</v>
      </c>
      <c r="R24">
        <v>2461151.44</v>
      </c>
      <c r="T24" s="297">
        <v>2789289.2</v>
      </c>
      <c r="U24" s="297">
        <v>527639.30000000005</v>
      </c>
      <c r="V24" s="297">
        <v>1851.77</v>
      </c>
      <c r="X24" s="297">
        <v>2248671.5</v>
      </c>
      <c r="Y24" s="297">
        <v>208250</v>
      </c>
      <c r="Z24">
        <v>2726615</v>
      </c>
      <c r="AA24">
        <v>3000</v>
      </c>
      <c r="AC24">
        <v>788222.05</v>
      </c>
      <c r="AD24">
        <v>54010.45</v>
      </c>
      <c r="AG24" s="76">
        <f t="shared" si="6"/>
        <v>3282636.17</v>
      </c>
      <c r="AH24" s="31">
        <f t="shared" si="7"/>
        <v>15000</v>
      </c>
      <c r="AI24" s="21">
        <f t="shared" si="8"/>
        <v>3267636.17</v>
      </c>
      <c r="AJ24" s="15">
        <f t="shared" si="9"/>
        <v>5775701.7699999996</v>
      </c>
      <c r="AK24" s="16">
        <f t="shared" si="10"/>
        <v>3571847.5</v>
      </c>
      <c r="AL24" s="26">
        <f t="shared" si="5"/>
        <v>2203854.2699999996</v>
      </c>
    </row>
    <row r="25" spans="1:38" x14ac:dyDescent="0.25">
      <c r="A25" s="1" t="s">
        <v>448</v>
      </c>
      <c r="B25" s="1" t="s">
        <v>450</v>
      </c>
      <c r="C25" s="66">
        <v>4180</v>
      </c>
      <c r="D25" s="67" t="s">
        <v>1082</v>
      </c>
      <c r="E25" t="s">
        <v>3017</v>
      </c>
      <c r="F25" s="297">
        <v>671843.98</v>
      </c>
      <c r="G25" s="297">
        <v>48140.74</v>
      </c>
      <c r="H25" s="297">
        <v>131070.97</v>
      </c>
      <c r="I25">
        <v>181461.86</v>
      </c>
      <c r="J25">
        <v>240446.6</v>
      </c>
      <c r="N25" s="297">
        <v>0</v>
      </c>
      <c r="Q25">
        <v>-411291.1</v>
      </c>
      <c r="R25">
        <v>1609968.11</v>
      </c>
      <c r="T25" s="297">
        <v>1037300.53</v>
      </c>
      <c r="U25" s="297">
        <v>125370.04</v>
      </c>
      <c r="V25" s="297">
        <v>799.09</v>
      </c>
      <c r="X25" s="297">
        <v>734175.4</v>
      </c>
      <c r="Y25" s="297">
        <v>92080</v>
      </c>
      <c r="Z25">
        <v>959961.49</v>
      </c>
      <c r="AC25">
        <v>501854.32</v>
      </c>
      <c r="AD25">
        <v>192654.61</v>
      </c>
      <c r="AF25">
        <v>500</v>
      </c>
      <c r="AG25" s="76">
        <f t="shared" si="6"/>
        <v>851055.69</v>
      </c>
      <c r="AH25" s="31">
        <f t="shared" si="7"/>
        <v>0</v>
      </c>
      <c r="AI25" s="21">
        <f t="shared" si="8"/>
        <v>851055.69</v>
      </c>
      <c r="AJ25" s="15">
        <f t="shared" si="9"/>
        <v>1989725.06</v>
      </c>
      <c r="AK25" s="16">
        <f t="shared" si="10"/>
        <v>1654970.42</v>
      </c>
      <c r="AL25" s="26">
        <f t="shared" si="5"/>
        <v>334754.64000000013</v>
      </c>
    </row>
    <row r="26" spans="1:38" x14ac:dyDescent="0.25">
      <c r="A26" s="1" t="s">
        <v>448</v>
      </c>
      <c r="B26" s="1" t="s">
        <v>450</v>
      </c>
      <c r="C26" s="66">
        <v>2100</v>
      </c>
      <c r="D26" s="67" t="s">
        <v>1083</v>
      </c>
      <c r="E26" t="s">
        <v>3018</v>
      </c>
      <c r="F26" s="297">
        <v>512810.65</v>
      </c>
      <c r="G26" s="297">
        <v>10388.969999999999</v>
      </c>
      <c r="H26" s="297">
        <v>159331.12</v>
      </c>
      <c r="I26">
        <v>177833.48</v>
      </c>
      <c r="J26">
        <v>87582.19</v>
      </c>
      <c r="N26" s="297">
        <v>-26.92</v>
      </c>
      <c r="Q26">
        <v>-978738.46</v>
      </c>
      <c r="R26">
        <v>1693812.25</v>
      </c>
      <c r="T26" s="297">
        <v>203006.12</v>
      </c>
      <c r="U26" s="297">
        <v>6000</v>
      </c>
      <c r="V26" s="297">
        <v>-491.11</v>
      </c>
      <c r="X26" s="297">
        <v>980730</v>
      </c>
      <c r="Y26" s="297">
        <v>624682.75</v>
      </c>
      <c r="Z26">
        <v>1143948</v>
      </c>
      <c r="AC26">
        <v>170446.71</v>
      </c>
      <c r="AD26">
        <v>45096.01</v>
      </c>
      <c r="AG26" s="76">
        <f t="shared" si="6"/>
        <v>682530.74</v>
      </c>
      <c r="AH26" s="31">
        <f t="shared" si="7"/>
        <v>-26.92</v>
      </c>
      <c r="AI26" s="21">
        <f t="shared" si="8"/>
        <v>682557.66</v>
      </c>
      <c r="AJ26" s="15">
        <f t="shared" si="9"/>
        <v>1813927.76</v>
      </c>
      <c r="AK26" s="16">
        <f t="shared" si="10"/>
        <v>1359490.72</v>
      </c>
      <c r="AL26" s="26">
        <f t="shared" si="5"/>
        <v>454437.04000000004</v>
      </c>
    </row>
    <row r="27" spans="1:38" x14ac:dyDescent="0.25">
      <c r="A27" s="1" t="s">
        <v>448</v>
      </c>
      <c r="B27" s="1" t="s">
        <v>450</v>
      </c>
      <c r="C27" s="66">
        <v>4887</v>
      </c>
      <c r="D27" s="67" t="s">
        <v>1084</v>
      </c>
      <c r="E27" t="s">
        <v>3019</v>
      </c>
      <c r="F27" s="297">
        <v>1163684.4099999999</v>
      </c>
      <c r="G27" s="297">
        <v>45061.54</v>
      </c>
      <c r="H27" s="297">
        <v>423781.79</v>
      </c>
      <c r="I27">
        <v>261545.48</v>
      </c>
      <c r="J27">
        <v>198079.33</v>
      </c>
      <c r="N27" s="297">
        <v>3347</v>
      </c>
      <c r="Q27">
        <v>91091.8</v>
      </c>
      <c r="R27">
        <v>1247745.83</v>
      </c>
      <c r="T27" s="297">
        <v>1715008.62</v>
      </c>
      <c r="U27" s="297">
        <v>566000</v>
      </c>
      <c r="V27" s="297">
        <v>881.72</v>
      </c>
      <c r="X27" s="297">
        <v>1846640</v>
      </c>
      <c r="Y27" s="297">
        <v>35460</v>
      </c>
      <c r="Z27">
        <v>2209167.31</v>
      </c>
      <c r="AC27">
        <v>891315.4</v>
      </c>
      <c r="AD27">
        <v>94969.71</v>
      </c>
      <c r="AG27" s="76">
        <f t="shared" si="6"/>
        <v>1632527.74</v>
      </c>
      <c r="AH27" s="31">
        <f t="shared" si="7"/>
        <v>3347</v>
      </c>
      <c r="AI27" s="21">
        <f t="shared" si="8"/>
        <v>1629180.74</v>
      </c>
      <c r="AJ27" s="15">
        <f t="shared" si="9"/>
        <v>4163990.3400000003</v>
      </c>
      <c r="AK27" s="16">
        <f t="shared" si="10"/>
        <v>3195452.42</v>
      </c>
      <c r="AL27" s="26">
        <f t="shared" si="5"/>
        <v>968537.92000000039</v>
      </c>
    </row>
    <row r="28" spans="1:38" x14ac:dyDescent="0.25">
      <c r="A28" s="1" t="s">
        <v>448</v>
      </c>
      <c r="B28" s="1" t="s">
        <v>450</v>
      </c>
      <c r="C28" s="66">
        <v>5102</v>
      </c>
      <c r="D28" s="67" t="s">
        <v>1085</v>
      </c>
      <c r="E28" t="s">
        <v>3020</v>
      </c>
      <c r="F28" s="297">
        <v>1056797.26</v>
      </c>
      <c r="G28" s="297">
        <v>17406.580000000002</v>
      </c>
      <c r="H28" s="297">
        <v>180960.95</v>
      </c>
      <c r="I28">
        <v>315029.05</v>
      </c>
      <c r="J28">
        <v>386182.29</v>
      </c>
      <c r="N28" s="297">
        <v>0</v>
      </c>
      <c r="Q28">
        <v>-211642.05</v>
      </c>
      <c r="R28">
        <v>1804121.26</v>
      </c>
      <c r="T28" s="297">
        <v>1183009.1599999999</v>
      </c>
      <c r="U28" s="297">
        <v>90000</v>
      </c>
      <c r="V28" s="297">
        <v>608.66</v>
      </c>
      <c r="X28" s="297">
        <v>972682</v>
      </c>
      <c r="Y28" s="297">
        <v>105500</v>
      </c>
      <c r="Z28">
        <v>1188040.5</v>
      </c>
      <c r="AC28">
        <v>317536.45</v>
      </c>
      <c r="AD28">
        <v>252221.45</v>
      </c>
      <c r="AG28" s="76">
        <f t="shared" si="6"/>
        <v>1255164.79</v>
      </c>
      <c r="AH28" s="31">
        <f t="shared" si="7"/>
        <v>0</v>
      </c>
      <c r="AI28" s="21">
        <f t="shared" si="8"/>
        <v>1255164.79</v>
      </c>
      <c r="AJ28" s="15">
        <f t="shared" si="9"/>
        <v>2351799.8199999998</v>
      </c>
      <c r="AK28" s="16">
        <f t="shared" si="10"/>
        <v>1757798.3999999999</v>
      </c>
      <c r="AL28" s="26">
        <f t="shared" si="5"/>
        <v>594001.41999999993</v>
      </c>
    </row>
    <row r="29" spans="1:38" x14ac:dyDescent="0.25">
      <c r="A29" s="1" t="s">
        <v>448</v>
      </c>
      <c r="B29" s="1" t="s">
        <v>450</v>
      </c>
      <c r="C29" s="66">
        <v>11813</v>
      </c>
      <c r="D29" s="67" t="s">
        <v>1086</v>
      </c>
      <c r="E29" t="s">
        <v>3021</v>
      </c>
      <c r="F29" s="297">
        <v>1422819.84</v>
      </c>
      <c r="G29" s="297">
        <v>57145.54</v>
      </c>
      <c r="H29" s="297">
        <v>324955.59999999998</v>
      </c>
      <c r="I29">
        <v>235299.53</v>
      </c>
      <c r="J29">
        <v>494558.17</v>
      </c>
      <c r="K29" s="297">
        <v>19400</v>
      </c>
      <c r="N29" s="297">
        <v>2562.88</v>
      </c>
      <c r="Q29">
        <v>267172.05</v>
      </c>
      <c r="R29">
        <v>1414760.08</v>
      </c>
      <c r="T29" s="297">
        <v>2144659.9900000002</v>
      </c>
      <c r="U29" s="297">
        <v>186000.07</v>
      </c>
      <c r="V29" s="297">
        <v>760.6</v>
      </c>
      <c r="X29" s="297">
        <v>3410780</v>
      </c>
      <c r="Y29" s="297">
        <v>907.56</v>
      </c>
      <c r="Z29">
        <v>3763735</v>
      </c>
      <c r="AC29">
        <v>729306.65</v>
      </c>
      <c r="AD29">
        <v>144857.4</v>
      </c>
      <c r="AG29" s="76">
        <f t="shared" si="6"/>
        <v>1804920.98</v>
      </c>
      <c r="AH29" s="31">
        <f t="shared" si="7"/>
        <v>21962.880000000001</v>
      </c>
      <c r="AI29" s="21">
        <f t="shared" si="8"/>
        <v>1782958.1</v>
      </c>
      <c r="AJ29" s="15">
        <f t="shared" si="9"/>
        <v>5743108.2199999997</v>
      </c>
      <c r="AK29" s="16">
        <f t="shared" si="10"/>
        <v>4637899.0500000007</v>
      </c>
      <c r="AL29" s="26">
        <f t="shared" si="5"/>
        <v>1105209.169999999</v>
      </c>
    </row>
    <row r="30" spans="1:38" x14ac:dyDescent="0.25">
      <c r="A30" s="1" t="s">
        <v>448</v>
      </c>
      <c r="B30" s="1" t="s">
        <v>450</v>
      </c>
      <c r="C30" s="66">
        <v>7972</v>
      </c>
      <c r="D30" s="67" t="s">
        <v>1087</v>
      </c>
      <c r="E30" t="s">
        <v>3022</v>
      </c>
      <c r="F30" s="297">
        <v>1867453.41</v>
      </c>
      <c r="G30" s="297">
        <v>0</v>
      </c>
      <c r="H30" s="297">
        <v>756948.98</v>
      </c>
      <c r="I30">
        <v>141458.35</v>
      </c>
      <c r="J30">
        <v>662786.43999999994</v>
      </c>
      <c r="N30" s="297">
        <v>9300.4599999999991</v>
      </c>
      <c r="Q30">
        <v>1546666.04</v>
      </c>
      <c r="R30">
        <v>1595887.05</v>
      </c>
      <c r="T30" s="297">
        <v>1863759.92</v>
      </c>
      <c r="U30" s="297">
        <v>333050</v>
      </c>
      <c r="V30" s="297">
        <v>1873.36</v>
      </c>
      <c r="X30" s="297">
        <v>2625670</v>
      </c>
      <c r="Y30" s="297">
        <v>130020</v>
      </c>
      <c r="Z30">
        <v>3091489</v>
      </c>
      <c r="AC30">
        <v>1202533.5</v>
      </c>
      <c r="AD30">
        <v>162094.65</v>
      </c>
      <c r="AG30" s="76">
        <f t="shared" si="6"/>
        <v>2624402.3899999997</v>
      </c>
      <c r="AH30" s="31">
        <f t="shared" si="7"/>
        <v>9300.4599999999991</v>
      </c>
      <c r="AI30" s="21">
        <f t="shared" si="8"/>
        <v>2615101.9299999997</v>
      </c>
      <c r="AJ30" s="15">
        <f t="shared" si="9"/>
        <v>4954373.2799999993</v>
      </c>
      <c r="AK30" s="16">
        <f t="shared" si="10"/>
        <v>4456117.1500000004</v>
      </c>
      <c r="AL30" s="26">
        <f t="shared" si="5"/>
        <v>498256.12999999896</v>
      </c>
    </row>
    <row r="31" spans="1:38" x14ac:dyDescent="0.25">
      <c r="A31" s="1" t="s">
        <v>448</v>
      </c>
      <c r="B31" s="1" t="s">
        <v>450</v>
      </c>
      <c r="C31" s="66">
        <v>3577</v>
      </c>
      <c r="D31" s="67" t="s">
        <v>1088</v>
      </c>
      <c r="E31" t="s">
        <v>3023</v>
      </c>
      <c r="F31" s="297">
        <v>948745.7</v>
      </c>
      <c r="G31" s="297">
        <v>0</v>
      </c>
      <c r="H31" s="297">
        <v>778958.5</v>
      </c>
      <c r="I31">
        <v>82719.009999999995</v>
      </c>
      <c r="J31">
        <v>173364.95</v>
      </c>
      <c r="N31" s="297">
        <v>8861.49</v>
      </c>
      <c r="Q31">
        <v>-339926.78</v>
      </c>
      <c r="R31">
        <v>1789492.25</v>
      </c>
      <c r="T31" s="297">
        <v>1236840.8400000001</v>
      </c>
      <c r="U31" s="297">
        <v>91000</v>
      </c>
      <c r="V31" s="297">
        <v>848.96</v>
      </c>
      <c r="X31" s="297">
        <v>1282276.5</v>
      </c>
      <c r="Y31" s="297">
        <v>73500</v>
      </c>
      <c r="Z31">
        <v>1525255.22</v>
      </c>
      <c r="AC31">
        <v>280386.82</v>
      </c>
      <c r="AD31">
        <v>70255.56</v>
      </c>
      <c r="AG31" s="76">
        <f t="shared" si="6"/>
        <v>1727704.2</v>
      </c>
      <c r="AH31" s="31">
        <f t="shared" si="7"/>
        <v>8861.49</v>
      </c>
      <c r="AI31" s="21">
        <f t="shared" si="8"/>
        <v>1718842.71</v>
      </c>
      <c r="AJ31" s="15">
        <f t="shared" si="9"/>
        <v>2684466.3</v>
      </c>
      <c r="AK31" s="16">
        <f t="shared" si="10"/>
        <v>1875897.6</v>
      </c>
      <c r="AL31" s="26">
        <f t="shared" si="5"/>
        <v>808568.69999999972</v>
      </c>
    </row>
    <row r="32" spans="1:38" x14ac:dyDescent="0.25">
      <c r="A32" s="1" t="s">
        <v>448</v>
      </c>
      <c r="B32" s="1" t="s">
        <v>450</v>
      </c>
      <c r="C32" s="66">
        <v>3159</v>
      </c>
      <c r="D32" s="67" t="s">
        <v>1089</v>
      </c>
      <c r="E32" t="s">
        <v>3024</v>
      </c>
      <c r="F32" s="297">
        <v>1407449.97</v>
      </c>
      <c r="G32" s="297">
        <v>76416.850000000006</v>
      </c>
      <c r="H32" s="297">
        <v>238289.84</v>
      </c>
      <c r="I32">
        <v>35193.199999999997</v>
      </c>
      <c r="J32">
        <v>84055.3</v>
      </c>
      <c r="K32" s="297">
        <v>10960</v>
      </c>
      <c r="N32" s="297">
        <v>-4063.9</v>
      </c>
      <c r="Q32">
        <v>-1879342.57</v>
      </c>
      <c r="R32">
        <v>3102228.3</v>
      </c>
      <c r="T32" s="297">
        <v>1318532.6399999999</v>
      </c>
      <c r="U32" s="297">
        <v>464130</v>
      </c>
      <c r="V32" s="297">
        <v>1152.5</v>
      </c>
      <c r="X32" s="297">
        <v>1548080</v>
      </c>
      <c r="Z32">
        <v>1770903</v>
      </c>
      <c r="AC32">
        <v>570973.46</v>
      </c>
      <c r="AD32">
        <v>129363.46</v>
      </c>
      <c r="AF32">
        <v>1559.39</v>
      </c>
      <c r="AG32" s="76">
        <f t="shared" si="6"/>
        <v>1722156.6600000001</v>
      </c>
      <c r="AH32" s="31">
        <f t="shared" si="7"/>
        <v>6896.1</v>
      </c>
      <c r="AI32" s="21">
        <f t="shared" si="8"/>
        <v>1715260.56</v>
      </c>
      <c r="AJ32" s="15">
        <f t="shared" si="9"/>
        <v>3331895.1399999997</v>
      </c>
      <c r="AK32" s="16">
        <f t="shared" si="10"/>
        <v>2472799.31</v>
      </c>
      <c r="AL32" s="26">
        <f t="shared" si="5"/>
        <v>859095.82999999961</v>
      </c>
    </row>
    <row r="33" spans="1:38" x14ac:dyDescent="0.25">
      <c r="A33" s="1" t="s">
        <v>448</v>
      </c>
      <c r="B33" s="1" t="s">
        <v>450</v>
      </c>
      <c r="C33" s="66">
        <v>3764</v>
      </c>
      <c r="D33" s="67" t="s">
        <v>1090</v>
      </c>
      <c r="E33" t="s">
        <v>3025</v>
      </c>
      <c r="F33" s="297">
        <v>1036162.16</v>
      </c>
      <c r="G33" s="297">
        <v>195892.71</v>
      </c>
      <c r="H33" s="297">
        <v>207290.88</v>
      </c>
      <c r="I33">
        <v>321178.62</v>
      </c>
      <c r="J33">
        <v>104609.54</v>
      </c>
      <c r="N33" s="297">
        <v>13650</v>
      </c>
      <c r="Q33">
        <v>71574.149999999994</v>
      </c>
      <c r="R33">
        <v>1484748</v>
      </c>
      <c r="T33" s="297">
        <v>1614302.1</v>
      </c>
      <c r="V33" s="297">
        <v>1989.16</v>
      </c>
      <c r="X33" s="297">
        <v>1360157</v>
      </c>
      <c r="Y33" s="297">
        <v>74844</v>
      </c>
      <c r="Z33">
        <v>1698826.35</v>
      </c>
      <c r="AC33">
        <v>552256.12</v>
      </c>
      <c r="AD33">
        <v>98206.53</v>
      </c>
      <c r="AG33" s="76">
        <f t="shared" si="6"/>
        <v>1439345.75</v>
      </c>
      <c r="AH33" s="31">
        <f t="shared" si="7"/>
        <v>13650</v>
      </c>
      <c r="AI33" s="21">
        <f t="shared" si="8"/>
        <v>1425695.75</v>
      </c>
      <c r="AJ33" s="15">
        <f t="shared" si="9"/>
        <v>3051292.26</v>
      </c>
      <c r="AK33" s="16">
        <f t="shared" si="10"/>
        <v>2349289</v>
      </c>
      <c r="AL33" s="26">
        <f t="shared" si="5"/>
        <v>702003.25999999978</v>
      </c>
    </row>
    <row r="34" spans="1:38" x14ac:dyDescent="0.25">
      <c r="A34" s="1" t="s">
        <v>448</v>
      </c>
      <c r="B34" s="1" t="s">
        <v>450</v>
      </c>
      <c r="C34" s="66">
        <v>3691</v>
      </c>
      <c r="D34" s="67" t="s">
        <v>1091</v>
      </c>
      <c r="E34" t="s">
        <v>3026</v>
      </c>
      <c r="F34" s="297">
        <v>1656162.68</v>
      </c>
      <c r="G34" s="297">
        <v>75362.38</v>
      </c>
      <c r="H34" s="297">
        <v>400557.01</v>
      </c>
      <c r="I34">
        <v>72922.559999999998</v>
      </c>
      <c r="J34">
        <v>135060.91</v>
      </c>
      <c r="N34" s="297">
        <v>15106.99</v>
      </c>
      <c r="Q34">
        <v>-147043.13</v>
      </c>
      <c r="R34">
        <v>1924840.79</v>
      </c>
      <c r="T34" s="297">
        <v>1639966.69</v>
      </c>
      <c r="V34" s="297">
        <v>1579.78</v>
      </c>
      <c r="X34" s="297">
        <v>772757.3</v>
      </c>
      <c r="Y34" s="297">
        <v>40000</v>
      </c>
      <c r="Z34">
        <v>1117285.3</v>
      </c>
      <c r="AC34">
        <v>481718.39</v>
      </c>
      <c r="AD34">
        <v>88566.69</v>
      </c>
      <c r="AG34" s="76">
        <f t="shared" si="6"/>
        <v>2132082.0700000003</v>
      </c>
      <c r="AH34" s="31">
        <f t="shared" si="7"/>
        <v>15106.99</v>
      </c>
      <c r="AI34" s="21">
        <f t="shared" si="8"/>
        <v>2116975.08</v>
      </c>
      <c r="AJ34" s="15">
        <f t="shared" si="9"/>
        <v>2454303.77</v>
      </c>
      <c r="AK34" s="16">
        <f t="shared" si="10"/>
        <v>1687570.38</v>
      </c>
      <c r="AL34" s="26">
        <f t="shared" si="5"/>
        <v>766733.39000000013</v>
      </c>
    </row>
    <row r="35" spans="1:38" x14ac:dyDescent="0.25">
      <c r="A35" s="1" t="s">
        <v>448</v>
      </c>
      <c r="B35" s="1" t="s">
        <v>450</v>
      </c>
      <c r="C35" s="66">
        <v>7031</v>
      </c>
      <c r="D35" s="67" t="s">
        <v>1092</v>
      </c>
      <c r="E35" t="s">
        <v>3027</v>
      </c>
      <c r="F35" s="297">
        <v>2233272.85</v>
      </c>
      <c r="G35" s="297">
        <v>170694.57</v>
      </c>
      <c r="H35" s="297">
        <v>206198.37</v>
      </c>
      <c r="I35">
        <v>175143.28</v>
      </c>
      <c r="J35">
        <v>268045.5</v>
      </c>
      <c r="Q35">
        <v>1441238.46</v>
      </c>
      <c r="R35">
        <v>1101601.1100000001</v>
      </c>
      <c r="T35" s="297">
        <v>1052579.32</v>
      </c>
      <c r="U35" s="297">
        <v>469294</v>
      </c>
      <c r="V35" s="297">
        <v>2236.23</v>
      </c>
      <c r="X35" s="297">
        <v>1837984</v>
      </c>
      <c r="Y35" s="297">
        <v>214500</v>
      </c>
      <c r="Z35">
        <v>2196124</v>
      </c>
      <c r="AC35">
        <v>549492.93999999994</v>
      </c>
      <c r="AD35">
        <v>124254.11</v>
      </c>
      <c r="AG35" s="76">
        <f t="shared" si="6"/>
        <v>2610165.79</v>
      </c>
      <c r="AH35" s="31">
        <f t="shared" si="7"/>
        <v>0</v>
      </c>
      <c r="AI35" s="21">
        <f t="shared" si="8"/>
        <v>2610165.79</v>
      </c>
      <c r="AJ35" s="15">
        <f t="shared" si="9"/>
        <v>3576593.55</v>
      </c>
      <c r="AK35" s="16">
        <f t="shared" si="10"/>
        <v>2869871.05</v>
      </c>
      <c r="AL35" s="26">
        <f t="shared" si="5"/>
        <v>706722.5</v>
      </c>
    </row>
    <row r="36" spans="1:38" x14ac:dyDescent="0.25">
      <c r="A36" s="1" t="s">
        <v>448</v>
      </c>
      <c r="B36" s="1" t="s">
        <v>450</v>
      </c>
      <c r="C36" s="66">
        <v>3391</v>
      </c>
      <c r="D36" s="67" t="s">
        <v>1093</v>
      </c>
      <c r="E36" t="s">
        <v>3028</v>
      </c>
      <c r="F36" s="297">
        <v>1160350.6499999999</v>
      </c>
      <c r="G36" s="297">
        <v>17027.38</v>
      </c>
      <c r="H36" s="297">
        <v>160462.54</v>
      </c>
      <c r="I36">
        <v>1154621.68</v>
      </c>
      <c r="J36">
        <v>86007.2</v>
      </c>
      <c r="N36" s="297">
        <v>199.22</v>
      </c>
      <c r="Q36">
        <v>1822164.63</v>
      </c>
      <c r="R36">
        <v>528949.56000000006</v>
      </c>
      <c r="T36" s="297">
        <v>1490731.64</v>
      </c>
      <c r="U36" s="297">
        <v>90</v>
      </c>
      <c r="V36" s="297">
        <v>1156</v>
      </c>
      <c r="X36" s="297">
        <v>1456342</v>
      </c>
      <c r="Y36" s="297">
        <v>93903.4</v>
      </c>
      <c r="Z36">
        <v>1756010.4</v>
      </c>
      <c r="AC36">
        <v>643852.73</v>
      </c>
      <c r="AD36">
        <v>113935.58</v>
      </c>
      <c r="AG36" s="76">
        <f t="shared" si="6"/>
        <v>1337840.5699999998</v>
      </c>
      <c r="AH36" s="31">
        <f t="shared" si="7"/>
        <v>199.22</v>
      </c>
      <c r="AI36" s="21">
        <f t="shared" si="8"/>
        <v>1337641.3499999999</v>
      </c>
      <c r="AJ36" s="15">
        <f t="shared" si="9"/>
        <v>3042223.0399999996</v>
      </c>
      <c r="AK36" s="16">
        <f t="shared" si="10"/>
        <v>2513798.71</v>
      </c>
      <c r="AL36" s="26">
        <f t="shared" si="5"/>
        <v>528424.32999999961</v>
      </c>
    </row>
    <row r="37" spans="1:38" x14ac:dyDescent="0.25">
      <c r="A37" s="1" t="s">
        <v>448</v>
      </c>
      <c r="B37" s="1" t="s">
        <v>450</v>
      </c>
      <c r="C37" s="66">
        <v>4244</v>
      </c>
      <c r="D37" s="67" t="s">
        <v>1094</v>
      </c>
      <c r="E37" t="s">
        <v>3029</v>
      </c>
      <c r="F37" s="297">
        <v>1768521.32</v>
      </c>
      <c r="G37" s="297">
        <v>46171.11</v>
      </c>
      <c r="H37" s="297">
        <v>188706.05</v>
      </c>
      <c r="I37">
        <v>320514.27</v>
      </c>
      <c r="J37">
        <v>126916.38</v>
      </c>
      <c r="N37" s="297">
        <v>11507</v>
      </c>
      <c r="Q37">
        <v>151247.01999999999</v>
      </c>
      <c r="R37">
        <v>1603684.39</v>
      </c>
      <c r="T37" s="297">
        <v>1394252.6</v>
      </c>
      <c r="U37" s="297">
        <v>166270</v>
      </c>
      <c r="V37" s="297">
        <v>1387.91</v>
      </c>
      <c r="X37" s="297">
        <v>1278967.3</v>
      </c>
      <c r="Y37" s="297">
        <v>91500</v>
      </c>
      <c r="Z37">
        <v>1502155.86</v>
      </c>
      <c r="AC37">
        <v>403087.88</v>
      </c>
      <c r="AD37">
        <v>66268.350000000006</v>
      </c>
      <c r="AG37" s="76">
        <f t="shared" si="6"/>
        <v>2003398.4800000002</v>
      </c>
      <c r="AH37" s="31">
        <f t="shared" si="7"/>
        <v>11507</v>
      </c>
      <c r="AI37" s="21">
        <f t="shared" si="8"/>
        <v>1991891.4800000002</v>
      </c>
      <c r="AJ37" s="15">
        <f t="shared" si="9"/>
        <v>2932377.81</v>
      </c>
      <c r="AK37" s="16">
        <f t="shared" si="10"/>
        <v>1971512.0900000003</v>
      </c>
      <c r="AL37" s="26">
        <f t="shared" si="5"/>
        <v>960865.71999999974</v>
      </c>
    </row>
    <row r="38" spans="1:38" x14ac:dyDescent="0.25">
      <c r="A38" s="1" t="s">
        <v>448</v>
      </c>
      <c r="B38" s="1" t="s">
        <v>450</v>
      </c>
      <c r="C38" s="66">
        <v>1926</v>
      </c>
      <c r="D38" s="67" t="s">
        <v>1095</v>
      </c>
      <c r="E38" t="s">
        <v>3030</v>
      </c>
      <c r="F38" s="297">
        <v>844581</v>
      </c>
      <c r="G38" s="297">
        <v>99940.3</v>
      </c>
      <c r="H38" s="297">
        <v>68274.7</v>
      </c>
      <c r="I38">
        <v>1</v>
      </c>
      <c r="J38">
        <v>65257.91</v>
      </c>
      <c r="N38" s="297">
        <v>60</v>
      </c>
      <c r="Q38">
        <v>-777043.4</v>
      </c>
      <c r="R38">
        <v>1498620.76</v>
      </c>
      <c r="T38" s="297">
        <v>991578.85</v>
      </c>
      <c r="V38" s="297">
        <v>674.82</v>
      </c>
      <c r="X38" s="297">
        <v>876240</v>
      </c>
      <c r="Y38" s="297">
        <v>81407</v>
      </c>
      <c r="Z38">
        <v>1032607</v>
      </c>
      <c r="AC38">
        <v>370835.85</v>
      </c>
      <c r="AD38">
        <v>29997.77</v>
      </c>
      <c r="AG38" s="76">
        <f t="shared" si="6"/>
        <v>1012796</v>
      </c>
      <c r="AH38" s="31">
        <f t="shared" si="7"/>
        <v>60</v>
      </c>
      <c r="AI38" s="21">
        <f t="shared" si="8"/>
        <v>1012736</v>
      </c>
      <c r="AJ38" s="15">
        <f t="shared" si="9"/>
        <v>1949900.67</v>
      </c>
      <c r="AK38" s="16">
        <f t="shared" si="10"/>
        <v>1433440.62</v>
      </c>
      <c r="AL38" s="26">
        <f t="shared" si="5"/>
        <v>516460.04999999981</v>
      </c>
    </row>
    <row r="39" spans="1:38" x14ac:dyDescent="0.25">
      <c r="A39" s="1" t="s">
        <v>448</v>
      </c>
      <c r="B39" s="1" t="s">
        <v>450</v>
      </c>
      <c r="C39" s="66">
        <v>5306</v>
      </c>
      <c r="D39" s="67" t="s">
        <v>1096</v>
      </c>
      <c r="E39" t="s">
        <v>3031</v>
      </c>
      <c r="F39" s="297">
        <v>781396.41</v>
      </c>
      <c r="G39" s="297">
        <v>303396.82</v>
      </c>
      <c r="H39" s="297">
        <v>149120.93</v>
      </c>
      <c r="I39">
        <v>901320.01</v>
      </c>
      <c r="J39">
        <v>474619.18</v>
      </c>
      <c r="N39" s="297">
        <v>25994.880000000001</v>
      </c>
      <c r="Q39">
        <v>45224.41</v>
      </c>
      <c r="R39">
        <v>2339595.1</v>
      </c>
      <c r="T39" s="297">
        <v>1292114.3999999999</v>
      </c>
      <c r="U39" s="297">
        <v>140990</v>
      </c>
      <c r="V39" s="297">
        <v>36.6</v>
      </c>
      <c r="X39" s="297">
        <v>2207120</v>
      </c>
      <c r="Z39">
        <v>2522879</v>
      </c>
      <c r="AC39">
        <v>478214.46</v>
      </c>
      <c r="AD39">
        <v>291578.58</v>
      </c>
      <c r="AG39" s="76">
        <f t="shared" si="6"/>
        <v>1233914.1599999999</v>
      </c>
      <c r="AH39" s="31">
        <f t="shared" si="7"/>
        <v>25994.880000000001</v>
      </c>
      <c r="AI39" s="21">
        <f t="shared" si="8"/>
        <v>1207919.28</v>
      </c>
      <c r="AJ39" s="15">
        <f t="shared" si="9"/>
        <v>3640261</v>
      </c>
      <c r="AK39" s="16">
        <f t="shared" si="10"/>
        <v>3292672.04</v>
      </c>
      <c r="AL39" s="26">
        <f t="shared" si="5"/>
        <v>347588.95999999996</v>
      </c>
    </row>
    <row r="40" spans="1:38" x14ac:dyDescent="0.25">
      <c r="A40" s="1" t="s">
        <v>448</v>
      </c>
      <c r="B40" s="1" t="s">
        <v>450</v>
      </c>
      <c r="C40" s="66">
        <v>2556</v>
      </c>
      <c r="D40" s="67" t="s">
        <v>1097</v>
      </c>
      <c r="E40" t="s">
        <v>3032</v>
      </c>
      <c r="F40" s="297">
        <v>2010673.42</v>
      </c>
      <c r="G40" s="297">
        <v>39770</v>
      </c>
      <c r="H40" s="297">
        <v>311976.37</v>
      </c>
      <c r="I40">
        <v>167660.54</v>
      </c>
      <c r="J40">
        <v>184194.55</v>
      </c>
      <c r="N40" s="297">
        <v>18.690000000000001</v>
      </c>
      <c r="Q40">
        <v>689816.98</v>
      </c>
      <c r="R40">
        <v>1457071.21</v>
      </c>
      <c r="T40" s="297">
        <v>1316490.53</v>
      </c>
      <c r="U40" s="297">
        <v>382000</v>
      </c>
      <c r="V40" s="297">
        <v>1921.44</v>
      </c>
      <c r="X40" s="297">
        <v>835690</v>
      </c>
      <c r="Y40" s="297">
        <v>58000</v>
      </c>
      <c r="Z40">
        <v>1153792</v>
      </c>
      <c r="AB40">
        <v>1500</v>
      </c>
      <c r="AC40">
        <v>452115.7</v>
      </c>
      <c r="AD40">
        <v>77868.77</v>
      </c>
      <c r="AG40" s="76">
        <f t="shared" si="6"/>
        <v>2362419.79</v>
      </c>
      <c r="AH40" s="31">
        <f t="shared" si="7"/>
        <v>18.690000000000001</v>
      </c>
      <c r="AI40" s="21">
        <f t="shared" si="8"/>
        <v>2362401.1</v>
      </c>
      <c r="AJ40" s="15">
        <f t="shared" si="9"/>
        <v>2594101.9699999997</v>
      </c>
      <c r="AK40" s="16">
        <f t="shared" si="10"/>
        <v>1685276.47</v>
      </c>
      <c r="AL40" s="26">
        <f t="shared" si="5"/>
        <v>908825.49999999977</v>
      </c>
    </row>
    <row r="41" spans="1:38" x14ac:dyDescent="0.25">
      <c r="A41" s="1" t="s">
        <v>448</v>
      </c>
      <c r="B41" s="1" t="s">
        <v>450</v>
      </c>
      <c r="C41" s="66">
        <v>2366</v>
      </c>
      <c r="D41" s="67" t="s">
        <v>1098</v>
      </c>
      <c r="E41" t="s">
        <v>3033</v>
      </c>
      <c r="F41" s="297">
        <v>2544476.7599999998</v>
      </c>
      <c r="G41" s="297">
        <v>186625.34</v>
      </c>
      <c r="H41" s="297">
        <v>144566.32999999999</v>
      </c>
      <c r="I41">
        <v>171093.39</v>
      </c>
      <c r="J41">
        <v>189099.8</v>
      </c>
      <c r="N41" s="297">
        <v>18.690000000000001</v>
      </c>
      <c r="Q41">
        <v>472840.59</v>
      </c>
      <c r="R41">
        <v>1798384.44</v>
      </c>
      <c r="T41" s="297">
        <v>1888416.12</v>
      </c>
      <c r="U41" s="297">
        <v>106630</v>
      </c>
      <c r="V41" s="297">
        <v>1804.12</v>
      </c>
      <c r="X41" s="297">
        <v>954191.85</v>
      </c>
      <c r="Y41" s="297">
        <v>111900</v>
      </c>
      <c r="Z41">
        <v>1138023.8500000001</v>
      </c>
      <c r="AC41">
        <v>340548.22</v>
      </c>
      <c r="AD41">
        <v>287369.12</v>
      </c>
      <c r="AG41" s="76">
        <f t="shared" si="6"/>
        <v>2875668.4299999997</v>
      </c>
      <c r="AH41" s="31">
        <f t="shared" si="7"/>
        <v>18.690000000000001</v>
      </c>
      <c r="AI41" s="21">
        <f t="shared" si="8"/>
        <v>2875649.7399999998</v>
      </c>
      <c r="AJ41" s="15">
        <f t="shared" si="9"/>
        <v>3062942.0900000003</v>
      </c>
      <c r="AK41" s="16">
        <f t="shared" si="10"/>
        <v>1765941.19</v>
      </c>
      <c r="AL41" s="26">
        <f t="shared" si="5"/>
        <v>1297000.9000000004</v>
      </c>
    </row>
    <row r="42" spans="1:38" x14ac:dyDescent="0.25">
      <c r="A42" s="1" t="s">
        <v>448</v>
      </c>
      <c r="B42" s="1" t="s">
        <v>450</v>
      </c>
      <c r="C42" s="66">
        <v>5915</v>
      </c>
      <c r="D42" s="67" t="s">
        <v>1099</v>
      </c>
      <c r="E42" t="s">
        <v>3034</v>
      </c>
      <c r="F42" s="297">
        <v>779028.18</v>
      </c>
      <c r="G42" s="297">
        <v>36789</v>
      </c>
      <c r="H42" s="297">
        <v>202306.33</v>
      </c>
      <c r="I42">
        <v>455193.87</v>
      </c>
      <c r="J42">
        <v>-35098.379999999997</v>
      </c>
      <c r="N42" s="297">
        <v>283.54000000000002</v>
      </c>
      <c r="Q42">
        <v>-78015.289999999994</v>
      </c>
      <c r="R42">
        <v>1262156.06</v>
      </c>
      <c r="T42" s="297">
        <v>1992967.35</v>
      </c>
      <c r="U42" s="297">
        <v>50200</v>
      </c>
      <c r="V42" s="297">
        <v>-80462.52</v>
      </c>
      <c r="X42" s="297">
        <v>980800</v>
      </c>
      <c r="Y42" s="297">
        <v>27000</v>
      </c>
      <c r="Z42">
        <v>1313393</v>
      </c>
      <c r="AC42">
        <v>932466.47</v>
      </c>
      <c r="AD42">
        <v>219300.67</v>
      </c>
      <c r="AG42" s="76">
        <f t="shared" si="6"/>
        <v>1018123.51</v>
      </c>
      <c r="AH42" s="31">
        <f t="shared" si="7"/>
        <v>283.54000000000002</v>
      </c>
      <c r="AI42" s="21">
        <f t="shared" si="8"/>
        <v>1017839.97</v>
      </c>
      <c r="AJ42" s="15">
        <f t="shared" si="9"/>
        <v>2970504.83</v>
      </c>
      <c r="AK42" s="16">
        <f t="shared" si="10"/>
        <v>2465160.1399999997</v>
      </c>
      <c r="AL42" s="26">
        <f t="shared" si="5"/>
        <v>505344.69000000041</v>
      </c>
    </row>
    <row r="43" spans="1:38" x14ac:dyDescent="0.25">
      <c r="A43" s="1" t="s">
        <v>448</v>
      </c>
      <c r="B43" s="1" t="s">
        <v>450</v>
      </c>
      <c r="C43" s="66">
        <v>3317</v>
      </c>
      <c r="D43" s="67" t="s">
        <v>1100</v>
      </c>
      <c r="E43" t="s">
        <v>3035</v>
      </c>
      <c r="F43" s="297">
        <v>908058</v>
      </c>
      <c r="G43" s="297">
        <v>0</v>
      </c>
      <c r="H43" s="297">
        <v>198743.23</v>
      </c>
      <c r="I43">
        <v>278532.76</v>
      </c>
      <c r="J43">
        <v>85507.86</v>
      </c>
      <c r="N43" s="297">
        <v>0</v>
      </c>
      <c r="O43">
        <v>200</v>
      </c>
      <c r="Q43">
        <v>-582338.17000000004</v>
      </c>
      <c r="R43">
        <v>1683339.65</v>
      </c>
      <c r="T43" s="297">
        <v>1498653.12</v>
      </c>
      <c r="U43" s="297">
        <v>10641</v>
      </c>
      <c r="V43" s="297">
        <v>799.32</v>
      </c>
      <c r="X43" s="297">
        <v>644460</v>
      </c>
      <c r="Y43" s="297">
        <v>63800</v>
      </c>
      <c r="Z43">
        <v>950843</v>
      </c>
      <c r="AC43">
        <v>572214.1</v>
      </c>
      <c r="AD43">
        <v>106588.47</v>
      </c>
      <c r="AG43" s="76">
        <f t="shared" si="6"/>
        <v>1106801.23</v>
      </c>
      <c r="AH43" s="31">
        <f t="shared" si="7"/>
        <v>200</v>
      </c>
      <c r="AI43" s="21">
        <f t="shared" si="8"/>
        <v>1106601.23</v>
      </c>
      <c r="AJ43" s="15">
        <f t="shared" si="9"/>
        <v>2218353.4400000004</v>
      </c>
      <c r="AK43" s="16">
        <f t="shared" si="10"/>
        <v>1629645.57</v>
      </c>
      <c r="AL43" s="26">
        <f t="shared" si="5"/>
        <v>588707.87000000034</v>
      </c>
    </row>
    <row r="44" spans="1:38" x14ac:dyDescent="0.25">
      <c r="A44" s="1" t="s">
        <v>448</v>
      </c>
      <c r="B44" s="1" t="s">
        <v>450</v>
      </c>
      <c r="C44" s="66">
        <v>2828</v>
      </c>
      <c r="D44" s="67" t="s">
        <v>1101</v>
      </c>
      <c r="E44" t="s">
        <v>3167</v>
      </c>
      <c r="F44" s="297">
        <v>1146591.54</v>
      </c>
      <c r="G44" s="297">
        <v>134130</v>
      </c>
      <c r="H44" s="297">
        <v>157718.82</v>
      </c>
      <c r="I44">
        <v>117941.8</v>
      </c>
      <c r="J44">
        <v>181404.12</v>
      </c>
      <c r="Q44">
        <v>-1040223.52</v>
      </c>
      <c r="R44">
        <v>2224890.19</v>
      </c>
      <c r="T44" s="297">
        <v>787474.16</v>
      </c>
      <c r="U44" s="297">
        <v>240500</v>
      </c>
      <c r="V44" s="297">
        <v>924.95</v>
      </c>
      <c r="X44" s="297">
        <v>914060</v>
      </c>
      <c r="Y44" s="297">
        <v>472280.82</v>
      </c>
      <c r="Z44">
        <v>1030365</v>
      </c>
      <c r="AC44">
        <v>519860.35</v>
      </c>
      <c r="AD44">
        <v>83457.47</v>
      </c>
      <c r="AG44" s="76">
        <f t="shared" si="6"/>
        <v>1438440.36</v>
      </c>
      <c r="AH44" s="31">
        <f t="shared" si="7"/>
        <v>0</v>
      </c>
      <c r="AI44" s="21">
        <f t="shared" si="8"/>
        <v>1438440.36</v>
      </c>
      <c r="AJ44" s="15">
        <f t="shared" si="9"/>
        <v>2415239.9299999997</v>
      </c>
      <c r="AK44" s="16">
        <f t="shared" si="10"/>
        <v>1633682.82</v>
      </c>
      <c r="AL44" s="26">
        <f t="shared" si="5"/>
        <v>781557.10999999964</v>
      </c>
    </row>
    <row r="45" spans="1:38" x14ac:dyDescent="0.25">
      <c r="A45" s="1" t="s">
        <v>448</v>
      </c>
      <c r="B45" s="1" t="s">
        <v>450</v>
      </c>
      <c r="C45" s="66">
        <v>2529</v>
      </c>
      <c r="D45" s="67" t="s">
        <v>1102</v>
      </c>
      <c r="E45" t="s">
        <v>3180</v>
      </c>
      <c r="F45" s="297">
        <v>958891.54</v>
      </c>
      <c r="G45" s="297">
        <v>106340</v>
      </c>
      <c r="H45" s="297">
        <v>311109.2</v>
      </c>
      <c r="I45">
        <v>1697547.63</v>
      </c>
      <c r="J45">
        <v>272555.44</v>
      </c>
      <c r="N45" s="297">
        <v>3144.6</v>
      </c>
      <c r="Q45">
        <v>3078445.18</v>
      </c>
      <c r="T45" s="297">
        <v>1260403.32</v>
      </c>
      <c r="U45" s="297">
        <v>200</v>
      </c>
      <c r="V45" s="297">
        <v>1553.33</v>
      </c>
      <c r="X45" s="297">
        <v>1139509</v>
      </c>
      <c r="Y45" s="297">
        <v>60300</v>
      </c>
      <c r="Z45">
        <v>1347480</v>
      </c>
      <c r="AC45">
        <v>364015.76</v>
      </c>
      <c r="AD45">
        <v>235968.36</v>
      </c>
      <c r="AG45" s="76">
        <f t="shared" si="6"/>
        <v>1376340.74</v>
      </c>
      <c r="AH45" s="31">
        <f t="shared" si="7"/>
        <v>3144.6</v>
      </c>
      <c r="AI45" s="21">
        <f t="shared" si="8"/>
        <v>1373196.14</v>
      </c>
      <c r="AJ45" s="15">
        <f t="shared" si="9"/>
        <v>2461965.6500000004</v>
      </c>
      <c r="AK45" s="16">
        <f t="shared" si="10"/>
        <v>1947464.12</v>
      </c>
      <c r="AL45" s="26">
        <f t="shared" si="5"/>
        <v>514501.53000000026</v>
      </c>
    </row>
    <row r="46" spans="1:38" x14ac:dyDescent="0.25">
      <c r="A46" s="1" t="s">
        <v>453</v>
      </c>
      <c r="B46" s="1" t="s">
        <v>454</v>
      </c>
      <c r="C46" s="66">
        <v>5981</v>
      </c>
      <c r="D46" s="67" t="s">
        <v>1103</v>
      </c>
      <c r="E46" t="s">
        <v>3036</v>
      </c>
      <c r="F46" s="297">
        <v>1512955.85</v>
      </c>
      <c r="G46" s="297">
        <v>0</v>
      </c>
      <c r="H46" s="297">
        <v>84285.52</v>
      </c>
      <c r="I46">
        <v>1036609.3</v>
      </c>
      <c r="J46">
        <v>164225.60999999999</v>
      </c>
      <c r="N46" s="297">
        <v>366.62</v>
      </c>
      <c r="Q46">
        <v>1208526.25</v>
      </c>
      <c r="R46">
        <v>721555.06</v>
      </c>
      <c r="T46" s="297">
        <v>2001174.03</v>
      </c>
      <c r="V46" s="297">
        <v>760.47</v>
      </c>
      <c r="X46" s="297">
        <v>1271476.5</v>
      </c>
      <c r="Y46" s="297">
        <v>636273</v>
      </c>
      <c r="Z46">
        <v>1791563.5</v>
      </c>
      <c r="AA46">
        <v>2260</v>
      </c>
      <c r="AB46">
        <v>3588</v>
      </c>
      <c r="AC46">
        <v>877250.2</v>
      </c>
      <c r="AD46">
        <v>127553.29</v>
      </c>
      <c r="AG46" s="76">
        <f t="shared" si="6"/>
        <v>1597241.37</v>
      </c>
      <c r="AH46" s="31">
        <f t="shared" si="7"/>
        <v>366.62</v>
      </c>
      <c r="AI46" s="21">
        <f t="shared" si="8"/>
        <v>1596874.75</v>
      </c>
      <c r="AJ46" s="15">
        <f t="shared" si="9"/>
        <v>3909684</v>
      </c>
      <c r="AK46" s="16">
        <f t="shared" si="10"/>
        <v>2802214.99</v>
      </c>
      <c r="AL46" s="26">
        <f t="shared" si="5"/>
        <v>1107469.0099999998</v>
      </c>
    </row>
    <row r="47" spans="1:38" x14ac:dyDescent="0.25">
      <c r="A47" s="1" t="s">
        <v>453</v>
      </c>
      <c r="B47" s="1" t="s">
        <v>454</v>
      </c>
      <c r="C47" s="66">
        <v>5608</v>
      </c>
      <c r="D47" s="67" t="s">
        <v>1104</v>
      </c>
      <c r="E47" t="s">
        <v>3037</v>
      </c>
      <c r="F47" s="297">
        <v>1279855.54</v>
      </c>
      <c r="G47" s="297">
        <v>0</v>
      </c>
      <c r="H47" s="297">
        <v>42016.2</v>
      </c>
      <c r="I47">
        <v>4</v>
      </c>
      <c r="J47">
        <v>543241.9</v>
      </c>
      <c r="N47" s="297">
        <v>1112.98</v>
      </c>
      <c r="Q47">
        <v>-395040.46</v>
      </c>
      <c r="R47">
        <v>1541680.81</v>
      </c>
      <c r="T47" s="297">
        <v>1523709.45</v>
      </c>
      <c r="U47" s="297">
        <v>95375</v>
      </c>
      <c r="V47" s="297">
        <v>735.33</v>
      </c>
      <c r="X47" s="297">
        <v>1680025.7</v>
      </c>
      <c r="Y47" s="297">
        <v>627150</v>
      </c>
      <c r="Z47">
        <v>2107430.7000000002</v>
      </c>
      <c r="AC47">
        <v>655111.41</v>
      </c>
      <c r="AD47">
        <v>130638.1</v>
      </c>
      <c r="AG47" s="76">
        <f t="shared" si="6"/>
        <v>1321871.74</v>
      </c>
      <c r="AH47" s="31">
        <f t="shared" si="7"/>
        <v>1112.98</v>
      </c>
      <c r="AI47" s="21">
        <f t="shared" si="8"/>
        <v>1320758.76</v>
      </c>
      <c r="AJ47" s="15">
        <f t="shared" si="9"/>
        <v>3926995.48</v>
      </c>
      <c r="AK47" s="16">
        <f t="shared" si="10"/>
        <v>2893180.2100000004</v>
      </c>
      <c r="AL47" s="26">
        <f t="shared" si="5"/>
        <v>1033815.2699999996</v>
      </c>
    </row>
    <row r="48" spans="1:38" x14ac:dyDescent="0.25">
      <c r="A48" s="1" t="s">
        <v>453</v>
      </c>
      <c r="B48" s="1" t="s">
        <v>454</v>
      </c>
      <c r="C48" s="66">
        <v>3981</v>
      </c>
      <c r="D48" s="67" t="s">
        <v>1105</v>
      </c>
      <c r="E48" t="s">
        <v>3038</v>
      </c>
      <c r="F48" s="297">
        <v>1149147.81</v>
      </c>
      <c r="G48" s="297">
        <v>0</v>
      </c>
      <c r="H48" s="297">
        <v>40952.699999999997</v>
      </c>
      <c r="I48">
        <v>1189756.56</v>
      </c>
      <c r="J48">
        <v>244613.82</v>
      </c>
      <c r="N48" s="297">
        <v>1265.73</v>
      </c>
      <c r="Q48">
        <v>-1174353.6599999999</v>
      </c>
      <c r="R48">
        <v>3101072.39</v>
      </c>
      <c r="T48" s="297">
        <v>1624383</v>
      </c>
      <c r="V48" s="297">
        <v>529.9</v>
      </c>
      <c r="X48" s="297">
        <v>1798034</v>
      </c>
      <c r="Y48" s="297">
        <v>613798</v>
      </c>
      <c r="Z48">
        <v>2377834</v>
      </c>
      <c r="AA48">
        <v>2260</v>
      </c>
      <c r="AB48">
        <v>3788</v>
      </c>
      <c r="AC48">
        <v>483578.03</v>
      </c>
      <c r="AD48">
        <v>183361</v>
      </c>
      <c r="AG48" s="76">
        <f t="shared" si="6"/>
        <v>1190100.51</v>
      </c>
      <c r="AH48" s="31">
        <f t="shared" si="7"/>
        <v>1265.73</v>
      </c>
      <c r="AI48" s="21">
        <f t="shared" si="8"/>
        <v>1188834.78</v>
      </c>
      <c r="AJ48" s="15">
        <f t="shared" si="9"/>
        <v>4036744.9</v>
      </c>
      <c r="AK48" s="16">
        <f t="shared" si="10"/>
        <v>3050821.0300000003</v>
      </c>
      <c r="AL48" s="26">
        <f t="shared" si="5"/>
        <v>985923.86999999965</v>
      </c>
    </row>
    <row r="49" spans="1:38" x14ac:dyDescent="0.25">
      <c r="A49" s="1" t="s">
        <v>453</v>
      </c>
      <c r="B49" s="1" t="s">
        <v>454</v>
      </c>
      <c r="C49" s="66">
        <v>2676</v>
      </c>
      <c r="D49" s="67" t="s">
        <v>1106</v>
      </c>
      <c r="E49" t="s">
        <v>3039</v>
      </c>
      <c r="F49" s="297">
        <v>1137101.8799999999</v>
      </c>
      <c r="G49" s="297">
        <v>0</v>
      </c>
      <c r="H49" s="297">
        <v>38501.64</v>
      </c>
      <c r="I49">
        <v>1439588.68</v>
      </c>
      <c r="J49">
        <v>589234.27</v>
      </c>
      <c r="N49" s="297">
        <v>116.02</v>
      </c>
      <c r="Q49">
        <v>-159905.13</v>
      </c>
      <c r="R49">
        <v>2713140.37</v>
      </c>
      <c r="T49" s="297">
        <v>1195265.46</v>
      </c>
      <c r="U49" s="297">
        <v>101100</v>
      </c>
      <c r="V49" s="297">
        <v>440.38</v>
      </c>
      <c r="X49" s="297">
        <v>1018843</v>
      </c>
      <c r="Y49" s="297">
        <v>580904</v>
      </c>
      <c r="Z49">
        <v>1376507</v>
      </c>
      <c r="AB49">
        <v>3054</v>
      </c>
      <c r="AC49">
        <v>441917.49</v>
      </c>
      <c r="AD49">
        <v>202847.64</v>
      </c>
      <c r="AG49" s="76">
        <f t="shared" si="6"/>
        <v>1175603.5199999998</v>
      </c>
      <c r="AH49" s="31">
        <f t="shared" si="7"/>
        <v>116.02</v>
      </c>
      <c r="AI49" s="21">
        <f t="shared" si="8"/>
        <v>1175487.4999999998</v>
      </c>
      <c r="AJ49" s="15">
        <f t="shared" si="9"/>
        <v>2896552.84</v>
      </c>
      <c r="AK49" s="16">
        <f t="shared" si="10"/>
        <v>2024326.13</v>
      </c>
      <c r="AL49" s="26">
        <f t="shared" si="5"/>
        <v>872226.71</v>
      </c>
    </row>
    <row r="50" spans="1:38" x14ac:dyDescent="0.25">
      <c r="A50" s="1" t="s">
        <v>453</v>
      </c>
      <c r="B50" s="1" t="s">
        <v>454</v>
      </c>
      <c r="C50" s="66">
        <v>4612</v>
      </c>
      <c r="D50" s="67" t="s">
        <v>1107</v>
      </c>
      <c r="E50" t="s">
        <v>3040</v>
      </c>
      <c r="F50" s="297">
        <v>1826998.38</v>
      </c>
      <c r="G50" s="297">
        <v>0</v>
      </c>
      <c r="H50" s="297">
        <v>77339.83</v>
      </c>
      <c r="I50">
        <v>90738.07</v>
      </c>
      <c r="J50">
        <v>284424.08</v>
      </c>
      <c r="N50" s="297">
        <v>399.34</v>
      </c>
      <c r="Q50">
        <v>3295998.96</v>
      </c>
      <c r="R50">
        <v>-2152655.08</v>
      </c>
      <c r="T50" s="297">
        <v>1747204.98</v>
      </c>
      <c r="U50" s="297">
        <v>365528</v>
      </c>
      <c r="V50" s="297">
        <v>917.69</v>
      </c>
      <c r="X50" s="297">
        <v>1677081</v>
      </c>
      <c r="Y50" s="297">
        <v>667059.09</v>
      </c>
      <c r="Z50">
        <v>2128798</v>
      </c>
      <c r="AA50">
        <v>1130</v>
      </c>
      <c r="AB50">
        <v>11304</v>
      </c>
      <c r="AC50">
        <v>805321.65</v>
      </c>
      <c r="AD50">
        <v>74544.37</v>
      </c>
      <c r="AG50" s="76">
        <f t="shared" si="6"/>
        <v>1904338.21</v>
      </c>
      <c r="AH50" s="31">
        <f t="shared" si="7"/>
        <v>399.34</v>
      </c>
      <c r="AI50" s="21">
        <f t="shared" si="8"/>
        <v>1903938.8699999999</v>
      </c>
      <c r="AJ50" s="15">
        <f t="shared" si="9"/>
        <v>4457790.76</v>
      </c>
      <c r="AK50" s="16">
        <f t="shared" si="10"/>
        <v>3021098.02</v>
      </c>
      <c r="AL50" s="26">
        <f t="shared" si="5"/>
        <v>1436692.7399999998</v>
      </c>
    </row>
    <row r="51" spans="1:38" x14ac:dyDescent="0.25">
      <c r="A51" s="1" t="s">
        <v>453</v>
      </c>
      <c r="B51" s="1" t="s">
        <v>454</v>
      </c>
      <c r="C51" s="66">
        <v>3723</v>
      </c>
      <c r="D51" s="67" t="s">
        <v>1108</v>
      </c>
      <c r="E51" t="s">
        <v>3168</v>
      </c>
      <c r="F51" s="297">
        <v>1101656.77</v>
      </c>
      <c r="G51" s="297">
        <v>0</v>
      </c>
      <c r="H51" s="297">
        <v>30987.59</v>
      </c>
      <c r="I51">
        <v>102122.28</v>
      </c>
      <c r="J51">
        <v>760442.21</v>
      </c>
      <c r="N51" s="297">
        <v>1194.71</v>
      </c>
      <c r="Q51">
        <v>-1552766.34</v>
      </c>
      <c r="R51">
        <v>2872107.81</v>
      </c>
      <c r="T51" s="297">
        <v>1206493.8899999999</v>
      </c>
      <c r="V51" s="297">
        <v>601.51</v>
      </c>
      <c r="X51" s="297">
        <v>1023578.5</v>
      </c>
      <c r="Y51" s="297">
        <v>661504.71</v>
      </c>
      <c r="Z51">
        <v>1326094.3</v>
      </c>
      <c r="AC51">
        <v>458537.11</v>
      </c>
      <c r="AD51">
        <v>134408.98000000001</v>
      </c>
      <c r="AG51" s="76">
        <f t="shared" si="6"/>
        <v>1132644.3600000001</v>
      </c>
      <c r="AH51" s="31">
        <f t="shared" si="7"/>
        <v>1194.71</v>
      </c>
      <c r="AI51" s="21">
        <f t="shared" si="8"/>
        <v>1131449.6500000001</v>
      </c>
      <c r="AJ51" s="15">
        <f t="shared" si="9"/>
        <v>2892178.61</v>
      </c>
      <c r="AK51" s="16">
        <f t="shared" si="10"/>
        <v>1919040.3900000001</v>
      </c>
      <c r="AL51" s="26">
        <f t="shared" si="5"/>
        <v>973138.21999999974</v>
      </c>
    </row>
    <row r="52" spans="1:38" x14ac:dyDescent="0.25">
      <c r="A52" s="1" t="s">
        <v>457</v>
      </c>
      <c r="B52" s="1" t="s">
        <v>458</v>
      </c>
      <c r="C52" s="66">
        <v>4086</v>
      </c>
      <c r="D52" s="67" t="s">
        <v>1109</v>
      </c>
      <c r="E52" t="s">
        <v>3041</v>
      </c>
      <c r="F52" s="297">
        <v>632425.76</v>
      </c>
      <c r="G52" s="297">
        <v>8800</v>
      </c>
      <c r="H52" s="297">
        <v>10027.33</v>
      </c>
      <c r="I52">
        <v>245337.36</v>
      </c>
      <c r="J52">
        <v>179745</v>
      </c>
      <c r="N52" s="297">
        <v>229.91</v>
      </c>
      <c r="Q52">
        <v>-1391263.05</v>
      </c>
      <c r="R52">
        <v>2033236.3</v>
      </c>
      <c r="T52" s="297">
        <v>1439463.39</v>
      </c>
      <c r="U52" s="297">
        <v>383950</v>
      </c>
      <c r="V52" s="297">
        <v>407.75</v>
      </c>
      <c r="X52" s="297">
        <v>572720</v>
      </c>
      <c r="Z52">
        <v>1205260</v>
      </c>
      <c r="AC52">
        <v>401393.87</v>
      </c>
      <c r="AD52">
        <v>67462.48</v>
      </c>
      <c r="AG52" s="76">
        <f t="shared" si="6"/>
        <v>651253.09</v>
      </c>
      <c r="AH52" s="31">
        <f t="shared" si="7"/>
        <v>229.91</v>
      </c>
      <c r="AI52" s="21">
        <f t="shared" si="8"/>
        <v>651023.17999999993</v>
      </c>
      <c r="AJ52" s="15">
        <f t="shared" si="9"/>
        <v>2396541.1399999997</v>
      </c>
      <c r="AK52" s="16">
        <f t="shared" si="10"/>
        <v>1674116.35</v>
      </c>
      <c r="AL52" s="26">
        <f t="shared" si="5"/>
        <v>722424.78999999957</v>
      </c>
    </row>
    <row r="53" spans="1:38" x14ac:dyDescent="0.25">
      <c r="A53" s="1" t="s">
        <v>457</v>
      </c>
      <c r="B53" s="1" t="s">
        <v>458</v>
      </c>
      <c r="C53" s="66">
        <v>4226</v>
      </c>
      <c r="D53" s="67" t="s">
        <v>1110</v>
      </c>
      <c r="E53" t="s">
        <v>3042</v>
      </c>
      <c r="F53" s="297">
        <v>585184.02</v>
      </c>
      <c r="G53" s="297">
        <v>0</v>
      </c>
      <c r="H53" s="297">
        <v>54199.38</v>
      </c>
      <c r="I53">
        <v>1747124.07</v>
      </c>
      <c r="J53">
        <v>112060.78</v>
      </c>
      <c r="Q53">
        <v>1963182.51</v>
      </c>
      <c r="R53">
        <v>575288.56999999995</v>
      </c>
      <c r="T53" s="297">
        <v>1381742.36</v>
      </c>
      <c r="X53" s="297">
        <v>468400</v>
      </c>
      <c r="Z53">
        <v>976567</v>
      </c>
      <c r="AC53">
        <v>408245.75</v>
      </c>
      <c r="AD53">
        <v>220137.44</v>
      </c>
      <c r="AG53" s="76">
        <f t="shared" si="6"/>
        <v>639383.4</v>
      </c>
      <c r="AH53" s="31">
        <f t="shared" si="7"/>
        <v>0</v>
      </c>
      <c r="AI53" s="21">
        <f t="shared" si="8"/>
        <v>639383.4</v>
      </c>
      <c r="AJ53" s="15">
        <f t="shared" si="9"/>
        <v>1850142.36</v>
      </c>
      <c r="AK53" s="16">
        <f t="shared" si="10"/>
        <v>1604950.19</v>
      </c>
      <c r="AL53" s="26">
        <f t="shared" si="5"/>
        <v>245192.17000000016</v>
      </c>
    </row>
    <row r="54" spans="1:38" x14ac:dyDescent="0.25">
      <c r="A54" s="1" t="s">
        <v>457</v>
      </c>
      <c r="B54" s="1" t="s">
        <v>458</v>
      </c>
      <c r="C54" s="66">
        <v>4483</v>
      </c>
      <c r="D54" s="67" t="s">
        <v>1111</v>
      </c>
      <c r="E54" t="s">
        <v>3043</v>
      </c>
      <c r="F54" s="297">
        <v>1269983.8700000001</v>
      </c>
      <c r="G54" s="297">
        <v>0</v>
      </c>
      <c r="H54" s="297">
        <v>6544.62</v>
      </c>
      <c r="I54">
        <v>2093110.97</v>
      </c>
      <c r="J54">
        <v>114030.39</v>
      </c>
      <c r="Q54">
        <v>2124819.9900000002</v>
      </c>
      <c r="R54">
        <v>1317062.58</v>
      </c>
      <c r="T54" s="297">
        <v>1301934.05</v>
      </c>
      <c r="V54" s="297">
        <v>1667.21</v>
      </c>
      <c r="X54" s="297">
        <v>854440</v>
      </c>
      <c r="Z54">
        <v>1396922</v>
      </c>
      <c r="AA54">
        <v>2700</v>
      </c>
      <c r="AC54">
        <v>336314.28</v>
      </c>
      <c r="AD54">
        <v>122125.2</v>
      </c>
      <c r="AG54" s="76">
        <f t="shared" si="6"/>
        <v>1276528.4900000002</v>
      </c>
      <c r="AH54" s="31">
        <f t="shared" si="7"/>
        <v>0</v>
      </c>
      <c r="AI54" s="21">
        <f t="shared" si="8"/>
        <v>1276528.4900000002</v>
      </c>
      <c r="AJ54" s="15">
        <f t="shared" si="9"/>
        <v>2158041.2599999998</v>
      </c>
      <c r="AK54" s="16">
        <f t="shared" si="10"/>
        <v>1858061.48</v>
      </c>
      <c r="AL54" s="26">
        <f t="shared" si="5"/>
        <v>299979.7799999998</v>
      </c>
    </row>
    <row r="55" spans="1:38" x14ac:dyDescent="0.25">
      <c r="A55" s="1" t="s">
        <v>457</v>
      </c>
      <c r="B55" s="1" t="s">
        <v>458</v>
      </c>
      <c r="C55" s="66">
        <v>3448</v>
      </c>
      <c r="D55" s="67" t="s">
        <v>1112</v>
      </c>
      <c r="E55" t="s">
        <v>3044</v>
      </c>
      <c r="F55" s="297">
        <v>593233.19999999995</v>
      </c>
      <c r="G55" s="297">
        <v>10000</v>
      </c>
      <c r="H55" s="297">
        <v>61848.73</v>
      </c>
      <c r="I55">
        <v>6</v>
      </c>
      <c r="J55">
        <v>253627.94</v>
      </c>
      <c r="Q55">
        <v>-1831658.39</v>
      </c>
      <c r="R55">
        <v>2202516.2599999998</v>
      </c>
      <c r="T55" s="297">
        <v>1310646.82</v>
      </c>
      <c r="U55" s="297">
        <v>193400</v>
      </c>
      <c r="V55" s="297">
        <v>515.26</v>
      </c>
      <c r="X55" s="297">
        <v>451040</v>
      </c>
      <c r="Z55">
        <v>821925</v>
      </c>
      <c r="AC55">
        <v>334571.84000000003</v>
      </c>
      <c r="AD55">
        <v>20532.240000000002</v>
      </c>
      <c r="AG55" s="76">
        <f t="shared" si="6"/>
        <v>665081.92999999993</v>
      </c>
      <c r="AH55" s="31">
        <f t="shared" si="7"/>
        <v>0</v>
      </c>
      <c r="AI55" s="21">
        <f t="shared" si="8"/>
        <v>665081.92999999993</v>
      </c>
      <c r="AJ55" s="15">
        <f t="shared" si="9"/>
        <v>1955602.08</v>
      </c>
      <c r="AK55" s="16">
        <f t="shared" si="10"/>
        <v>1177029.08</v>
      </c>
      <c r="AL55" s="26">
        <f t="shared" si="5"/>
        <v>778573</v>
      </c>
    </row>
    <row r="56" spans="1:38" x14ac:dyDescent="0.25">
      <c r="A56" s="1" t="s">
        <v>457</v>
      </c>
      <c r="B56" s="1" t="s">
        <v>458</v>
      </c>
      <c r="C56" s="66">
        <v>3561</v>
      </c>
      <c r="D56" s="67" t="s">
        <v>1113</v>
      </c>
      <c r="E56" t="s">
        <v>3169</v>
      </c>
      <c r="F56" s="297">
        <v>1090116.53</v>
      </c>
      <c r="G56" s="297">
        <v>56800</v>
      </c>
      <c r="H56" s="297">
        <v>32403.5</v>
      </c>
      <c r="I56">
        <v>70188</v>
      </c>
      <c r="J56">
        <v>39441.910000000003</v>
      </c>
      <c r="Q56">
        <v>-1243567.3899999999</v>
      </c>
      <c r="R56">
        <v>2224684.62</v>
      </c>
      <c r="T56" s="297">
        <v>982819.09</v>
      </c>
      <c r="U56" s="297">
        <v>122000</v>
      </c>
      <c r="V56" s="297">
        <v>1206.82</v>
      </c>
      <c r="X56" s="297">
        <v>287920</v>
      </c>
      <c r="Z56">
        <v>598629</v>
      </c>
      <c r="AC56">
        <v>198615.42</v>
      </c>
      <c r="AD56">
        <v>63031.28</v>
      </c>
      <c r="AG56" s="76">
        <f t="shared" si="6"/>
        <v>1179320.03</v>
      </c>
      <c r="AH56" s="31">
        <f t="shared" si="7"/>
        <v>0</v>
      </c>
      <c r="AI56" s="21">
        <f t="shared" si="8"/>
        <v>1179320.03</v>
      </c>
      <c r="AJ56" s="15">
        <f t="shared" si="9"/>
        <v>1393945.91</v>
      </c>
      <c r="AK56" s="16">
        <f t="shared" si="10"/>
        <v>860275.70000000007</v>
      </c>
      <c r="AL56" s="26">
        <f t="shared" si="5"/>
        <v>533670.20999999985</v>
      </c>
    </row>
    <row r="57" spans="1:38" x14ac:dyDescent="0.25">
      <c r="A57" s="1" t="s">
        <v>460</v>
      </c>
      <c r="B57" s="1" t="s">
        <v>462</v>
      </c>
      <c r="C57" s="66">
        <v>5366</v>
      </c>
      <c r="D57" s="67" t="s">
        <v>1114</v>
      </c>
      <c r="E57" t="s">
        <v>3045</v>
      </c>
      <c r="F57" s="297">
        <v>1085217.48</v>
      </c>
      <c r="H57" s="297">
        <v>41809.980000000003</v>
      </c>
      <c r="I57">
        <v>5</v>
      </c>
      <c r="J57">
        <v>115050.59</v>
      </c>
      <c r="N57" s="297">
        <v>139.37</v>
      </c>
      <c r="Q57">
        <v>-970312.11</v>
      </c>
      <c r="R57">
        <v>1546692.27</v>
      </c>
      <c r="T57" s="297">
        <v>79215.64</v>
      </c>
      <c r="V57" s="297">
        <v>688.58</v>
      </c>
      <c r="X57" s="297">
        <v>1834950</v>
      </c>
      <c r="Y57" s="297">
        <v>1420765.5</v>
      </c>
      <c r="Z57">
        <v>2353731</v>
      </c>
      <c r="AC57">
        <v>82562.880000000005</v>
      </c>
      <c r="AD57">
        <v>25737.32</v>
      </c>
      <c r="AG57" s="76">
        <f t="shared" si="6"/>
        <v>1127027.46</v>
      </c>
      <c r="AH57" s="31">
        <f t="shared" si="7"/>
        <v>139.37</v>
      </c>
      <c r="AI57" s="21">
        <f t="shared" si="8"/>
        <v>1126888.0899999999</v>
      </c>
      <c r="AJ57" s="15">
        <f t="shared" si="9"/>
        <v>3335619.7199999997</v>
      </c>
      <c r="AK57" s="16">
        <f t="shared" si="10"/>
        <v>2462031.1999999997</v>
      </c>
      <c r="AL57" s="26">
        <f t="shared" si="5"/>
        <v>873588.52</v>
      </c>
    </row>
    <row r="58" spans="1:38" x14ac:dyDescent="0.25">
      <c r="A58" s="1" t="s">
        <v>460</v>
      </c>
      <c r="B58" s="1" t="s">
        <v>462</v>
      </c>
      <c r="C58" s="66">
        <v>5331</v>
      </c>
      <c r="D58" s="67" t="s">
        <v>1115</v>
      </c>
      <c r="E58" t="s">
        <v>3046</v>
      </c>
      <c r="F58" s="297">
        <v>1170940.5</v>
      </c>
      <c r="H58" s="297">
        <v>29549.93</v>
      </c>
      <c r="I58">
        <v>1389428.05</v>
      </c>
      <c r="J58">
        <v>276291.02</v>
      </c>
      <c r="N58" s="297">
        <v>106.9</v>
      </c>
      <c r="Q58">
        <v>1625540.66</v>
      </c>
      <c r="R58">
        <v>305399.93</v>
      </c>
      <c r="T58" s="297">
        <v>180529.46</v>
      </c>
      <c r="V58" s="297">
        <v>655.93</v>
      </c>
      <c r="X58" s="297">
        <v>1683020</v>
      </c>
      <c r="Y58" s="297">
        <v>1534317</v>
      </c>
      <c r="Z58">
        <v>2151800</v>
      </c>
      <c r="AB58">
        <v>3796</v>
      </c>
      <c r="AC58">
        <v>262277.21999999997</v>
      </c>
      <c r="AD58">
        <v>36262.160000000003</v>
      </c>
      <c r="AG58" s="76">
        <f t="shared" si="6"/>
        <v>1200490.43</v>
      </c>
      <c r="AH58" s="31">
        <f t="shared" si="7"/>
        <v>106.9</v>
      </c>
      <c r="AI58" s="21">
        <f t="shared" si="8"/>
        <v>1200383.53</v>
      </c>
      <c r="AJ58" s="15">
        <f t="shared" si="9"/>
        <v>3398522.3899999997</v>
      </c>
      <c r="AK58" s="16">
        <f t="shared" si="10"/>
        <v>2454135.38</v>
      </c>
      <c r="AL58" s="26">
        <f t="shared" si="5"/>
        <v>944387.00999999978</v>
      </c>
    </row>
    <row r="59" spans="1:38" x14ac:dyDescent="0.25">
      <c r="A59" s="1" t="s">
        <v>460</v>
      </c>
      <c r="B59" s="1" t="s">
        <v>462</v>
      </c>
      <c r="C59" s="66">
        <v>5099</v>
      </c>
      <c r="D59" s="67" t="s">
        <v>1116</v>
      </c>
      <c r="E59" t="s">
        <v>3047</v>
      </c>
      <c r="F59" s="297">
        <v>904367.12</v>
      </c>
      <c r="H59" s="297">
        <v>73597.36</v>
      </c>
      <c r="I59">
        <v>9</v>
      </c>
      <c r="J59">
        <v>200661.49</v>
      </c>
      <c r="N59" s="297">
        <v>49.36</v>
      </c>
      <c r="Q59">
        <v>-920500.08</v>
      </c>
      <c r="R59">
        <v>1630025.76</v>
      </c>
      <c r="T59" s="297">
        <v>185445.84</v>
      </c>
      <c r="U59" s="297">
        <v>130</v>
      </c>
      <c r="V59" s="297">
        <v>895.37</v>
      </c>
      <c r="X59" s="297">
        <v>1258260</v>
      </c>
      <c r="Y59" s="297">
        <v>1190626</v>
      </c>
      <c r="Z59">
        <v>1728279</v>
      </c>
      <c r="AB59">
        <v>4560</v>
      </c>
      <c r="AC59">
        <v>179848.03</v>
      </c>
      <c r="AD59">
        <v>45015.75</v>
      </c>
      <c r="AG59" s="76">
        <f t="shared" si="6"/>
        <v>977964.48</v>
      </c>
      <c r="AH59" s="31">
        <f t="shared" si="7"/>
        <v>49.36</v>
      </c>
      <c r="AI59" s="21">
        <f t="shared" si="8"/>
        <v>977915.12</v>
      </c>
      <c r="AJ59" s="15">
        <f t="shared" si="9"/>
        <v>2635357.21</v>
      </c>
      <c r="AK59" s="16">
        <f t="shared" si="10"/>
        <v>1957702.78</v>
      </c>
      <c r="AL59" s="26">
        <f t="shared" si="5"/>
        <v>677654.42999999993</v>
      </c>
    </row>
    <row r="60" spans="1:38" x14ac:dyDescent="0.25">
      <c r="A60" s="1" t="s">
        <v>460</v>
      </c>
      <c r="B60" s="1" t="s">
        <v>462</v>
      </c>
      <c r="C60" s="66">
        <v>3004</v>
      </c>
      <c r="D60" s="67" t="s">
        <v>1117</v>
      </c>
      <c r="E60" t="s">
        <v>3048</v>
      </c>
      <c r="F60" s="297">
        <v>483669.12</v>
      </c>
      <c r="H60" s="297">
        <v>144010.92000000001</v>
      </c>
      <c r="I60">
        <v>21511.99</v>
      </c>
      <c r="J60">
        <v>67347.61</v>
      </c>
      <c r="N60" s="297">
        <v>453</v>
      </c>
      <c r="Q60">
        <v>-2054856.47</v>
      </c>
      <c r="R60">
        <v>2454167.9500000002</v>
      </c>
      <c r="T60" s="297">
        <v>147318.39999999999</v>
      </c>
      <c r="V60" s="297">
        <v>337.81</v>
      </c>
      <c r="W60" s="297">
        <v>0</v>
      </c>
      <c r="X60" s="297">
        <v>1139056.1299999999</v>
      </c>
      <c r="Y60" s="297">
        <v>1069353.7</v>
      </c>
      <c r="Z60">
        <v>1585894.13</v>
      </c>
      <c r="AB60">
        <v>2890</v>
      </c>
      <c r="AC60">
        <v>240871.01</v>
      </c>
      <c r="AD60">
        <v>39453.24</v>
      </c>
      <c r="AG60" s="76">
        <f t="shared" si="6"/>
        <v>627680.04</v>
      </c>
      <c r="AH60" s="31">
        <f t="shared" si="7"/>
        <v>453</v>
      </c>
      <c r="AI60" s="21">
        <f t="shared" si="8"/>
        <v>627227.04</v>
      </c>
      <c r="AJ60" s="15">
        <f t="shared" si="9"/>
        <v>2356066.04</v>
      </c>
      <c r="AK60" s="16">
        <f t="shared" si="10"/>
        <v>1869108.38</v>
      </c>
      <c r="AL60" s="26">
        <f t="shared" si="5"/>
        <v>486957.66000000015</v>
      </c>
    </row>
    <row r="61" spans="1:38" x14ac:dyDescent="0.25">
      <c r="A61" s="1" t="s">
        <v>460</v>
      </c>
      <c r="B61" s="1" t="s">
        <v>462</v>
      </c>
      <c r="C61" s="66">
        <v>2532</v>
      </c>
      <c r="D61" s="67" t="s">
        <v>1118</v>
      </c>
      <c r="E61" t="s">
        <v>3049</v>
      </c>
      <c r="F61" s="297">
        <v>349967.27</v>
      </c>
      <c r="H61" s="297">
        <v>69472.3</v>
      </c>
      <c r="I61">
        <v>743205.79</v>
      </c>
      <c r="J61">
        <v>216338.09</v>
      </c>
      <c r="N61" s="297">
        <v>86.9</v>
      </c>
      <c r="Q61">
        <v>-246393.76</v>
      </c>
      <c r="R61">
        <v>1419953.5</v>
      </c>
      <c r="T61" s="297">
        <v>87473.31</v>
      </c>
      <c r="V61" s="297">
        <v>299.31</v>
      </c>
      <c r="W61" s="297">
        <v>0</v>
      </c>
      <c r="X61" s="297">
        <v>833140</v>
      </c>
      <c r="Y61" s="297">
        <v>888432.5</v>
      </c>
      <c r="Z61">
        <v>1284363</v>
      </c>
      <c r="AB61">
        <v>5480</v>
      </c>
      <c r="AC61">
        <v>142580.57</v>
      </c>
      <c r="AD61">
        <v>21822.240000000002</v>
      </c>
      <c r="AG61" s="76">
        <f t="shared" si="6"/>
        <v>419439.57</v>
      </c>
      <c r="AH61" s="31">
        <f t="shared" si="7"/>
        <v>86.9</v>
      </c>
      <c r="AI61" s="21">
        <f t="shared" si="8"/>
        <v>419352.67</v>
      </c>
      <c r="AJ61" s="15">
        <f t="shared" si="9"/>
        <v>1809345.12</v>
      </c>
      <c r="AK61" s="16">
        <f t="shared" si="10"/>
        <v>1454245.81</v>
      </c>
      <c r="AL61" s="26">
        <f t="shared" si="5"/>
        <v>355099.31000000006</v>
      </c>
    </row>
    <row r="62" spans="1:38" x14ac:dyDescent="0.25">
      <c r="A62" s="1" t="s">
        <v>460</v>
      </c>
      <c r="B62" s="1" t="s">
        <v>462</v>
      </c>
      <c r="C62" s="66">
        <v>1966</v>
      </c>
      <c r="D62" s="67" t="s">
        <v>1119</v>
      </c>
      <c r="E62" t="s">
        <v>3050</v>
      </c>
      <c r="F62" s="297">
        <v>376414.7</v>
      </c>
      <c r="H62" s="297">
        <v>15377.27</v>
      </c>
      <c r="I62">
        <v>441365.7</v>
      </c>
      <c r="J62">
        <v>152248</v>
      </c>
      <c r="N62" s="297">
        <v>5.9</v>
      </c>
      <c r="Q62">
        <v>-1159710.8500000001</v>
      </c>
      <c r="R62">
        <v>1982389.67</v>
      </c>
      <c r="T62" s="297">
        <v>55334.3</v>
      </c>
      <c r="V62" s="297">
        <v>351.32</v>
      </c>
      <c r="X62" s="297">
        <v>1261500</v>
      </c>
      <c r="Y62" s="297">
        <v>830335</v>
      </c>
      <c r="Z62">
        <v>1648111</v>
      </c>
      <c r="AB62">
        <v>3888</v>
      </c>
      <c r="AC62">
        <v>149784.12</v>
      </c>
      <c r="AD62">
        <v>23616.55</v>
      </c>
      <c r="AG62" s="76">
        <f t="shared" si="6"/>
        <v>391791.97000000003</v>
      </c>
      <c r="AH62" s="31">
        <f t="shared" si="7"/>
        <v>5.9</v>
      </c>
      <c r="AI62" s="21">
        <f t="shared" si="8"/>
        <v>391786.07</v>
      </c>
      <c r="AJ62" s="15">
        <f t="shared" si="9"/>
        <v>2147520.62</v>
      </c>
      <c r="AK62" s="16">
        <f t="shared" si="10"/>
        <v>1825399.6700000002</v>
      </c>
      <c r="AL62" s="26">
        <f t="shared" si="5"/>
        <v>322120.94999999995</v>
      </c>
    </row>
    <row r="63" spans="1:38" x14ac:dyDescent="0.25">
      <c r="A63" s="1" t="s">
        <v>460</v>
      </c>
      <c r="B63" s="1" t="s">
        <v>462</v>
      </c>
      <c r="C63" s="66">
        <v>1289</v>
      </c>
      <c r="D63" s="67" t="s">
        <v>1120</v>
      </c>
      <c r="E63" t="s">
        <v>3051</v>
      </c>
      <c r="F63" s="297">
        <v>924513.38</v>
      </c>
      <c r="H63" s="297">
        <v>71550.66</v>
      </c>
      <c r="I63">
        <v>403625.18</v>
      </c>
      <c r="J63">
        <v>162173.21</v>
      </c>
      <c r="K63" s="297">
        <v>23790</v>
      </c>
      <c r="N63" s="297">
        <v>0</v>
      </c>
      <c r="Q63">
        <v>-106953.43</v>
      </c>
      <c r="R63">
        <v>1478254.91</v>
      </c>
      <c r="T63" s="297">
        <v>73728.23</v>
      </c>
      <c r="V63" s="297">
        <v>1017.24</v>
      </c>
      <c r="X63" s="297">
        <v>1189960</v>
      </c>
      <c r="Y63" s="297">
        <v>794548.6</v>
      </c>
      <c r="Z63">
        <v>1580610</v>
      </c>
      <c r="AB63">
        <v>3660</v>
      </c>
      <c r="AC63">
        <v>150570.56</v>
      </c>
      <c r="AD63">
        <v>13880</v>
      </c>
      <c r="AG63" s="76">
        <f t="shared" si="6"/>
        <v>996064.04</v>
      </c>
      <c r="AH63" s="31">
        <f t="shared" si="7"/>
        <v>23790</v>
      </c>
      <c r="AI63" s="21">
        <f t="shared" si="8"/>
        <v>972274.04</v>
      </c>
      <c r="AJ63" s="15">
        <f t="shared" si="9"/>
        <v>2059254.0699999998</v>
      </c>
      <c r="AK63" s="16">
        <f t="shared" si="10"/>
        <v>1748720.56</v>
      </c>
      <c r="AL63" s="26">
        <f t="shared" si="5"/>
        <v>310533.50999999978</v>
      </c>
    </row>
    <row r="64" spans="1:38" x14ac:dyDescent="0.25">
      <c r="A64" s="1" t="s">
        <v>460</v>
      </c>
      <c r="B64" s="1" t="s">
        <v>462</v>
      </c>
      <c r="C64" s="66">
        <v>2633</v>
      </c>
      <c r="D64" s="67" t="s">
        <v>1121</v>
      </c>
      <c r="E64" t="s">
        <v>3052</v>
      </c>
      <c r="F64" s="297">
        <v>681618.56</v>
      </c>
      <c r="H64" s="297">
        <v>65388.24</v>
      </c>
      <c r="I64">
        <v>1410669.66</v>
      </c>
      <c r="J64">
        <v>66729.98</v>
      </c>
      <c r="K64" s="297">
        <v>16234</v>
      </c>
      <c r="N64" s="297">
        <v>60</v>
      </c>
      <c r="Q64">
        <v>1476090.6</v>
      </c>
      <c r="R64">
        <v>424358.77</v>
      </c>
      <c r="T64" s="297">
        <v>55566.93</v>
      </c>
      <c r="V64" s="297">
        <v>508.66</v>
      </c>
      <c r="X64" s="297">
        <v>1477320</v>
      </c>
      <c r="Y64" s="297">
        <v>1030459</v>
      </c>
      <c r="Z64">
        <v>1865765</v>
      </c>
      <c r="AC64">
        <v>143152.65</v>
      </c>
      <c r="AD64">
        <v>89326.37</v>
      </c>
      <c r="AG64" s="76">
        <f t="shared" si="6"/>
        <v>747006.8</v>
      </c>
      <c r="AH64" s="31">
        <f t="shared" si="7"/>
        <v>16294</v>
      </c>
      <c r="AI64" s="21">
        <f t="shared" si="8"/>
        <v>730712.8</v>
      </c>
      <c r="AJ64" s="15">
        <f t="shared" si="9"/>
        <v>2563854.59</v>
      </c>
      <c r="AK64" s="16">
        <f t="shared" si="10"/>
        <v>2098244.02</v>
      </c>
      <c r="AL64" s="26">
        <f t="shared" si="5"/>
        <v>465610.56999999983</v>
      </c>
    </row>
    <row r="65" spans="1:38" x14ac:dyDescent="0.25">
      <c r="A65" s="1" t="s">
        <v>460</v>
      </c>
      <c r="B65" s="1" t="s">
        <v>462</v>
      </c>
      <c r="C65" s="66">
        <v>3093</v>
      </c>
      <c r="D65" s="67" t="s">
        <v>1122</v>
      </c>
      <c r="E65" t="s">
        <v>3053</v>
      </c>
      <c r="F65" s="297">
        <v>520440.22</v>
      </c>
      <c r="H65" s="297">
        <v>33353.15</v>
      </c>
      <c r="I65">
        <v>131137.95000000001</v>
      </c>
      <c r="J65">
        <v>7804.44</v>
      </c>
      <c r="N65" s="297">
        <v>51.86</v>
      </c>
      <c r="Q65">
        <v>-108745.7</v>
      </c>
      <c r="R65">
        <v>457634.96</v>
      </c>
      <c r="T65" s="297">
        <v>74798.289999999994</v>
      </c>
      <c r="V65" s="297">
        <v>340.79</v>
      </c>
      <c r="X65" s="297">
        <v>999540</v>
      </c>
      <c r="Y65" s="297">
        <v>934818.5</v>
      </c>
      <c r="Z65">
        <v>1364408</v>
      </c>
      <c r="AB65">
        <v>2930</v>
      </c>
      <c r="AC65">
        <v>131951.84</v>
      </c>
      <c r="AD65">
        <v>17125.599999999999</v>
      </c>
      <c r="AG65" s="76">
        <f t="shared" si="6"/>
        <v>553793.37</v>
      </c>
      <c r="AH65" s="31">
        <f t="shared" si="7"/>
        <v>51.86</v>
      </c>
      <c r="AI65" s="21">
        <f t="shared" si="8"/>
        <v>553741.51</v>
      </c>
      <c r="AJ65" s="15">
        <f t="shared" si="9"/>
        <v>2009497.58</v>
      </c>
      <c r="AK65" s="16">
        <f t="shared" si="10"/>
        <v>1516415.4400000002</v>
      </c>
      <c r="AL65" s="26">
        <f t="shared" si="5"/>
        <v>493082.1399999999</v>
      </c>
    </row>
    <row r="66" spans="1:38" x14ac:dyDescent="0.25">
      <c r="A66" s="1" t="s">
        <v>460</v>
      </c>
      <c r="B66" s="1" t="s">
        <v>462</v>
      </c>
      <c r="C66" s="66">
        <v>5106</v>
      </c>
      <c r="D66" s="67" t="s">
        <v>1123</v>
      </c>
      <c r="E66" t="s">
        <v>3054</v>
      </c>
      <c r="F66" s="297">
        <v>961947.96</v>
      </c>
      <c r="G66" s="297">
        <v>5000</v>
      </c>
      <c r="H66" s="297">
        <v>99925.96</v>
      </c>
      <c r="I66">
        <v>4</v>
      </c>
      <c r="J66">
        <v>28778.55</v>
      </c>
      <c r="M66" s="297">
        <v>15000</v>
      </c>
      <c r="N66" s="297">
        <v>2850.68</v>
      </c>
      <c r="Q66">
        <v>-710761.06</v>
      </c>
      <c r="R66">
        <v>1208029.25</v>
      </c>
      <c r="T66" s="297">
        <v>82654.850000000006</v>
      </c>
      <c r="V66" s="297">
        <v>599.98</v>
      </c>
      <c r="X66" s="297">
        <v>984360</v>
      </c>
      <c r="Y66" s="297">
        <v>1328283.67</v>
      </c>
      <c r="Z66">
        <v>1505148</v>
      </c>
      <c r="AC66">
        <v>142489</v>
      </c>
      <c r="AD66">
        <v>27076.400000000001</v>
      </c>
      <c r="AG66" s="76">
        <f t="shared" si="6"/>
        <v>1066873.92</v>
      </c>
      <c r="AH66" s="31">
        <f t="shared" si="7"/>
        <v>17850.68</v>
      </c>
      <c r="AI66" s="21">
        <f t="shared" si="8"/>
        <v>1049023.24</v>
      </c>
      <c r="AJ66" s="15">
        <f t="shared" si="9"/>
        <v>2395898.5</v>
      </c>
      <c r="AK66" s="16">
        <f t="shared" si="10"/>
        <v>1674713.4</v>
      </c>
      <c r="AL66" s="26">
        <f t="shared" si="5"/>
        <v>721185.10000000009</v>
      </c>
    </row>
    <row r="67" spans="1:38" x14ac:dyDescent="0.25">
      <c r="A67" s="1" t="s">
        <v>460</v>
      </c>
      <c r="B67" s="1" t="s">
        <v>462</v>
      </c>
      <c r="C67" s="66">
        <v>4454</v>
      </c>
      <c r="D67" s="67" t="s">
        <v>1124</v>
      </c>
      <c r="E67" t="s">
        <v>3055</v>
      </c>
      <c r="F67" s="297">
        <v>559976.82999999996</v>
      </c>
      <c r="G67" s="297">
        <v>4090</v>
      </c>
      <c r="H67" s="297">
        <v>56775.59</v>
      </c>
      <c r="I67">
        <v>626996.6</v>
      </c>
      <c r="J67">
        <v>257230.47</v>
      </c>
      <c r="K67" s="297">
        <v>0</v>
      </c>
      <c r="N67" s="297">
        <v>946.38</v>
      </c>
      <c r="P67">
        <v>-1130627.03</v>
      </c>
      <c r="Q67">
        <v>5921.07</v>
      </c>
      <c r="R67">
        <v>2340789.7799999998</v>
      </c>
      <c r="T67" s="297">
        <v>71459.75</v>
      </c>
      <c r="V67" s="297">
        <v>489.65</v>
      </c>
      <c r="X67" s="297">
        <v>1183370</v>
      </c>
      <c r="Y67" s="297">
        <v>794351</v>
      </c>
      <c r="Z67">
        <v>1531361</v>
      </c>
      <c r="AC67">
        <v>115209.29</v>
      </c>
      <c r="AD67">
        <v>5238.32</v>
      </c>
      <c r="AG67" s="76">
        <f t="shared" si="6"/>
        <v>620842.41999999993</v>
      </c>
      <c r="AH67" s="31">
        <f t="shared" si="7"/>
        <v>946.38</v>
      </c>
      <c r="AI67" s="21">
        <f t="shared" si="8"/>
        <v>619896.03999999992</v>
      </c>
      <c r="AJ67" s="15">
        <f t="shared" si="9"/>
        <v>2049670.4</v>
      </c>
      <c r="AK67" s="16">
        <f t="shared" si="10"/>
        <v>1651808.61</v>
      </c>
      <c r="AL67" s="26">
        <f t="shared" si="5"/>
        <v>397861.7899999998</v>
      </c>
    </row>
    <row r="68" spans="1:38" x14ac:dyDescent="0.25">
      <c r="A68" s="1" t="s">
        <v>460</v>
      </c>
      <c r="B68" s="1" t="s">
        <v>462</v>
      </c>
      <c r="C68" s="66">
        <v>3718</v>
      </c>
      <c r="D68" s="67" t="s">
        <v>1125</v>
      </c>
      <c r="E68" t="s">
        <v>3056</v>
      </c>
      <c r="F68" s="297">
        <v>391218.85</v>
      </c>
      <c r="H68" s="297">
        <v>78194.009999999995</v>
      </c>
      <c r="I68">
        <v>82739</v>
      </c>
      <c r="J68">
        <v>311636.5</v>
      </c>
      <c r="N68" s="297">
        <v>75.900000000000006</v>
      </c>
      <c r="Q68">
        <v>107520.52</v>
      </c>
      <c r="R68">
        <v>489048.9</v>
      </c>
      <c r="T68" s="297">
        <v>101836.15</v>
      </c>
      <c r="V68" s="297">
        <v>279.04000000000002</v>
      </c>
      <c r="X68" s="297">
        <v>1142820</v>
      </c>
      <c r="Y68" s="297">
        <v>1038903</v>
      </c>
      <c r="Z68">
        <v>1596592</v>
      </c>
      <c r="AB68">
        <v>3860</v>
      </c>
      <c r="AC68">
        <v>251878.17</v>
      </c>
      <c r="AD68">
        <v>8002.48</v>
      </c>
      <c r="AG68" s="76">
        <f t="shared" si="6"/>
        <v>469412.86</v>
      </c>
      <c r="AH68" s="31">
        <f t="shared" si="7"/>
        <v>75.900000000000006</v>
      </c>
      <c r="AI68" s="21">
        <f t="shared" si="8"/>
        <v>469336.95999999996</v>
      </c>
      <c r="AJ68" s="15">
        <f t="shared" si="9"/>
        <v>2283838.19</v>
      </c>
      <c r="AK68" s="16">
        <f t="shared" si="10"/>
        <v>1860332.65</v>
      </c>
      <c r="AL68" s="26">
        <f t="shared" si="5"/>
        <v>423505.54000000004</v>
      </c>
    </row>
    <row r="69" spans="1:38" x14ac:dyDescent="0.25">
      <c r="A69" s="1" t="s">
        <v>460</v>
      </c>
      <c r="B69" s="1" t="s">
        <v>462</v>
      </c>
      <c r="C69" s="66">
        <v>3267</v>
      </c>
      <c r="D69" s="67" t="s">
        <v>1126</v>
      </c>
      <c r="E69" t="s">
        <v>3170</v>
      </c>
      <c r="F69" s="297">
        <v>731341.27</v>
      </c>
      <c r="H69" s="297">
        <v>93872.76</v>
      </c>
      <c r="I69">
        <v>1333220.92</v>
      </c>
      <c r="J69">
        <v>498905.44</v>
      </c>
      <c r="M69" s="297">
        <v>80000</v>
      </c>
      <c r="N69" s="297">
        <v>125.24</v>
      </c>
      <c r="Q69">
        <v>-218064.43</v>
      </c>
      <c r="R69">
        <v>2396007.25</v>
      </c>
      <c r="T69" s="297">
        <v>174480.52</v>
      </c>
      <c r="V69" s="297">
        <v>430.2</v>
      </c>
      <c r="X69" s="297">
        <v>1872670</v>
      </c>
      <c r="Y69" s="297">
        <v>1139690</v>
      </c>
      <c r="Z69">
        <v>2355167</v>
      </c>
      <c r="AC69">
        <v>175593.37</v>
      </c>
      <c r="AD69">
        <v>89475.520000000004</v>
      </c>
      <c r="AG69" s="76">
        <f t="shared" si="6"/>
        <v>825214.03</v>
      </c>
      <c r="AH69" s="31">
        <f t="shared" si="7"/>
        <v>80125.240000000005</v>
      </c>
      <c r="AI69" s="21">
        <f t="shared" si="8"/>
        <v>745088.79</v>
      </c>
      <c r="AJ69" s="15">
        <f t="shared" si="9"/>
        <v>3187270.7199999997</v>
      </c>
      <c r="AK69" s="16">
        <f t="shared" si="10"/>
        <v>2620235.89</v>
      </c>
      <c r="AL69" s="26">
        <f t="shared" ref="AL69:AL132" si="11">AJ69-AK69</f>
        <v>567034.82999999961</v>
      </c>
    </row>
    <row r="70" spans="1:38" s="46" customFormat="1" x14ac:dyDescent="0.25">
      <c r="A70" s="273" t="s">
        <v>460</v>
      </c>
      <c r="B70" s="273" t="s">
        <v>462</v>
      </c>
      <c r="C70" s="69">
        <v>2885</v>
      </c>
      <c r="D70" s="70" t="s">
        <v>1127</v>
      </c>
      <c r="E70" t="s">
        <v>3181</v>
      </c>
      <c r="F70" s="297">
        <v>540974</v>
      </c>
      <c r="G70" s="297"/>
      <c r="H70" s="297">
        <v>93815.95</v>
      </c>
      <c r="I70">
        <v>4096505.94</v>
      </c>
      <c r="J70">
        <v>3422.98</v>
      </c>
      <c r="K70" s="297"/>
      <c r="L70" s="297"/>
      <c r="M70" s="297"/>
      <c r="N70" s="297">
        <v>57</v>
      </c>
      <c r="O70"/>
      <c r="P70"/>
      <c r="Q70">
        <v>-1658293.97</v>
      </c>
      <c r="R70">
        <v>6403982.4100000001</v>
      </c>
      <c r="S70" s="297"/>
      <c r="T70" s="297">
        <v>77935.88</v>
      </c>
      <c r="U70" s="297"/>
      <c r="V70" s="297">
        <v>549.58000000000004</v>
      </c>
      <c r="W70" s="297"/>
      <c r="X70" s="297">
        <v>965660</v>
      </c>
      <c r="Y70" s="297">
        <v>825263.5</v>
      </c>
      <c r="Z70">
        <v>1257364</v>
      </c>
      <c r="AA70"/>
      <c r="AB70">
        <v>6168</v>
      </c>
      <c r="AC70">
        <v>278150.98</v>
      </c>
      <c r="AD70">
        <v>188190.05</v>
      </c>
      <c r="AE70"/>
      <c r="AF70"/>
      <c r="AG70" s="76">
        <f t="shared" si="6"/>
        <v>634789.94999999995</v>
      </c>
      <c r="AH70" s="31">
        <f t="shared" si="7"/>
        <v>57</v>
      </c>
      <c r="AI70" s="21">
        <f t="shared" si="8"/>
        <v>634732.94999999995</v>
      </c>
      <c r="AJ70" s="15">
        <f t="shared" si="9"/>
        <v>1869408.96</v>
      </c>
      <c r="AK70" s="16">
        <f t="shared" si="10"/>
        <v>1729873.03</v>
      </c>
      <c r="AL70" s="26">
        <f t="shared" si="11"/>
        <v>139535.92999999993</v>
      </c>
    </row>
    <row r="71" spans="1:38" s="39" customFormat="1" x14ac:dyDescent="0.25">
      <c r="A71" s="238" t="s">
        <v>465</v>
      </c>
      <c r="B71" s="238" t="s">
        <v>466</v>
      </c>
      <c r="C71" s="66">
        <v>6036</v>
      </c>
      <c r="D71" s="67" t="s">
        <v>1128</v>
      </c>
      <c r="E71" t="s">
        <v>3057</v>
      </c>
      <c r="F71" s="297">
        <v>603173.23</v>
      </c>
      <c r="G71" s="297">
        <v>0</v>
      </c>
      <c r="H71" s="297">
        <v>436356.43</v>
      </c>
      <c r="I71">
        <v>619338.57999999996</v>
      </c>
      <c r="J71">
        <v>47464.19</v>
      </c>
      <c r="K71" s="297"/>
      <c r="L71" s="297"/>
      <c r="M71" s="297"/>
      <c r="N71" s="297">
        <v>3155</v>
      </c>
      <c r="O71"/>
      <c r="P71"/>
      <c r="Q71">
        <v>-651663.09</v>
      </c>
      <c r="R71">
        <v>2227185.62</v>
      </c>
      <c r="S71" s="297"/>
      <c r="T71" s="297">
        <v>1643547.88</v>
      </c>
      <c r="U71" s="297"/>
      <c r="V71" s="297">
        <v>720.38</v>
      </c>
      <c r="W71" s="297"/>
      <c r="X71" s="297">
        <v>2688390</v>
      </c>
      <c r="Y71" s="297"/>
      <c r="Z71">
        <v>3150642.32</v>
      </c>
      <c r="AA71"/>
      <c r="AB71"/>
      <c r="AC71">
        <v>737225.58</v>
      </c>
      <c r="AD71">
        <v>63142.96</v>
      </c>
      <c r="AE71"/>
      <c r="AF71"/>
      <c r="AG71" s="76">
        <f t="shared" si="6"/>
        <v>1039529.6599999999</v>
      </c>
      <c r="AH71" s="31">
        <f t="shared" si="7"/>
        <v>3155</v>
      </c>
      <c r="AI71" s="21">
        <f t="shared" si="8"/>
        <v>1036374.6599999999</v>
      </c>
      <c r="AJ71" s="15">
        <f t="shared" si="9"/>
        <v>4332658.26</v>
      </c>
      <c r="AK71" s="16">
        <f t="shared" si="10"/>
        <v>3951010.86</v>
      </c>
      <c r="AL71" s="26">
        <f t="shared" si="11"/>
        <v>381647.39999999991</v>
      </c>
    </row>
    <row r="72" spans="1:38" s="39" customFormat="1" x14ac:dyDescent="0.25">
      <c r="A72" s="238" t="s">
        <v>465</v>
      </c>
      <c r="B72" s="238" t="s">
        <v>466</v>
      </c>
      <c r="C72" s="66">
        <v>4053</v>
      </c>
      <c r="D72" s="67" t="s">
        <v>1129</v>
      </c>
      <c r="E72" t="s">
        <v>3058</v>
      </c>
      <c r="F72" s="297">
        <v>719628.15</v>
      </c>
      <c r="G72" s="297">
        <v>0</v>
      </c>
      <c r="H72" s="297">
        <v>487862.89</v>
      </c>
      <c r="I72">
        <v>158476.53</v>
      </c>
      <c r="J72">
        <v>33859.379999999997</v>
      </c>
      <c r="K72" s="297"/>
      <c r="L72" s="297"/>
      <c r="M72" s="297"/>
      <c r="N72" s="297">
        <v>3034.5</v>
      </c>
      <c r="O72"/>
      <c r="P72"/>
      <c r="Q72">
        <v>-2682010.44</v>
      </c>
      <c r="R72">
        <v>4014093.13</v>
      </c>
      <c r="S72" s="297"/>
      <c r="T72" s="297">
        <v>1316994.1499999999</v>
      </c>
      <c r="U72" s="297"/>
      <c r="V72" s="297">
        <v>877.94</v>
      </c>
      <c r="W72" s="297"/>
      <c r="X72" s="297">
        <v>1653170</v>
      </c>
      <c r="Y72" s="297"/>
      <c r="Z72">
        <v>2118063.79</v>
      </c>
      <c r="AA72"/>
      <c r="AB72"/>
      <c r="AC72">
        <v>479863.64</v>
      </c>
      <c r="AD72">
        <v>59942.400000000001</v>
      </c>
      <c r="AE72"/>
      <c r="AF72"/>
      <c r="AG72" s="76">
        <f t="shared" si="6"/>
        <v>1207491.04</v>
      </c>
      <c r="AH72" s="31">
        <f t="shared" si="7"/>
        <v>3034.5</v>
      </c>
      <c r="AI72" s="21">
        <f t="shared" si="8"/>
        <v>1204456.54</v>
      </c>
      <c r="AJ72" s="15">
        <f t="shared" si="9"/>
        <v>2971042.09</v>
      </c>
      <c r="AK72" s="16">
        <f t="shared" si="10"/>
        <v>2657869.83</v>
      </c>
      <c r="AL72" s="26">
        <f t="shared" si="11"/>
        <v>313172.25999999978</v>
      </c>
    </row>
    <row r="73" spans="1:38" s="39" customFormat="1" x14ac:dyDescent="0.25">
      <c r="A73" s="238" t="s">
        <v>465</v>
      </c>
      <c r="B73" s="238" t="s">
        <v>466</v>
      </c>
      <c r="C73" s="66">
        <v>4847</v>
      </c>
      <c r="D73" s="67" t="s">
        <v>1130</v>
      </c>
      <c r="E73" t="s">
        <v>3059</v>
      </c>
      <c r="F73" s="297">
        <v>1077376.29</v>
      </c>
      <c r="G73" s="297">
        <v>0</v>
      </c>
      <c r="H73" s="297">
        <v>57515.05</v>
      </c>
      <c r="I73">
        <v>-49443.81</v>
      </c>
      <c r="J73">
        <v>117908.45</v>
      </c>
      <c r="K73" s="297"/>
      <c r="L73" s="297"/>
      <c r="M73" s="297"/>
      <c r="N73" s="297"/>
      <c r="O73"/>
      <c r="P73"/>
      <c r="Q73">
        <v>-1208337.76</v>
      </c>
      <c r="R73">
        <v>2082417.38</v>
      </c>
      <c r="S73" s="297"/>
      <c r="T73" s="297">
        <v>1439742.52</v>
      </c>
      <c r="U73" s="297"/>
      <c r="V73" s="297">
        <v>1066.6199999999999</v>
      </c>
      <c r="W73" s="297"/>
      <c r="X73" s="297">
        <v>2036530</v>
      </c>
      <c r="Y73" s="297"/>
      <c r="Z73">
        <v>2488673.08</v>
      </c>
      <c r="AA73"/>
      <c r="AB73"/>
      <c r="AC73">
        <v>396048.86</v>
      </c>
      <c r="AD73">
        <v>14078.34</v>
      </c>
      <c r="AE73"/>
      <c r="AF73"/>
      <c r="AG73" s="76">
        <f t="shared" si="6"/>
        <v>1134891.3400000001</v>
      </c>
      <c r="AH73" s="31">
        <f t="shared" si="7"/>
        <v>0</v>
      </c>
      <c r="AI73" s="21">
        <f t="shared" si="8"/>
        <v>1134891.3400000001</v>
      </c>
      <c r="AJ73" s="15">
        <f t="shared" si="9"/>
        <v>3477339.14</v>
      </c>
      <c r="AK73" s="16">
        <f t="shared" si="10"/>
        <v>2898800.28</v>
      </c>
      <c r="AL73" s="26">
        <f t="shared" si="11"/>
        <v>578538.86000000034</v>
      </c>
    </row>
    <row r="74" spans="1:38" s="39" customFormat="1" x14ac:dyDescent="0.25">
      <c r="A74" s="238" t="s">
        <v>465</v>
      </c>
      <c r="B74" s="238" t="s">
        <v>466</v>
      </c>
      <c r="C74" s="66">
        <v>3826</v>
      </c>
      <c r="D74" s="67" t="s">
        <v>1131</v>
      </c>
      <c r="E74" t="s">
        <v>3060</v>
      </c>
      <c r="F74" s="297">
        <v>756140.46</v>
      </c>
      <c r="G74" s="297">
        <v>0</v>
      </c>
      <c r="H74" s="297">
        <v>79258.12</v>
      </c>
      <c r="I74">
        <v>4</v>
      </c>
      <c r="J74">
        <v>293537.43</v>
      </c>
      <c r="K74" s="297"/>
      <c r="L74" s="297"/>
      <c r="M74" s="297"/>
      <c r="N74" s="297">
        <v>0</v>
      </c>
      <c r="O74"/>
      <c r="P74"/>
      <c r="Q74">
        <v>-1177719.31</v>
      </c>
      <c r="R74">
        <v>2028298.74</v>
      </c>
      <c r="S74" s="297"/>
      <c r="T74" s="297">
        <v>1489341.32</v>
      </c>
      <c r="U74" s="297"/>
      <c r="V74" s="297">
        <v>813.69</v>
      </c>
      <c r="W74" s="297"/>
      <c r="X74" s="297">
        <v>1953600</v>
      </c>
      <c r="Y74" s="297"/>
      <c r="Z74">
        <v>2453484</v>
      </c>
      <c r="AA74"/>
      <c r="AB74"/>
      <c r="AC74">
        <v>454993.93</v>
      </c>
      <c r="AD74">
        <v>24466</v>
      </c>
      <c r="AE74"/>
      <c r="AF74"/>
      <c r="AG74" s="76">
        <f t="shared" si="6"/>
        <v>835398.58</v>
      </c>
      <c r="AH74" s="31">
        <f t="shared" si="7"/>
        <v>0</v>
      </c>
      <c r="AI74" s="21">
        <f t="shared" si="8"/>
        <v>835398.58</v>
      </c>
      <c r="AJ74" s="15">
        <f t="shared" si="9"/>
        <v>3443755.01</v>
      </c>
      <c r="AK74" s="16">
        <f t="shared" si="10"/>
        <v>2932943.93</v>
      </c>
      <c r="AL74" s="26">
        <f t="shared" si="11"/>
        <v>510811.07999999961</v>
      </c>
    </row>
    <row r="75" spans="1:38" s="39" customFormat="1" x14ac:dyDescent="0.25">
      <c r="A75" s="238" t="s">
        <v>465</v>
      </c>
      <c r="B75" s="238" t="s">
        <v>466</v>
      </c>
      <c r="C75" s="66">
        <v>4181</v>
      </c>
      <c r="D75" s="67" t="s">
        <v>1132</v>
      </c>
      <c r="E75" t="s">
        <v>3061</v>
      </c>
      <c r="F75" s="297">
        <v>474920.28</v>
      </c>
      <c r="G75" s="297">
        <v>0</v>
      </c>
      <c r="H75" s="297">
        <v>119767.03</v>
      </c>
      <c r="I75">
        <v>-61412.25</v>
      </c>
      <c r="J75">
        <v>66512</v>
      </c>
      <c r="K75" s="297"/>
      <c r="L75" s="297"/>
      <c r="M75" s="297"/>
      <c r="N75" s="297"/>
      <c r="O75"/>
      <c r="P75"/>
      <c r="Q75">
        <v>-2243773.7000000002</v>
      </c>
      <c r="R75">
        <v>2569886.96</v>
      </c>
      <c r="S75" s="297"/>
      <c r="T75" s="297">
        <v>1410303.14</v>
      </c>
      <c r="U75" s="297"/>
      <c r="V75" s="297">
        <v>550.08000000000004</v>
      </c>
      <c r="W75" s="297"/>
      <c r="X75" s="297">
        <v>1954530</v>
      </c>
      <c r="Y75" s="297"/>
      <c r="Z75">
        <v>2461799</v>
      </c>
      <c r="AA75">
        <v>6078</v>
      </c>
      <c r="AB75"/>
      <c r="AC75">
        <v>346104.87</v>
      </c>
      <c r="AD75">
        <v>19915.05</v>
      </c>
      <c r="AE75"/>
      <c r="AF75"/>
      <c r="AG75" s="76">
        <f t="shared" si="6"/>
        <v>594687.31000000006</v>
      </c>
      <c r="AH75" s="31">
        <f t="shared" si="7"/>
        <v>0</v>
      </c>
      <c r="AI75" s="21">
        <f t="shared" si="8"/>
        <v>594687.31000000006</v>
      </c>
      <c r="AJ75" s="15">
        <f t="shared" si="9"/>
        <v>3365383.2199999997</v>
      </c>
      <c r="AK75" s="16">
        <f t="shared" si="10"/>
        <v>2833896.92</v>
      </c>
      <c r="AL75" s="26">
        <f t="shared" si="11"/>
        <v>531486.29999999981</v>
      </c>
    </row>
    <row r="76" spans="1:38" s="39" customFormat="1" x14ac:dyDescent="0.25">
      <c r="A76" s="238" t="s">
        <v>465</v>
      </c>
      <c r="B76" s="238" t="s">
        <v>466</v>
      </c>
      <c r="C76" s="66">
        <v>2002</v>
      </c>
      <c r="D76" s="67" t="s">
        <v>1133</v>
      </c>
      <c r="E76" t="s">
        <v>3062</v>
      </c>
      <c r="F76" s="297">
        <v>704709.53</v>
      </c>
      <c r="G76" s="297">
        <v>0</v>
      </c>
      <c r="H76" s="297">
        <v>36991.279999999999</v>
      </c>
      <c r="I76">
        <v>-139809.15</v>
      </c>
      <c r="J76">
        <v>-35816.199999999997</v>
      </c>
      <c r="K76" s="297"/>
      <c r="L76" s="297"/>
      <c r="M76" s="297"/>
      <c r="N76" s="297"/>
      <c r="O76"/>
      <c r="P76"/>
      <c r="Q76">
        <v>-1057340.58</v>
      </c>
      <c r="R76">
        <v>1423307.83</v>
      </c>
      <c r="S76" s="297"/>
      <c r="T76" s="297">
        <v>999236.6</v>
      </c>
      <c r="U76" s="297"/>
      <c r="V76" s="297">
        <v>1475.92</v>
      </c>
      <c r="W76" s="297"/>
      <c r="X76" s="297">
        <v>1134640</v>
      </c>
      <c r="Y76" s="297"/>
      <c r="Z76">
        <v>1532877</v>
      </c>
      <c r="AA76"/>
      <c r="AB76"/>
      <c r="AC76">
        <v>147620.35</v>
      </c>
      <c r="AD76">
        <v>40284.46</v>
      </c>
      <c r="AE76"/>
      <c r="AF76"/>
      <c r="AG76" s="76">
        <f t="shared" si="6"/>
        <v>741700.81</v>
      </c>
      <c r="AH76" s="31">
        <f t="shared" si="7"/>
        <v>0</v>
      </c>
      <c r="AI76" s="21">
        <f t="shared" si="8"/>
        <v>741700.81</v>
      </c>
      <c r="AJ76" s="15">
        <f t="shared" si="9"/>
        <v>2135352.52</v>
      </c>
      <c r="AK76" s="16">
        <f t="shared" si="10"/>
        <v>1720781.81</v>
      </c>
      <c r="AL76" s="26">
        <f t="shared" si="11"/>
        <v>414570.70999999996</v>
      </c>
    </row>
    <row r="77" spans="1:38" s="39" customFormat="1" x14ac:dyDescent="0.25">
      <c r="A77" s="238" t="s">
        <v>465</v>
      </c>
      <c r="B77" s="238" t="s">
        <v>466</v>
      </c>
      <c r="C77" s="66">
        <v>1933</v>
      </c>
      <c r="D77" s="67" t="s">
        <v>1134</v>
      </c>
      <c r="E77" t="s">
        <v>3171</v>
      </c>
      <c r="F77" s="297">
        <v>579467.54</v>
      </c>
      <c r="G77" s="297">
        <v>0</v>
      </c>
      <c r="H77" s="297">
        <v>288162.07</v>
      </c>
      <c r="I77">
        <v>-116370.59</v>
      </c>
      <c r="J77">
        <v>67895.070000000007</v>
      </c>
      <c r="K77" s="297"/>
      <c r="L77" s="297"/>
      <c r="M77" s="297"/>
      <c r="N77" s="297">
        <v>1068.3900000000001</v>
      </c>
      <c r="O77"/>
      <c r="P77"/>
      <c r="Q77">
        <v>-1415934.05</v>
      </c>
      <c r="R77">
        <v>2051654.89</v>
      </c>
      <c r="S77" s="297"/>
      <c r="T77" s="297">
        <v>1263968.46</v>
      </c>
      <c r="U77" s="297"/>
      <c r="V77" s="297">
        <v>603.49</v>
      </c>
      <c r="W77" s="297"/>
      <c r="X77" s="297">
        <v>1829380</v>
      </c>
      <c r="Y77" s="297"/>
      <c r="Z77">
        <v>2244366</v>
      </c>
      <c r="AA77"/>
      <c r="AB77"/>
      <c r="AC77">
        <v>445369.16</v>
      </c>
      <c r="AD77">
        <v>16989.43</v>
      </c>
      <c r="AE77"/>
      <c r="AF77"/>
      <c r="AG77" s="76">
        <f t="shared" si="6"/>
        <v>867629.6100000001</v>
      </c>
      <c r="AH77" s="31">
        <f t="shared" si="7"/>
        <v>1068.3900000000001</v>
      </c>
      <c r="AI77" s="21">
        <f t="shared" si="8"/>
        <v>866561.22000000009</v>
      </c>
      <c r="AJ77" s="15">
        <f t="shared" si="9"/>
        <v>3093951.95</v>
      </c>
      <c r="AK77" s="16">
        <f t="shared" si="10"/>
        <v>2706724.5900000003</v>
      </c>
      <c r="AL77" s="26">
        <f t="shared" si="11"/>
        <v>387227.35999999987</v>
      </c>
    </row>
    <row r="78" spans="1:38" x14ac:dyDescent="0.25">
      <c r="A78" s="1" t="s">
        <v>469</v>
      </c>
      <c r="B78" s="1" t="s">
        <v>470</v>
      </c>
      <c r="C78" s="66">
        <v>3743</v>
      </c>
      <c r="D78" s="67" t="s">
        <v>1135</v>
      </c>
      <c r="E78" t="s">
        <v>3063</v>
      </c>
      <c r="F78" s="297">
        <v>363810.31</v>
      </c>
      <c r="G78" s="297">
        <v>0</v>
      </c>
      <c r="H78" s="297">
        <v>68235.679999999993</v>
      </c>
      <c r="I78">
        <v>670417.84</v>
      </c>
      <c r="J78">
        <v>25987.360000000001</v>
      </c>
      <c r="N78" s="297">
        <v>0</v>
      </c>
      <c r="Q78">
        <v>-627936.68000000005</v>
      </c>
      <c r="R78">
        <v>1625943.2</v>
      </c>
      <c r="T78" s="297">
        <v>1224391.3</v>
      </c>
      <c r="V78" s="297">
        <v>262.38</v>
      </c>
      <c r="X78" s="297">
        <v>962360</v>
      </c>
      <c r="Z78">
        <v>1281617</v>
      </c>
      <c r="AA78">
        <v>408</v>
      </c>
      <c r="AC78">
        <v>364451.09</v>
      </c>
      <c r="AD78">
        <v>129988.92</v>
      </c>
      <c r="AG78" s="76">
        <f t="shared" si="6"/>
        <v>432045.99</v>
      </c>
      <c r="AH78" s="31">
        <f t="shared" si="7"/>
        <v>0</v>
      </c>
      <c r="AI78" s="21">
        <f t="shared" si="8"/>
        <v>432045.99</v>
      </c>
      <c r="AJ78" s="15">
        <f t="shared" si="9"/>
        <v>2187013.6799999997</v>
      </c>
      <c r="AK78" s="16">
        <f t="shared" si="10"/>
        <v>1776465.01</v>
      </c>
      <c r="AL78" s="26">
        <f t="shared" si="11"/>
        <v>410548.66999999969</v>
      </c>
    </row>
    <row r="79" spans="1:38" x14ac:dyDescent="0.25">
      <c r="A79" s="1" t="s">
        <v>469</v>
      </c>
      <c r="B79" s="1" t="s">
        <v>470</v>
      </c>
      <c r="C79" s="66">
        <v>3747</v>
      </c>
      <c r="D79" s="67" t="s">
        <v>1136</v>
      </c>
      <c r="E79" t="s">
        <v>3064</v>
      </c>
      <c r="F79" s="297">
        <v>453492.18</v>
      </c>
      <c r="G79" s="297">
        <v>0</v>
      </c>
      <c r="H79" s="297">
        <v>59705.56</v>
      </c>
      <c r="I79">
        <v>516753.79</v>
      </c>
      <c r="J79">
        <v>38155.730000000003</v>
      </c>
      <c r="Q79">
        <v>-974111.54</v>
      </c>
      <c r="R79">
        <v>1700209.39</v>
      </c>
      <c r="T79" s="297">
        <v>1770692.39</v>
      </c>
      <c r="U79" s="297">
        <v>640000</v>
      </c>
      <c r="V79" s="297">
        <v>429.33</v>
      </c>
      <c r="X79" s="297">
        <v>1175890</v>
      </c>
      <c r="Y79" s="297">
        <v>178800</v>
      </c>
      <c r="Z79">
        <v>1672432</v>
      </c>
      <c r="AC79">
        <v>1352795.36</v>
      </c>
      <c r="AD79">
        <v>52367.45</v>
      </c>
      <c r="AG79" s="76">
        <f t="shared" si="6"/>
        <v>513197.74</v>
      </c>
      <c r="AH79" s="31">
        <f t="shared" si="7"/>
        <v>0</v>
      </c>
      <c r="AI79" s="21">
        <f t="shared" si="8"/>
        <v>513197.74</v>
      </c>
      <c r="AJ79" s="15">
        <f t="shared" si="9"/>
        <v>3765811.7199999997</v>
      </c>
      <c r="AK79" s="16">
        <f t="shared" si="10"/>
        <v>3077594.8100000005</v>
      </c>
      <c r="AL79" s="26">
        <f t="shared" si="11"/>
        <v>688216.90999999922</v>
      </c>
    </row>
    <row r="80" spans="1:38" x14ac:dyDescent="0.25">
      <c r="A80" s="1" t="s">
        <v>469</v>
      </c>
      <c r="B80" s="1" t="s">
        <v>470</v>
      </c>
      <c r="C80" s="66">
        <v>3095</v>
      </c>
      <c r="D80" s="67" t="s">
        <v>1137</v>
      </c>
      <c r="E80" t="s">
        <v>3065</v>
      </c>
      <c r="F80" s="297">
        <v>677240.58</v>
      </c>
      <c r="G80" s="297">
        <v>0</v>
      </c>
      <c r="H80" s="297">
        <v>68276.08</v>
      </c>
      <c r="I80">
        <v>512980.07</v>
      </c>
      <c r="J80">
        <v>18327.11</v>
      </c>
      <c r="N80" s="297">
        <v>230</v>
      </c>
      <c r="Q80">
        <v>-583035.37</v>
      </c>
      <c r="R80">
        <v>1448416.88</v>
      </c>
      <c r="T80" s="297">
        <v>1366392.1</v>
      </c>
      <c r="U80" s="297">
        <v>361150</v>
      </c>
      <c r="V80" s="297">
        <v>475.42</v>
      </c>
      <c r="X80" s="297">
        <v>1239300</v>
      </c>
      <c r="Z80">
        <v>1637816</v>
      </c>
      <c r="AC80">
        <v>570421.56000000006</v>
      </c>
      <c r="AD80">
        <v>73595.13</v>
      </c>
      <c r="AG80" s="76">
        <f t="shared" si="6"/>
        <v>745516.65999999992</v>
      </c>
      <c r="AH80" s="31">
        <f t="shared" si="7"/>
        <v>230</v>
      </c>
      <c r="AI80" s="21">
        <f t="shared" si="8"/>
        <v>745286.65999999992</v>
      </c>
      <c r="AJ80" s="15">
        <f t="shared" si="9"/>
        <v>2967317.52</v>
      </c>
      <c r="AK80" s="16">
        <f t="shared" si="10"/>
        <v>2281832.69</v>
      </c>
      <c r="AL80" s="26">
        <f t="shared" si="11"/>
        <v>685484.83000000007</v>
      </c>
    </row>
    <row r="81" spans="1:38" x14ac:dyDescent="0.25">
      <c r="A81" s="1" t="s">
        <v>469</v>
      </c>
      <c r="B81" s="1" t="s">
        <v>470</v>
      </c>
      <c r="C81" s="66">
        <v>1530</v>
      </c>
      <c r="D81" s="67" t="s">
        <v>1138</v>
      </c>
      <c r="E81" t="s">
        <v>3066</v>
      </c>
      <c r="F81" s="297">
        <v>293892.63</v>
      </c>
      <c r="G81" s="297">
        <v>0</v>
      </c>
      <c r="H81" s="297">
        <v>20426.86</v>
      </c>
      <c r="I81">
        <v>503261.71</v>
      </c>
      <c r="J81">
        <v>800.1</v>
      </c>
      <c r="N81" s="297">
        <v>470</v>
      </c>
      <c r="Q81">
        <v>-1169850.67</v>
      </c>
      <c r="R81">
        <v>2079850.72</v>
      </c>
      <c r="T81" s="297">
        <v>1185206.82</v>
      </c>
      <c r="V81" s="297">
        <v>327.99</v>
      </c>
      <c r="X81" s="297">
        <v>943570</v>
      </c>
      <c r="Z81">
        <v>1303741</v>
      </c>
      <c r="AA81">
        <v>8600</v>
      </c>
      <c r="AC81">
        <v>409830.44</v>
      </c>
      <c r="AD81">
        <v>217037.12</v>
      </c>
      <c r="AG81" s="76">
        <f t="shared" si="6"/>
        <v>314319.49</v>
      </c>
      <c r="AH81" s="31">
        <f t="shared" si="7"/>
        <v>470</v>
      </c>
      <c r="AI81" s="21">
        <f t="shared" si="8"/>
        <v>313849.49</v>
      </c>
      <c r="AJ81" s="15">
        <f t="shared" si="9"/>
        <v>2129104.81</v>
      </c>
      <c r="AK81" s="16">
        <f t="shared" si="10"/>
        <v>1939208.56</v>
      </c>
      <c r="AL81" s="26">
        <f t="shared" si="11"/>
        <v>189896.25</v>
      </c>
    </row>
    <row r="82" spans="1:38" x14ac:dyDescent="0.25">
      <c r="A82" s="1" t="s">
        <v>469</v>
      </c>
      <c r="B82" s="1" t="s">
        <v>470</v>
      </c>
      <c r="C82" s="66">
        <v>4004</v>
      </c>
      <c r="D82" s="67" t="s">
        <v>1139</v>
      </c>
      <c r="E82" t="s">
        <v>3067</v>
      </c>
      <c r="F82" s="297">
        <v>451169.08</v>
      </c>
      <c r="G82" s="297">
        <v>0</v>
      </c>
      <c r="H82" s="297">
        <v>25404.880000000001</v>
      </c>
      <c r="I82">
        <v>540617.69999999995</v>
      </c>
      <c r="J82">
        <v>31425.43</v>
      </c>
      <c r="Q82">
        <v>-604942.32999999996</v>
      </c>
      <c r="R82">
        <v>1478004.6</v>
      </c>
      <c r="T82" s="297">
        <v>1458165.24</v>
      </c>
      <c r="V82" s="297">
        <v>449.3</v>
      </c>
      <c r="X82" s="297">
        <v>674390</v>
      </c>
      <c r="Z82">
        <v>1059888.69</v>
      </c>
      <c r="AC82">
        <v>508188.22</v>
      </c>
      <c r="AD82">
        <v>112660.81</v>
      </c>
      <c r="AG82" s="76">
        <f t="shared" si="6"/>
        <v>476573.96</v>
      </c>
      <c r="AH82" s="31">
        <f t="shared" si="7"/>
        <v>0</v>
      </c>
      <c r="AI82" s="21">
        <f t="shared" si="8"/>
        <v>476573.96</v>
      </c>
      <c r="AJ82" s="15">
        <f t="shared" si="9"/>
        <v>2133004.54</v>
      </c>
      <c r="AK82" s="16">
        <f t="shared" si="10"/>
        <v>1680737.72</v>
      </c>
      <c r="AL82" s="26">
        <f t="shared" si="11"/>
        <v>452266.82000000007</v>
      </c>
    </row>
    <row r="83" spans="1:38" x14ac:dyDescent="0.25">
      <c r="A83" s="1" t="s">
        <v>469</v>
      </c>
      <c r="B83" s="1" t="s">
        <v>470</v>
      </c>
      <c r="C83" s="66">
        <v>6265</v>
      </c>
      <c r="D83" s="67" t="s">
        <v>1140</v>
      </c>
      <c r="E83" t="s">
        <v>3068</v>
      </c>
      <c r="F83" s="297">
        <v>572614.92000000004</v>
      </c>
      <c r="G83" s="297">
        <v>0</v>
      </c>
      <c r="H83" s="297">
        <v>63212.85</v>
      </c>
      <c r="I83">
        <v>446558.07</v>
      </c>
      <c r="J83">
        <v>480469.22</v>
      </c>
      <c r="N83" s="297">
        <v>-3</v>
      </c>
      <c r="Q83">
        <v>-468707.54</v>
      </c>
      <c r="R83">
        <v>1774409.19</v>
      </c>
      <c r="T83" s="297">
        <v>1710431.38</v>
      </c>
      <c r="U83" s="297">
        <v>129660</v>
      </c>
      <c r="V83" s="297">
        <v>432.83</v>
      </c>
      <c r="X83" s="297">
        <v>1468730</v>
      </c>
      <c r="Z83">
        <v>2027701</v>
      </c>
      <c r="AC83">
        <v>487239.14</v>
      </c>
      <c r="AD83">
        <v>156445.16</v>
      </c>
      <c r="AG83" s="76">
        <f t="shared" si="6"/>
        <v>635827.77</v>
      </c>
      <c r="AH83" s="31">
        <f t="shared" si="7"/>
        <v>-3</v>
      </c>
      <c r="AI83" s="21">
        <f t="shared" si="8"/>
        <v>635830.77</v>
      </c>
      <c r="AJ83" s="15">
        <f t="shared" si="9"/>
        <v>3309254.21</v>
      </c>
      <c r="AK83" s="16">
        <f t="shared" si="10"/>
        <v>2671385.3000000003</v>
      </c>
      <c r="AL83" s="26">
        <f t="shared" si="11"/>
        <v>637868.90999999968</v>
      </c>
    </row>
    <row r="84" spans="1:38" x14ac:dyDescent="0.25">
      <c r="A84" s="1" t="s">
        <v>469</v>
      </c>
      <c r="B84" s="1" t="s">
        <v>470</v>
      </c>
      <c r="C84" s="66">
        <v>4051</v>
      </c>
      <c r="D84" s="67" t="s">
        <v>1141</v>
      </c>
      <c r="E84" t="s">
        <v>3069</v>
      </c>
      <c r="F84" s="297">
        <v>373488.85</v>
      </c>
      <c r="G84" s="297">
        <v>0</v>
      </c>
      <c r="H84" s="297">
        <v>75405.03</v>
      </c>
      <c r="I84">
        <v>625095.03</v>
      </c>
      <c r="J84">
        <v>13709.11</v>
      </c>
      <c r="Q84">
        <v>-729108.34</v>
      </c>
      <c r="R84">
        <v>1568940.19</v>
      </c>
      <c r="T84" s="297">
        <v>1366821.92</v>
      </c>
      <c r="U84" s="297">
        <v>80580</v>
      </c>
      <c r="V84" s="297">
        <v>168.39</v>
      </c>
      <c r="X84" s="297">
        <v>1369390</v>
      </c>
      <c r="Z84">
        <v>1825671</v>
      </c>
      <c r="AC84">
        <v>329028.42</v>
      </c>
      <c r="AD84">
        <v>107504.72</v>
      </c>
      <c r="AG84" s="76">
        <f t="shared" si="6"/>
        <v>448893.88</v>
      </c>
      <c r="AH84" s="31">
        <f t="shared" si="7"/>
        <v>0</v>
      </c>
      <c r="AI84" s="21">
        <f t="shared" si="8"/>
        <v>448893.88</v>
      </c>
      <c r="AJ84" s="15">
        <f t="shared" si="9"/>
        <v>2816960.3099999996</v>
      </c>
      <c r="AK84" s="16">
        <f t="shared" si="10"/>
        <v>2262204.14</v>
      </c>
      <c r="AL84" s="26">
        <f t="shared" si="11"/>
        <v>554756.16999999946</v>
      </c>
    </row>
    <row r="85" spans="1:38" x14ac:dyDescent="0.25">
      <c r="A85" s="1" t="s">
        <v>469</v>
      </c>
      <c r="B85" s="1" t="s">
        <v>470</v>
      </c>
      <c r="C85" s="66">
        <v>3423</v>
      </c>
      <c r="D85" s="67" t="s">
        <v>1142</v>
      </c>
      <c r="E85" t="s">
        <v>3070</v>
      </c>
      <c r="F85" s="297">
        <v>451023.83</v>
      </c>
      <c r="G85" s="297">
        <v>0</v>
      </c>
      <c r="H85" s="297">
        <v>36632.480000000003</v>
      </c>
      <c r="I85">
        <v>401401.74</v>
      </c>
      <c r="J85">
        <v>4264.6899999999996</v>
      </c>
      <c r="Q85">
        <v>-857620.83</v>
      </c>
      <c r="R85">
        <v>1499346.49</v>
      </c>
      <c r="T85" s="297">
        <v>1396740.45</v>
      </c>
      <c r="U85" s="297">
        <v>151700</v>
      </c>
      <c r="V85" s="297">
        <v>438.08</v>
      </c>
      <c r="X85" s="297">
        <v>1226340</v>
      </c>
      <c r="Z85">
        <v>1608607</v>
      </c>
      <c r="AC85">
        <v>544413.37</v>
      </c>
      <c r="AD85">
        <v>61338.58</v>
      </c>
      <c r="AG85" s="76">
        <f t="shared" si="6"/>
        <v>487656.31</v>
      </c>
      <c r="AH85" s="31">
        <f t="shared" si="7"/>
        <v>0</v>
      </c>
      <c r="AI85" s="21">
        <f t="shared" si="8"/>
        <v>487656.31</v>
      </c>
      <c r="AJ85" s="15">
        <f t="shared" si="9"/>
        <v>2775218.5300000003</v>
      </c>
      <c r="AK85" s="16">
        <f t="shared" si="10"/>
        <v>2214358.9500000002</v>
      </c>
      <c r="AL85" s="26">
        <f t="shared" si="11"/>
        <v>560859.58000000007</v>
      </c>
    </row>
    <row r="86" spans="1:38" x14ac:dyDescent="0.25">
      <c r="A86" s="1" t="s">
        <v>469</v>
      </c>
      <c r="B86" s="1" t="s">
        <v>470</v>
      </c>
      <c r="C86" s="66">
        <v>1355</v>
      </c>
      <c r="D86" s="67" t="s">
        <v>1143</v>
      </c>
      <c r="E86" t="s">
        <v>3177</v>
      </c>
      <c r="F86" s="297">
        <v>412298.28</v>
      </c>
      <c r="G86" s="297">
        <v>0</v>
      </c>
      <c r="H86" s="297">
        <v>18119.16</v>
      </c>
      <c r="I86">
        <v>425730.8</v>
      </c>
      <c r="J86">
        <v>23253.01</v>
      </c>
      <c r="N86" s="297">
        <v>0</v>
      </c>
      <c r="Q86">
        <v>-1687938.17</v>
      </c>
      <c r="R86">
        <v>2293429.0699999998</v>
      </c>
      <c r="T86" s="297">
        <v>1088421.68</v>
      </c>
      <c r="U86" s="297">
        <v>177200</v>
      </c>
      <c r="V86" s="297">
        <v>294.56</v>
      </c>
      <c r="X86" s="297">
        <v>582650</v>
      </c>
      <c r="Z86">
        <v>840619</v>
      </c>
      <c r="AC86">
        <v>412988.24</v>
      </c>
      <c r="AD86">
        <v>72973.649999999994</v>
      </c>
      <c r="AG86" s="76">
        <f t="shared" si="6"/>
        <v>430417.44</v>
      </c>
      <c r="AH86" s="31">
        <f t="shared" si="7"/>
        <v>0</v>
      </c>
      <c r="AI86" s="21">
        <f t="shared" si="8"/>
        <v>430417.44</v>
      </c>
      <c r="AJ86" s="15">
        <f t="shared" si="9"/>
        <v>1848566.24</v>
      </c>
      <c r="AK86" s="16">
        <f t="shared" si="10"/>
        <v>1326580.8899999999</v>
      </c>
      <c r="AL86" s="26">
        <f t="shared" si="11"/>
        <v>521985.35000000009</v>
      </c>
    </row>
    <row r="87" spans="1:38" x14ac:dyDescent="0.25">
      <c r="A87" s="1" t="s">
        <v>473</v>
      </c>
      <c r="B87" s="1" t="s">
        <v>474</v>
      </c>
      <c r="C87" s="66">
        <v>2146</v>
      </c>
      <c r="D87" s="67" t="s">
        <v>1144</v>
      </c>
      <c r="E87" t="s">
        <v>3071</v>
      </c>
      <c r="F87" s="297">
        <v>723536.37</v>
      </c>
      <c r="G87" s="297">
        <v>0</v>
      </c>
      <c r="H87" s="297">
        <v>42633.27</v>
      </c>
      <c r="I87">
        <v>421198.55</v>
      </c>
      <c r="J87">
        <v>62086.45</v>
      </c>
      <c r="Q87">
        <v>1135463.68</v>
      </c>
      <c r="S87" s="297">
        <v>615.67999999999995</v>
      </c>
      <c r="T87" s="297">
        <v>789336.23</v>
      </c>
      <c r="U87" s="297">
        <v>1330</v>
      </c>
      <c r="X87" s="297">
        <v>1041900</v>
      </c>
      <c r="Y87" s="297">
        <v>117</v>
      </c>
      <c r="Z87">
        <v>1286256</v>
      </c>
      <c r="AC87">
        <v>279072.07</v>
      </c>
      <c r="AD87">
        <v>49484.88</v>
      </c>
      <c r="AG87" s="76">
        <f t="shared" ref="AG87:AG150" si="12">SUM(F87:H87)</f>
        <v>766169.64</v>
      </c>
      <c r="AH87" s="31">
        <f t="shared" ref="AH87:AH150" si="13">SUM(K87:O87)</f>
        <v>0</v>
      </c>
      <c r="AI87" s="21">
        <f t="shared" ref="AI87:AI150" si="14">AG87-AH87</f>
        <v>766169.64</v>
      </c>
      <c r="AJ87" s="15">
        <f t="shared" ref="AJ87:AJ150" si="15">SUM(S87:Y87)</f>
        <v>1833298.9100000001</v>
      </c>
      <c r="AK87" s="16">
        <f t="shared" ref="AK87:AK150" si="16">SUM(Z87:AF87)</f>
        <v>1614812.95</v>
      </c>
      <c r="AL87" s="26">
        <f t="shared" si="11"/>
        <v>218485.9600000002</v>
      </c>
    </row>
    <row r="88" spans="1:38" x14ac:dyDescent="0.25">
      <c r="A88" s="1" t="s">
        <v>473</v>
      </c>
      <c r="B88" s="1" t="s">
        <v>474</v>
      </c>
      <c r="C88" s="66">
        <v>1277</v>
      </c>
      <c r="D88" s="67" t="s">
        <v>1145</v>
      </c>
      <c r="E88" t="s">
        <v>3072</v>
      </c>
      <c r="F88" s="297">
        <v>431181.26</v>
      </c>
      <c r="G88" s="297">
        <v>0</v>
      </c>
      <c r="H88" s="297">
        <v>4464.1099999999997</v>
      </c>
      <c r="I88">
        <v>2145256.42</v>
      </c>
      <c r="J88">
        <v>65432.26</v>
      </c>
      <c r="Q88">
        <v>2670277.84</v>
      </c>
      <c r="S88" s="297">
        <v>464.46</v>
      </c>
      <c r="T88" s="297">
        <v>564255.28</v>
      </c>
      <c r="X88" s="297">
        <v>802960</v>
      </c>
      <c r="Y88" s="297">
        <v>600</v>
      </c>
      <c r="Z88">
        <v>1059749</v>
      </c>
      <c r="AC88">
        <v>194945.54</v>
      </c>
      <c r="AD88">
        <v>27253.99</v>
      </c>
      <c r="AG88" s="76">
        <f t="shared" si="12"/>
        <v>435645.37</v>
      </c>
      <c r="AH88" s="31">
        <f t="shared" si="13"/>
        <v>0</v>
      </c>
      <c r="AI88" s="21">
        <f t="shared" si="14"/>
        <v>435645.37</v>
      </c>
      <c r="AJ88" s="15">
        <f t="shared" si="15"/>
        <v>1368279.74</v>
      </c>
      <c r="AK88" s="16">
        <f t="shared" si="16"/>
        <v>1281948.53</v>
      </c>
      <c r="AL88" s="26">
        <f t="shared" si="11"/>
        <v>86331.209999999963</v>
      </c>
    </row>
    <row r="89" spans="1:38" x14ac:dyDescent="0.25">
      <c r="A89" s="1" t="s">
        <v>473</v>
      </c>
      <c r="B89" s="1" t="s">
        <v>474</v>
      </c>
      <c r="C89" s="66">
        <v>2783</v>
      </c>
      <c r="D89" s="67" t="s">
        <v>1146</v>
      </c>
      <c r="E89" t="s">
        <v>3073</v>
      </c>
      <c r="F89" s="297">
        <v>967188.21</v>
      </c>
      <c r="G89" s="297">
        <v>0</v>
      </c>
      <c r="H89" s="297">
        <v>11068.86</v>
      </c>
      <c r="I89">
        <v>1948019.6</v>
      </c>
      <c r="J89">
        <v>65967.520000000004</v>
      </c>
      <c r="N89" s="297">
        <v>1358.4</v>
      </c>
      <c r="Q89">
        <v>2724094.23</v>
      </c>
      <c r="T89" s="297">
        <v>660906.78</v>
      </c>
      <c r="U89" s="297">
        <v>334440</v>
      </c>
      <c r="V89" s="297">
        <v>1071.7</v>
      </c>
      <c r="X89" s="297">
        <v>1118760</v>
      </c>
      <c r="Y89" s="297">
        <v>1487.43</v>
      </c>
      <c r="Z89">
        <v>1298579.3999999999</v>
      </c>
      <c r="AC89">
        <v>336843.33</v>
      </c>
      <c r="AD89">
        <v>103901.62</v>
      </c>
      <c r="AG89" s="76">
        <f t="shared" si="12"/>
        <v>978257.07</v>
      </c>
      <c r="AH89" s="31">
        <f t="shared" si="13"/>
        <v>1358.4</v>
      </c>
      <c r="AI89" s="21">
        <f t="shared" si="14"/>
        <v>976898.66999999993</v>
      </c>
      <c r="AJ89" s="15">
        <f t="shared" si="15"/>
        <v>2116665.91</v>
      </c>
      <c r="AK89" s="16">
        <f t="shared" si="16"/>
        <v>1739324.35</v>
      </c>
      <c r="AL89" s="26">
        <f t="shared" si="11"/>
        <v>377341.56000000006</v>
      </c>
    </row>
    <row r="90" spans="1:38" x14ac:dyDescent="0.25">
      <c r="A90" s="1" t="s">
        <v>473</v>
      </c>
      <c r="B90" s="1" t="s">
        <v>474</v>
      </c>
      <c r="C90" s="66">
        <v>1769</v>
      </c>
      <c r="D90" s="67" t="s">
        <v>1147</v>
      </c>
      <c r="E90" t="s">
        <v>3166</v>
      </c>
      <c r="F90" s="297">
        <v>460781.3</v>
      </c>
      <c r="G90" s="297">
        <v>0</v>
      </c>
      <c r="H90" s="297">
        <v>27256.57</v>
      </c>
      <c r="I90">
        <v>202386.81</v>
      </c>
      <c r="J90">
        <v>35942.28</v>
      </c>
      <c r="Q90">
        <v>516568.53</v>
      </c>
      <c r="T90" s="297">
        <v>485080.36</v>
      </c>
      <c r="U90" s="297">
        <v>204000</v>
      </c>
      <c r="V90" s="297">
        <v>242.99</v>
      </c>
      <c r="X90" s="297">
        <v>516410</v>
      </c>
      <c r="Z90">
        <v>689581</v>
      </c>
      <c r="AC90">
        <v>185694.07999999999</v>
      </c>
      <c r="AD90">
        <v>35009.839999999997</v>
      </c>
      <c r="AG90" s="76">
        <f t="shared" si="12"/>
        <v>488037.87</v>
      </c>
      <c r="AH90" s="31">
        <f t="shared" si="13"/>
        <v>0</v>
      </c>
      <c r="AI90" s="21">
        <f t="shared" si="14"/>
        <v>488037.87</v>
      </c>
      <c r="AJ90" s="15">
        <f t="shared" si="15"/>
        <v>1205733.3500000001</v>
      </c>
      <c r="AK90" s="16">
        <f t="shared" si="16"/>
        <v>910284.91999999993</v>
      </c>
      <c r="AL90" s="26">
        <f t="shared" si="11"/>
        <v>295448.43000000017</v>
      </c>
    </row>
    <row r="91" spans="1:38" ht="16.5" customHeight="1" x14ac:dyDescent="0.25">
      <c r="A91" s="1" t="s">
        <v>477</v>
      </c>
      <c r="B91" s="1" t="s">
        <v>478</v>
      </c>
      <c r="C91" s="66">
        <v>5781</v>
      </c>
      <c r="D91" s="67" t="s">
        <v>1148</v>
      </c>
      <c r="E91" t="s">
        <v>3074</v>
      </c>
      <c r="F91" s="297">
        <v>551954.56000000006</v>
      </c>
      <c r="G91" s="297">
        <v>0</v>
      </c>
      <c r="H91" s="297">
        <v>83308.97</v>
      </c>
      <c r="I91">
        <v>249174.82</v>
      </c>
      <c r="J91">
        <v>14938.4</v>
      </c>
      <c r="N91" s="297">
        <v>-28.04</v>
      </c>
      <c r="Q91">
        <v>-1777299.81</v>
      </c>
      <c r="R91">
        <v>2452917.63</v>
      </c>
      <c r="T91" s="297">
        <v>1408028.77</v>
      </c>
      <c r="U91" s="297">
        <v>112960</v>
      </c>
      <c r="V91" s="297">
        <v>407.61</v>
      </c>
      <c r="X91" s="297">
        <v>1740880</v>
      </c>
      <c r="Y91" s="297">
        <v>28000</v>
      </c>
      <c r="Z91">
        <v>2177729.7200000002</v>
      </c>
      <c r="AC91">
        <v>634855.71</v>
      </c>
      <c r="AD91">
        <v>19291.48</v>
      </c>
      <c r="AG91" s="76">
        <f t="shared" si="12"/>
        <v>635263.53</v>
      </c>
      <c r="AH91" s="31">
        <f t="shared" si="13"/>
        <v>-28.04</v>
      </c>
      <c r="AI91" s="21">
        <f t="shared" si="14"/>
        <v>635291.57000000007</v>
      </c>
      <c r="AJ91" s="15">
        <f t="shared" si="15"/>
        <v>3290276.38</v>
      </c>
      <c r="AK91" s="16">
        <f t="shared" si="16"/>
        <v>2831876.91</v>
      </c>
      <c r="AL91" s="26">
        <f t="shared" si="11"/>
        <v>458399.46999999974</v>
      </c>
    </row>
    <row r="92" spans="1:38" x14ac:dyDescent="0.25">
      <c r="A92" s="1" t="s">
        <v>477</v>
      </c>
      <c r="B92" s="1" t="s">
        <v>478</v>
      </c>
      <c r="C92" s="66">
        <v>2515</v>
      </c>
      <c r="D92" s="67" t="s">
        <v>1149</v>
      </c>
      <c r="E92" t="s">
        <v>3075</v>
      </c>
      <c r="F92" s="297">
        <v>268185.53000000003</v>
      </c>
      <c r="G92" s="297">
        <v>0</v>
      </c>
      <c r="H92" s="297">
        <v>17967.84</v>
      </c>
      <c r="I92">
        <v>5</v>
      </c>
      <c r="J92">
        <v>41718.07</v>
      </c>
      <c r="N92" s="297">
        <v>46.73</v>
      </c>
      <c r="Q92">
        <v>-1839967.35</v>
      </c>
      <c r="R92">
        <v>1997915.47</v>
      </c>
      <c r="T92" s="297">
        <v>1082031.3899999999</v>
      </c>
      <c r="U92" s="297">
        <v>94300</v>
      </c>
      <c r="V92" s="297">
        <v>111.34</v>
      </c>
      <c r="X92" s="297">
        <v>1114560</v>
      </c>
      <c r="Y92" s="297">
        <v>12000</v>
      </c>
      <c r="Z92">
        <v>1510741</v>
      </c>
      <c r="AA92">
        <v>3000</v>
      </c>
      <c r="AC92">
        <v>398017.8</v>
      </c>
      <c r="AD92">
        <v>4399.84</v>
      </c>
      <c r="AG92" s="76">
        <f t="shared" si="12"/>
        <v>286153.37000000005</v>
      </c>
      <c r="AH92" s="31">
        <f t="shared" si="13"/>
        <v>46.73</v>
      </c>
      <c r="AI92" s="21">
        <f t="shared" si="14"/>
        <v>286106.64000000007</v>
      </c>
      <c r="AJ92" s="15">
        <f t="shared" si="15"/>
        <v>2303002.73</v>
      </c>
      <c r="AK92" s="16">
        <f t="shared" si="16"/>
        <v>1916158.6400000001</v>
      </c>
      <c r="AL92" s="26">
        <f t="shared" si="11"/>
        <v>386844.08999999985</v>
      </c>
    </row>
    <row r="93" spans="1:38" x14ac:dyDescent="0.25">
      <c r="A93" s="1" t="s">
        <v>477</v>
      </c>
      <c r="B93" s="1" t="s">
        <v>478</v>
      </c>
      <c r="C93" s="66">
        <v>3488</v>
      </c>
      <c r="D93" s="67" t="s">
        <v>1150</v>
      </c>
      <c r="E93" t="s">
        <v>3076</v>
      </c>
      <c r="F93" s="297">
        <v>262762.23</v>
      </c>
      <c r="G93" s="297">
        <v>0</v>
      </c>
      <c r="H93" s="297">
        <v>36174.75</v>
      </c>
      <c r="I93">
        <v>5</v>
      </c>
      <c r="J93">
        <v>99066.49</v>
      </c>
      <c r="N93" s="297">
        <v>484.24</v>
      </c>
      <c r="Q93">
        <v>-1900021.98</v>
      </c>
      <c r="R93">
        <v>2154589.06</v>
      </c>
      <c r="T93" s="297">
        <v>1427230.1</v>
      </c>
      <c r="U93" s="297">
        <v>97891</v>
      </c>
      <c r="V93" s="297">
        <v>129.38</v>
      </c>
      <c r="X93" s="297">
        <v>1590000</v>
      </c>
      <c r="Y93" s="297">
        <v>24000</v>
      </c>
      <c r="Z93">
        <v>2074143.48</v>
      </c>
      <c r="AC93">
        <v>599737.15</v>
      </c>
      <c r="AD93">
        <v>40825.199999999997</v>
      </c>
      <c r="AG93" s="76">
        <f t="shared" si="12"/>
        <v>298936.98</v>
      </c>
      <c r="AH93" s="31">
        <f t="shared" si="13"/>
        <v>484.24</v>
      </c>
      <c r="AI93" s="21">
        <f t="shared" si="14"/>
        <v>298452.74</v>
      </c>
      <c r="AJ93" s="15">
        <f t="shared" si="15"/>
        <v>3139250.48</v>
      </c>
      <c r="AK93" s="16">
        <f t="shared" si="16"/>
        <v>2714705.83</v>
      </c>
      <c r="AL93" s="26">
        <f t="shared" si="11"/>
        <v>424544.64999999991</v>
      </c>
    </row>
    <row r="94" spans="1:38" x14ac:dyDescent="0.25">
      <c r="A94" s="1" t="s">
        <v>477</v>
      </c>
      <c r="B94" s="1" t="s">
        <v>478</v>
      </c>
      <c r="C94" s="66">
        <v>5980</v>
      </c>
      <c r="D94" s="67" t="s">
        <v>1151</v>
      </c>
      <c r="E94" t="s">
        <v>3077</v>
      </c>
      <c r="F94" s="297">
        <v>609111.1</v>
      </c>
      <c r="G94" s="297">
        <v>11430</v>
      </c>
      <c r="H94" s="297">
        <v>38337.03</v>
      </c>
      <c r="I94">
        <v>3</v>
      </c>
      <c r="J94">
        <v>57987.47</v>
      </c>
      <c r="N94" s="297">
        <v>-500</v>
      </c>
      <c r="Q94">
        <v>-257926.3</v>
      </c>
      <c r="R94">
        <v>679279.9</v>
      </c>
      <c r="T94" s="297">
        <v>1800696.93</v>
      </c>
      <c r="U94" s="297">
        <v>203320</v>
      </c>
      <c r="V94" s="297">
        <v>576.95000000000005</v>
      </c>
      <c r="X94" s="297">
        <v>1336000</v>
      </c>
      <c r="Z94">
        <v>1817847.26</v>
      </c>
      <c r="AC94">
        <v>911058.26</v>
      </c>
      <c r="AD94">
        <v>9773.36</v>
      </c>
      <c r="AG94" s="76">
        <f t="shared" si="12"/>
        <v>658878.13</v>
      </c>
      <c r="AH94" s="31">
        <f t="shared" si="13"/>
        <v>-500</v>
      </c>
      <c r="AI94" s="21">
        <f t="shared" si="14"/>
        <v>659378.13</v>
      </c>
      <c r="AJ94" s="15">
        <f t="shared" si="15"/>
        <v>3340593.88</v>
      </c>
      <c r="AK94" s="16">
        <f t="shared" si="16"/>
        <v>2738678.88</v>
      </c>
      <c r="AL94" s="26">
        <f t="shared" si="11"/>
        <v>601915</v>
      </c>
    </row>
    <row r="95" spans="1:38" x14ac:dyDescent="0.25">
      <c r="A95" s="1" t="s">
        <v>477</v>
      </c>
      <c r="B95" s="1" t="s">
        <v>478</v>
      </c>
      <c r="C95" s="66">
        <v>4020</v>
      </c>
      <c r="D95" s="67" t="s">
        <v>1152</v>
      </c>
      <c r="E95" t="s">
        <v>3078</v>
      </c>
      <c r="F95" s="297">
        <v>528789.04</v>
      </c>
      <c r="G95" s="297">
        <v>0</v>
      </c>
      <c r="H95" s="297">
        <v>17102.96</v>
      </c>
      <c r="I95">
        <v>2048.23</v>
      </c>
      <c r="J95">
        <v>83596.67</v>
      </c>
      <c r="Q95">
        <v>-1928458.6</v>
      </c>
      <c r="R95">
        <v>2305013.7999999998</v>
      </c>
      <c r="T95" s="297">
        <v>1176911.75</v>
      </c>
      <c r="U95" s="297">
        <v>242400</v>
      </c>
      <c r="V95" s="297">
        <v>478.28</v>
      </c>
      <c r="X95" s="297">
        <v>1527120</v>
      </c>
      <c r="Y95" s="297">
        <v>20000</v>
      </c>
      <c r="Z95">
        <v>1843233</v>
      </c>
      <c r="AC95">
        <v>526896.81000000006</v>
      </c>
      <c r="AD95">
        <v>24001.52</v>
      </c>
      <c r="AG95" s="76">
        <f t="shared" si="12"/>
        <v>545892</v>
      </c>
      <c r="AH95" s="31">
        <f t="shared" si="13"/>
        <v>0</v>
      </c>
      <c r="AI95" s="21">
        <f t="shared" si="14"/>
        <v>545892</v>
      </c>
      <c r="AJ95" s="15">
        <f t="shared" si="15"/>
        <v>2966910.0300000003</v>
      </c>
      <c r="AK95" s="16">
        <f t="shared" si="16"/>
        <v>2394131.33</v>
      </c>
      <c r="AL95" s="26">
        <f t="shared" si="11"/>
        <v>572778.70000000019</v>
      </c>
    </row>
    <row r="96" spans="1:38" x14ac:dyDescent="0.25">
      <c r="A96" s="1" t="s">
        <v>477</v>
      </c>
      <c r="B96" s="1" t="s">
        <v>478</v>
      </c>
      <c r="C96" s="66">
        <v>4210</v>
      </c>
      <c r="D96" s="67" t="s">
        <v>1153</v>
      </c>
      <c r="E96" t="s">
        <v>3079</v>
      </c>
      <c r="F96" s="297">
        <v>548758.81999999995</v>
      </c>
      <c r="G96" s="297">
        <v>0</v>
      </c>
      <c r="H96" s="297">
        <v>43217.61</v>
      </c>
      <c r="I96">
        <v>4</v>
      </c>
      <c r="J96">
        <v>3876.62</v>
      </c>
      <c r="N96" s="297">
        <v>256.14</v>
      </c>
      <c r="Q96">
        <v>167918.86</v>
      </c>
      <c r="R96">
        <v>266818</v>
      </c>
      <c r="T96" s="297">
        <v>1280705.29</v>
      </c>
      <c r="U96" s="297">
        <v>96000</v>
      </c>
      <c r="V96" s="297">
        <v>263.48</v>
      </c>
      <c r="X96" s="297">
        <v>1764960</v>
      </c>
      <c r="Y96" s="297">
        <v>24000</v>
      </c>
      <c r="Z96">
        <v>2047118</v>
      </c>
      <c r="AA96">
        <v>11600</v>
      </c>
      <c r="AC96">
        <v>658745.65</v>
      </c>
      <c r="AD96">
        <v>7712.26</v>
      </c>
      <c r="AG96" s="76">
        <f t="shared" si="12"/>
        <v>591976.42999999993</v>
      </c>
      <c r="AH96" s="31">
        <f t="shared" si="13"/>
        <v>256.14</v>
      </c>
      <c r="AI96" s="21">
        <f t="shared" si="14"/>
        <v>591720.28999999992</v>
      </c>
      <c r="AJ96" s="15">
        <f t="shared" si="15"/>
        <v>3165928.77</v>
      </c>
      <c r="AK96" s="16">
        <f t="shared" si="16"/>
        <v>2725175.9099999997</v>
      </c>
      <c r="AL96" s="26">
        <f t="shared" si="11"/>
        <v>440752.86000000034</v>
      </c>
    </row>
    <row r="97" spans="1:38" x14ac:dyDescent="0.25">
      <c r="A97" s="1" t="s">
        <v>477</v>
      </c>
      <c r="B97" s="1" t="s">
        <v>478</v>
      </c>
      <c r="C97" s="66">
        <v>3316</v>
      </c>
      <c r="D97" s="67" t="s">
        <v>1154</v>
      </c>
      <c r="E97" t="s">
        <v>3080</v>
      </c>
      <c r="F97" s="297">
        <v>771461.68</v>
      </c>
      <c r="G97" s="297">
        <v>0</v>
      </c>
      <c r="H97" s="297">
        <v>29917.94</v>
      </c>
      <c r="I97">
        <v>34106</v>
      </c>
      <c r="J97">
        <v>92226.13</v>
      </c>
      <c r="N97" s="297">
        <v>2035.78</v>
      </c>
      <c r="Q97">
        <v>-1495769.9</v>
      </c>
      <c r="R97">
        <v>1877398.81</v>
      </c>
      <c r="T97" s="297">
        <v>1502198.69</v>
      </c>
      <c r="U97" s="297">
        <v>109790</v>
      </c>
      <c r="V97" s="297">
        <v>349.7</v>
      </c>
      <c r="X97" s="297">
        <v>1164200</v>
      </c>
      <c r="Y97" s="297">
        <v>12000</v>
      </c>
      <c r="Z97">
        <v>1543593</v>
      </c>
      <c r="AC97">
        <v>403397.93</v>
      </c>
      <c r="AD97">
        <v>30662.9</v>
      </c>
      <c r="AG97" s="76">
        <f t="shared" si="12"/>
        <v>801379.62</v>
      </c>
      <c r="AH97" s="31">
        <f t="shared" si="13"/>
        <v>2035.78</v>
      </c>
      <c r="AI97" s="21">
        <f t="shared" si="14"/>
        <v>799343.84</v>
      </c>
      <c r="AJ97" s="15">
        <f t="shared" si="15"/>
        <v>2788538.3899999997</v>
      </c>
      <c r="AK97" s="16">
        <f t="shared" si="16"/>
        <v>1977653.8299999998</v>
      </c>
      <c r="AL97" s="26">
        <f t="shared" si="11"/>
        <v>810884.55999999982</v>
      </c>
    </row>
    <row r="98" spans="1:38" x14ac:dyDescent="0.25">
      <c r="A98" s="1" t="s">
        <v>477</v>
      </c>
      <c r="B98" s="1" t="s">
        <v>478</v>
      </c>
      <c r="C98" s="66">
        <v>6867</v>
      </c>
      <c r="D98" s="67" t="s">
        <v>1155</v>
      </c>
      <c r="E98" t="s">
        <v>3081</v>
      </c>
      <c r="F98" s="297">
        <v>684549.54</v>
      </c>
      <c r="G98" s="297">
        <v>51375</v>
      </c>
      <c r="H98" s="297">
        <v>32846.26</v>
      </c>
      <c r="I98">
        <v>464684.91</v>
      </c>
      <c r="J98">
        <v>31.05</v>
      </c>
      <c r="N98" s="297">
        <v>655.75</v>
      </c>
      <c r="Q98">
        <v>-216721.96</v>
      </c>
      <c r="R98">
        <v>804941.61</v>
      </c>
      <c r="T98" s="297">
        <v>1778547.96</v>
      </c>
      <c r="U98" s="297">
        <v>182600</v>
      </c>
      <c r="V98" s="297">
        <v>173.69</v>
      </c>
      <c r="X98" s="297">
        <v>1390800</v>
      </c>
      <c r="Y98" s="297">
        <v>20000</v>
      </c>
      <c r="Z98">
        <v>1849793</v>
      </c>
      <c r="AC98">
        <v>561193.06999999995</v>
      </c>
      <c r="AD98">
        <v>9086.7199999999993</v>
      </c>
      <c r="AG98" s="76">
        <f t="shared" si="12"/>
        <v>768770.8</v>
      </c>
      <c r="AH98" s="31">
        <f t="shared" si="13"/>
        <v>655.75</v>
      </c>
      <c r="AI98" s="21">
        <f t="shared" si="14"/>
        <v>768115.05</v>
      </c>
      <c r="AJ98" s="15">
        <f t="shared" si="15"/>
        <v>3372121.65</v>
      </c>
      <c r="AK98" s="16">
        <f t="shared" si="16"/>
        <v>2420072.79</v>
      </c>
      <c r="AL98" s="26">
        <f t="shared" si="11"/>
        <v>952048.85999999987</v>
      </c>
    </row>
    <row r="99" spans="1:38" x14ac:dyDescent="0.25">
      <c r="A99" s="1" t="s">
        <v>477</v>
      </c>
      <c r="B99" s="1" t="s">
        <v>478</v>
      </c>
      <c r="C99" s="66">
        <v>3657</v>
      </c>
      <c r="D99" s="67" t="s">
        <v>1156</v>
      </c>
      <c r="E99" t="s">
        <v>3082</v>
      </c>
      <c r="F99" s="297">
        <v>431023.5</v>
      </c>
      <c r="G99" s="297">
        <v>0</v>
      </c>
      <c r="H99" s="297">
        <v>27914.95</v>
      </c>
      <c r="I99">
        <v>3</v>
      </c>
      <c r="J99">
        <v>4203.68</v>
      </c>
      <c r="Q99">
        <v>-2269555.08</v>
      </c>
      <c r="R99">
        <v>2543552.06</v>
      </c>
      <c r="T99" s="297">
        <v>959775.78</v>
      </c>
      <c r="U99" s="297">
        <v>267460</v>
      </c>
      <c r="V99" s="297">
        <v>302</v>
      </c>
      <c r="X99" s="297">
        <v>714400</v>
      </c>
      <c r="Y99" s="297">
        <v>16000</v>
      </c>
      <c r="Z99">
        <v>863456</v>
      </c>
      <c r="AC99">
        <v>667937.87</v>
      </c>
      <c r="AD99">
        <v>295.76</v>
      </c>
      <c r="AG99" s="76">
        <f t="shared" si="12"/>
        <v>458938.45</v>
      </c>
      <c r="AH99" s="31">
        <f t="shared" si="13"/>
        <v>0</v>
      </c>
      <c r="AI99" s="21">
        <f t="shared" si="14"/>
        <v>458938.45</v>
      </c>
      <c r="AJ99" s="15">
        <f t="shared" si="15"/>
        <v>1957937.78</v>
      </c>
      <c r="AK99" s="16">
        <f t="shared" si="16"/>
        <v>1531689.6300000001</v>
      </c>
      <c r="AL99" s="26">
        <f t="shared" si="11"/>
        <v>426248.14999999991</v>
      </c>
    </row>
    <row r="100" spans="1:38" x14ac:dyDescent="0.25">
      <c r="A100" s="1" t="s">
        <v>477</v>
      </c>
      <c r="B100" s="1" t="s">
        <v>478</v>
      </c>
      <c r="C100" s="66">
        <v>6817</v>
      </c>
      <c r="D100" s="67" t="s">
        <v>1157</v>
      </c>
      <c r="E100" t="s">
        <v>3083</v>
      </c>
      <c r="F100" s="297">
        <v>356138.12</v>
      </c>
      <c r="G100" s="297">
        <v>0</v>
      </c>
      <c r="H100" s="297">
        <v>35770.15</v>
      </c>
      <c r="I100">
        <v>5994.48</v>
      </c>
      <c r="J100">
        <v>98541.2</v>
      </c>
      <c r="N100" s="297">
        <v>686.97</v>
      </c>
      <c r="Q100">
        <v>-1176848.45</v>
      </c>
      <c r="R100">
        <v>1708771</v>
      </c>
      <c r="T100" s="297">
        <v>1443616.83</v>
      </c>
      <c r="U100" s="297">
        <v>105120</v>
      </c>
      <c r="V100" s="297">
        <v>317.02999999999997</v>
      </c>
      <c r="X100" s="297">
        <v>1913760</v>
      </c>
      <c r="Y100" s="297">
        <v>24000</v>
      </c>
      <c r="Z100">
        <v>2211144</v>
      </c>
      <c r="AB100">
        <v>1500</v>
      </c>
      <c r="AC100">
        <v>982745.69</v>
      </c>
      <c r="AD100">
        <v>83107.240000000005</v>
      </c>
      <c r="AG100" s="76">
        <f t="shared" si="12"/>
        <v>391908.27</v>
      </c>
      <c r="AH100" s="31">
        <f t="shared" si="13"/>
        <v>686.97</v>
      </c>
      <c r="AI100" s="21">
        <f t="shared" si="14"/>
        <v>391221.30000000005</v>
      </c>
      <c r="AJ100" s="15">
        <f t="shared" si="15"/>
        <v>3486813.8600000003</v>
      </c>
      <c r="AK100" s="16">
        <f t="shared" si="16"/>
        <v>3278496.93</v>
      </c>
      <c r="AL100" s="26">
        <f t="shared" si="11"/>
        <v>208316.93000000017</v>
      </c>
    </row>
    <row r="101" spans="1:38" x14ac:dyDescent="0.25">
      <c r="A101" s="1" t="s">
        <v>477</v>
      </c>
      <c r="B101" s="1" t="s">
        <v>478</v>
      </c>
      <c r="C101" s="66">
        <v>5077</v>
      </c>
      <c r="D101" s="67" t="s">
        <v>1158</v>
      </c>
      <c r="E101" t="s">
        <v>3084</v>
      </c>
      <c r="F101" s="297">
        <v>403638.66</v>
      </c>
      <c r="G101" s="297">
        <v>0</v>
      </c>
      <c r="H101" s="297">
        <v>23654.560000000001</v>
      </c>
      <c r="I101">
        <v>11152.9</v>
      </c>
      <c r="J101">
        <v>75383.350000000006</v>
      </c>
      <c r="N101" s="297">
        <v>1923</v>
      </c>
      <c r="Q101">
        <v>-2000345.17</v>
      </c>
      <c r="R101">
        <v>2266060.31</v>
      </c>
      <c r="T101" s="297">
        <v>1684575.39</v>
      </c>
      <c r="U101" s="297">
        <v>146780</v>
      </c>
      <c r="V101" s="297">
        <v>186.62</v>
      </c>
      <c r="X101" s="297">
        <v>1551120</v>
      </c>
      <c r="Y101" s="297">
        <v>24000</v>
      </c>
      <c r="Z101">
        <v>1997425</v>
      </c>
      <c r="AA101">
        <v>3000</v>
      </c>
      <c r="AC101">
        <v>709737.01</v>
      </c>
      <c r="AD101">
        <v>54633.67</v>
      </c>
      <c r="AG101" s="76">
        <f t="shared" si="12"/>
        <v>427293.22</v>
      </c>
      <c r="AH101" s="31">
        <f t="shared" si="13"/>
        <v>1923</v>
      </c>
      <c r="AI101" s="21">
        <f t="shared" si="14"/>
        <v>425370.22</v>
      </c>
      <c r="AJ101" s="15">
        <f t="shared" si="15"/>
        <v>3406662.01</v>
      </c>
      <c r="AK101" s="16">
        <f t="shared" si="16"/>
        <v>2764795.6799999997</v>
      </c>
      <c r="AL101" s="26">
        <f t="shared" si="11"/>
        <v>641866.33000000007</v>
      </c>
    </row>
    <row r="102" spans="1:38" x14ac:dyDescent="0.25">
      <c r="A102" s="1" t="s">
        <v>477</v>
      </c>
      <c r="B102" s="1" t="s">
        <v>478</v>
      </c>
      <c r="C102" s="66">
        <v>3046</v>
      </c>
      <c r="D102" s="67" t="s">
        <v>1159</v>
      </c>
      <c r="E102" t="s">
        <v>3085</v>
      </c>
      <c r="F102" s="297">
        <v>238149.14</v>
      </c>
      <c r="G102" s="297">
        <v>0</v>
      </c>
      <c r="H102" s="297">
        <v>27950.58</v>
      </c>
      <c r="I102">
        <v>4</v>
      </c>
      <c r="J102">
        <v>17117.29</v>
      </c>
      <c r="Q102">
        <v>-692972.73</v>
      </c>
      <c r="R102">
        <v>803987.63</v>
      </c>
      <c r="T102" s="297">
        <v>1096662.81</v>
      </c>
      <c r="U102" s="297">
        <v>51880</v>
      </c>
      <c r="V102" s="297">
        <v>117.51</v>
      </c>
      <c r="X102" s="297">
        <v>805440</v>
      </c>
      <c r="Y102" s="297">
        <v>12000</v>
      </c>
      <c r="Z102">
        <v>1157730.1499999999</v>
      </c>
      <c r="AC102">
        <v>399257.06</v>
      </c>
      <c r="AD102">
        <v>3944.45</v>
      </c>
      <c r="AG102" s="76">
        <f t="shared" si="12"/>
        <v>266099.72000000003</v>
      </c>
      <c r="AH102" s="31">
        <f t="shared" si="13"/>
        <v>0</v>
      </c>
      <c r="AI102" s="21">
        <f t="shared" si="14"/>
        <v>266099.72000000003</v>
      </c>
      <c r="AJ102" s="15">
        <f t="shared" si="15"/>
        <v>1966100.32</v>
      </c>
      <c r="AK102" s="16">
        <f t="shared" si="16"/>
        <v>1560931.66</v>
      </c>
      <c r="AL102" s="26">
        <f t="shared" si="11"/>
        <v>405168.66000000015</v>
      </c>
    </row>
    <row r="103" spans="1:38" x14ac:dyDescent="0.25">
      <c r="A103" s="1" t="s">
        <v>477</v>
      </c>
      <c r="B103" s="1" t="s">
        <v>478</v>
      </c>
      <c r="C103" s="66">
        <v>3486</v>
      </c>
      <c r="D103" s="67" t="s">
        <v>1160</v>
      </c>
      <c r="E103" t="s">
        <v>3086</v>
      </c>
      <c r="F103" s="297">
        <v>549358.84</v>
      </c>
      <c r="G103" s="297">
        <v>0</v>
      </c>
      <c r="H103" s="297">
        <v>18632.27</v>
      </c>
      <c r="I103">
        <v>54503.76</v>
      </c>
      <c r="J103">
        <v>36156.82</v>
      </c>
      <c r="N103" s="297">
        <v>868</v>
      </c>
      <c r="Q103">
        <v>-2440959.6</v>
      </c>
      <c r="R103">
        <v>2982456.62</v>
      </c>
      <c r="T103" s="297">
        <v>1283938.8500000001</v>
      </c>
      <c r="U103" s="297">
        <v>30000</v>
      </c>
      <c r="V103" s="297">
        <v>506.24</v>
      </c>
      <c r="X103" s="297">
        <v>1332720</v>
      </c>
      <c r="Y103" s="297">
        <v>28000</v>
      </c>
      <c r="Z103">
        <v>1704851</v>
      </c>
      <c r="AC103">
        <v>542291.5</v>
      </c>
      <c r="AD103">
        <v>9898.42</v>
      </c>
      <c r="AG103" s="76">
        <f t="shared" si="12"/>
        <v>567991.11</v>
      </c>
      <c r="AH103" s="31">
        <f t="shared" si="13"/>
        <v>868</v>
      </c>
      <c r="AI103" s="21">
        <f t="shared" si="14"/>
        <v>567123.11</v>
      </c>
      <c r="AJ103" s="15">
        <f t="shared" si="15"/>
        <v>2675165.09</v>
      </c>
      <c r="AK103" s="16">
        <f t="shared" si="16"/>
        <v>2257040.92</v>
      </c>
      <c r="AL103" s="26">
        <f t="shared" si="11"/>
        <v>418124.16999999993</v>
      </c>
    </row>
    <row r="104" spans="1:38" x14ac:dyDescent="0.25">
      <c r="A104" s="1" t="s">
        <v>477</v>
      </c>
      <c r="B104" s="1" t="s">
        <v>478</v>
      </c>
      <c r="C104" s="66">
        <v>4158</v>
      </c>
      <c r="D104" s="67" t="s">
        <v>1161</v>
      </c>
      <c r="E104" t="s">
        <v>3087</v>
      </c>
      <c r="F104" s="297">
        <v>160452.95000000001</v>
      </c>
      <c r="G104" s="297">
        <v>0</v>
      </c>
      <c r="H104" s="297">
        <v>36223.94</v>
      </c>
      <c r="I104">
        <v>5</v>
      </c>
      <c r="J104">
        <v>176674.7</v>
      </c>
      <c r="N104" s="297">
        <v>141.16999999999999</v>
      </c>
      <c r="Q104">
        <v>-1736504.39</v>
      </c>
      <c r="R104">
        <v>2096504</v>
      </c>
      <c r="T104" s="297">
        <v>1072727.96</v>
      </c>
      <c r="U104" s="297">
        <v>38880</v>
      </c>
      <c r="V104" s="297">
        <v>99.2</v>
      </c>
      <c r="X104" s="297">
        <v>1336100</v>
      </c>
      <c r="Y104" s="297">
        <v>22500</v>
      </c>
      <c r="Z104">
        <v>1703204</v>
      </c>
      <c r="AC104">
        <v>492869.71</v>
      </c>
      <c r="AD104">
        <v>26892.639999999999</v>
      </c>
      <c r="AG104" s="76">
        <f t="shared" si="12"/>
        <v>196676.89</v>
      </c>
      <c r="AH104" s="31">
        <f t="shared" si="13"/>
        <v>141.16999999999999</v>
      </c>
      <c r="AI104" s="21">
        <f t="shared" si="14"/>
        <v>196535.72</v>
      </c>
      <c r="AJ104" s="15">
        <f t="shared" si="15"/>
        <v>2470307.16</v>
      </c>
      <c r="AK104" s="16">
        <f t="shared" si="16"/>
        <v>2222966.35</v>
      </c>
      <c r="AL104" s="26">
        <f t="shared" si="11"/>
        <v>247340.81000000006</v>
      </c>
    </row>
    <row r="105" spans="1:38" x14ac:dyDescent="0.25">
      <c r="A105" s="1" t="s">
        <v>477</v>
      </c>
      <c r="B105" s="1" t="s">
        <v>478</v>
      </c>
      <c r="C105" s="66">
        <v>4935</v>
      </c>
      <c r="D105" s="67" t="s">
        <v>1162</v>
      </c>
      <c r="E105" t="s">
        <v>3088</v>
      </c>
      <c r="F105" s="297">
        <v>308170.01</v>
      </c>
      <c r="G105" s="297">
        <v>0</v>
      </c>
      <c r="H105" s="297">
        <v>32724.63</v>
      </c>
      <c r="I105">
        <v>169648.85</v>
      </c>
      <c r="J105">
        <v>99242.44</v>
      </c>
      <c r="N105" s="297">
        <v>101948.22</v>
      </c>
      <c r="Q105">
        <v>-3937947.74</v>
      </c>
      <c r="R105">
        <v>4349913</v>
      </c>
      <c r="T105" s="297">
        <v>1685972.75</v>
      </c>
      <c r="U105" s="297">
        <v>124640</v>
      </c>
      <c r="V105" s="297">
        <v>105.19</v>
      </c>
      <c r="X105" s="297">
        <v>1456240</v>
      </c>
      <c r="Y105" s="297">
        <v>117014</v>
      </c>
      <c r="Z105">
        <v>1988003</v>
      </c>
      <c r="AA105">
        <v>1500</v>
      </c>
      <c r="AC105">
        <v>905620.17</v>
      </c>
      <c r="AD105">
        <v>107076.32</v>
      </c>
      <c r="AG105" s="76">
        <f t="shared" si="12"/>
        <v>340894.64</v>
      </c>
      <c r="AH105" s="31">
        <f t="shared" si="13"/>
        <v>101948.22</v>
      </c>
      <c r="AI105" s="21">
        <f t="shared" si="14"/>
        <v>238946.42</v>
      </c>
      <c r="AJ105" s="15">
        <f t="shared" si="15"/>
        <v>3383971.94</v>
      </c>
      <c r="AK105" s="16">
        <f t="shared" si="16"/>
        <v>3002199.4899999998</v>
      </c>
      <c r="AL105" s="26">
        <f t="shared" si="11"/>
        <v>381772.45000000019</v>
      </c>
    </row>
    <row r="106" spans="1:38" x14ac:dyDescent="0.25">
      <c r="A106" s="1" t="s">
        <v>477</v>
      </c>
      <c r="B106" s="1" t="s">
        <v>478</v>
      </c>
      <c r="C106" s="66">
        <v>4567</v>
      </c>
      <c r="D106" s="67" t="s">
        <v>1163</v>
      </c>
      <c r="E106" t="s">
        <v>3089</v>
      </c>
      <c r="F106" s="297">
        <v>641776.97</v>
      </c>
      <c r="G106" s="297">
        <v>0</v>
      </c>
      <c r="H106" s="297">
        <v>69872.12</v>
      </c>
      <c r="I106">
        <v>184960.93</v>
      </c>
      <c r="J106">
        <v>3657.14</v>
      </c>
      <c r="N106" s="297">
        <v>0</v>
      </c>
      <c r="Q106">
        <v>-758552.19</v>
      </c>
      <c r="R106">
        <v>1350408.04</v>
      </c>
      <c r="T106" s="297">
        <v>1244565.8400000001</v>
      </c>
      <c r="U106" s="297">
        <v>299985</v>
      </c>
      <c r="V106" s="297">
        <v>529.04999999999995</v>
      </c>
      <c r="X106" s="297">
        <v>1418560</v>
      </c>
      <c r="Y106" s="297">
        <v>24000</v>
      </c>
      <c r="Z106">
        <v>1852661</v>
      </c>
      <c r="AC106">
        <v>545434.66</v>
      </c>
      <c r="AD106">
        <v>17486</v>
      </c>
      <c r="AG106" s="76">
        <f t="shared" si="12"/>
        <v>711649.09</v>
      </c>
      <c r="AH106" s="31">
        <f t="shared" si="13"/>
        <v>0</v>
      </c>
      <c r="AI106" s="21">
        <f t="shared" si="14"/>
        <v>711649.09</v>
      </c>
      <c r="AJ106" s="15">
        <f t="shared" si="15"/>
        <v>2987639.89</v>
      </c>
      <c r="AK106" s="16">
        <f t="shared" si="16"/>
        <v>2415581.66</v>
      </c>
      <c r="AL106" s="26">
        <f t="shared" si="11"/>
        <v>572058.23</v>
      </c>
    </row>
    <row r="107" spans="1:38" x14ac:dyDescent="0.25">
      <c r="A107" s="1" t="s">
        <v>477</v>
      </c>
      <c r="B107" s="1" t="s">
        <v>478</v>
      </c>
      <c r="C107" s="66">
        <v>2903</v>
      </c>
      <c r="D107" s="67" t="s">
        <v>1164</v>
      </c>
      <c r="E107" t="s">
        <v>3172</v>
      </c>
      <c r="F107" s="297">
        <v>276343.56</v>
      </c>
      <c r="G107" s="297">
        <v>0</v>
      </c>
      <c r="H107" s="297">
        <v>28343.85</v>
      </c>
      <c r="I107">
        <v>315.51</v>
      </c>
      <c r="J107">
        <v>4587.34</v>
      </c>
      <c r="N107" s="297">
        <v>323.2</v>
      </c>
      <c r="Q107">
        <v>-2093757.33</v>
      </c>
      <c r="R107">
        <v>2389700.83</v>
      </c>
      <c r="T107" s="297">
        <v>1102240.8400000001</v>
      </c>
      <c r="U107" s="297">
        <v>35000</v>
      </c>
      <c r="V107" s="297">
        <v>267.42</v>
      </c>
      <c r="X107" s="297">
        <v>1163040</v>
      </c>
      <c r="Y107" s="297">
        <v>12000</v>
      </c>
      <c r="Z107">
        <v>1572973</v>
      </c>
      <c r="AC107">
        <v>411017.13</v>
      </c>
      <c r="AD107">
        <v>38707.949999999997</v>
      </c>
      <c r="AG107" s="76">
        <f t="shared" si="12"/>
        <v>304687.40999999997</v>
      </c>
      <c r="AH107" s="31">
        <f t="shared" si="13"/>
        <v>323.2</v>
      </c>
      <c r="AI107" s="21">
        <f t="shared" si="14"/>
        <v>304364.20999999996</v>
      </c>
      <c r="AJ107" s="15">
        <f t="shared" si="15"/>
        <v>2312548.2599999998</v>
      </c>
      <c r="AK107" s="16">
        <f t="shared" si="16"/>
        <v>2022698.0799999998</v>
      </c>
      <c r="AL107" s="26">
        <f t="shared" si="11"/>
        <v>289850.17999999993</v>
      </c>
    </row>
    <row r="108" spans="1:38" x14ac:dyDescent="0.25">
      <c r="A108" s="1" t="s">
        <v>477</v>
      </c>
      <c r="B108" s="1" t="s">
        <v>478</v>
      </c>
      <c r="C108" s="66">
        <v>3112</v>
      </c>
      <c r="D108" s="67" t="s">
        <v>1165</v>
      </c>
      <c r="E108" t="s">
        <v>3173</v>
      </c>
      <c r="F108" s="297">
        <v>479360.91</v>
      </c>
      <c r="G108" s="297">
        <v>0</v>
      </c>
      <c r="H108" s="297">
        <v>29238.81</v>
      </c>
      <c r="I108">
        <v>94961.42</v>
      </c>
      <c r="J108">
        <v>1025</v>
      </c>
      <c r="Q108">
        <v>-4985665.6399999997</v>
      </c>
      <c r="R108">
        <v>5385590.1100000003</v>
      </c>
      <c r="T108" s="297">
        <v>923511.92</v>
      </c>
      <c r="U108" s="297">
        <v>190920</v>
      </c>
      <c r="V108" s="297">
        <v>362.28</v>
      </c>
      <c r="X108" s="297">
        <v>825760</v>
      </c>
      <c r="Y108" s="297">
        <v>16000</v>
      </c>
      <c r="Z108">
        <v>1116015</v>
      </c>
      <c r="AC108">
        <v>384921.83</v>
      </c>
      <c r="AD108">
        <v>19593.2</v>
      </c>
      <c r="AG108" s="76">
        <f t="shared" si="12"/>
        <v>508599.72</v>
      </c>
      <c r="AH108" s="31">
        <f t="shared" si="13"/>
        <v>0</v>
      </c>
      <c r="AI108" s="21">
        <f t="shared" si="14"/>
        <v>508599.72</v>
      </c>
      <c r="AJ108" s="15">
        <f t="shared" si="15"/>
        <v>1956554.2</v>
      </c>
      <c r="AK108" s="16">
        <f t="shared" si="16"/>
        <v>1520530.03</v>
      </c>
      <c r="AL108" s="26">
        <f t="shared" si="11"/>
        <v>436024.16999999993</v>
      </c>
    </row>
    <row r="109" spans="1:38" x14ac:dyDescent="0.25">
      <c r="A109" s="1" t="s">
        <v>481</v>
      </c>
      <c r="B109" s="1" t="s">
        <v>482</v>
      </c>
      <c r="C109" s="66">
        <v>2783</v>
      </c>
      <c r="D109" s="67" t="s">
        <v>1166</v>
      </c>
      <c r="E109" t="s">
        <v>3090</v>
      </c>
      <c r="F109" s="297">
        <v>664912.41</v>
      </c>
      <c r="G109" s="297">
        <v>0</v>
      </c>
      <c r="H109" s="297">
        <v>89563.54</v>
      </c>
      <c r="I109">
        <v>135173.59</v>
      </c>
      <c r="J109">
        <v>37</v>
      </c>
      <c r="N109" s="297">
        <v>712</v>
      </c>
      <c r="Q109">
        <v>-1275633.1000000001</v>
      </c>
      <c r="R109">
        <v>1851650.31</v>
      </c>
      <c r="T109" s="297">
        <v>1335600.25</v>
      </c>
      <c r="V109" s="297">
        <v>627.94000000000005</v>
      </c>
      <c r="X109" s="297">
        <v>670620</v>
      </c>
      <c r="Y109" s="297">
        <v>13150</v>
      </c>
      <c r="Z109">
        <v>975329.03</v>
      </c>
      <c r="AC109">
        <v>381017.71</v>
      </c>
      <c r="AD109">
        <v>22599.119999999999</v>
      </c>
      <c r="AG109" s="76">
        <f t="shared" si="12"/>
        <v>754475.95000000007</v>
      </c>
      <c r="AH109" s="31">
        <f t="shared" si="13"/>
        <v>712</v>
      </c>
      <c r="AI109" s="21">
        <f t="shared" si="14"/>
        <v>753763.95000000007</v>
      </c>
      <c r="AJ109" s="15">
        <f t="shared" si="15"/>
        <v>2019998.19</v>
      </c>
      <c r="AK109" s="16">
        <f t="shared" si="16"/>
        <v>1378945.86</v>
      </c>
      <c r="AL109" s="26">
        <f t="shared" si="11"/>
        <v>641052.32999999984</v>
      </c>
    </row>
    <row r="110" spans="1:38" x14ac:dyDescent="0.25">
      <c r="A110" s="1" t="s">
        <v>481</v>
      </c>
      <c r="B110" s="1" t="s">
        <v>482</v>
      </c>
      <c r="C110" s="66">
        <v>3884</v>
      </c>
      <c r="D110" s="67" t="s">
        <v>1167</v>
      </c>
      <c r="E110" t="s">
        <v>3091</v>
      </c>
      <c r="F110" s="297">
        <v>333764.74</v>
      </c>
      <c r="G110" s="297">
        <v>0</v>
      </c>
      <c r="H110" s="297">
        <v>16576.27</v>
      </c>
      <c r="I110">
        <v>438991.09</v>
      </c>
      <c r="J110">
        <v>636948.91</v>
      </c>
      <c r="N110" s="297">
        <v>0</v>
      </c>
      <c r="Q110">
        <v>88761.600000000006</v>
      </c>
      <c r="R110">
        <v>1448584.45</v>
      </c>
      <c r="T110" s="297">
        <v>1503331.61</v>
      </c>
      <c r="V110" s="297">
        <v>643.13</v>
      </c>
      <c r="X110" s="297">
        <v>1644640</v>
      </c>
      <c r="Y110" s="297">
        <v>24675</v>
      </c>
      <c r="Z110">
        <v>1980023</v>
      </c>
      <c r="AC110">
        <v>680117.04</v>
      </c>
      <c r="AD110">
        <v>213194.74</v>
      </c>
      <c r="AG110" s="76">
        <f t="shared" si="12"/>
        <v>350341.01</v>
      </c>
      <c r="AH110" s="31">
        <f t="shared" si="13"/>
        <v>0</v>
      </c>
      <c r="AI110" s="21">
        <f t="shared" si="14"/>
        <v>350341.01</v>
      </c>
      <c r="AJ110" s="15">
        <f t="shared" si="15"/>
        <v>3173289.74</v>
      </c>
      <c r="AK110" s="16">
        <f t="shared" si="16"/>
        <v>2873334.7800000003</v>
      </c>
      <c r="AL110" s="26">
        <f t="shared" si="11"/>
        <v>299954.95999999996</v>
      </c>
    </row>
    <row r="111" spans="1:38" x14ac:dyDescent="0.25">
      <c r="A111" s="1" t="s">
        <v>481</v>
      </c>
      <c r="B111" s="1" t="s">
        <v>482</v>
      </c>
      <c r="C111" s="66">
        <v>4358</v>
      </c>
      <c r="D111" s="67" t="s">
        <v>1168</v>
      </c>
      <c r="E111" t="s">
        <v>3092</v>
      </c>
      <c r="F111" s="297">
        <v>526165.04</v>
      </c>
      <c r="H111" s="297">
        <v>29148.41</v>
      </c>
      <c r="I111">
        <v>184134.58</v>
      </c>
      <c r="J111">
        <v>50608.6</v>
      </c>
      <c r="N111" s="297">
        <v>299.10000000000002</v>
      </c>
      <c r="Q111">
        <v>-1655768.67</v>
      </c>
      <c r="R111">
        <v>2294612.94</v>
      </c>
      <c r="T111" s="297">
        <v>1755070.78</v>
      </c>
      <c r="V111" s="297">
        <v>761.37</v>
      </c>
      <c r="X111" s="297">
        <v>1184540</v>
      </c>
      <c r="Y111" s="297">
        <v>12000</v>
      </c>
      <c r="Z111">
        <v>1602764.47</v>
      </c>
      <c r="AC111">
        <v>656863.47</v>
      </c>
      <c r="AD111">
        <v>75408.45</v>
      </c>
      <c r="AG111" s="76">
        <f t="shared" si="12"/>
        <v>555313.45000000007</v>
      </c>
      <c r="AH111" s="31">
        <f t="shared" si="13"/>
        <v>299.10000000000002</v>
      </c>
      <c r="AI111" s="21">
        <f t="shared" si="14"/>
        <v>555014.35000000009</v>
      </c>
      <c r="AJ111" s="15">
        <f t="shared" si="15"/>
        <v>2952372.1500000004</v>
      </c>
      <c r="AK111" s="16">
        <f t="shared" si="16"/>
        <v>2335036.39</v>
      </c>
      <c r="AL111" s="26">
        <f t="shared" si="11"/>
        <v>617335.76000000024</v>
      </c>
    </row>
    <row r="112" spans="1:38" x14ac:dyDescent="0.25">
      <c r="A112" s="1" t="s">
        <v>481</v>
      </c>
      <c r="B112" s="1" t="s">
        <v>482</v>
      </c>
      <c r="C112" s="66">
        <v>1985</v>
      </c>
      <c r="D112" s="67" t="s">
        <v>1169</v>
      </c>
      <c r="E112" t="s">
        <v>3093</v>
      </c>
      <c r="F112" s="297">
        <v>137482.03</v>
      </c>
      <c r="G112" s="297">
        <v>0</v>
      </c>
      <c r="H112" s="297">
        <v>52765.39</v>
      </c>
      <c r="I112">
        <v>16585.63</v>
      </c>
      <c r="J112">
        <v>17622.669999999998</v>
      </c>
      <c r="N112" s="297">
        <v>327.08999999999997</v>
      </c>
      <c r="Q112">
        <v>-1663487.46</v>
      </c>
      <c r="R112">
        <v>1767292.42</v>
      </c>
      <c r="T112" s="297">
        <v>1057492.6399999999</v>
      </c>
      <c r="V112" s="297">
        <v>716.52</v>
      </c>
      <c r="X112" s="297">
        <v>1453340</v>
      </c>
      <c r="Y112" s="297">
        <v>18400</v>
      </c>
      <c r="Z112">
        <v>1677074</v>
      </c>
      <c r="AC112">
        <v>405888.76</v>
      </c>
      <c r="AD112">
        <v>18350.23</v>
      </c>
      <c r="AG112" s="76">
        <f t="shared" si="12"/>
        <v>190247.41999999998</v>
      </c>
      <c r="AH112" s="31">
        <f t="shared" si="13"/>
        <v>327.08999999999997</v>
      </c>
      <c r="AI112" s="21">
        <f t="shared" si="14"/>
        <v>189920.33</v>
      </c>
      <c r="AJ112" s="15">
        <f t="shared" si="15"/>
        <v>2529949.16</v>
      </c>
      <c r="AK112" s="16">
        <f t="shared" si="16"/>
        <v>2101312.9900000002</v>
      </c>
      <c r="AL112" s="26">
        <f t="shared" si="11"/>
        <v>428636.16999999993</v>
      </c>
    </row>
    <row r="113" spans="1:38" x14ac:dyDescent="0.25">
      <c r="A113" s="1" t="s">
        <v>481</v>
      </c>
      <c r="B113" s="1" t="s">
        <v>482</v>
      </c>
      <c r="C113" s="66">
        <v>4265</v>
      </c>
      <c r="D113" s="67" t="s">
        <v>1170</v>
      </c>
      <c r="E113" t="s">
        <v>3094</v>
      </c>
      <c r="F113" s="297">
        <v>852512.15</v>
      </c>
      <c r="G113" s="297">
        <v>0</v>
      </c>
      <c r="H113" s="297">
        <v>12149.84</v>
      </c>
      <c r="I113">
        <v>494984.01</v>
      </c>
      <c r="J113">
        <v>51880.39</v>
      </c>
      <c r="N113" s="297">
        <v>2842</v>
      </c>
      <c r="Q113">
        <v>-976750.96</v>
      </c>
      <c r="R113">
        <v>1775492.61</v>
      </c>
      <c r="T113" s="297">
        <v>2601789.5099999998</v>
      </c>
      <c r="V113" s="297">
        <v>577.79999999999995</v>
      </c>
      <c r="X113" s="297">
        <v>1538980</v>
      </c>
      <c r="Y113" s="297">
        <v>33850</v>
      </c>
      <c r="Z113">
        <v>1973160</v>
      </c>
      <c r="AC113">
        <v>992612.05</v>
      </c>
      <c r="AD113">
        <v>101520.02</v>
      </c>
      <c r="AG113" s="76">
        <f t="shared" si="12"/>
        <v>864661.99</v>
      </c>
      <c r="AH113" s="31">
        <f t="shared" si="13"/>
        <v>2842</v>
      </c>
      <c r="AI113" s="21">
        <f t="shared" si="14"/>
        <v>861819.99</v>
      </c>
      <c r="AJ113" s="15">
        <f t="shared" si="15"/>
        <v>4175197.3099999996</v>
      </c>
      <c r="AK113" s="16">
        <f t="shared" si="16"/>
        <v>3067292.07</v>
      </c>
      <c r="AL113" s="26">
        <f t="shared" si="11"/>
        <v>1107905.2399999998</v>
      </c>
    </row>
    <row r="114" spans="1:38" x14ac:dyDescent="0.25">
      <c r="A114" s="1" t="s">
        <v>481</v>
      </c>
      <c r="B114" s="1" t="s">
        <v>482</v>
      </c>
      <c r="C114" s="66">
        <v>2947</v>
      </c>
      <c r="D114" s="67" t="s">
        <v>1171</v>
      </c>
      <c r="E114" t="s">
        <v>3174</v>
      </c>
      <c r="F114" s="297">
        <v>1012938.61</v>
      </c>
      <c r="H114" s="297">
        <v>33596.660000000003</v>
      </c>
      <c r="I114">
        <v>144904.47</v>
      </c>
      <c r="J114">
        <v>36454.75</v>
      </c>
      <c r="N114" s="297">
        <v>-2572</v>
      </c>
      <c r="Q114">
        <v>-1796129.5</v>
      </c>
      <c r="R114">
        <v>2441491.2400000002</v>
      </c>
      <c r="T114" s="297">
        <v>1702547.82</v>
      </c>
      <c r="V114" s="297">
        <v>800.22</v>
      </c>
      <c r="X114" s="297">
        <v>1186880</v>
      </c>
      <c r="Y114" s="297">
        <v>12000</v>
      </c>
      <c r="Z114">
        <v>1407797</v>
      </c>
      <c r="AC114">
        <v>590674.81000000006</v>
      </c>
      <c r="AD114">
        <v>31676.48</v>
      </c>
      <c r="AG114" s="76">
        <f t="shared" si="12"/>
        <v>1046535.27</v>
      </c>
      <c r="AH114" s="31">
        <f t="shared" si="13"/>
        <v>-2572</v>
      </c>
      <c r="AI114" s="21">
        <f t="shared" si="14"/>
        <v>1049107.27</v>
      </c>
      <c r="AJ114" s="15">
        <f t="shared" si="15"/>
        <v>2902228.04</v>
      </c>
      <c r="AK114" s="16">
        <f t="shared" si="16"/>
        <v>2030148.29</v>
      </c>
      <c r="AL114" s="26">
        <f t="shared" si="11"/>
        <v>872079.75</v>
      </c>
    </row>
    <row r="115" spans="1:38" x14ac:dyDescent="0.25">
      <c r="A115" s="1" t="s">
        <v>485</v>
      </c>
      <c r="B115" s="1" t="s">
        <v>486</v>
      </c>
      <c r="C115" s="66">
        <v>4403</v>
      </c>
      <c r="D115" s="67" t="s">
        <v>1172</v>
      </c>
      <c r="E115" t="s">
        <v>3095</v>
      </c>
      <c r="F115" s="297">
        <v>698396.04</v>
      </c>
      <c r="G115" s="297">
        <v>54800</v>
      </c>
      <c r="H115" s="297">
        <v>37707.949999999997</v>
      </c>
      <c r="I115">
        <v>65647.11</v>
      </c>
      <c r="J115">
        <v>261629.49</v>
      </c>
      <c r="N115" s="297">
        <v>42.06</v>
      </c>
      <c r="Q115">
        <v>-826281.24</v>
      </c>
      <c r="R115">
        <v>1753510.53</v>
      </c>
      <c r="S115" s="297">
        <v>961.53</v>
      </c>
      <c r="T115" s="297">
        <v>1325242.1000000001</v>
      </c>
      <c r="U115" s="297">
        <v>230800</v>
      </c>
      <c r="X115" s="297">
        <v>1828180</v>
      </c>
      <c r="Y115" s="297">
        <v>70000</v>
      </c>
      <c r="Z115">
        <v>2354597</v>
      </c>
      <c r="AB115">
        <v>8164</v>
      </c>
      <c r="AC115">
        <v>591276.99</v>
      </c>
      <c r="AD115">
        <v>52041.4</v>
      </c>
      <c r="AG115" s="76">
        <f t="shared" si="12"/>
        <v>790903.99</v>
      </c>
      <c r="AH115" s="31">
        <f t="shared" si="13"/>
        <v>42.06</v>
      </c>
      <c r="AI115" s="21">
        <f t="shared" si="14"/>
        <v>790861.92999999993</v>
      </c>
      <c r="AJ115" s="15">
        <f t="shared" si="15"/>
        <v>3455183.63</v>
      </c>
      <c r="AK115" s="16">
        <f t="shared" si="16"/>
        <v>3006079.39</v>
      </c>
      <c r="AL115" s="26">
        <f t="shared" si="11"/>
        <v>449104.23999999976</v>
      </c>
    </row>
    <row r="116" spans="1:38" x14ac:dyDescent="0.25">
      <c r="A116" s="1" t="s">
        <v>485</v>
      </c>
      <c r="B116" s="1" t="s">
        <v>486</v>
      </c>
      <c r="C116" s="66">
        <v>5267</v>
      </c>
      <c r="D116" s="67" t="s">
        <v>1173</v>
      </c>
      <c r="E116" t="s">
        <v>3096</v>
      </c>
      <c r="F116" s="297">
        <v>1076502.1000000001</v>
      </c>
      <c r="G116" s="297">
        <v>0</v>
      </c>
      <c r="H116" s="297">
        <v>39579.410000000003</v>
      </c>
      <c r="I116">
        <v>110423.77</v>
      </c>
      <c r="J116">
        <v>146748.5</v>
      </c>
      <c r="N116" s="297">
        <v>0</v>
      </c>
      <c r="Q116">
        <v>-1413343.21</v>
      </c>
      <c r="R116">
        <v>2570940.36</v>
      </c>
      <c r="S116" s="297">
        <v>1072.6500000000001</v>
      </c>
      <c r="T116" s="297">
        <v>1969892.29</v>
      </c>
      <c r="U116" s="297">
        <v>131995</v>
      </c>
      <c r="X116" s="297">
        <v>1253020</v>
      </c>
      <c r="Z116">
        <v>2182514</v>
      </c>
      <c r="AC116">
        <v>608286.69999999995</v>
      </c>
      <c r="AD116">
        <v>42645.61</v>
      </c>
      <c r="AG116" s="76">
        <f t="shared" si="12"/>
        <v>1116081.51</v>
      </c>
      <c r="AH116" s="31">
        <f t="shared" si="13"/>
        <v>0</v>
      </c>
      <c r="AI116" s="21">
        <f t="shared" si="14"/>
        <v>1116081.51</v>
      </c>
      <c r="AJ116" s="15">
        <f t="shared" si="15"/>
        <v>3355979.94</v>
      </c>
      <c r="AK116" s="16">
        <f t="shared" si="16"/>
        <v>2833446.31</v>
      </c>
      <c r="AL116" s="26">
        <f t="shared" si="11"/>
        <v>522533.62999999989</v>
      </c>
    </row>
    <row r="117" spans="1:38" x14ac:dyDescent="0.25">
      <c r="A117" s="1" t="s">
        <v>485</v>
      </c>
      <c r="B117" s="1" t="s">
        <v>486</v>
      </c>
      <c r="C117" s="66">
        <v>5254</v>
      </c>
      <c r="D117" s="67" t="s">
        <v>1174</v>
      </c>
      <c r="E117" t="s">
        <v>3097</v>
      </c>
      <c r="F117" s="297">
        <v>512014.37</v>
      </c>
      <c r="G117" s="297">
        <v>0</v>
      </c>
      <c r="H117" s="297">
        <v>74795.22</v>
      </c>
      <c r="I117">
        <v>892577.89</v>
      </c>
      <c r="J117">
        <v>331759.24</v>
      </c>
      <c r="N117" s="297">
        <v>153.21</v>
      </c>
      <c r="Q117">
        <v>-284394.89</v>
      </c>
      <c r="R117">
        <v>2193906.69</v>
      </c>
      <c r="S117" s="297">
        <v>839.64</v>
      </c>
      <c r="T117" s="297">
        <v>1919464.16</v>
      </c>
      <c r="U117" s="297">
        <v>60868</v>
      </c>
      <c r="X117" s="297">
        <v>2140250</v>
      </c>
      <c r="Y117" s="297">
        <v>1000</v>
      </c>
      <c r="Z117">
        <v>2790809.8</v>
      </c>
      <c r="AB117">
        <v>960</v>
      </c>
      <c r="AC117">
        <v>965041.41</v>
      </c>
      <c r="AD117">
        <v>135538.88</v>
      </c>
      <c r="AF117">
        <v>0</v>
      </c>
      <c r="AG117" s="76">
        <f t="shared" si="12"/>
        <v>586809.59</v>
      </c>
      <c r="AH117" s="31">
        <f t="shared" si="13"/>
        <v>153.21</v>
      </c>
      <c r="AI117" s="21">
        <f t="shared" si="14"/>
        <v>586656.38</v>
      </c>
      <c r="AJ117" s="15">
        <f t="shared" si="15"/>
        <v>4122421.8</v>
      </c>
      <c r="AK117" s="16">
        <f t="shared" si="16"/>
        <v>3892350.09</v>
      </c>
      <c r="AL117" s="26">
        <f t="shared" si="11"/>
        <v>230071.70999999996</v>
      </c>
    </row>
    <row r="118" spans="1:38" x14ac:dyDescent="0.25">
      <c r="A118" s="1" t="s">
        <v>485</v>
      </c>
      <c r="B118" s="1" t="s">
        <v>486</v>
      </c>
      <c r="C118" s="66">
        <v>3104</v>
      </c>
      <c r="D118" s="67" t="s">
        <v>1175</v>
      </c>
      <c r="E118" t="s">
        <v>3098</v>
      </c>
      <c r="F118" s="297">
        <v>352815.77</v>
      </c>
      <c r="G118" s="297">
        <v>0</v>
      </c>
      <c r="H118" s="297">
        <v>36838.44</v>
      </c>
      <c r="I118">
        <v>202817.26</v>
      </c>
      <c r="J118">
        <v>271984.17</v>
      </c>
      <c r="N118" s="297">
        <v>23.25</v>
      </c>
      <c r="Q118">
        <v>-1280643.9099999999</v>
      </c>
      <c r="R118">
        <v>2140701.11</v>
      </c>
      <c r="S118" s="297">
        <v>674.25</v>
      </c>
      <c r="T118" s="297">
        <v>1117034.17</v>
      </c>
      <c r="U118" s="297">
        <v>238520</v>
      </c>
      <c r="X118" s="297">
        <v>505660</v>
      </c>
      <c r="Y118" s="297">
        <v>139800</v>
      </c>
      <c r="Z118">
        <v>917448.5</v>
      </c>
      <c r="AA118">
        <v>2610</v>
      </c>
      <c r="AC118">
        <v>772227.25</v>
      </c>
      <c r="AD118">
        <v>103207.48</v>
      </c>
      <c r="AG118" s="76">
        <f t="shared" si="12"/>
        <v>389654.21</v>
      </c>
      <c r="AH118" s="31">
        <f t="shared" si="13"/>
        <v>23.25</v>
      </c>
      <c r="AI118" s="21">
        <f t="shared" si="14"/>
        <v>389630.96</v>
      </c>
      <c r="AJ118" s="15">
        <f t="shared" si="15"/>
        <v>2001688.42</v>
      </c>
      <c r="AK118" s="16">
        <f t="shared" si="16"/>
        <v>1795493.23</v>
      </c>
      <c r="AL118" s="26">
        <f t="shared" si="11"/>
        <v>206195.18999999994</v>
      </c>
    </row>
    <row r="119" spans="1:38" x14ac:dyDescent="0.25">
      <c r="A119" s="1" t="s">
        <v>485</v>
      </c>
      <c r="B119" s="1" t="s">
        <v>486</v>
      </c>
      <c r="C119" s="66">
        <v>5560</v>
      </c>
      <c r="D119" s="67" t="s">
        <v>1176</v>
      </c>
      <c r="E119" t="s">
        <v>3099</v>
      </c>
      <c r="F119" s="297">
        <v>707754.77</v>
      </c>
      <c r="G119" s="297">
        <v>0</v>
      </c>
      <c r="H119" s="297">
        <v>30833.26</v>
      </c>
      <c r="I119">
        <v>427091.96</v>
      </c>
      <c r="J119">
        <v>140255.49</v>
      </c>
      <c r="N119" s="297">
        <v>45</v>
      </c>
      <c r="Q119">
        <v>-1762172.63</v>
      </c>
      <c r="R119">
        <v>2916966.34</v>
      </c>
      <c r="S119" s="297">
        <v>1071.79</v>
      </c>
      <c r="T119" s="297">
        <v>1575271.91</v>
      </c>
      <c r="U119" s="297">
        <v>347910</v>
      </c>
      <c r="X119" s="297">
        <v>1717170</v>
      </c>
      <c r="Z119">
        <v>2310832</v>
      </c>
      <c r="AA119">
        <v>2610</v>
      </c>
      <c r="AC119">
        <v>726668.82</v>
      </c>
      <c r="AD119">
        <v>116041.11</v>
      </c>
      <c r="AG119" s="76">
        <f t="shared" si="12"/>
        <v>738588.03</v>
      </c>
      <c r="AH119" s="31">
        <f t="shared" si="13"/>
        <v>45</v>
      </c>
      <c r="AI119" s="21">
        <f t="shared" si="14"/>
        <v>738543.03</v>
      </c>
      <c r="AJ119" s="15">
        <f t="shared" si="15"/>
        <v>3641423.7</v>
      </c>
      <c r="AK119" s="16">
        <f t="shared" si="16"/>
        <v>3156151.9299999997</v>
      </c>
      <c r="AL119" s="26">
        <f t="shared" si="11"/>
        <v>485271.77000000048</v>
      </c>
    </row>
    <row r="120" spans="1:38" x14ac:dyDescent="0.25">
      <c r="A120" s="1" t="s">
        <v>485</v>
      </c>
      <c r="B120" s="1" t="s">
        <v>486</v>
      </c>
      <c r="C120" s="66">
        <v>4224</v>
      </c>
      <c r="D120" s="67" t="s">
        <v>1177</v>
      </c>
      <c r="E120" t="s">
        <v>3100</v>
      </c>
      <c r="F120" s="297">
        <v>669937.71</v>
      </c>
      <c r="G120" s="297">
        <v>0</v>
      </c>
      <c r="H120" s="297">
        <v>21503.360000000001</v>
      </c>
      <c r="I120">
        <v>1984481.95</v>
      </c>
      <c r="J120">
        <v>794654.18</v>
      </c>
      <c r="N120" s="297">
        <v>209.05</v>
      </c>
      <c r="Q120">
        <v>2350884.63</v>
      </c>
      <c r="R120">
        <v>1273796.02</v>
      </c>
      <c r="S120" s="297">
        <v>2316.2399999999998</v>
      </c>
      <c r="T120" s="297">
        <v>1534816.55</v>
      </c>
      <c r="X120" s="297">
        <v>897640</v>
      </c>
      <c r="Z120">
        <v>1480446</v>
      </c>
      <c r="AB120">
        <v>4522</v>
      </c>
      <c r="AC120">
        <v>568760.44999999995</v>
      </c>
      <c r="AD120">
        <v>240194.34</v>
      </c>
      <c r="AG120" s="76">
        <f t="shared" si="12"/>
        <v>691441.07</v>
      </c>
      <c r="AH120" s="31">
        <f t="shared" si="13"/>
        <v>209.05</v>
      </c>
      <c r="AI120" s="21">
        <f t="shared" si="14"/>
        <v>691232.0199999999</v>
      </c>
      <c r="AJ120" s="15">
        <f t="shared" si="15"/>
        <v>2434772.79</v>
      </c>
      <c r="AK120" s="16">
        <f t="shared" si="16"/>
        <v>2293922.79</v>
      </c>
      <c r="AL120" s="26">
        <f t="shared" si="11"/>
        <v>140850</v>
      </c>
    </row>
    <row r="121" spans="1:38" x14ac:dyDescent="0.25">
      <c r="A121" s="1" t="s">
        <v>485</v>
      </c>
      <c r="B121" s="1" t="s">
        <v>486</v>
      </c>
      <c r="C121" s="66">
        <v>6946</v>
      </c>
      <c r="D121" s="67" t="s">
        <v>1178</v>
      </c>
      <c r="E121" t="s">
        <v>3101</v>
      </c>
      <c r="F121" s="297">
        <v>644360.11</v>
      </c>
      <c r="G121" s="297">
        <v>0</v>
      </c>
      <c r="H121" s="297">
        <v>48768.17</v>
      </c>
      <c r="I121">
        <v>1373879.71</v>
      </c>
      <c r="J121">
        <v>448801.02</v>
      </c>
      <c r="N121" s="297">
        <v>789.53</v>
      </c>
      <c r="Q121">
        <v>775983.4</v>
      </c>
      <c r="R121">
        <v>1503797.2</v>
      </c>
      <c r="S121" s="297">
        <v>1312.21</v>
      </c>
      <c r="T121" s="297">
        <v>1774454.3</v>
      </c>
      <c r="U121" s="297">
        <v>227000</v>
      </c>
      <c r="X121" s="297">
        <v>1879140</v>
      </c>
      <c r="Y121" s="297">
        <v>139800</v>
      </c>
      <c r="Z121">
        <v>2613694.7400000002</v>
      </c>
      <c r="AC121">
        <v>668879.26</v>
      </c>
      <c r="AD121">
        <v>106768.63</v>
      </c>
      <c r="AG121" s="76">
        <f t="shared" si="12"/>
        <v>693128.28</v>
      </c>
      <c r="AH121" s="31">
        <f t="shared" si="13"/>
        <v>789.53</v>
      </c>
      <c r="AI121" s="21">
        <f t="shared" si="14"/>
        <v>692338.75</v>
      </c>
      <c r="AJ121" s="15">
        <f t="shared" si="15"/>
        <v>4021706.51</v>
      </c>
      <c r="AK121" s="16">
        <f t="shared" si="16"/>
        <v>3389342.63</v>
      </c>
      <c r="AL121" s="26">
        <f t="shared" si="11"/>
        <v>632363.87999999989</v>
      </c>
    </row>
    <row r="122" spans="1:38" x14ac:dyDescent="0.25">
      <c r="A122" s="1" t="s">
        <v>485</v>
      </c>
      <c r="B122" s="1" t="s">
        <v>486</v>
      </c>
      <c r="C122" s="66">
        <v>4263</v>
      </c>
      <c r="D122" s="67" t="s">
        <v>1179</v>
      </c>
      <c r="E122" t="s">
        <v>3102</v>
      </c>
      <c r="F122" s="297">
        <v>1365532.68</v>
      </c>
      <c r="G122" s="297">
        <v>0</v>
      </c>
      <c r="H122" s="297">
        <v>48145.120000000003</v>
      </c>
      <c r="I122">
        <v>344315.16</v>
      </c>
      <c r="J122">
        <v>91328.16</v>
      </c>
      <c r="N122" s="297">
        <v>0</v>
      </c>
      <c r="Q122">
        <v>-2429.4899999999998</v>
      </c>
      <c r="R122">
        <v>1567499.51</v>
      </c>
      <c r="S122" s="297">
        <v>1228.55</v>
      </c>
      <c r="T122" s="297">
        <v>1294069.79</v>
      </c>
      <c r="U122" s="297">
        <v>215800</v>
      </c>
      <c r="X122" s="297">
        <v>1412840</v>
      </c>
      <c r="Y122" s="297">
        <v>40</v>
      </c>
      <c r="Z122">
        <v>1944008</v>
      </c>
      <c r="AB122">
        <v>2610</v>
      </c>
      <c r="AC122">
        <v>357555.01</v>
      </c>
      <c r="AD122">
        <v>60836.73</v>
      </c>
      <c r="AG122" s="76">
        <f t="shared" si="12"/>
        <v>1413677.8</v>
      </c>
      <c r="AH122" s="31">
        <f t="shared" si="13"/>
        <v>0</v>
      </c>
      <c r="AI122" s="21">
        <f t="shared" si="14"/>
        <v>1413677.8</v>
      </c>
      <c r="AJ122" s="15">
        <f t="shared" si="15"/>
        <v>2923978.34</v>
      </c>
      <c r="AK122" s="16">
        <f t="shared" si="16"/>
        <v>2365009.7399999998</v>
      </c>
      <c r="AL122" s="26">
        <f t="shared" si="11"/>
        <v>558968.60000000009</v>
      </c>
    </row>
    <row r="123" spans="1:38" x14ac:dyDescent="0.25">
      <c r="A123" s="1" t="s">
        <v>485</v>
      </c>
      <c r="B123" s="1" t="s">
        <v>486</v>
      </c>
      <c r="C123" s="66">
        <v>3035</v>
      </c>
      <c r="D123" s="67" t="s">
        <v>1180</v>
      </c>
      <c r="E123" t="s">
        <v>3178</v>
      </c>
      <c r="F123" s="297">
        <v>758112.56</v>
      </c>
      <c r="G123" s="297">
        <v>0</v>
      </c>
      <c r="H123" s="297">
        <v>26744.5</v>
      </c>
      <c r="I123">
        <v>320816.84000000003</v>
      </c>
      <c r="J123">
        <v>124334.18</v>
      </c>
      <c r="N123" s="297">
        <v>0</v>
      </c>
      <c r="Q123">
        <v>-1511653.29</v>
      </c>
      <c r="R123">
        <v>2486417.9700000002</v>
      </c>
      <c r="S123" s="297">
        <v>606.86</v>
      </c>
      <c r="T123" s="297">
        <v>1073945.0900000001</v>
      </c>
      <c r="U123" s="297">
        <v>190850</v>
      </c>
      <c r="X123" s="297">
        <v>1098620</v>
      </c>
      <c r="Z123">
        <v>1523499</v>
      </c>
      <c r="AC123">
        <v>272558.86</v>
      </c>
      <c r="AD123">
        <v>116332.69</v>
      </c>
      <c r="AG123" s="76">
        <f t="shared" si="12"/>
        <v>784857.06</v>
      </c>
      <c r="AH123" s="31">
        <f t="shared" si="13"/>
        <v>0</v>
      </c>
      <c r="AI123" s="21">
        <f t="shared" si="14"/>
        <v>784857.06</v>
      </c>
      <c r="AJ123" s="15">
        <f t="shared" si="15"/>
        <v>2364021.9500000002</v>
      </c>
      <c r="AK123" s="16">
        <f t="shared" si="16"/>
        <v>1912390.5499999998</v>
      </c>
      <c r="AL123" s="26">
        <f t="shared" si="11"/>
        <v>451631.40000000037</v>
      </c>
    </row>
    <row r="124" spans="1:38" x14ac:dyDescent="0.25">
      <c r="A124" s="1" t="s">
        <v>485</v>
      </c>
      <c r="B124" s="1" t="s">
        <v>486</v>
      </c>
      <c r="C124" s="66">
        <v>3444</v>
      </c>
      <c r="D124" s="67" t="s">
        <v>1181</v>
      </c>
      <c r="E124" t="s">
        <v>3179</v>
      </c>
      <c r="F124" s="297">
        <v>853259.64</v>
      </c>
      <c r="G124" s="297">
        <v>0</v>
      </c>
      <c r="H124" s="297">
        <v>28089.52</v>
      </c>
      <c r="I124">
        <v>136668.9</v>
      </c>
      <c r="J124">
        <v>673130.47</v>
      </c>
      <c r="N124" s="297">
        <v>0</v>
      </c>
      <c r="Q124">
        <v>-1083657.96</v>
      </c>
      <c r="R124">
        <v>2517902.33</v>
      </c>
      <c r="S124" s="297">
        <v>981.14</v>
      </c>
      <c r="T124" s="297">
        <v>1411456.55</v>
      </c>
      <c r="U124" s="297">
        <v>156000</v>
      </c>
      <c r="X124" s="297">
        <v>747360</v>
      </c>
      <c r="Y124" s="297">
        <v>140000</v>
      </c>
      <c r="Z124">
        <v>1267050</v>
      </c>
      <c r="AA124">
        <v>2610</v>
      </c>
      <c r="AC124">
        <v>529171.99</v>
      </c>
      <c r="AD124">
        <v>193499.04</v>
      </c>
      <c r="AG124" s="76">
        <f t="shared" si="12"/>
        <v>881349.16</v>
      </c>
      <c r="AH124" s="31">
        <f t="shared" si="13"/>
        <v>0</v>
      </c>
      <c r="AI124" s="21">
        <f t="shared" si="14"/>
        <v>881349.16</v>
      </c>
      <c r="AJ124" s="15">
        <f t="shared" si="15"/>
        <v>2455797.69</v>
      </c>
      <c r="AK124" s="16">
        <f t="shared" si="16"/>
        <v>1992331.03</v>
      </c>
      <c r="AL124" s="26">
        <f t="shared" si="11"/>
        <v>463466.65999999992</v>
      </c>
    </row>
    <row r="125" spans="1:38" x14ac:dyDescent="0.25">
      <c r="A125" s="1" t="s">
        <v>489</v>
      </c>
      <c r="B125" s="1" t="s">
        <v>490</v>
      </c>
      <c r="C125" s="66">
        <v>2224</v>
      </c>
      <c r="D125" s="67" t="s">
        <v>1182</v>
      </c>
      <c r="E125" t="s">
        <v>3103</v>
      </c>
      <c r="F125" s="297">
        <v>619643.46</v>
      </c>
      <c r="G125" s="297">
        <v>0</v>
      </c>
      <c r="H125" s="297">
        <v>33828.43</v>
      </c>
      <c r="I125">
        <v>9767.5499999999993</v>
      </c>
      <c r="J125">
        <v>49626.32</v>
      </c>
      <c r="N125" s="297">
        <v>37.380000000000003</v>
      </c>
      <c r="Q125">
        <v>-1392520.58</v>
      </c>
      <c r="R125">
        <v>2171633.4300000002</v>
      </c>
      <c r="T125" s="297">
        <v>1040777.35</v>
      </c>
      <c r="U125" s="297">
        <v>68300</v>
      </c>
      <c r="V125" s="297">
        <v>904.15</v>
      </c>
      <c r="X125" s="297">
        <v>1118844.8999999999</v>
      </c>
      <c r="Z125">
        <v>1502080.9</v>
      </c>
      <c r="AC125">
        <v>598498.07999999996</v>
      </c>
      <c r="AD125">
        <v>15256.89</v>
      </c>
      <c r="AG125" s="76">
        <f t="shared" si="12"/>
        <v>653471.89</v>
      </c>
      <c r="AH125" s="31">
        <f t="shared" si="13"/>
        <v>37.380000000000003</v>
      </c>
      <c r="AI125" s="21">
        <f t="shared" si="14"/>
        <v>653434.51</v>
      </c>
      <c r="AJ125" s="15">
        <f t="shared" si="15"/>
        <v>2228826.4</v>
      </c>
      <c r="AK125" s="16">
        <f t="shared" si="16"/>
        <v>2115835.87</v>
      </c>
      <c r="AL125" s="26">
        <f t="shared" si="11"/>
        <v>112990.5299999998</v>
      </c>
    </row>
    <row r="126" spans="1:38" x14ac:dyDescent="0.25">
      <c r="A126" s="1" t="s">
        <v>489</v>
      </c>
      <c r="B126" s="1" t="s">
        <v>490</v>
      </c>
      <c r="C126" s="66">
        <v>6948</v>
      </c>
      <c r="D126" s="67" t="s">
        <v>1183</v>
      </c>
      <c r="E126" t="s">
        <v>3104</v>
      </c>
      <c r="F126" s="297">
        <v>1104601.43</v>
      </c>
      <c r="G126" s="297">
        <v>0</v>
      </c>
      <c r="H126" s="297">
        <v>158724.92000000001</v>
      </c>
      <c r="I126">
        <v>8</v>
      </c>
      <c r="J126">
        <v>199505.38</v>
      </c>
      <c r="N126" s="297">
        <v>1140</v>
      </c>
      <c r="Q126">
        <v>-1537870.25</v>
      </c>
      <c r="R126">
        <v>1977387.82</v>
      </c>
      <c r="T126" s="297">
        <v>2604976.15</v>
      </c>
      <c r="U126" s="297">
        <v>30000</v>
      </c>
      <c r="V126" s="297">
        <v>745.69</v>
      </c>
      <c r="X126" s="297">
        <v>2530334</v>
      </c>
      <c r="Z126">
        <v>2997260</v>
      </c>
      <c r="AC126">
        <v>817267.33</v>
      </c>
      <c r="AD126">
        <v>50208.85</v>
      </c>
      <c r="AG126" s="76">
        <f t="shared" si="12"/>
        <v>1263326.3499999999</v>
      </c>
      <c r="AH126" s="31">
        <f t="shared" si="13"/>
        <v>1140</v>
      </c>
      <c r="AI126" s="21">
        <f t="shared" si="14"/>
        <v>1262186.3499999999</v>
      </c>
      <c r="AJ126" s="15">
        <f t="shared" si="15"/>
        <v>5166055.84</v>
      </c>
      <c r="AK126" s="16">
        <f t="shared" si="16"/>
        <v>3864736.18</v>
      </c>
      <c r="AL126" s="26">
        <f t="shared" si="11"/>
        <v>1301319.6599999997</v>
      </c>
    </row>
    <row r="127" spans="1:38" x14ac:dyDescent="0.25">
      <c r="A127" s="1" t="s">
        <v>489</v>
      </c>
      <c r="B127" s="1" t="s">
        <v>490</v>
      </c>
      <c r="C127" s="66">
        <v>2265</v>
      </c>
      <c r="D127" s="67" t="s">
        <v>1184</v>
      </c>
      <c r="E127" t="s">
        <v>3105</v>
      </c>
      <c r="F127" s="297">
        <v>569107.18999999994</v>
      </c>
      <c r="G127" s="297">
        <v>0</v>
      </c>
      <c r="H127" s="297">
        <v>19791.97</v>
      </c>
      <c r="I127">
        <v>105265.95</v>
      </c>
      <c r="J127">
        <v>72617.33</v>
      </c>
      <c r="N127" s="297">
        <v>2018.69</v>
      </c>
      <c r="Q127">
        <v>-1415371.96</v>
      </c>
      <c r="R127">
        <v>1774116.27</v>
      </c>
      <c r="T127" s="297">
        <v>1159690.8600000001</v>
      </c>
      <c r="U127" s="297">
        <v>65450</v>
      </c>
      <c r="V127" s="297">
        <v>551.04</v>
      </c>
      <c r="X127" s="297">
        <v>1043766</v>
      </c>
      <c r="Z127">
        <v>1304854</v>
      </c>
      <c r="AC127">
        <v>408663.9</v>
      </c>
      <c r="AD127">
        <v>38815.56</v>
      </c>
      <c r="AG127" s="76">
        <f t="shared" si="12"/>
        <v>588899.15999999992</v>
      </c>
      <c r="AH127" s="31">
        <f t="shared" si="13"/>
        <v>2018.69</v>
      </c>
      <c r="AI127" s="21">
        <f t="shared" si="14"/>
        <v>586880.47</v>
      </c>
      <c r="AJ127" s="15">
        <f t="shared" si="15"/>
        <v>2269457.9000000004</v>
      </c>
      <c r="AK127" s="16">
        <f t="shared" si="16"/>
        <v>1752333.46</v>
      </c>
      <c r="AL127" s="26">
        <f t="shared" si="11"/>
        <v>517124.44000000041</v>
      </c>
    </row>
    <row r="128" spans="1:38" x14ac:dyDescent="0.25">
      <c r="A128" s="1" t="s">
        <v>489</v>
      </c>
      <c r="B128" s="1" t="s">
        <v>490</v>
      </c>
      <c r="C128" s="66">
        <v>4502</v>
      </c>
      <c r="D128" s="67" t="s">
        <v>1185</v>
      </c>
      <c r="E128" t="s">
        <v>3106</v>
      </c>
      <c r="F128" s="297">
        <v>1187912.9099999999</v>
      </c>
      <c r="G128" s="297">
        <v>0</v>
      </c>
      <c r="H128" s="297">
        <v>94963.48</v>
      </c>
      <c r="I128">
        <v>74695.789999999994</v>
      </c>
      <c r="J128">
        <v>203650.44</v>
      </c>
      <c r="N128" s="297">
        <v>3455.34</v>
      </c>
      <c r="Q128">
        <v>-607514.43999999994</v>
      </c>
      <c r="R128">
        <v>1942485.74</v>
      </c>
      <c r="T128" s="297">
        <v>1502236.89</v>
      </c>
      <c r="V128" s="297">
        <v>1639.56</v>
      </c>
      <c r="X128" s="297">
        <v>2012172</v>
      </c>
      <c r="Z128">
        <v>2228785</v>
      </c>
      <c r="AC128">
        <v>866692.9</v>
      </c>
      <c r="AD128">
        <v>64999.57</v>
      </c>
      <c r="AG128" s="76">
        <f t="shared" si="12"/>
        <v>1282876.3899999999</v>
      </c>
      <c r="AH128" s="31">
        <f t="shared" si="13"/>
        <v>3455.34</v>
      </c>
      <c r="AI128" s="21">
        <f t="shared" si="14"/>
        <v>1279421.0499999998</v>
      </c>
      <c r="AJ128" s="15">
        <f t="shared" si="15"/>
        <v>3516048.45</v>
      </c>
      <c r="AK128" s="16">
        <f t="shared" si="16"/>
        <v>3160477.4699999997</v>
      </c>
      <c r="AL128" s="26">
        <f t="shared" si="11"/>
        <v>355570.98000000045</v>
      </c>
    </row>
    <row r="129" spans="1:38" x14ac:dyDescent="0.25">
      <c r="A129" s="1" t="s">
        <v>489</v>
      </c>
      <c r="B129" s="1" t="s">
        <v>490</v>
      </c>
      <c r="C129" s="66">
        <v>6455</v>
      </c>
      <c r="D129" s="67" t="s">
        <v>1186</v>
      </c>
      <c r="E129" t="s">
        <v>3107</v>
      </c>
      <c r="F129" s="297">
        <v>1377239.48</v>
      </c>
      <c r="G129" s="297">
        <v>0</v>
      </c>
      <c r="H129" s="297">
        <v>23175.85</v>
      </c>
      <c r="I129">
        <v>108182.42</v>
      </c>
      <c r="J129">
        <v>418046.33</v>
      </c>
      <c r="N129" s="297">
        <v>135.75</v>
      </c>
      <c r="Q129">
        <v>-1109080.07</v>
      </c>
      <c r="R129">
        <v>2436322.09</v>
      </c>
      <c r="T129" s="297">
        <v>2053816.36</v>
      </c>
      <c r="U129" s="297">
        <v>247510</v>
      </c>
      <c r="V129" s="297">
        <v>1535.93</v>
      </c>
      <c r="X129" s="297">
        <v>1848694</v>
      </c>
      <c r="Y129" s="297">
        <v>116746.94</v>
      </c>
      <c r="Z129">
        <v>2340198</v>
      </c>
      <c r="AC129">
        <v>943022.36</v>
      </c>
      <c r="AD129">
        <v>105066.56</v>
      </c>
      <c r="AG129" s="76">
        <f t="shared" si="12"/>
        <v>1400415.33</v>
      </c>
      <c r="AH129" s="31">
        <f t="shared" si="13"/>
        <v>135.75</v>
      </c>
      <c r="AI129" s="21">
        <f t="shared" si="14"/>
        <v>1400279.58</v>
      </c>
      <c r="AJ129" s="15">
        <f t="shared" si="15"/>
        <v>4268303.2300000004</v>
      </c>
      <c r="AK129" s="16">
        <f t="shared" si="16"/>
        <v>3388286.92</v>
      </c>
      <c r="AL129" s="26">
        <f t="shared" si="11"/>
        <v>880016.31000000052</v>
      </c>
    </row>
    <row r="130" spans="1:38" x14ac:dyDescent="0.25">
      <c r="A130" s="1" t="s">
        <v>489</v>
      </c>
      <c r="B130" s="1" t="s">
        <v>490</v>
      </c>
      <c r="C130" s="66">
        <v>1661</v>
      </c>
      <c r="D130" s="67" t="s">
        <v>1187</v>
      </c>
      <c r="E130" t="s">
        <v>3108</v>
      </c>
      <c r="F130" s="297">
        <v>334008.09000000003</v>
      </c>
      <c r="G130" s="297">
        <v>0</v>
      </c>
      <c r="H130" s="297">
        <v>66929.710000000006</v>
      </c>
      <c r="I130">
        <v>117015.34</v>
      </c>
      <c r="J130">
        <v>99124.58</v>
      </c>
      <c r="N130" s="297">
        <v>473</v>
      </c>
      <c r="Q130">
        <v>-1233716.8700000001</v>
      </c>
      <c r="R130">
        <v>1752442.7</v>
      </c>
      <c r="T130" s="297">
        <v>865633.52</v>
      </c>
      <c r="U130" s="297">
        <v>134549.34</v>
      </c>
      <c r="V130" s="297">
        <v>216.88</v>
      </c>
      <c r="X130" s="297">
        <v>571862</v>
      </c>
      <c r="Y130" s="297">
        <v>35000</v>
      </c>
      <c r="Z130">
        <v>850026.5</v>
      </c>
      <c r="AC130">
        <v>420004.07</v>
      </c>
      <c r="AD130">
        <v>101687.28</v>
      </c>
      <c r="AG130" s="76">
        <f t="shared" si="12"/>
        <v>400937.80000000005</v>
      </c>
      <c r="AH130" s="31">
        <f t="shared" si="13"/>
        <v>473</v>
      </c>
      <c r="AI130" s="21">
        <f t="shared" si="14"/>
        <v>400464.80000000005</v>
      </c>
      <c r="AJ130" s="15">
        <f t="shared" si="15"/>
        <v>1607261.74</v>
      </c>
      <c r="AK130" s="16">
        <f t="shared" si="16"/>
        <v>1371717.85</v>
      </c>
      <c r="AL130" s="26">
        <f t="shared" si="11"/>
        <v>235543.8899999999</v>
      </c>
    </row>
    <row r="131" spans="1:38" x14ac:dyDescent="0.25">
      <c r="A131" s="1" t="s">
        <v>489</v>
      </c>
      <c r="B131" s="1" t="s">
        <v>490</v>
      </c>
      <c r="C131" s="66">
        <v>1935</v>
      </c>
      <c r="D131" s="67" t="s">
        <v>1188</v>
      </c>
      <c r="E131" t="s">
        <v>3109</v>
      </c>
      <c r="F131" s="297">
        <v>538405.75</v>
      </c>
      <c r="G131" s="297">
        <v>0</v>
      </c>
      <c r="H131" s="297">
        <v>64681.85</v>
      </c>
      <c r="I131">
        <v>128520.39</v>
      </c>
      <c r="J131">
        <v>50419.31</v>
      </c>
      <c r="N131" s="297">
        <v>204.29</v>
      </c>
      <c r="Q131">
        <v>-2086934.38</v>
      </c>
      <c r="R131">
        <v>2586652.75</v>
      </c>
      <c r="T131" s="297">
        <v>1155782.27</v>
      </c>
      <c r="V131" s="297">
        <v>673.19</v>
      </c>
      <c r="X131" s="297">
        <v>736546</v>
      </c>
      <c r="Z131">
        <v>1133009</v>
      </c>
      <c r="AC131">
        <v>248144.8</v>
      </c>
      <c r="AD131">
        <v>82948.02</v>
      </c>
      <c r="AG131" s="76">
        <f t="shared" si="12"/>
        <v>603087.6</v>
      </c>
      <c r="AH131" s="31">
        <f t="shared" si="13"/>
        <v>204.29</v>
      </c>
      <c r="AI131" s="21">
        <f t="shared" si="14"/>
        <v>602883.30999999994</v>
      </c>
      <c r="AJ131" s="15">
        <f t="shared" si="15"/>
        <v>1893001.46</v>
      </c>
      <c r="AK131" s="16">
        <f t="shared" si="16"/>
        <v>1464101.82</v>
      </c>
      <c r="AL131" s="26">
        <f t="shared" si="11"/>
        <v>428899.6399999999</v>
      </c>
    </row>
    <row r="132" spans="1:38" x14ac:dyDescent="0.25">
      <c r="A132" s="1" t="s">
        <v>489</v>
      </c>
      <c r="B132" s="1" t="s">
        <v>490</v>
      </c>
      <c r="C132" s="66">
        <v>4296</v>
      </c>
      <c r="D132" s="67" t="s">
        <v>1189</v>
      </c>
      <c r="E132" t="s">
        <v>3110</v>
      </c>
      <c r="F132" s="297">
        <v>1111785.49</v>
      </c>
      <c r="G132" s="297">
        <v>0</v>
      </c>
      <c r="H132" s="297">
        <v>115784.2</v>
      </c>
      <c r="I132">
        <v>7756.66</v>
      </c>
      <c r="J132">
        <v>124047.01</v>
      </c>
      <c r="N132" s="297">
        <v>-220</v>
      </c>
      <c r="Q132">
        <v>-1044038.62</v>
      </c>
      <c r="R132">
        <v>1898238.82</v>
      </c>
      <c r="T132" s="297">
        <v>1427122.95</v>
      </c>
      <c r="U132" s="297">
        <v>132900</v>
      </c>
      <c r="V132" s="297">
        <v>1217.42</v>
      </c>
      <c r="X132" s="297">
        <v>1537848</v>
      </c>
      <c r="Z132">
        <v>1987017.32</v>
      </c>
      <c r="AC132">
        <v>353015.57</v>
      </c>
      <c r="AD132">
        <v>37112.32</v>
      </c>
      <c r="AG132" s="76">
        <f t="shared" si="12"/>
        <v>1227569.69</v>
      </c>
      <c r="AH132" s="31">
        <f t="shared" si="13"/>
        <v>-220</v>
      </c>
      <c r="AI132" s="21">
        <f t="shared" si="14"/>
        <v>1227789.69</v>
      </c>
      <c r="AJ132" s="15">
        <f t="shared" si="15"/>
        <v>3099088.37</v>
      </c>
      <c r="AK132" s="16">
        <f t="shared" si="16"/>
        <v>2377145.21</v>
      </c>
      <c r="AL132" s="26">
        <f t="shared" si="11"/>
        <v>721943.16000000015</v>
      </c>
    </row>
    <row r="133" spans="1:38" x14ac:dyDescent="0.25">
      <c r="A133" s="1" t="s">
        <v>489</v>
      </c>
      <c r="B133" s="1" t="s">
        <v>490</v>
      </c>
      <c r="C133" s="66">
        <v>4985</v>
      </c>
      <c r="D133" s="67" t="s">
        <v>1190</v>
      </c>
      <c r="E133" t="s">
        <v>3111</v>
      </c>
      <c r="F133" s="297">
        <v>803167.21</v>
      </c>
      <c r="G133" s="297">
        <v>0</v>
      </c>
      <c r="H133" s="297">
        <v>95233.53</v>
      </c>
      <c r="I133">
        <v>100990.53</v>
      </c>
      <c r="J133">
        <v>184288.51</v>
      </c>
      <c r="Q133">
        <v>-1719795.39</v>
      </c>
      <c r="R133">
        <v>2434424.27</v>
      </c>
      <c r="T133" s="297">
        <v>1734899.01</v>
      </c>
      <c r="V133" s="297">
        <v>1042.4000000000001</v>
      </c>
      <c r="X133" s="297">
        <v>1227419</v>
      </c>
      <c r="Y133" s="297">
        <v>75400</v>
      </c>
      <c r="Z133">
        <v>1685514.12</v>
      </c>
      <c r="AC133">
        <v>534396.67000000004</v>
      </c>
      <c r="AD133">
        <v>101569.64</v>
      </c>
      <c r="AG133" s="76">
        <f t="shared" si="12"/>
        <v>898400.74</v>
      </c>
      <c r="AH133" s="31">
        <f t="shared" si="13"/>
        <v>0</v>
      </c>
      <c r="AI133" s="21">
        <f t="shared" si="14"/>
        <v>898400.74</v>
      </c>
      <c r="AJ133" s="15">
        <f t="shared" si="15"/>
        <v>3038760.41</v>
      </c>
      <c r="AK133" s="16">
        <f t="shared" si="16"/>
        <v>2321480.4300000002</v>
      </c>
      <c r="AL133" s="26">
        <f t="shared" ref="AL133:AL189" si="17">AJ133-AK133</f>
        <v>717279.98</v>
      </c>
    </row>
    <row r="134" spans="1:38" x14ac:dyDescent="0.25">
      <c r="A134" s="1" t="s">
        <v>489</v>
      </c>
      <c r="B134" s="1" t="s">
        <v>490</v>
      </c>
      <c r="C134" s="66">
        <v>6488</v>
      </c>
      <c r="D134" s="67" t="s">
        <v>1191</v>
      </c>
      <c r="E134" t="s">
        <v>3112</v>
      </c>
      <c r="F134" s="297">
        <v>885937.47</v>
      </c>
      <c r="G134" s="297">
        <v>0</v>
      </c>
      <c r="H134" s="297">
        <v>52269.14</v>
      </c>
      <c r="I134">
        <v>222811.81</v>
      </c>
      <c r="J134">
        <v>34253.339999999997</v>
      </c>
      <c r="N134" s="297">
        <v>1163</v>
      </c>
      <c r="Q134">
        <v>-1658626.46</v>
      </c>
      <c r="R134">
        <v>2150215.54</v>
      </c>
      <c r="T134" s="297">
        <v>1883727.95</v>
      </c>
      <c r="U134" s="297">
        <v>380400</v>
      </c>
      <c r="V134" s="297">
        <v>944.11</v>
      </c>
      <c r="X134" s="297">
        <v>1270290</v>
      </c>
      <c r="Z134">
        <v>1847231.33</v>
      </c>
      <c r="AC134">
        <v>659635.71</v>
      </c>
      <c r="AD134">
        <v>58139.040000000001</v>
      </c>
      <c r="AG134" s="76">
        <f t="shared" si="12"/>
        <v>938206.61</v>
      </c>
      <c r="AH134" s="31">
        <f t="shared" si="13"/>
        <v>1163</v>
      </c>
      <c r="AI134" s="21">
        <f t="shared" si="14"/>
        <v>937043.61</v>
      </c>
      <c r="AJ134" s="15">
        <f t="shared" si="15"/>
        <v>3535362.06</v>
      </c>
      <c r="AK134" s="16">
        <f t="shared" si="16"/>
        <v>2565006.08</v>
      </c>
      <c r="AL134" s="26">
        <f t="shared" si="17"/>
        <v>970355.98</v>
      </c>
    </row>
    <row r="135" spans="1:38" x14ac:dyDescent="0.25">
      <c r="A135" s="1" t="s">
        <v>489</v>
      </c>
      <c r="B135" s="1" t="s">
        <v>490</v>
      </c>
      <c r="C135" s="66">
        <v>789</v>
      </c>
      <c r="D135" s="67" t="s">
        <v>1192</v>
      </c>
      <c r="E135" t="s">
        <v>3175</v>
      </c>
      <c r="F135" s="297">
        <v>716277.14</v>
      </c>
      <c r="G135" s="297">
        <v>0</v>
      </c>
      <c r="H135" s="297">
        <v>8822.5</v>
      </c>
      <c r="I135">
        <v>114754.24000000001</v>
      </c>
      <c r="J135">
        <v>37251.65</v>
      </c>
      <c r="N135" s="297">
        <v>121</v>
      </c>
      <c r="Q135">
        <v>-1186217.42</v>
      </c>
      <c r="R135">
        <v>1699412.19</v>
      </c>
      <c r="T135" s="297">
        <v>814827.7</v>
      </c>
      <c r="V135" s="297">
        <v>768.43</v>
      </c>
      <c r="X135" s="297">
        <v>669487</v>
      </c>
      <c r="Z135">
        <v>841795</v>
      </c>
      <c r="AC135">
        <v>145079.04999999999</v>
      </c>
      <c r="AD135">
        <v>28819.32</v>
      </c>
      <c r="AG135" s="76">
        <f t="shared" si="12"/>
        <v>725099.64</v>
      </c>
      <c r="AH135" s="31">
        <f t="shared" si="13"/>
        <v>121</v>
      </c>
      <c r="AI135" s="21">
        <f t="shared" si="14"/>
        <v>724978.64</v>
      </c>
      <c r="AJ135" s="15">
        <f t="shared" si="15"/>
        <v>1485083.13</v>
      </c>
      <c r="AK135" s="16">
        <f t="shared" si="16"/>
        <v>1015693.37</v>
      </c>
      <c r="AL135" s="26">
        <f t="shared" si="17"/>
        <v>469389.75999999989</v>
      </c>
    </row>
    <row r="136" spans="1:38" x14ac:dyDescent="0.25">
      <c r="A136" s="1" t="s">
        <v>493</v>
      </c>
      <c r="B136" s="1" t="s">
        <v>494</v>
      </c>
      <c r="C136" s="66">
        <v>8307</v>
      </c>
      <c r="D136" s="67" t="s">
        <v>1193</v>
      </c>
      <c r="E136" t="s">
        <v>3113</v>
      </c>
      <c r="F136" s="297">
        <v>1476971.96</v>
      </c>
      <c r="G136" s="297">
        <v>0</v>
      </c>
      <c r="H136" s="297">
        <v>93798.79</v>
      </c>
      <c r="I136">
        <v>651171.13</v>
      </c>
      <c r="J136">
        <v>611582.57999999996</v>
      </c>
      <c r="N136" s="297">
        <v>602.75</v>
      </c>
      <c r="P136">
        <v>-1077115.68</v>
      </c>
      <c r="R136">
        <v>3628521.74</v>
      </c>
      <c r="T136" s="297">
        <v>4226724.92</v>
      </c>
      <c r="U136" s="297">
        <v>84000</v>
      </c>
      <c r="V136" s="297">
        <v>1288.3399999999999</v>
      </c>
      <c r="X136" s="297">
        <v>3329421.47</v>
      </c>
      <c r="Y136" s="297">
        <v>84000</v>
      </c>
      <c r="Z136">
        <v>4055779.47</v>
      </c>
      <c r="AA136">
        <v>5506</v>
      </c>
      <c r="AC136">
        <v>3130645.43</v>
      </c>
      <c r="AD136">
        <v>161845.68</v>
      </c>
      <c r="AF136">
        <v>10000</v>
      </c>
      <c r="AG136" s="76">
        <f t="shared" si="12"/>
        <v>1570770.75</v>
      </c>
      <c r="AH136" s="31">
        <f t="shared" si="13"/>
        <v>602.75</v>
      </c>
      <c r="AI136" s="21">
        <f t="shared" si="14"/>
        <v>1570168</v>
      </c>
      <c r="AJ136" s="15">
        <f t="shared" si="15"/>
        <v>7725434.7300000004</v>
      </c>
      <c r="AK136" s="16">
        <f t="shared" si="16"/>
        <v>7363776.5800000001</v>
      </c>
      <c r="AL136" s="26">
        <f t="shared" si="17"/>
        <v>361658.15000000037</v>
      </c>
    </row>
    <row r="137" spans="1:38" x14ac:dyDescent="0.25">
      <c r="A137" s="1" t="s">
        <v>493</v>
      </c>
      <c r="B137" s="1" t="s">
        <v>494</v>
      </c>
      <c r="C137" s="66">
        <v>4857</v>
      </c>
      <c r="D137" s="67" t="s">
        <v>1194</v>
      </c>
      <c r="E137" t="s">
        <v>3114</v>
      </c>
      <c r="F137" s="297">
        <v>811759.78</v>
      </c>
      <c r="G137" s="297">
        <v>0</v>
      </c>
      <c r="H137" s="297">
        <v>107203.6</v>
      </c>
      <c r="I137">
        <v>1121238.43</v>
      </c>
      <c r="J137">
        <v>303956.55</v>
      </c>
      <c r="N137" s="297">
        <v>95534.9</v>
      </c>
      <c r="P137">
        <v>1516554.98</v>
      </c>
      <c r="R137">
        <v>365872.84</v>
      </c>
      <c r="T137" s="297">
        <v>2363329.1800000002</v>
      </c>
      <c r="U137" s="297">
        <v>101550</v>
      </c>
      <c r="V137" s="297">
        <v>455.62</v>
      </c>
      <c r="X137" s="297">
        <v>1236927</v>
      </c>
      <c r="Y137" s="297">
        <v>12000</v>
      </c>
      <c r="Z137">
        <v>1627188</v>
      </c>
      <c r="AA137">
        <v>960</v>
      </c>
      <c r="AC137">
        <v>1588191.24</v>
      </c>
      <c r="AD137">
        <v>178885.92</v>
      </c>
      <c r="AF137">
        <v>10000</v>
      </c>
      <c r="AG137" s="76">
        <f t="shared" si="12"/>
        <v>918963.38</v>
      </c>
      <c r="AH137" s="31">
        <f t="shared" si="13"/>
        <v>95534.9</v>
      </c>
      <c r="AI137" s="21">
        <f t="shared" si="14"/>
        <v>823428.48</v>
      </c>
      <c r="AJ137" s="15">
        <f t="shared" si="15"/>
        <v>3714261.8000000003</v>
      </c>
      <c r="AK137" s="16">
        <f t="shared" si="16"/>
        <v>3405225.16</v>
      </c>
      <c r="AL137" s="26">
        <f t="shared" si="17"/>
        <v>309036.64000000013</v>
      </c>
    </row>
    <row r="138" spans="1:38" x14ac:dyDescent="0.25">
      <c r="A138" s="1" t="s">
        <v>493</v>
      </c>
      <c r="B138" s="1" t="s">
        <v>494</v>
      </c>
      <c r="C138" s="66">
        <v>4343</v>
      </c>
      <c r="D138" s="67" t="s">
        <v>1195</v>
      </c>
      <c r="E138" t="s">
        <v>3115</v>
      </c>
      <c r="F138" s="297">
        <v>599278.67000000004</v>
      </c>
      <c r="G138" s="297">
        <v>25560</v>
      </c>
      <c r="H138" s="297">
        <v>209626.37</v>
      </c>
      <c r="I138">
        <v>74678.14</v>
      </c>
      <c r="J138">
        <v>45266.82</v>
      </c>
      <c r="N138" s="297">
        <v>76764.33</v>
      </c>
      <c r="P138">
        <v>-1519592.63</v>
      </c>
      <c r="R138">
        <v>2122751.4700000002</v>
      </c>
      <c r="T138" s="297">
        <v>2661296.3199999998</v>
      </c>
      <c r="U138" s="297">
        <v>115770</v>
      </c>
      <c r="V138" s="297">
        <v>561.42999999999995</v>
      </c>
      <c r="X138" s="297">
        <v>1425193</v>
      </c>
      <c r="Y138" s="297">
        <v>24000</v>
      </c>
      <c r="Z138">
        <v>2040485</v>
      </c>
      <c r="AC138">
        <v>1822529.2</v>
      </c>
      <c r="AD138">
        <v>22754.720000000001</v>
      </c>
      <c r="AF138">
        <v>10000</v>
      </c>
      <c r="AG138" s="76">
        <f t="shared" si="12"/>
        <v>834465.04</v>
      </c>
      <c r="AH138" s="31">
        <f t="shared" si="13"/>
        <v>76764.33</v>
      </c>
      <c r="AI138" s="21">
        <f t="shared" si="14"/>
        <v>757700.71000000008</v>
      </c>
      <c r="AJ138" s="15">
        <f t="shared" si="15"/>
        <v>4226820.75</v>
      </c>
      <c r="AK138" s="16">
        <f t="shared" si="16"/>
        <v>3895768.9200000004</v>
      </c>
      <c r="AL138" s="26">
        <f t="shared" si="17"/>
        <v>331051.82999999961</v>
      </c>
    </row>
    <row r="139" spans="1:38" x14ac:dyDescent="0.25">
      <c r="A139" s="1" t="s">
        <v>493</v>
      </c>
      <c r="B139" s="1" t="s">
        <v>494</v>
      </c>
      <c r="C139" s="66">
        <v>4628</v>
      </c>
      <c r="D139" s="67" t="s">
        <v>1196</v>
      </c>
      <c r="E139" t="s">
        <v>3116</v>
      </c>
      <c r="F139" s="297">
        <v>1142273</v>
      </c>
      <c r="G139" s="297">
        <v>0</v>
      </c>
      <c r="H139" s="297">
        <v>127387.33</v>
      </c>
      <c r="I139">
        <v>1738803.51</v>
      </c>
      <c r="J139">
        <v>113763.2</v>
      </c>
      <c r="N139" s="297">
        <v>15000</v>
      </c>
      <c r="P139">
        <v>2028064.37</v>
      </c>
      <c r="R139">
        <v>765116.2</v>
      </c>
      <c r="T139" s="297">
        <v>2473045.29</v>
      </c>
      <c r="U139" s="297">
        <v>150000</v>
      </c>
      <c r="V139" s="297">
        <v>1006.5</v>
      </c>
      <c r="X139" s="297">
        <v>1461523</v>
      </c>
      <c r="Y139" s="297">
        <v>12000</v>
      </c>
      <c r="Z139">
        <v>1905745</v>
      </c>
      <c r="AA139">
        <v>4500</v>
      </c>
      <c r="AC139">
        <v>1703556.94</v>
      </c>
      <c r="AD139">
        <v>183952.88</v>
      </c>
      <c r="AF139">
        <v>10000</v>
      </c>
      <c r="AG139" s="76">
        <f t="shared" si="12"/>
        <v>1269660.33</v>
      </c>
      <c r="AH139" s="31">
        <f t="shared" si="13"/>
        <v>15000</v>
      </c>
      <c r="AI139" s="21">
        <f t="shared" si="14"/>
        <v>1254660.33</v>
      </c>
      <c r="AJ139" s="15">
        <f t="shared" si="15"/>
        <v>4097574.79</v>
      </c>
      <c r="AK139" s="16">
        <f t="shared" si="16"/>
        <v>3807754.82</v>
      </c>
      <c r="AL139" s="26">
        <f t="shared" si="17"/>
        <v>289819.9700000002</v>
      </c>
    </row>
    <row r="140" spans="1:38" x14ac:dyDescent="0.25">
      <c r="A140" s="1" t="s">
        <v>493</v>
      </c>
      <c r="B140" s="1" t="s">
        <v>494</v>
      </c>
      <c r="C140" s="66">
        <v>5183</v>
      </c>
      <c r="D140" s="67" t="s">
        <v>1197</v>
      </c>
      <c r="E140" t="s">
        <v>3117</v>
      </c>
      <c r="F140" s="297">
        <v>887648.34</v>
      </c>
      <c r="G140" s="297">
        <v>0</v>
      </c>
      <c r="H140" s="297">
        <v>133351.32999999999</v>
      </c>
      <c r="I140">
        <v>2028.91</v>
      </c>
      <c r="J140">
        <v>600444.06000000006</v>
      </c>
      <c r="N140" s="297">
        <v>0</v>
      </c>
      <c r="P140">
        <v>-1975188.72</v>
      </c>
      <c r="R140">
        <v>3234091.19</v>
      </c>
      <c r="T140" s="297">
        <v>3281497.64</v>
      </c>
      <c r="V140" s="297">
        <v>460.53</v>
      </c>
      <c r="X140" s="297">
        <v>837214</v>
      </c>
      <c r="Y140" s="297">
        <v>12000</v>
      </c>
      <c r="Z140">
        <v>1201802</v>
      </c>
      <c r="AC140">
        <v>2293980.64</v>
      </c>
      <c r="AD140">
        <v>177560.86</v>
      </c>
      <c r="AF140">
        <v>10000</v>
      </c>
      <c r="AG140" s="76">
        <f t="shared" si="12"/>
        <v>1020999.6699999999</v>
      </c>
      <c r="AH140" s="31">
        <f t="shared" si="13"/>
        <v>0</v>
      </c>
      <c r="AI140" s="21">
        <f t="shared" si="14"/>
        <v>1020999.6699999999</v>
      </c>
      <c r="AJ140" s="15">
        <f t="shared" si="15"/>
        <v>4131172.17</v>
      </c>
      <c r="AK140" s="16">
        <f t="shared" si="16"/>
        <v>3683343.5</v>
      </c>
      <c r="AL140" s="26">
        <f t="shared" si="17"/>
        <v>447828.66999999993</v>
      </c>
    </row>
    <row r="141" spans="1:38" x14ac:dyDescent="0.25">
      <c r="A141" s="1" t="s">
        <v>493</v>
      </c>
      <c r="B141" s="1" t="s">
        <v>494</v>
      </c>
      <c r="C141" s="66">
        <v>3400</v>
      </c>
      <c r="D141" s="67" t="s">
        <v>1198</v>
      </c>
      <c r="E141" t="s">
        <v>3118</v>
      </c>
      <c r="F141" s="297">
        <v>960156.12</v>
      </c>
      <c r="G141" s="297">
        <v>0</v>
      </c>
      <c r="H141" s="297">
        <v>133344.45000000001</v>
      </c>
      <c r="I141">
        <v>356437.69</v>
      </c>
      <c r="J141">
        <v>47117.96</v>
      </c>
      <c r="N141" s="297">
        <v>115768.46</v>
      </c>
      <c r="P141">
        <v>-1020153.28</v>
      </c>
      <c r="R141">
        <v>1809525.85</v>
      </c>
      <c r="T141" s="297">
        <v>2423540.2999999998</v>
      </c>
      <c r="U141" s="297">
        <v>89875</v>
      </c>
      <c r="V141" s="297">
        <v>354.21</v>
      </c>
      <c r="X141" s="297">
        <v>727083.95</v>
      </c>
      <c r="Y141" s="297">
        <v>11542.3</v>
      </c>
      <c r="Z141">
        <v>993903.25</v>
      </c>
      <c r="AC141">
        <v>1778028.47</v>
      </c>
      <c r="AD141">
        <v>85984.4</v>
      </c>
      <c r="AF141">
        <v>10000</v>
      </c>
      <c r="AG141" s="76">
        <f t="shared" si="12"/>
        <v>1093500.57</v>
      </c>
      <c r="AH141" s="31">
        <f t="shared" si="13"/>
        <v>115768.46</v>
      </c>
      <c r="AI141" s="21">
        <f t="shared" si="14"/>
        <v>977732.1100000001</v>
      </c>
      <c r="AJ141" s="15">
        <f t="shared" si="15"/>
        <v>3252395.76</v>
      </c>
      <c r="AK141" s="16">
        <f t="shared" si="16"/>
        <v>2867916.1199999996</v>
      </c>
      <c r="AL141" s="26">
        <f t="shared" si="17"/>
        <v>384479.64000000013</v>
      </c>
    </row>
    <row r="142" spans="1:38" x14ac:dyDescent="0.25">
      <c r="A142" s="1" t="s">
        <v>493</v>
      </c>
      <c r="B142" s="1" t="s">
        <v>494</v>
      </c>
      <c r="C142" s="66">
        <v>7272</v>
      </c>
      <c r="D142" s="67" t="s">
        <v>1199</v>
      </c>
      <c r="E142" t="s">
        <v>3119</v>
      </c>
      <c r="F142" s="297">
        <v>1164140.04</v>
      </c>
      <c r="G142" s="297">
        <v>0</v>
      </c>
      <c r="H142" s="297">
        <v>173959.39</v>
      </c>
      <c r="I142">
        <v>861231.31</v>
      </c>
      <c r="J142">
        <v>684246.59</v>
      </c>
      <c r="N142" s="297">
        <v>232569.9</v>
      </c>
      <c r="P142">
        <v>1154674.74</v>
      </c>
      <c r="R142">
        <v>1034850.95</v>
      </c>
      <c r="T142" s="297">
        <v>3602214.16</v>
      </c>
      <c r="U142" s="297">
        <v>8400</v>
      </c>
      <c r="V142" s="297">
        <v>607.44000000000005</v>
      </c>
      <c r="X142" s="297">
        <v>1126741</v>
      </c>
      <c r="Y142" s="297">
        <v>12000</v>
      </c>
      <c r="Z142">
        <v>1720930</v>
      </c>
      <c r="AA142">
        <v>3000</v>
      </c>
      <c r="AC142">
        <v>2215874.63</v>
      </c>
      <c r="AD142">
        <v>167581.23000000001</v>
      </c>
      <c r="AF142">
        <v>10000</v>
      </c>
      <c r="AG142" s="76">
        <f t="shared" si="12"/>
        <v>1338099.4300000002</v>
      </c>
      <c r="AH142" s="31">
        <f t="shared" si="13"/>
        <v>232569.9</v>
      </c>
      <c r="AI142" s="21">
        <f t="shared" si="14"/>
        <v>1105529.5300000003</v>
      </c>
      <c r="AJ142" s="15">
        <f t="shared" si="15"/>
        <v>4749962.5999999996</v>
      </c>
      <c r="AK142" s="16">
        <f t="shared" si="16"/>
        <v>4117385.86</v>
      </c>
      <c r="AL142" s="26">
        <f t="shared" si="17"/>
        <v>632576.73999999976</v>
      </c>
    </row>
    <row r="143" spans="1:38" x14ac:dyDescent="0.25">
      <c r="A143" s="1" t="s">
        <v>493</v>
      </c>
      <c r="B143" s="1" t="s">
        <v>494</v>
      </c>
      <c r="C143" s="66">
        <v>4130</v>
      </c>
      <c r="D143" s="67" t="s">
        <v>1200</v>
      </c>
      <c r="E143" t="s">
        <v>3120</v>
      </c>
      <c r="F143" s="297">
        <v>762103.09</v>
      </c>
      <c r="G143" s="297">
        <v>0</v>
      </c>
      <c r="H143" s="297">
        <v>59010.14</v>
      </c>
      <c r="I143">
        <v>95610.69</v>
      </c>
      <c r="J143">
        <v>65670.25</v>
      </c>
      <c r="N143" s="297">
        <v>272958.92</v>
      </c>
      <c r="P143">
        <v>-1184545.1399999999</v>
      </c>
      <c r="R143">
        <v>1778360.15</v>
      </c>
      <c r="T143" s="297">
        <v>2777634.11</v>
      </c>
      <c r="U143" s="297">
        <v>21800</v>
      </c>
      <c r="V143" s="297">
        <v>540.27</v>
      </c>
      <c r="X143" s="297">
        <v>2541043</v>
      </c>
      <c r="Y143" s="297">
        <v>24000</v>
      </c>
      <c r="Z143">
        <v>3026669</v>
      </c>
      <c r="AC143">
        <v>2041237.26</v>
      </c>
      <c r="AD143">
        <v>34866.82</v>
      </c>
      <c r="AF143">
        <v>10000</v>
      </c>
      <c r="AG143" s="76">
        <f t="shared" si="12"/>
        <v>821113.23</v>
      </c>
      <c r="AH143" s="31">
        <f t="shared" si="13"/>
        <v>272958.92</v>
      </c>
      <c r="AI143" s="21">
        <f t="shared" si="14"/>
        <v>548154.31000000006</v>
      </c>
      <c r="AJ143" s="15">
        <f t="shared" si="15"/>
        <v>5365017.38</v>
      </c>
      <c r="AK143" s="16">
        <f t="shared" si="16"/>
        <v>5112773.08</v>
      </c>
      <c r="AL143" s="26">
        <f t="shared" si="17"/>
        <v>252244.29999999981</v>
      </c>
    </row>
    <row r="144" spans="1:38" x14ac:dyDescent="0.25">
      <c r="A144" s="1" t="s">
        <v>493</v>
      </c>
      <c r="B144" s="1" t="s">
        <v>494</v>
      </c>
      <c r="C144" s="66">
        <v>3177</v>
      </c>
      <c r="D144" s="67" t="s">
        <v>1201</v>
      </c>
      <c r="E144" t="s">
        <v>3121</v>
      </c>
      <c r="F144" s="297">
        <v>613649.1</v>
      </c>
      <c r="G144" s="297">
        <v>61050</v>
      </c>
      <c r="H144" s="297">
        <v>33727.03</v>
      </c>
      <c r="I144">
        <v>416686.89</v>
      </c>
      <c r="J144">
        <v>1814.21</v>
      </c>
      <c r="N144" s="297">
        <v>93756.4</v>
      </c>
      <c r="P144">
        <v>-1677638.01</v>
      </c>
      <c r="R144">
        <v>2463401.71</v>
      </c>
      <c r="T144" s="297">
        <v>2554069.06</v>
      </c>
      <c r="U144" s="297">
        <v>124255</v>
      </c>
      <c r="V144" s="297">
        <v>334.17</v>
      </c>
      <c r="X144" s="297">
        <v>1191610</v>
      </c>
      <c r="Y144" s="297">
        <v>12000</v>
      </c>
      <c r="Z144">
        <v>1512470</v>
      </c>
      <c r="AA144">
        <v>3000</v>
      </c>
      <c r="AC144">
        <v>1905120.37</v>
      </c>
      <c r="AD144">
        <v>92719.23</v>
      </c>
      <c r="AF144">
        <v>10000</v>
      </c>
      <c r="AG144" s="76">
        <f t="shared" si="12"/>
        <v>708426.13</v>
      </c>
      <c r="AH144" s="31">
        <f t="shared" si="13"/>
        <v>93756.4</v>
      </c>
      <c r="AI144" s="21">
        <f t="shared" si="14"/>
        <v>614669.73</v>
      </c>
      <c r="AJ144" s="15">
        <f t="shared" si="15"/>
        <v>3882268.23</v>
      </c>
      <c r="AK144" s="16">
        <f t="shared" si="16"/>
        <v>3523309.6</v>
      </c>
      <c r="AL144" s="26">
        <f t="shared" si="17"/>
        <v>358958.62999999989</v>
      </c>
    </row>
    <row r="145" spans="1:38" x14ac:dyDescent="0.25">
      <c r="A145" s="1" t="s">
        <v>493</v>
      </c>
      <c r="B145" s="1" t="s">
        <v>494</v>
      </c>
      <c r="C145" s="66">
        <v>5043</v>
      </c>
      <c r="D145" s="67" t="s">
        <v>1202</v>
      </c>
      <c r="E145" t="s">
        <v>3122</v>
      </c>
      <c r="F145" s="297">
        <v>1523927.8</v>
      </c>
      <c r="G145" s="297">
        <v>0</v>
      </c>
      <c r="H145" s="297">
        <v>196233.09</v>
      </c>
      <c r="I145">
        <v>15293.56</v>
      </c>
      <c r="J145">
        <v>7398.13</v>
      </c>
      <c r="N145" s="297">
        <v>17322.740000000002</v>
      </c>
      <c r="P145">
        <v>-897136.65</v>
      </c>
      <c r="R145">
        <v>1748544.54</v>
      </c>
      <c r="T145" s="297">
        <v>4054126.27</v>
      </c>
      <c r="U145" s="297">
        <v>239550</v>
      </c>
      <c r="V145" s="297">
        <v>861</v>
      </c>
      <c r="X145" s="297">
        <v>1990576.6</v>
      </c>
      <c r="Y145" s="297">
        <v>12000</v>
      </c>
      <c r="Z145">
        <v>2260660.6</v>
      </c>
      <c r="AA145">
        <v>25748</v>
      </c>
      <c r="AC145">
        <v>3326356.73</v>
      </c>
      <c r="AD145">
        <v>30482.59</v>
      </c>
      <c r="AG145" s="76">
        <f t="shared" si="12"/>
        <v>1720160.8900000001</v>
      </c>
      <c r="AH145" s="31">
        <f t="shared" si="13"/>
        <v>17322.740000000002</v>
      </c>
      <c r="AI145" s="21">
        <f t="shared" si="14"/>
        <v>1702838.1500000001</v>
      </c>
      <c r="AJ145" s="15">
        <f t="shared" si="15"/>
        <v>6297113.8699999992</v>
      </c>
      <c r="AK145" s="16">
        <f t="shared" si="16"/>
        <v>5643247.9199999999</v>
      </c>
      <c r="AL145" s="26">
        <f t="shared" si="17"/>
        <v>653865.94999999925</v>
      </c>
    </row>
    <row r="146" spans="1:38" x14ac:dyDescent="0.25">
      <c r="A146" s="1" t="s">
        <v>493</v>
      </c>
      <c r="B146" s="1" t="s">
        <v>494</v>
      </c>
      <c r="C146" s="66">
        <v>4781</v>
      </c>
      <c r="D146" s="67" t="s">
        <v>1203</v>
      </c>
      <c r="E146" t="s">
        <v>3123</v>
      </c>
      <c r="F146" s="297">
        <v>698038.48</v>
      </c>
      <c r="G146" s="297">
        <v>0</v>
      </c>
      <c r="H146" s="297">
        <v>153232.01999999999</v>
      </c>
      <c r="I146">
        <v>1001172.17</v>
      </c>
      <c r="J146">
        <v>52251.29</v>
      </c>
      <c r="N146" s="297">
        <v>184.6</v>
      </c>
      <c r="P146">
        <v>1209491.26</v>
      </c>
      <c r="R146">
        <v>577706.88</v>
      </c>
      <c r="T146" s="297">
        <v>3612159.08</v>
      </c>
      <c r="V146" s="297">
        <v>684.79</v>
      </c>
      <c r="X146" s="297">
        <v>1903069</v>
      </c>
      <c r="Y146" s="297">
        <v>12000</v>
      </c>
      <c r="Z146">
        <v>2413011.88</v>
      </c>
      <c r="AA146">
        <v>3000</v>
      </c>
      <c r="AC146">
        <v>2788731.03</v>
      </c>
      <c r="AD146">
        <v>104614.33</v>
      </c>
      <c r="AF146">
        <v>10000</v>
      </c>
      <c r="AG146" s="76">
        <f t="shared" si="12"/>
        <v>851270.5</v>
      </c>
      <c r="AH146" s="31">
        <f t="shared" si="13"/>
        <v>184.6</v>
      </c>
      <c r="AI146" s="21">
        <f t="shared" si="14"/>
        <v>851085.9</v>
      </c>
      <c r="AJ146" s="15">
        <f t="shared" si="15"/>
        <v>5527912.8700000001</v>
      </c>
      <c r="AK146" s="16">
        <f t="shared" si="16"/>
        <v>5319357.24</v>
      </c>
      <c r="AL146" s="26">
        <f t="shared" si="17"/>
        <v>208555.62999999989</v>
      </c>
    </row>
    <row r="147" spans="1:38" x14ac:dyDescent="0.25">
      <c r="A147" s="1" t="s">
        <v>493</v>
      </c>
      <c r="B147" s="1" t="s">
        <v>494</v>
      </c>
      <c r="C147" s="66">
        <v>7022</v>
      </c>
      <c r="D147" s="67" t="s">
        <v>1204</v>
      </c>
      <c r="E147" t="s">
        <v>3124</v>
      </c>
      <c r="F147" s="297">
        <v>1517802.27</v>
      </c>
      <c r="G147" s="297">
        <v>0</v>
      </c>
      <c r="H147" s="297">
        <v>331935.09999999998</v>
      </c>
      <c r="I147">
        <v>58894.67</v>
      </c>
      <c r="J147">
        <v>70477.8</v>
      </c>
      <c r="N147" s="297">
        <v>153713.88</v>
      </c>
      <c r="P147">
        <v>-1607109.34</v>
      </c>
      <c r="R147">
        <v>3628551.99</v>
      </c>
      <c r="T147" s="297">
        <v>3842041.64</v>
      </c>
      <c r="U147" s="297">
        <v>626999</v>
      </c>
      <c r="V147" s="297">
        <v>1513.07</v>
      </c>
      <c r="X147" s="297">
        <v>2120503</v>
      </c>
      <c r="Y147" s="297">
        <v>12000</v>
      </c>
      <c r="Z147">
        <v>2475943</v>
      </c>
      <c r="AA147">
        <v>4500</v>
      </c>
      <c r="AC147">
        <v>4007559.46</v>
      </c>
      <c r="AD147">
        <v>26652.959999999999</v>
      </c>
      <c r="AF147">
        <v>50920.480000000003</v>
      </c>
      <c r="AG147" s="76">
        <f t="shared" si="12"/>
        <v>1849737.37</v>
      </c>
      <c r="AH147" s="31">
        <f t="shared" si="13"/>
        <v>153713.88</v>
      </c>
      <c r="AI147" s="21">
        <f t="shared" si="14"/>
        <v>1696023.4900000002</v>
      </c>
      <c r="AJ147" s="15">
        <f t="shared" si="15"/>
        <v>6603056.7100000009</v>
      </c>
      <c r="AK147" s="16">
        <f t="shared" si="16"/>
        <v>6565575.9000000004</v>
      </c>
      <c r="AL147" s="26">
        <f t="shared" si="17"/>
        <v>37480.810000000522</v>
      </c>
    </row>
    <row r="148" spans="1:38" x14ac:dyDescent="0.25">
      <c r="A148" s="1" t="s">
        <v>493</v>
      </c>
      <c r="B148" s="1" t="s">
        <v>494</v>
      </c>
      <c r="C148" s="66">
        <v>5099</v>
      </c>
      <c r="D148" s="67" t="s">
        <v>1205</v>
      </c>
      <c r="E148" t="s">
        <v>3125</v>
      </c>
      <c r="F148" s="297">
        <v>1077078.06</v>
      </c>
      <c r="G148" s="297">
        <v>0</v>
      </c>
      <c r="H148" s="297">
        <v>65087.95</v>
      </c>
      <c r="I148">
        <v>424217.62</v>
      </c>
      <c r="J148">
        <v>76575.75</v>
      </c>
      <c r="N148" s="297">
        <v>440</v>
      </c>
      <c r="P148">
        <v>-710280.34</v>
      </c>
      <c r="R148">
        <v>2252597.11</v>
      </c>
      <c r="T148" s="297">
        <v>2986893.83</v>
      </c>
      <c r="U148" s="297">
        <v>188000</v>
      </c>
      <c r="V148" s="297">
        <v>1058.74</v>
      </c>
      <c r="X148" s="297">
        <v>1516340</v>
      </c>
      <c r="Y148" s="297">
        <v>24000</v>
      </c>
      <c r="Z148">
        <v>1918192.93</v>
      </c>
      <c r="AC148">
        <v>2557278.61</v>
      </c>
      <c r="AD148">
        <v>67376.639999999999</v>
      </c>
      <c r="AF148">
        <v>10000</v>
      </c>
      <c r="AG148" s="76">
        <f t="shared" si="12"/>
        <v>1142166.01</v>
      </c>
      <c r="AH148" s="31">
        <f t="shared" si="13"/>
        <v>440</v>
      </c>
      <c r="AI148" s="21">
        <f t="shared" si="14"/>
        <v>1141726.01</v>
      </c>
      <c r="AJ148" s="15">
        <f t="shared" si="15"/>
        <v>4716292.57</v>
      </c>
      <c r="AK148" s="16">
        <f t="shared" si="16"/>
        <v>4552848.18</v>
      </c>
      <c r="AL148" s="26">
        <f t="shared" si="17"/>
        <v>163444.3900000006</v>
      </c>
    </row>
    <row r="149" spans="1:38" x14ac:dyDescent="0.25">
      <c r="A149" s="1" t="s">
        <v>493</v>
      </c>
      <c r="B149" s="1" t="s">
        <v>494</v>
      </c>
      <c r="C149" s="66">
        <v>2341</v>
      </c>
      <c r="D149" s="67" t="s">
        <v>1206</v>
      </c>
      <c r="E149" t="s">
        <v>3126</v>
      </c>
      <c r="F149" s="297">
        <v>408477.36</v>
      </c>
      <c r="G149" s="297">
        <v>0</v>
      </c>
      <c r="H149" s="297">
        <v>45128.86</v>
      </c>
      <c r="I149">
        <v>1136629.17</v>
      </c>
      <c r="J149">
        <v>10030</v>
      </c>
      <c r="N149" s="297">
        <v>6500</v>
      </c>
      <c r="P149">
        <v>875914.91</v>
      </c>
      <c r="R149">
        <v>605433.22</v>
      </c>
      <c r="T149" s="297">
        <v>1899796.67</v>
      </c>
      <c r="U149" s="297">
        <v>81815</v>
      </c>
      <c r="V149" s="297">
        <v>341.37</v>
      </c>
      <c r="X149" s="297">
        <v>889443</v>
      </c>
      <c r="Y149" s="297">
        <v>-2062.8000000000002</v>
      </c>
      <c r="Z149">
        <v>1269082.2</v>
      </c>
      <c r="AC149">
        <v>1379836.15</v>
      </c>
      <c r="AD149">
        <v>93197.63</v>
      </c>
      <c r="AF149">
        <v>10000</v>
      </c>
      <c r="AG149" s="76">
        <f t="shared" si="12"/>
        <v>453606.22</v>
      </c>
      <c r="AH149" s="31">
        <f t="shared" si="13"/>
        <v>6500</v>
      </c>
      <c r="AI149" s="21">
        <f t="shared" si="14"/>
        <v>447106.22</v>
      </c>
      <c r="AJ149" s="15">
        <f t="shared" si="15"/>
        <v>2869333.24</v>
      </c>
      <c r="AK149" s="16">
        <f t="shared" si="16"/>
        <v>2752115.9799999995</v>
      </c>
      <c r="AL149" s="26">
        <f t="shared" si="17"/>
        <v>117217.26000000071</v>
      </c>
    </row>
    <row r="150" spans="1:38" x14ac:dyDescent="0.25">
      <c r="A150" s="1" t="s">
        <v>493</v>
      </c>
      <c r="B150" s="1" t="s">
        <v>494</v>
      </c>
      <c r="C150" s="66">
        <v>1923</v>
      </c>
      <c r="D150" s="67" t="s">
        <v>1207</v>
      </c>
      <c r="E150" t="s">
        <v>3127</v>
      </c>
      <c r="F150" s="297">
        <v>611854.29</v>
      </c>
      <c r="G150" s="297">
        <v>30000</v>
      </c>
      <c r="H150" s="297">
        <v>50597.03</v>
      </c>
      <c r="I150">
        <v>1185423.6000000001</v>
      </c>
      <c r="J150">
        <v>13175.52</v>
      </c>
      <c r="N150" s="297">
        <v>751.05</v>
      </c>
      <c r="P150">
        <v>927555.26</v>
      </c>
      <c r="R150">
        <v>698047.3</v>
      </c>
      <c r="T150" s="297">
        <v>1445743.84</v>
      </c>
      <c r="U150" s="297">
        <v>60019.49</v>
      </c>
      <c r="V150" s="297">
        <v>326.77999999999997</v>
      </c>
      <c r="X150" s="297">
        <v>1270026</v>
      </c>
      <c r="Y150" s="297">
        <v>24000</v>
      </c>
      <c r="Z150">
        <v>1622944</v>
      </c>
      <c r="AC150">
        <v>1149538.29</v>
      </c>
      <c r="AD150">
        <v>77494.240000000005</v>
      </c>
      <c r="AF150">
        <v>10000</v>
      </c>
      <c r="AG150" s="76">
        <f t="shared" si="12"/>
        <v>692451.32000000007</v>
      </c>
      <c r="AH150" s="31">
        <f t="shared" si="13"/>
        <v>751.05</v>
      </c>
      <c r="AI150" s="21">
        <f t="shared" si="14"/>
        <v>691700.27</v>
      </c>
      <c r="AJ150" s="15">
        <f t="shared" si="15"/>
        <v>2800116.1100000003</v>
      </c>
      <c r="AK150" s="16">
        <f t="shared" si="16"/>
        <v>2859976.5300000003</v>
      </c>
      <c r="AL150" s="26">
        <f t="shared" si="17"/>
        <v>-59860.419999999925</v>
      </c>
    </row>
    <row r="151" spans="1:38" x14ac:dyDescent="0.25">
      <c r="A151" s="1" t="s">
        <v>493</v>
      </c>
      <c r="B151" s="1" t="s">
        <v>494</v>
      </c>
      <c r="C151" s="66">
        <v>1617</v>
      </c>
      <c r="D151" s="67" t="s">
        <v>1208</v>
      </c>
      <c r="E151" t="s">
        <v>3128</v>
      </c>
      <c r="F151" s="297">
        <v>262490.32</v>
      </c>
      <c r="G151" s="297">
        <v>0</v>
      </c>
      <c r="H151" s="297">
        <v>67666.97</v>
      </c>
      <c r="I151">
        <v>822495.48</v>
      </c>
      <c r="J151">
        <v>7397.04</v>
      </c>
      <c r="N151" s="297">
        <v>19671.73</v>
      </c>
      <c r="P151">
        <v>587481.24</v>
      </c>
      <c r="R151">
        <v>399608.02</v>
      </c>
      <c r="T151" s="297">
        <v>1366339.35</v>
      </c>
      <c r="U151" s="297">
        <v>141010</v>
      </c>
      <c r="V151" s="297">
        <v>168.95</v>
      </c>
      <c r="X151" s="297">
        <v>1443080</v>
      </c>
      <c r="Y151" s="297">
        <v>14000</v>
      </c>
      <c r="Z151">
        <v>1710897</v>
      </c>
      <c r="AC151">
        <v>1072221.1299999999</v>
      </c>
      <c r="AD151">
        <v>75956.850000000006</v>
      </c>
      <c r="AF151">
        <v>10000</v>
      </c>
      <c r="AG151" s="76">
        <f t="shared" ref="AG151:AG189" si="18">SUM(F151:H151)</f>
        <v>330157.29000000004</v>
      </c>
      <c r="AH151" s="31">
        <f t="shared" ref="AH151:AH189" si="19">SUM(K151:O151)</f>
        <v>19671.73</v>
      </c>
      <c r="AI151" s="21">
        <f t="shared" ref="AI151:AI189" si="20">AG151-AH151</f>
        <v>310485.56000000006</v>
      </c>
      <c r="AJ151" s="15">
        <f t="shared" ref="AJ151:AJ189" si="21">SUM(S151:Y151)</f>
        <v>2964598.3</v>
      </c>
      <c r="AK151" s="16">
        <f t="shared" ref="AK151:AK189" si="22">SUM(Z151:AF151)</f>
        <v>2869074.98</v>
      </c>
      <c r="AL151" s="26">
        <f t="shared" si="17"/>
        <v>95523.319999999832</v>
      </c>
    </row>
    <row r="152" spans="1:38" x14ac:dyDescent="0.25">
      <c r="A152" s="1" t="s">
        <v>493</v>
      </c>
      <c r="B152" s="1" t="s">
        <v>494</v>
      </c>
      <c r="C152" s="66">
        <v>1689</v>
      </c>
      <c r="D152" s="67" t="s">
        <v>1209</v>
      </c>
      <c r="E152" t="s">
        <v>3129</v>
      </c>
      <c r="F152" s="297">
        <v>433162.54</v>
      </c>
      <c r="G152" s="297">
        <v>0</v>
      </c>
      <c r="H152" s="297">
        <v>73346.210000000006</v>
      </c>
      <c r="I152">
        <v>292545.56</v>
      </c>
      <c r="J152">
        <v>66539.210000000006</v>
      </c>
      <c r="N152" s="297">
        <v>65430</v>
      </c>
      <c r="P152">
        <v>-1009202.71</v>
      </c>
      <c r="R152">
        <v>1677902.08</v>
      </c>
      <c r="T152" s="297">
        <v>1795561.91</v>
      </c>
      <c r="U152" s="297">
        <v>113970</v>
      </c>
      <c r="V152" s="297">
        <v>330.01</v>
      </c>
      <c r="X152" s="297">
        <v>1063182</v>
      </c>
      <c r="Y152" s="297">
        <v>12000</v>
      </c>
      <c r="Z152">
        <v>1482583</v>
      </c>
      <c r="AA152">
        <v>4500</v>
      </c>
      <c r="AC152">
        <v>1231652.55</v>
      </c>
      <c r="AD152">
        <v>65270.720000000001</v>
      </c>
      <c r="AF152">
        <v>10000</v>
      </c>
      <c r="AG152" s="76">
        <f t="shared" si="18"/>
        <v>506508.75</v>
      </c>
      <c r="AH152" s="31">
        <f t="shared" si="19"/>
        <v>65430</v>
      </c>
      <c r="AI152" s="21">
        <f t="shared" si="20"/>
        <v>441078.75</v>
      </c>
      <c r="AJ152" s="15">
        <f t="shared" si="21"/>
        <v>2985043.92</v>
      </c>
      <c r="AK152" s="16">
        <f t="shared" si="22"/>
        <v>2794006.27</v>
      </c>
      <c r="AL152" s="26">
        <f t="shared" si="17"/>
        <v>191037.64999999991</v>
      </c>
    </row>
    <row r="153" spans="1:38" x14ac:dyDescent="0.25">
      <c r="A153" s="1" t="s">
        <v>493</v>
      </c>
      <c r="B153" s="1" t="s">
        <v>494</v>
      </c>
      <c r="C153" s="66">
        <v>4089</v>
      </c>
      <c r="D153" s="67" t="s">
        <v>1210</v>
      </c>
      <c r="E153" t="s">
        <v>3130</v>
      </c>
      <c r="F153" s="297">
        <v>665593.88</v>
      </c>
      <c r="G153" s="297">
        <v>61248</v>
      </c>
      <c r="H153" s="297">
        <v>236835.02</v>
      </c>
      <c r="I153">
        <v>754534.97</v>
      </c>
      <c r="J153">
        <v>44951.46</v>
      </c>
      <c r="N153" s="297">
        <v>656.4</v>
      </c>
      <c r="P153">
        <v>662257.37</v>
      </c>
      <c r="R153">
        <v>511906.95</v>
      </c>
      <c r="T153" s="297">
        <v>2536741.75</v>
      </c>
      <c r="U153" s="297">
        <v>262000</v>
      </c>
      <c r="V153" s="297">
        <v>463.12</v>
      </c>
      <c r="X153" s="297">
        <v>2330725</v>
      </c>
      <c r="Y153" s="297">
        <v>56000</v>
      </c>
      <c r="Z153">
        <v>2927966</v>
      </c>
      <c r="AC153">
        <v>1434379.62</v>
      </c>
      <c r="AD153">
        <v>91875.199999999997</v>
      </c>
      <c r="AF153">
        <v>10000</v>
      </c>
      <c r="AG153" s="76">
        <f t="shared" si="18"/>
        <v>963676.9</v>
      </c>
      <c r="AH153" s="31">
        <f t="shared" si="19"/>
        <v>656.4</v>
      </c>
      <c r="AI153" s="21">
        <f t="shared" si="20"/>
        <v>963020.5</v>
      </c>
      <c r="AJ153" s="15">
        <f t="shared" si="21"/>
        <v>5185929.87</v>
      </c>
      <c r="AK153" s="16">
        <f t="shared" si="22"/>
        <v>4464220.82</v>
      </c>
      <c r="AL153" s="26">
        <f t="shared" si="17"/>
        <v>721709.04999999981</v>
      </c>
    </row>
    <row r="154" spans="1:38" x14ac:dyDescent="0.25">
      <c r="A154" s="1" t="s">
        <v>493</v>
      </c>
      <c r="B154" s="1" t="s">
        <v>494</v>
      </c>
      <c r="C154" s="66">
        <v>5940</v>
      </c>
      <c r="D154" s="67" t="s">
        <v>1211</v>
      </c>
      <c r="E154" t="s">
        <v>3131</v>
      </c>
      <c r="F154" s="297">
        <v>1144630.43</v>
      </c>
      <c r="G154" s="297">
        <v>0</v>
      </c>
      <c r="H154" s="297">
        <v>104065.34</v>
      </c>
      <c r="I154">
        <v>658092.93999999994</v>
      </c>
      <c r="J154">
        <v>123139.53</v>
      </c>
      <c r="N154" s="297">
        <v>0</v>
      </c>
      <c r="P154">
        <v>-1553505.16</v>
      </c>
      <c r="R154">
        <v>3252587.34</v>
      </c>
      <c r="T154" s="297">
        <v>2581210.2400000002</v>
      </c>
      <c r="U154" s="297">
        <v>140300</v>
      </c>
      <c r="V154" s="297">
        <v>887.47</v>
      </c>
      <c r="X154" s="297">
        <v>1518468</v>
      </c>
      <c r="Y154" s="297">
        <v>27000</v>
      </c>
      <c r="Z154">
        <v>2072034</v>
      </c>
      <c r="AA154">
        <v>3000</v>
      </c>
      <c r="AC154">
        <v>1843165.09</v>
      </c>
      <c r="AD154">
        <v>154779.56</v>
      </c>
      <c r="AF154">
        <v>10000</v>
      </c>
      <c r="AG154" s="76">
        <f t="shared" si="18"/>
        <v>1248695.77</v>
      </c>
      <c r="AH154" s="31">
        <f t="shared" si="19"/>
        <v>0</v>
      </c>
      <c r="AI154" s="21">
        <f t="shared" si="20"/>
        <v>1248695.77</v>
      </c>
      <c r="AJ154" s="15">
        <f t="shared" si="21"/>
        <v>4267865.7100000009</v>
      </c>
      <c r="AK154" s="16">
        <f t="shared" si="22"/>
        <v>4082978.65</v>
      </c>
      <c r="AL154" s="26">
        <f t="shared" si="17"/>
        <v>184887.06000000099</v>
      </c>
    </row>
    <row r="155" spans="1:38" x14ac:dyDescent="0.25">
      <c r="A155" s="1" t="s">
        <v>493</v>
      </c>
      <c r="B155" s="1" t="s">
        <v>494</v>
      </c>
      <c r="C155" s="66">
        <v>3290</v>
      </c>
      <c r="D155" s="67" t="s">
        <v>1212</v>
      </c>
      <c r="E155" t="s">
        <v>3176</v>
      </c>
      <c r="F155" s="297">
        <v>766012.4</v>
      </c>
      <c r="G155" s="297">
        <v>0</v>
      </c>
      <c r="H155" s="297">
        <v>173870.44</v>
      </c>
      <c r="I155">
        <v>1496657.72</v>
      </c>
      <c r="J155">
        <v>68895.06</v>
      </c>
      <c r="N155" s="297">
        <v>10000</v>
      </c>
      <c r="P155">
        <v>-529564.99</v>
      </c>
      <c r="R155">
        <v>2705484.32</v>
      </c>
      <c r="T155" s="297">
        <v>2131154.33</v>
      </c>
      <c r="U155" s="297">
        <v>190380</v>
      </c>
      <c r="V155" s="297">
        <v>712.5</v>
      </c>
      <c r="X155" s="297">
        <v>965164</v>
      </c>
      <c r="Y155" s="297">
        <v>12000</v>
      </c>
      <c r="Z155">
        <v>1291653</v>
      </c>
      <c r="AC155">
        <v>1612211.26</v>
      </c>
      <c r="AD155">
        <v>113727.28</v>
      </c>
      <c r="AF155">
        <v>10000</v>
      </c>
      <c r="AG155" s="76">
        <f t="shared" si="18"/>
        <v>939882.84000000008</v>
      </c>
      <c r="AH155" s="31">
        <f t="shared" si="19"/>
        <v>10000</v>
      </c>
      <c r="AI155" s="21">
        <f t="shared" si="20"/>
        <v>929882.84000000008</v>
      </c>
      <c r="AJ155" s="15">
        <f t="shared" si="21"/>
        <v>3299410.83</v>
      </c>
      <c r="AK155" s="16">
        <f t="shared" si="22"/>
        <v>3027591.5399999996</v>
      </c>
      <c r="AL155" s="26">
        <f t="shared" si="17"/>
        <v>271819.2900000005</v>
      </c>
    </row>
    <row r="156" spans="1:38" x14ac:dyDescent="0.25">
      <c r="A156" s="1" t="s">
        <v>497</v>
      </c>
      <c r="B156" s="1" t="s">
        <v>498</v>
      </c>
      <c r="C156" s="66">
        <v>3875</v>
      </c>
      <c r="D156" s="67" t="s">
        <v>1213</v>
      </c>
      <c r="E156" t="s">
        <v>3132</v>
      </c>
      <c r="F156" s="297">
        <v>650294.07999999996</v>
      </c>
      <c r="G156" s="297">
        <v>0</v>
      </c>
      <c r="H156" s="297">
        <v>86821.94</v>
      </c>
      <c r="I156">
        <v>294658.59999999998</v>
      </c>
      <c r="J156">
        <v>120459.49</v>
      </c>
      <c r="N156" s="297">
        <v>1382.19</v>
      </c>
      <c r="Q156">
        <v>-771368.44</v>
      </c>
      <c r="R156">
        <v>1733406.94</v>
      </c>
      <c r="T156" s="297">
        <v>1642212.56</v>
      </c>
      <c r="U156" s="297">
        <v>175915</v>
      </c>
      <c r="V156" s="297">
        <v>542.46</v>
      </c>
      <c r="X156" s="297">
        <v>1560680</v>
      </c>
      <c r="Y156" s="297">
        <v>10500</v>
      </c>
      <c r="Z156">
        <v>2157414.25</v>
      </c>
      <c r="AA156">
        <v>2000</v>
      </c>
      <c r="AB156">
        <v>11386</v>
      </c>
      <c r="AC156">
        <v>453344.65</v>
      </c>
      <c r="AD156">
        <v>210409.2</v>
      </c>
      <c r="AF156">
        <v>45000</v>
      </c>
      <c r="AG156" s="76">
        <f t="shared" si="18"/>
        <v>737116.02</v>
      </c>
      <c r="AH156" s="31">
        <f t="shared" si="19"/>
        <v>1382.19</v>
      </c>
      <c r="AI156" s="21">
        <f t="shared" si="20"/>
        <v>735733.83000000007</v>
      </c>
      <c r="AJ156" s="15">
        <f t="shared" si="21"/>
        <v>3389850.02</v>
      </c>
      <c r="AK156" s="16">
        <f t="shared" si="22"/>
        <v>2879554.1</v>
      </c>
      <c r="AL156" s="26">
        <f t="shared" si="17"/>
        <v>510295.91999999993</v>
      </c>
    </row>
    <row r="157" spans="1:38" x14ac:dyDescent="0.25">
      <c r="A157" s="1" t="s">
        <v>497</v>
      </c>
      <c r="B157" s="1" t="s">
        <v>498</v>
      </c>
      <c r="C157" s="66">
        <v>4209</v>
      </c>
      <c r="D157" s="67" t="s">
        <v>1214</v>
      </c>
      <c r="E157" t="s">
        <v>3133</v>
      </c>
      <c r="F157" s="297">
        <v>440462.8</v>
      </c>
      <c r="G157" s="297">
        <v>0</v>
      </c>
      <c r="H157" s="297">
        <v>30033.46</v>
      </c>
      <c r="I157">
        <v>70888.460000000006</v>
      </c>
      <c r="J157">
        <v>78374.38</v>
      </c>
      <c r="N157" s="297">
        <v>0</v>
      </c>
      <c r="Q157">
        <v>-1475347.24</v>
      </c>
      <c r="R157">
        <v>1890457.72</v>
      </c>
      <c r="T157" s="297">
        <v>1001898.03</v>
      </c>
      <c r="U157" s="297">
        <v>174281</v>
      </c>
      <c r="V157" s="297">
        <v>376.14</v>
      </c>
      <c r="X157" s="297">
        <v>993760</v>
      </c>
      <c r="Y157" s="297">
        <v>24000</v>
      </c>
      <c r="Z157">
        <v>1266259</v>
      </c>
      <c r="AB157">
        <v>4800</v>
      </c>
      <c r="AC157">
        <v>370173.29</v>
      </c>
      <c r="AD157">
        <v>26846.76</v>
      </c>
      <c r="AF157">
        <v>54000</v>
      </c>
      <c r="AG157" s="76">
        <f t="shared" si="18"/>
        <v>470496.26</v>
      </c>
      <c r="AH157" s="31">
        <f t="shared" si="19"/>
        <v>0</v>
      </c>
      <c r="AI157" s="21">
        <f t="shared" si="20"/>
        <v>470496.26</v>
      </c>
      <c r="AJ157" s="15">
        <f t="shared" si="21"/>
        <v>2194315.17</v>
      </c>
      <c r="AK157" s="16">
        <f t="shared" si="22"/>
        <v>1722079.05</v>
      </c>
      <c r="AL157" s="26">
        <f t="shared" si="17"/>
        <v>472236.11999999988</v>
      </c>
    </row>
    <row r="158" spans="1:38" x14ac:dyDescent="0.25">
      <c r="A158" s="1" t="s">
        <v>497</v>
      </c>
      <c r="B158" s="1" t="s">
        <v>498</v>
      </c>
      <c r="C158" s="66">
        <v>5209</v>
      </c>
      <c r="D158" s="67" t="s">
        <v>1215</v>
      </c>
      <c r="E158" t="s">
        <v>3134</v>
      </c>
      <c r="F158" s="297">
        <v>706953.9</v>
      </c>
      <c r="G158" s="297">
        <v>0</v>
      </c>
      <c r="H158" s="297">
        <v>101150.98</v>
      </c>
      <c r="I158">
        <v>1957737.18</v>
      </c>
      <c r="J158">
        <v>-40586.5</v>
      </c>
      <c r="N158" s="297">
        <v>13.8</v>
      </c>
      <c r="Q158">
        <v>1780150.13</v>
      </c>
      <c r="R158">
        <v>715300.29</v>
      </c>
      <c r="T158" s="297">
        <v>1838709.77</v>
      </c>
      <c r="U158" s="297">
        <v>168030</v>
      </c>
      <c r="V158" s="297">
        <v>423.24</v>
      </c>
      <c r="X158" s="297">
        <v>1197820</v>
      </c>
      <c r="Y158" s="297">
        <v>12000</v>
      </c>
      <c r="Z158">
        <v>1865685</v>
      </c>
      <c r="AB158">
        <v>15080</v>
      </c>
      <c r="AC158">
        <v>433752.83</v>
      </c>
      <c r="AD158">
        <v>255373.84</v>
      </c>
      <c r="AG158" s="76">
        <f t="shared" si="18"/>
        <v>808104.88</v>
      </c>
      <c r="AH158" s="31">
        <f t="shared" si="19"/>
        <v>13.8</v>
      </c>
      <c r="AI158" s="21">
        <f t="shared" si="20"/>
        <v>808091.08</v>
      </c>
      <c r="AJ158" s="15">
        <f t="shared" si="21"/>
        <v>3216983.01</v>
      </c>
      <c r="AK158" s="16">
        <f t="shared" si="22"/>
        <v>2569891.67</v>
      </c>
      <c r="AL158" s="26">
        <f t="shared" si="17"/>
        <v>647091.33999999985</v>
      </c>
    </row>
    <row r="159" spans="1:38" x14ac:dyDescent="0.25">
      <c r="A159" s="1" t="s">
        <v>497</v>
      </c>
      <c r="B159" s="1" t="s">
        <v>498</v>
      </c>
      <c r="C159" s="66">
        <v>5460</v>
      </c>
      <c r="D159" s="67" t="s">
        <v>1216</v>
      </c>
      <c r="E159" t="s">
        <v>3135</v>
      </c>
      <c r="F159" s="297">
        <v>801298.79</v>
      </c>
      <c r="G159" s="297">
        <v>0</v>
      </c>
      <c r="H159" s="297">
        <v>117727.59</v>
      </c>
      <c r="I159">
        <v>105870.92</v>
      </c>
      <c r="J159">
        <v>94405.42</v>
      </c>
      <c r="N159" s="297">
        <v>0</v>
      </c>
      <c r="Q159">
        <v>-819109.57</v>
      </c>
      <c r="R159">
        <v>1595931.52</v>
      </c>
      <c r="T159" s="297">
        <v>1781036.83</v>
      </c>
      <c r="V159" s="297">
        <v>663.75</v>
      </c>
      <c r="X159" s="297">
        <v>1085280</v>
      </c>
      <c r="Z159">
        <v>1747870</v>
      </c>
      <c r="AB159">
        <v>12120</v>
      </c>
      <c r="AC159">
        <v>262978.32</v>
      </c>
      <c r="AD159">
        <v>92242.240000000005</v>
      </c>
      <c r="AF159">
        <v>89051.75</v>
      </c>
      <c r="AG159" s="76">
        <f t="shared" si="18"/>
        <v>919026.38</v>
      </c>
      <c r="AH159" s="31">
        <f t="shared" si="19"/>
        <v>0</v>
      </c>
      <c r="AI159" s="21">
        <f t="shared" si="20"/>
        <v>919026.38</v>
      </c>
      <c r="AJ159" s="15">
        <f t="shared" si="21"/>
        <v>2866980.58</v>
      </c>
      <c r="AK159" s="16">
        <f t="shared" si="22"/>
        <v>2204262.31</v>
      </c>
      <c r="AL159" s="26">
        <f t="shared" si="17"/>
        <v>662718.27</v>
      </c>
    </row>
    <row r="160" spans="1:38" x14ac:dyDescent="0.25">
      <c r="A160" s="1" t="s">
        <v>501</v>
      </c>
      <c r="B160" s="1" t="s">
        <v>502</v>
      </c>
      <c r="C160" s="66">
        <v>2090</v>
      </c>
      <c r="D160" s="67" t="s">
        <v>1217</v>
      </c>
      <c r="E160" t="s">
        <v>3136</v>
      </c>
      <c r="F160" s="297">
        <v>520655.25</v>
      </c>
      <c r="G160" s="297">
        <v>0</v>
      </c>
      <c r="H160" s="297">
        <v>56491.61</v>
      </c>
      <c r="I160">
        <v>246405.98</v>
      </c>
      <c r="J160">
        <v>912979.46</v>
      </c>
      <c r="K160" s="297">
        <v>14355</v>
      </c>
      <c r="N160" s="297">
        <v>0</v>
      </c>
      <c r="Q160">
        <v>-1351937.17</v>
      </c>
      <c r="R160">
        <v>2218013.29</v>
      </c>
      <c r="T160" s="297">
        <v>1474357.08</v>
      </c>
      <c r="U160" s="297">
        <v>14250</v>
      </c>
      <c r="V160" s="297">
        <v>1190.43</v>
      </c>
      <c r="X160" s="297">
        <v>1183483</v>
      </c>
      <c r="Z160">
        <v>1484731</v>
      </c>
      <c r="AC160">
        <v>157991.59</v>
      </c>
      <c r="AD160">
        <v>69294.740000000005</v>
      </c>
      <c r="AG160" s="76">
        <f t="shared" si="18"/>
        <v>577146.86</v>
      </c>
      <c r="AH160" s="31">
        <f t="shared" si="19"/>
        <v>14355</v>
      </c>
      <c r="AI160" s="21">
        <f t="shared" si="20"/>
        <v>562791.86</v>
      </c>
      <c r="AJ160" s="15">
        <f t="shared" si="21"/>
        <v>2673280.5099999998</v>
      </c>
      <c r="AK160" s="16">
        <f t="shared" si="22"/>
        <v>1712017.33</v>
      </c>
      <c r="AL160" s="26">
        <f t="shared" si="17"/>
        <v>961263.1799999997</v>
      </c>
    </row>
    <row r="161" spans="1:38" x14ac:dyDescent="0.25">
      <c r="A161" s="1" t="s">
        <v>501</v>
      </c>
      <c r="B161" s="1" t="s">
        <v>502</v>
      </c>
      <c r="C161" s="66">
        <v>3852</v>
      </c>
      <c r="D161" s="67" t="s">
        <v>1218</v>
      </c>
      <c r="E161" t="s">
        <v>3137</v>
      </c>
      <c r="F161" s="297">
        <v>509077.8</v>
      </c>
      <c r="G161" s="297">
        <v>0</v>
      </c>
      <c r="H161" s="297">
        <v>86517.63</v>
      </c>
      <c r="I161">
        <v>111179.56</v>
      </c>
      <c r="J161">
        <v>362444.91</v>
      </c>
      <c r="N161" s="297">
        <v>814.95</v>
      </c>
      <c r="Q161">
        <v>-765562.14</v>
      </c>
      <c r="R161">
        <v>1904185.77</v>
      </c>
      <c r="T161" s="297">
        <v>851862.56</v>
      </c>
      <c r="U161" s="297">
        <v>115337</v>
      </c>
      <c r="V161" s="297">
        <v>573.47</v>
      </c>
      <c r="X161" s="297">
        <v>1983293.5</v>
      </c>
      <c r="Y161" s="297">
        <v>11840</v>
      </c>
      <c r="Z161">
        <v>2383093.5</v>
      </c>
      <c r="AC161">
        <v>293942.82</v>
      </c>
      <c r="AD161">
        <v>138846.39000000001</v>
      </c>
      <c r="AG161" s="76">
        <f t="shared" si="18"/>
        <v>595595.42999999993</v>
      </c>
      <c r="AH161" s="31">
        <f t="shared" si="19"/>
        <v>814.95</v>
      </c>
      <c r="AI161" s="21">
        <f t="shared" si="20"/>
        <v>594780.48</v>
      </c>
      <c r="AJ161" s="15">
        <f t="shared" si="21"/>
        <v>2962906.5300000003</v>
      </c>
      <c r="AK161" s="16">
        <f t="shared" si="22"/>
        <v>2815882.71</v>
      </c>
      <c r="AL161" s="26">
        <f t="shared" si="17"/>
        <v>147023.8200000003</v>
      </c>
    </row>
    <row r="162" spans="1:38" x14ac:dyDescent="0.25">
      <c r="A162" s="1" t="s">
        <v>501</v>
      </c>
      <c r="B162" s="1" t="s">
        <v>502</v>
      </c>
      <c r="C162" s="66">
        <v>4000</v>
      </c>
      <c r="D162" s="67" t="s">
        <v>1219</v>
      </c>
      <c r="E162" t="s">
        <v>3138</v>
      </c>
      <c r="F162" s="297">
        <v>355305.82</v>
      </c>
      <c r="G162" s="297">
        <v>0</v>
      </c>
      <c r="H162" s="297">
        <v>22687.8</v>
      </c>
      <c r="I162">
        <v>354147.82</v>
      </c>
      <c r="J162">
        <v>411669.35</v>
      </c>
      <c r="N162" s="297">
        <v>37.380000000000003</v>
      </c>
      <c r="Q162">
        <v>-872815.34</v>
      </c>
      <c r="R162">
        <v>2050038.21</v>
      </c>
      <c r="T162" s="297">
        <v>929995.42</v>
      </c>
      <c r="V162" s="297">
        <v>378.09</v>
      </c>
      <c r="X162" s="297">
        <v>1195674</v>
      </c>
      <c r="Z162">
        <v>1613663</v>
      </c>
      <c r="AC162">
        <v>172667.07</v>
      </c>
      <c r="AD162">
        <v>165591.9</v>
      </c>
      <c r="AG162" s="76">
        <f t="shared" si="18"/>
        <v>377993.62</v>
      </c>
      <c r="AH162" s="31">
        <f t="shared" si="19"/>
        <v>37.380000000000003</v>
      </c>
      <c r="AI162" s="21">
        <f t="shared" si="20"/>
        <v>377956.24</v>
      </c>
      <c r="AJ162" s="15">
        <f t="shared" si="21"/>
        <v>2126047.5099999998</v>
      </c>
      <c r="AK162" s="16">
        <f t="shared" si="22"/>
        <v>1951921.97</v>
      </c>
      <c r="AL162" s="26">
        <f t="shared" si="17"/>
        <v>174125.5399999998</v>
      </c>
    </row>
    <row r="163" spans="1:38" x14ac:dyDescent="0.25">
      <c r="A163" s="1" t="s">
        <v>501</v>
      </c>
      <c r="B163" s="1" t="s">
        <v>502</v>
      </c>
      <c r="C163" s="66">
        <v>5502</v>
      </c>
      <c r="D163" s="67" t="s">
        <v>1220</v>
      </c>
      <c r="E163" t="s">
        <v>3139</v>
      </c>
      <c r="F163" s="297">
        <v>553859.27</v>
      </c>
      <c r="G163" s="297">
        <v>0</v>
      </c>
      <c r="H163" s="297">
        <v>88849.600000000006</v>
      </c>
      <c r="I163">
        <v>1249277.3999999999</v>
      </c>
      <c r="J163">
        <v>283319.83</v>
      </c>
      <c r="K163" s="297">
        <v>2190</v>
      </c>
      <c r="N163" s="297">
        <v>0</v>
      </c>
      <c r="Q163">
        <v>1961602.78</v>
      </c>
      <c r="R163">
        <v>345682.71</v>
      </c>
      <c r="T163" s="297">
        <v>620603.88</v>
      </c>
      <c r="U163" s="297">
        <v>281300</v>
      </c>
      <c r="V163" s="297">
        <v>599.17999999999995</v>
      </c>
      <c r="X163" s="297">
        <v>1697290</v>
      </c>
      <c r="Y163" s="297">
        <v>37331</v>
      </c>
      <c r="Z163">
        <v>2083690</v>
      </c>
      <c r="AC163">
        <v>214563.25</v>
      </c>
      <c r="AD163">
        <v>259665.2</v>
      </c>
      <c r="AG163" s="76">
        <f t="shared" si="18"/>
        <v>642708.87</v>
      </c>
      <c r="AH163" s="31">
        <f t="shared" si="19"/>
        <v>2190</v>
      </c>
      <c r="AI163" s="21">
        <f t="shared" si="20"/>
        <v>640518.87</v>
      </c>
      <c r="AJ163" s="15">
        <f t="shared" si="21"/>
        <v>2637124.06</v>
      </c>
      <c r="AK163" s="16">
        <f t="shared" si="22"/>
        <v>2557918.4500000002</v>
      </c>
      <c r="AL163" s="26">
        <f t="shared" si="17"/>
        <v>79205.60999999987</v>
      </c>
    </row>
    <row r="164" spans="1:38" x14ac:dyDescent="0.25">
      <c r="A164" s="1" t="s">
        <v>505</v>
      </c>
      <c r="B164" s="1" t="s">
        <v>506</v>
      </c>
      <c r="C164" s="66">
        <v>2505</v>
      </c>
      <c r="D164" s="67" t="s">
        <v>1221</v>
      </c>
      <c r="E164" t="s">
        <v>3140</v>
      </c>
      <c r="F164" s="297">
        <v>873669.37</v>
      </c>
      <c r="G164" s="297">
        <v>0</v>
      </c>
      <c r="H164" s="297">
        <v>67401.789999999994</v>
      </c>
      <c r="I164">
        <v>698135.41</v>
      </c>
      <c r="J164">
        <v>156637.79999999999</v>
      </c>
      <c r="N164" s="297">
        <v>298.43</v>
      </c>
      <c r="Q164">
        <v>969753.64</v>
      </c>
      <c r="R164">
        <v>633085.80000000005</v>
      </c>
      <c r="T164" s="297">
        <v>805948.83</v>
      </c>
      <c r="U164" s="297">
        <v>234400</v>
      </c>
      <c r="V164" s="297">
        <v>785.58</v>
      </c>
      <c r="X164" s="297">
        <v>652860</v>
      </c>
      <c r="Y164" s="297">
        <v>25500</v>
      </c>
      <c r="Z164">
        <v>934858</v>
      </c>
      <c r="AC164">
        <v>355433.94</v>
      </c>
      <c r="AD164">
        <v>124662.24</v>
      </c>
      <c r="AG164" s="76">
        <f t="shared" si="18"/>
        <v>941071.16</v>
      </c>
      <c r="AH164" s="31">
        <f t="shared" si="19"/>
        <v>298.43</v>
      </c>
      <c r="AI164" s="21">
        <f t="shared" si="20"/>
        <v>940772.73</v>
      </c>
      <c r="AJ164" s="15">
        <f t="shared" si="21"/>
        <v>1719494.41</v>
      </c>
      <c r="AK164" s="16">
        <f t="shared" si="22"/>
        <v>1414954.18</v>
      </c>
      <c r="AL164" s="26">
        <f t="shared" si="17"/>
        <v>304540.23</v>
      </c>
    </row>
    <row r="165" spans="1:38" x14ac:dyDescent="0.25">
      <c r="A165" s="1" t="s">
        <v>505</v>
      </c>
      <c r="B165" s="1" t="s">
        <v>506</v>
      </c>
      <c r="C165" s="66">
        <v>3733</v>
      </c>
      <c r="D165" s="67" t="s">
        <v>1222</v>
      </c>
      <c r="E165" t="s">
        <v>3141</v>
      </c>
      <c r="F165" s="297">
        <v>1603370.07</v>
      </c>
      <c r="G165" s="297">
        <v>0</v>
      </c>
      <c r="H165" s="297">
        <v>38832.68</v>
      </c>
      <c r="I165">
        <v>67026.73</v>
      </c>
      <c r="J165">
        <v>226127.7</v>
      </c>
      <c r="N165" s="297">
        <v>141.19999999999999</v>
      </c>
      <c r="Q165">
        <v>148508.89000000001</v>
      </c>
      <c r="R165">
        <v>1315994.6399999999</v>
      </c>
      <c r="T165" s="297">
        <v>1043400.52</v>
      </c>
      <c r="U165" s="297">
        <v>204000</v>
      </c>
      <c r="V165" s="297">
        <v>1673.42</v>
      </c>
      <c r="X165" s="297">
        <v>1449400</v>
      </c>
      <c r="Y165" s="297">
        <v>108100</v>
      </c>
      <c r="Z165">
        <v>1791883</v>
      </c>
      <c r="AC165">
        <v>340720.67</v>
      </c>
      <c r="AD165">
        <v>25746.720000000001</v>
      </c>
      <c r="AE165">
        <v>51360</v>
      </c>
      <c r="AG165" s="76">
        <f t="shared" si="18"/>
        <v>1642202.75</v>
      </c>
      <c r="AH165" s="31">
        <f t="shared" si="19"/>
        <v>141.19999999999999</v>
      </c>
      <c r="AI165" s="21">
        <f t="shared" si="20"/>
        <v>1642061.55</v>
      </c>
      <c r="AJ165" s="15">
        <f t="shared" si="21"/>
        <v>2806573.94</v>
      </c>
      <c r="AK165" s="16">
        <f t="shared" si="22"/>
        <v>2209710.39</v>
      </c>
      <c r="AL165" s="26">
        <f t="shared" si="17"/>
        <v>596863.54999999981</v>
      </c>
    </row>
    <row r="166" spans="1:38" x14ac:dyDescent="0.25">
      <c r="A166" s="1" t="s">
        <v>505</v>
      </c>
      <c r="B166" s="1" t="s">
        <v>506</v>
      </c>
      <c r="C166" s="66">
        <v>5221</v>
      </c>
      <c r="D166" s="67" t="s">
        <v>1223</v>
      </c>
      <c r="E166" t="s">
        <v>3142</v>
      </c>
      <c r="F166" s="297">
        <v>974408.27</v>
      </c>
      <c r="G166" s="297">
        <v>0</v>
      </c>
      <c r="H166" s="297">
        <v>59934.61</v>
      </c>
      <c r="I166">
        <v>85009.22</v>
      </c>
      <c r="J166">
        <v>432330.33</v>
      </c>
      <c r="K166" s="297">
        <v>6900</v>
      </c>
      <c r="N166" s="297">
        <v>101.66</v>
      </c>
      <c r="Q166">
        <v>-410467.24</v>
      </c>
      <c r="R166">
        <v>1954472.19</v>
      </c>
      <c r="T166" s="297">
        <v>1128595.7</v>
      </c>
      <c r="U166" s="297">
        <v>186000</v>
      </c>
      <c r="V166" s="297">
        <v>979.87</v>
      </c>
      <c r="X166" s="297">
        <v>1893750</v>
      </c>
      <c r="Y166" s="297">
        <v>24000</v>
      </c>
      <c r="Z166">
        <v>2264221</v>
      </c>
      <c r="AC166">
        <v>663202.49</v>
      </c>
      <c r="AD166">
        <v>139715.76</v>
      </c>
      <c r="AE166">
        <v>52500</v>
      </c>
      <c r="AG166" s="76">
        <f t="shared" si="18"/>
        <v>1034342.88</v>
      </c>
      <c r="AH166" s="31">
        <f t="shared" si="19"/>
        <v>7001.66</v>
      </c>
      <c r="AI166" s="21">
        <f t="shared" si="20"/>
        <v>1027341.22</v>
      </c>
      <c r="AJ166" s="15">
        <f t="shared" si="21"/>
        <v>3233325.5700000003</v>
      </c>
      <c r="AK166" s="16">
        <f t="shared" si="22"/>
        <v>3119639.25</v>
      </c>
      <c r="AL166" s="26">
        <f t="shared" si="17"/>
        <v>113686.3200000003</v>
      </c>
    </row>
    <row r="167" spans="1:38" x14ac:dyDescent="0.25">
      <c r="A167" s="1" t="s">
        <v>505</v>
      </c>
      <c r="B167" s="1" t="s">
        <v>506</v>
      </c>
      <c r="C167" s="66">
        <v>2747</v>
      </c>
      <c r="D167" s="67" t="s">
        <v>1224</v>
      </c>
      <c r="E167" t="s">
        <v>3143</v>
      </c>
      <c r="F167" s="297">
        <v>926117.47</v>
      </c>
      <c r="G167" s="297">
        <v>0</v>
      </c>
      <c r="H167" s="297">
        <v>34168.379999999997</v>
      </c>
      <c r="I167">
        <v>315733.24</v>
      </c>
      <c r="J167">
        <v>35774.129999999997</v>
      </c>
      <c r="K167" s="297">
        <v>26529.35</v>
      </c>
      <c r="N167" s="297">
        <v>463.6</v>
      </c>
      <c r="Q167">
        <v>-258143.61</v>
      </c>
      <c r="R167">
        <v>1659140.58</v>
      </c>
      <c r="T167" s="297">
        <v>871575.42</v>
      </c>
      <c r="U167" s="297">
        <v>25100</v>
      </c>
      <c r="V167" s="297">
        <v>1299.6099999999999</v>
      </c>
      <c r="X167" s="297">
        <v>1172800</v>
      </c>
      <c r="Y167" s="297">
        <v>26000</v>
      </c>
      <c r="Z167">
        <v>1441118</v>
      </c>
      <c r="AC167">
        <v>688637.23</v>
      </c>
      <c r="AD167">
        <v>77991.039999999994</v>
      </c>
      <c r="AE167">
        <v>45000</v>
      </c>
      <c r="AG167" s="76">
        <f t="shared" si="18"/>
        <v>960285.85</v>
      </c>
      <c r="AH167" s="31">
        <f t="shared" si="19"/>
        <v>26992.949999999997</v>
      </c>
      <c r="AI167" s="21">
        <f t="shared" si="20"/>
        <v>933292.9</v>
      </c>
      <c r="AJ167" s="15">
        <f t="shared" si="21"/>
        <v>2096775.03</v>
      </c>
      <c r="AK167" s="16">
        <f t="shared" si="22"/>
        <v>2252746.27</v>
      </c>
      <c r="AL167" s="26">
        <f t="shared" si="17"/>
        <v>-155971.24</v>
      </c>
    </row>
    <row r="168" spans="1:38" x14ac:dyDescent="0.25">
      <c r="A168" s="1" t="s">
        <v>505</v>
      </c>
      <c r="B168" s="1" t="s">
        <v>506</v>
      </c>
      <c r="C168" s="66">
        <v>3860</v>
      </c>
      <c r="D168" s="67" t="s">
        <v>1225</v>
      </c>
      <c r="E168" t="s">
        <v>3144</v>
      </c>
      <c r="F168" s="297">
        <v>213526.44</v>
      </c>
      <c r="G168" s="297">
        <v>0</v>
      </c>
      <c r="H168" s="297">
        <v>27411.71</v>
      </c>
      <c r="I168">
        <v>161101.76000000001</v>
      </c>
      <c r="J168">
        <v>191267.79</v>
      </c>
      <c r="K168" s="297">
        <v>80000</v>
      </c>
      <c r="N168" s="297">
        <v>542.41999999999996</v>
      </c>
      <c r="Q168">
        <v>-2633095.4700000002</v>
      </c>
      <c r="R168">
        <v>3430123.36</v>
      </c>
      <c r="T168" s="297">
        <v>1090834.8700000001</v>
      </c>
      <c r="V168" s="297">
        <v>417.94</v>
      </c>
      <c r="X168" s="297">
        <v>1986050</v>
      </c>
      <c r="Y168" s="297">
        <v>13250</v>
      </c>
      <c r="Z168">
        <v>2331173.79</v>
      </c>
      <c r="AA168">
        <v>5672</v>
      </c>
      <c r="AB168">
        <v>19000</v>
      </c>
      <c r="AC168">
        <v>782234.12</v>
      </c>
      <c r="AD168">
        <v>81725.919999999998</v>
      </c>
      <c r="AE168">
        <v>36000</v>
      </c>
      <c r="AG168" s="76">
        <f t="shared" si="18"/>
        <v>240938.15</v>
      </c>
      <c r="AH168" s="31">
        <f t="shared" si="19"/>
        <v>80542.42</v>
      </c>
      <c r="AI168" s="21">
        <f t="shared" si="20"/>
        <v>160395.72999999998</v>
      </c>
      <c r="AJ168" s="15">
        <f t="shared" si="21"/>
        <v>3090552.81</v>
      </c>
      <c r="AK168" s="16">
        <f t="shared" si="22"/>
        <v>3255805.83</v>
      </c>
      <c r="AL168" s="26">
        <f t="shared" si="17"/>
        <v>-165253.02000000002</v>
      </c>
    </row>
    <row r="169" spans="1:38" x14ac:dyDescent="0.25">
      <c r="A169" s="1" t="s">
        <v>509</v>
      </c>
      <c r="B169" s="1" t="s">
        <v>510</v>
      </c>
      <c r="C169" s="66">
        <v>992</v>
      </c>
      <c r="D169" s="67" t="s">
        <v>1226</v>
      </c>
      <c r="E169" t="s">
        <v>3145</v>
      </c>
      <c r="F169" s="297">
        <v>466309.96</v>
      </c>
      <c r="G169" s="297">
        <v>0</v>
      </c>
      <c r="H169" s="297">
        <v>73117.48</v>
      </c>
      <c r="I169">
        <v>401903.91</v>
      </c>
      <c r="J169">
        <v>123935.81</v>
      </c>
      <c r="N169" s="297">
        <v>1268.46</v>
      </c>
      <c r="Q169">
        <v>915401.62</v>
      </c>
      <c r="T169" s="297">
        <v>1406618.29</v>
      </c>
      <c r="V169" s="297">
        <v>770.37</v>
      </c>
      <c r="X169" s="297">
        <v>975560</v>
      </c>
      <c r="Y169" s="297">
        <v>15500</v>
      </c>
      <c r="Z169">
        <v>1356892</v>
      </c>
      <c r="AA169">
        <v>3000</v>
      </c>
      <c r="AC169">
        <v>313555.45</v>
      </c>
      <c r="AD169">
        <v>22202.880000000001</v>
      </c>
      <c r="AG169" s="76">
        <f t="shared" si="18"/>
        <v>539427.44000000006</v>
      </c>
      <c r="AH169" s="31">
        <f t="shared" si="19"/>
        <v>1268.46</v>
      </c>
      <c r="AI169" s="21">
        <f t="shared" si="20"/>
        <v>538158.9800000001</v>
      </c>
      <c r="AJ169" s="15">
        <f t="shared" si="21"/>
        <v>2398448.66</v>
      </c>
      <c r="AK169" s="16">
        <f t="shared" si="22"/>
        <v>1695650.3299999998</v>
      </c>
      <c r="AL169" s="26">
        <f t="shared" si="17"/>
        <v>702798.33000000031</v>
      </c>
    </row>
    <row r="170" spans="1:38" x14ac:dyDescent="0.25">
      <c r="A170" s="1" t="s">
        <v>509</v>
      </c>
      <c r="B170" s="1" t="s">
        <v>510</v>
      </c>
      <c r="C170" s="66">
        <v>5690</v>
      </c>
      <c r="D170" s="67" t="s">
        <v>1227</v>
      </c>
      <c r="E170" t="s">
        <v>3146</v>
      </c>
      <c r="F170" s="297">
        <v>678932.85</v>
      </c>
      <c r="G170" s="297">
        <v>0</v>
      </c>
      <c r="H170" s="297">
        <v>70246.899999999994</v>
      </c>
      <c r="I170">
        <v>150693.13</v>
      </c>
      <c r="J170">
        <v>487129.18</v>
      </c>
      <c r="N170" s="297">
        <v>555.41999999999996</v>
      </c>
      <c r="Q170">
        <v>1261350.3999999999</v>
      </c>
      <c r="T170" s="297">
        <v>1632524.97</v>
      </c>
      <c r="V170" s="297">
        <v>1078.55</v>
      </c>
      <c r="X170" s="297">
        <v>1324820</v>
      </c>
      <c r="Y170" s="297">
        <v>31000</v>
      </c>
      <c r="Z170">
        <v>1871995.84</v>
      </c>
      <c r="AC170">
        <v>480051.41</v>
      </c>
      <c r="AD170">
        <v>108041.28</v>
      </c>
      <c r="AG170" s="76">
        <f t="shared" si="18"/>
        <v>749179.75</v>
      </c>
      <c r="AH170" s="31">
        <f t="shared" si="19"/>
        <v>555.41999999999996</v>
      </c>
      <c r="AI170" s="21">
        <f t="shared" si="20"/>
        <v>748624.33</v>
      </c>
      <c r="AJ170" s="15">
        <f t="shared" si="21"/>
        <v>2989423.52</v>
      </c>
      <c r="AK170" s="16">
        <f t="shared" si="22"/>
        <v>2460088.5299999998</v>
      </c>
      <c r="AL170" s="26">
        <f t="shared" si="17"/>
        <v>529334.99000000022</v>
      </c>
    </row>
    <row r="171" spans="1:38" x14ac:dyDescent="0.25">
      <c r="A171" s="1" t="s">
        <v>509</v>
      </c>
      <c r="B171" s="1" t="s">
        <v>510</v>
      </c>
      <c r="C171" s="66">
        <v>3265</v>
      </c>
      <c r="D171" s="67" t="s">
        <v>1228</v>
      </c>
      <c r="E171" t="s">
        <v>3147</v>
      </c>
      <c r="F171" s="297">
        <v>294212.57</v>
      </c>
      <c r="H171" s="297">
        <v>48901.36</v>
      </c>
      <c r="I171">
        <v>324716.81</v>
      </c>
      <c r="J171">
        <v>724763.9</v>
      </c>
      <c r="Q171">
        <v>1190014.76</v>
      </c>
      <c r="T171" s="297">
        <v>1201807.9099999999</v>
      </c>
      <c r="V171" s="297">
        <v>485.43</v>
      </c>
      <c r="X171" s="297">
        <v>1201130</v>
      </c>
      <c r="Y171" s="297">
        <v>20000</v>
      </c>
      <c r="Z171">
        <v>1619963</v>
      </c>
      <c r="AA171">
        <v>1500</v>
      </c>
      <c r="AC171">
        <v>231016.33</v>
      </c>
      <c r="AD171">
        <v>53652.88</v>
      </c>
      <c r="AG171" s="76">
        <f t="shared" si="18"/>
        <v>343113.93</v>
      </c>
      <c r="AH171" s="31">
        <f t="shared" si="19"/>
        <v>0</v>
      </c>
      <c r="AI171" s="21">
        <f t="shared" si="20"/>
        <v>343113.93</v>
      </c>
      <c r="AJ171" s="15">
        <f t="shared" si="21"/>
        <v>2423423.34</v>
      </c>
      <c r="AK171" s="16">
        <f t="shared" si="22"/>
        <v>1906132.21</v>
      </c>
      <c r="AL171" s="26">
        <f t="shared" si="17"/>
        <v>517291.12999999989</v>
      </c>
    </row>
    <row r="172" spans="1:38" x14ac:dyDescent="0.25">
      <c r="A172" s="1" t="s">
        <v>509</v>
      </c>
      <c r="B172" s="1" t="s">
        <v>510</v>
      </c>
      <c r="C172" s="66">
        <v>5131</v>
      </c>
      <c r="D172" s="67" t="s">
        <v>1229</v>
      </c>
      <c r="E172" t="s">
        <v>3148</v>
      </c>
      <c r="F172" s="297">
        <v>1075485.83</v>
      </c>
      <c r="G172" s="297">
        <v>0</v>
      </c>
      <c r="H172" s="297">
        <v>101512.3</v>
      </c>
      <c r="I172">
        <v>52458.86</v>
      </c>
      <c r="J172">
        <v>-38584.67</v>
      </c>
      <c r="N172" s="297">
        <v>883.6</v>
      </c>
      <c r="Q172">
        <v>722298.2</v>
      </c>
      <c r="T172" s="297">
        <v>1453418.06</v>
      </c>
      <c r="U172" s="297">
        <v>173920</v>
      </c>
      <c r="V172" s="297">
        <v>1150.6600000000001</v>
      </c>
      <c r="X172" s="297">
        <v>1809390</v>
      </c>
      <c r="Y172" s="297">
        <v>31000</v>
      </c>
      <c r="Z172">
        <v>2261815</v>
      </c>
      <c r="AB172">
        <v>6000</v>
      </c>
      <c r="AC172">
        <v>278439.63</v>
      </c>
      <c r="AD172">
        <v>117502.32</v>
      </c>
      <c r="AG172" s="76">
        <f t="shared" si="18"/>
        <v>1176998.1300000001</v>
      </c>
      <c r="AH172" s="31">
        <f t="shared" si="19"/>
        <v>883.6</v>
      </c>
      <c r="AI172" s="21">
        <f t="shared" si="20"/>
        <v>1176114.53</v>
      </c>
      <c r="AJ172" s="15">
        <f t="shared" si="21"/>
        <v>3468878.7199999997</v>
      </c>
      <c r="AK172" s="16">
        <f t="shared" si="22"/>
        <v>2663756.9499999997</v>
      </c>
      <c r="AL172" s="26">
        <f t="shared" si="17"/>
        <v>805121.77</v>
      </c>
    </row>
    <row r="173" spans="1:38" x14ac:dyDescent="0.25">
      <c r="A173" s="1" t="s">
        <v>509</v>
      </c>
      <c r="B173" s="1" t="s">
        <v>510</v>
      </c>
      <c r="C173" s="66">
        <v>3470</v>
      </c>
      <c r="D173" s="67" t="s">
        <v>1230</v>
      </c>
      <c r="E173" t="s">
        <v>3149</v>
      </c>
      <c r="F173" s="297">
        <v>1369238.42</v>
      </c>
      <c r="G173" s="297">
        <v>0</v>
      </c>
      <c r="H173" s="297">
        <v>129167.36</v>
      </c>
      <c r="I173">
        <v>289064</v>
      </c>
      <c r="J173">
        <v>289456.18</v>
      </c>
      <c r="N173" s="297">
        <v>2764.98</v>
      </c>
      <c r="Q173">
        <v>1516605.12</v>
      </c>
      <c r="T173" s="297">
        <v>1612373.59</v>
      </c>
      <c r="U173" s="297">
        <v>263900</v>
      </c>
      <c r="V173" s="297">
        <v>1814.39</v>
      </c>
      <c r="X173" s="297">
        <v>1546270</v>
      </c>
      <c r="Y173" s="297">
        <v>26500</v>
      </c>
      <c r="Z173">
        <v>1996330</v>
      </c>
      <c r="AA173">
        <v>4500</v>
      </c>
      <c r="AB173">
        <v>2940</v>
      </c>
      <c r="AC173">
        <v>404861.05</v>
      </c>
      <c r="AD173">
        <v>113502.32</v>
      </c>
      <c r="AG173" s="76">
        <f t="shared" si="18"/>
        <v>1498405.78</v>
      </c>
      <c r="AH173" s="31">
        <f t="shared" si="19"/>
        <v>2764.98</v>
      </c>
      <c r="AI173" s="21">
        <f t="shared" si="20"/>
        <v>1495640.8</v>
      </c>
      <c r="AJ173" s="15">
        <f t="shared" si="21"/>
        <v>3450857.98</v>
      </c>
      <c r="AK173" s="16">
        <f t="shared" si="22"/>
        <v>2522133.3699999996</v>
      </c>
      <c r="AL173" s="26">
        <f t="shared" si="17"/>
        <v>928724.61000000034</v>
      </c>
    </row>
    <row r="174" spans="1:38" x14ac:dyDescent="0.25">
      <c r="A174" s="1" t="s">
        <v>509</v>
      </c>
      <c r="B174" s="1" t="s">
        <v>510</v>
      </c>
      <c r="C174" s="66">
        <v>6314</v>
      </c>
      <c r="D174" s="67" t="s">
        <v>1231</v>
      </c>
      <c r="E174" t="s">
        <v>3150</v>
      </c>
      <c r="F174" s="297">
        <v>836953.91</v>
      </c>
      <c r="G174" s="297">
        <v>0</v>
      </c>
      <c r="H174" s="297">
        <v>31240.38</v>
      </c>
      <c r="I174">
        <v>310429.48</v>
      </c>
      <c r="J174">
        <v>160375.66</v>
      </c>
      <c r="N174" s="297">
        <v>28</v>
      </c>
      <c r="Q174">
        <v>1064877.83</v>
      </c>
      <c r="T174" s="297">
        <v>2082600.29</v>
      </c>
      <c r="V174" s="297">
        <v>979.26</v>
      </c>
      <c r="X174" s="297">
        <v>1430400</v>
      </c>
      <c r="Y174" s="297">
        <v>31000</v>
      </c>
      <c r="Z174">
        <v>2215850.92</v>
      </c>
      <c r="AC174">
        <v>576463.22</v>
      </c>
      <c r="AD174">
        <v>71278.06</v>
      </c>
      <c r="AG174" s="76">
        <f t="shared" si="18"/>
        <v>868194.29</v>
      </c>
      <c r="AH174" s="31">
        <f t="shared" si="19"/>
        <v>28</v>
      </c>
      <c r="AI174" s="21">
        <f t="shared" si="20"/>
        <v>868166.29</v>
      </c>
      <c r="AJ174" s="15">
        <f t="shared" si="21"/>
        <v>3544979.55</v>
      </c>
      <c r="AK174" s="16">
        <f t="shared" si="22"/>
        <v>2863592.1999999997</v>
      </c>
      <c r="AL174" s="26">
        <f t="shared" si="17"/>
        <v>681387.35000000009</v>
      </c>
    </row>
    <row r="175" spans="1:38" x14ac:dyDescent="0.25">
      <c r="A175" s="1" t="s">
        <v>513</v>
      </c>
      <c r="B175" s="1" t="s">
        <v>514</v>
      </c>
      <c r="C175" s="66">
        <v>4818</v>
      </c>
      <c r="D175" s="67" t="s">
        <v>1232</v>
      </c>
      <c r="E175" t="s">
        <v>3151</v>
      </c>
      <c r="F175" s="297">
        <v>1691592.09</v>
      </c>
      <c r="G175" s="297">
        <v>0</v>
      </c>
      <c r="H175" s="297">
        <v>536290.84</v>
      </c>
      <c r="I175">
        <v>98017.87</v>
      </c>
      <c r="J175">
        <v>136718.78</v>
      </c>
      <c r="N175" s="297">
        <v>84.11</v>
      </c>
      <c r="Q175">
        <v>-282522.40000000002</v>
      </c>
      <c r="R175">
        <v>1908740.29</v>
      </c>
      <c r="T175" s="297">
        <v>2128684.06</v>
      </c>
      <c r="U175" s="297">
        <v>66000</v>
      </c>
      <c r="V175" s="297">
        <v>1356.83</v>
      </c>
      <c r="X175" s="297">
        <v>1373360</v>
      </c>
      <c r="Z175">
        <v>1903955</v>
      </c>
      <c r="AC175">
        <v>373850.95</v>
      </c>
      <c r="AD175">
        <v>50402.36</v>
      </c>
      <c r="AG175" s="76">
        <f t="shared" si="18"/>
        <v>2227882.9300000002</v>
      </c>
      <c r="AH175" s="31">
        <f t="shared" si="19"/>
        <v>84.11</v>
      </c>
      <c r="AI175" s="21">
        <f t="shared" si="20"/>
        <v>2227798.8200000003</v>
      </c>
      <c r="AJ175" s="15">
        <f t="shared" si="21"/>
        <v>3569400.89</v>
      </c>
      <c r="AK175" s="16">
        <f t="shared" si="22"/>
        <v>2328208.31</v>
      </c>
      <c r="AL175" s="26">
        <f t="shared" si="17"/>
        <v>1241192.58</v>
      </c>
    </row>
    <row r="176" spans="1:38" x14ac:dyDescent="0.25">
      <c r="A176" s="1" t="s">
        <v>513</v>
      </c>
      <c r="B176" s="1" t="s">
        <v>514</v>
      </c>
      <c r="C176" s="66">
        <v>3493</v>
      </c>
      <c r="D176" s="67" t="s">
        <v>1233</v>
      </c>
      <c r="E176" t="s">
        <v>3152</v>
      </c>
      <c r="F176" s="297">
        <v>1586158.38</v>
      </c>
      <c r="G176" s="297">
        <v>0</v>
      </c>
      <c r="H176" s="297">
        <v>294297.32</v>
      </c>
      <c r="I176">
        <v>283706.36</v>
      </c>
      <c r="J176">
        <v>778989.2</v>
      </c>
      <c r="N176" s="297">
        <v>358.42</v>
      </c>
      <c r="Q176">
        <v>-625494.52</v>
      </c>
      <c r="R176">
        <v>2036218.61</v>
      </c>
      <c r="T176" s="297">
        <v>2813931.74</v>
      </c>
      <c r="U176" s="297">
        <v>296000</v>
      </c>
      <c r="V176" s="297">
        <v>960.16</v>
      </c>
      <c r="X176" s="297">
        <v>983600</v>
      </c>
      <c r="Z176">
        <v>1418045</v>
      </c>
      <c r="AC176">
        <v>427469.89</v>
      </c>
      <c r="AD176">
        <v>126755.76</v>
      </c>
      <c r="AG176" s="76">
        <f t="shared" si="18"/>
        <v>1880455.7</v>
      </c>
      <c r="AH176" s="31">
        <f t="shared" si="19"/>
        <v>358.42</v>
      </c>
      <c r="AI176" s="21">
        <f t="shared" si="20"/>
        <v>1880097.28</v>
      </c>
      <c r="AJ176" s="15">
        <f t="shared" si="21"/>
        <v>4094491.9000000004</v>
      </c>
      <c r="AK176" s="16">
        <f t="shared" si="22"/>
        <v>1972270.6500000001</v>
      </c>
      <c r="AL176" s="26">
        <f t="shared" si="17"/>
        <v>2122221.25</v>
      </c>
    </row>
    <row r="177" spans="1:38" x14ac:dyDescent="0.25">
      <c r="A177" s="1" t="s">
        <v>513</v>
      </c>
      <c r="B177" s="1" t="s">
        <v>514</v>
      </c>
      <c r="C177" s="66">
        <v>2171</v>
      </c>
      <c r="D177" s="67" t="s">
        <v>1234</v>
      </c>
      <c r="E177" t="s">
        <v>3153</v>
      </c>
      <c r="F177" s="297">
        <v>1223686.93</v>
      </c>
      <c r="G177" s="297">
        <v>0</v>
      </c>
      <c r="H177" s="297">
        <v>315076.88</v>
      </c>
      <c r="I177">
        <v>10</v>
      </c>
      <c r="J177">
        <v>116886.52</v>
      </c>
      <c r="N177" s="297">
        <v>248.67</v>
      </c>
      <c r="Q177">
        <v>-1444997.47</v>
      </c>
      <c r="R177">
        <v>2581996.2400000002</v>
      </c>
      <c r="T177" s="297">
        <v>1332595.06</v>
      </c>
      <c r="U177" s="297">
        <v>193900</v>
      </c>
      <c r="V177" s="297">
        <v>883.16</v>
      </c>
      <c r="X177" s="297">
        <v>897120</v>
      </c>
      <c r="Z177">
        <v>1258236</v>
      </c>
      <c r="AC177">
        <v>307568.03999999998</v>
      </c>
      <c r="AD177">
        <v>37793.79</v>
      </c>
      <c r="AF177">
        <v>6000</v>
      </c>
      <c r="AG177" s="76">
        <f t="shared" si="18"/>
        <v>1538763.81</v>
      </c>
      <c r="AH177" s="31">
        <f t="shared" si="19"/>
        <v>248.67</v>
      </c>
      <c r="AI177" s="21">
        <f t="shared" si="20"/>
        <v>1538515.1400000001</v>
      </c>
      <c r="AJ177" s="15">
        <f t="shared" si="21"/>
        <v>2424498.2199999997</v>
      </c>
      <c r="AK177" s="16">
        <f t="shared" si="22"/>
        <v>1609597.83</v>
      </c>
      <c r="AL177" s="26">
        <f t="shared" si="17"/>
        <v>814900.38999999966</v>
      </c>
    </row>
    <row r="178" spans="1:38" x14ac:dyDescent="0.25">
      <c r="A178" s="1" t="s">
        <v>513</v>
      </c>
      <c r="B178" s="1" t="s">
        <v>514</v>
      </c>
      <c r="C178" s="66">
        <v>4974</v>
      </c>
      <c r="D178" s="67" t="s">
        <v>1235</v>
      </c>
      <c r="E178" t="s">
        <v>3154</v>
      </c>
      <c r="F178" s="297">
        <v>1239335.4099999999</v>
      </c>
      <c r="G178" s="297">
        <v>28800</v>
      </c>
      <c r="H178" s="297">
        <v>541811.24</v>
      </c>
      <c r="I178">
        <v>5171.1400000000003</v>
      </c>
      <c r="J178">
        <v>170408.66</v>
      </c>
      <c r="N178" s="297">
        <v>1221.04</v>
      </c>
      <c r="Q178">
        <v>22098.97</v>
      </c>
      <c r="R178">
        <v>1442473.15</v>
      </c>
      <c r="T178" s="297">
        <v>1701317.53</v>
      </c>
      <c r="U178" s="297">
        <v>368316</v>
      </c>
      <c r="V178" s="297">
        <v>619.72</v>
      </c>
      <c r="X178" s="297">
        <v>1032480</v>
      </c>
      <c r="Z178">
        <v>1402125</v>
      </c>
      <c r="AC178">
        <v>500084.46</v>
      </c>
      <c r="AD178">
        <v>291685.5</v>
      </c>
      <c r="AG178" s="76">
        <f t="shared" si="18"/>
        <v>1809946.65</v>
      </c>
      <c r="AH178" s="31">
        <f t="shared" si="19"/>
        <v>1221.04</v>
      </c>
      <c r="AI178" s="21">
        <f t="shared" si="20"/>
        <v>1808725.6099999999</v>
      </c>
      <c r="AJ178" s="15">
        <f t="shared" si="21"/>
        <v>3102733.25</v>
      </c>
      <c r="AK178" s="16">
        <f t="shared" si="22"/>
        <v>2193894.96</v>
      </c>
      <c r="AL178" s="26">
        <f t="shared" si="17"/>
        <v>908838.29</v>
      </c>
    </row>
    <row r="179" spans="1:38" x14ac:dyDescent="0.25">
      <c r="A179" s="1" t="s">
        <v>513</v>
      </c>
      <c r="B179" s="1" t="s">
        <v>514</v>
      </c>
      <c r="C179" s="66">
        <v>2190</v>
      </c>
      <c r="D179" s="67" t="s">
        <v>1236</v>
      </c>
      <c r="E179" t="s">
        <v>3155</v>
      </c>
      <c r="F179" s="297">
        <v>1279603.83</v>
      </c>
      <c r="G179" s="297">
        <v>27296</v>
      </c>
      <c r="H179" s="297">
        <v>175114.94</v>
      </c>
      <c r="I179">
        <v>38003.1</v>
      </c>
      <c r="J179">
        <v>71464.03</v>
      </c>
      <c r="N179" s="297">
        <v>0</v>
      </c>
      <c r="Q179">
        <v>-725814.17</v>
      </c>
      <c r="R179">
        <v>1708773.29</v>
      </c>
      <c r="T179" s="297">
        <v>1199913.8700000001</v>
      </c>
      <c r="U179" s="297">
        <v>311745</v>
      </c>
      <c r="V179" s="297">
        <v>836.79</v>
      </c>
      <c r="X179" s="297">
        <v>686720</v>
      </c>
      <c r="Z179">
        <v>874451</v>
      </c>
      <c r="AA179">
        <v>20524</v>
      </c>
      <c r="AC179">
        <v>311217.26</v>
      </c>
      <c r="AD179">
        <v>115507.62</v>
      </c>
      <c r="AG179" s="76">
        <f t="shared" si="18"/>
        <v>1482014.77</v>
      </c>
      <c r="AH179" s="31">
        <f t="shared" si="19"/>
        <v>0</v>
      </c>
      <c r="AI179" s="21">
        <f t="shared" si="20"/>
        <v>1482014.77</v>
      </c>
      <c r="AJ179" s="15">
        <f t="shared" si="21"/>
        <v>2199215.66</v>
      </c>
      <c r="AK179" s="16">
        <f t="shared" si="22"/>
        <v>1321699.8799999999</v>
      </c>
      <c r="AL179" s="26">
        <f t="shared" si="17"/>
        <v>877515.78000000026</v>
      </c>
    </row>
    <row r="180" spans="1:38" x14ac:dyDescent="0.25">
      <c r="A180" s="1" t="s">
        <v>513</v>
      </c>
      <c r="B180" s="1" t="s">
        <v>514</v>
      </c>
      <c r="C180" s="66">
        <v>3183</v>
      </c>
      <c r="D180" s="67" t="s">
        <v>1237</v>
      </c>
      <c r="E180" t="s">
        <v>3156</v>
      </c>
      <c r="F180" s="297">
        <v>1233254.8799999999</v>
      </c>
      <c r="G180" s="297">
        <v>0</v>
      </c>
      <c r="H180" s="297">
        <v>407765.65</v>
      </c>
      <c r="I180">
        <v>10131.549999999999</v>
      </c>
      <c r="J180">
        <v>27151.01</v>
      </c>
      <c r="N180" s="297">
        <v>730</v>
      </c>
      <c r="Q180">
        <v>-833970.31</v>
      </c>
      <c r="R180">
        <v>1572242.02</v>
      </c>
      <c r="T180" s="297">
        <v>1519635.23</v>
      </c>
      <c r="U180" s="297">
        <v>338935</v>
      </c>
      <c r="V180" s="297">
        <v>581.91</v>
      </c>
      <c r="X180" s="297">
        <v>1051520</v>
      </c>
      <c r="Z180">
        <v>1369448</v>
      </c>
      <c r="AC180">
        <v>250711.11</v>
      </c>
      <c r="AD180">
        <v>18424.150000000001</v>
      </c>
      <c r="AG180" s="76">
        <f t="shared" si="18"/>
        <v>1641020.5299999998</v>
      </c>
      <c r="AH180" s="31">
        <f t="shared" si="19"/>
        <v>730</v>
      </c>
      <c r="AI180" s="21">
        <f t="shared" si="20"/>
        <v>1640290.5299999998</v>
      </c>
      <c r="AJ180" s="15">
        <f t="shared" si="21"/>
        <v>2910672.1399999997</v>
      </c>
      <c r="AK180" s="16">
        <f t="shared" si="22"/>
        <v>1638583.2599999998</v>
      </c>
      <c r="AL180" s="26">
        <f t="shared" si="17"/>
        <v>1272088.8799999999</v>
      </c>
    </row>
    <row r="181" spans="1:38" x14ac:dyDescent="0.25">
      <c r="A181" s="1" t="s">
        <v>513</v>
      </c>
      <c r="B181" s="1" t="s">
        <v>514</v>
      </c>
      <c r="C181" s="66">
        <v>3642</v>
      </c>
      <c r="D181" s="67" t="s">
        <v>1238</v>
      </c>
      <c r="E181" t="s">
        <v>3157</v>
      </c>
      <c r="F181" s="297">
        <v>1207448.76</v>
      </c>
      <c r="G181" s="297">
        <v>0</v>
      </c>
      <c r="H181" s="297">
        <v>360323.57</v>
      </c>
      <c r="I181">
        <v>78131.86</v>
      </c>
      <c r="J181">
        <v>68837.320000000007</v>
      </c>
      <c r="N181" s="297">
        <v>2945.42</v>
      </c>
      <c r="Q181">
        <v>154820.74</v>
      </c>
      <c r="R181">
        <v>1286359.3700000001</v>
      </c>
      <c r="T181" s="297">
        <v>1650304.7</v>
      </c>
      <c r="U181" s="297">
        <v>405590</v>
      </c>
      <c r="V181" s="297">
        <v>896.7</v>
      </c>
      <c r="X181" s="297">
        <v>1437360</v>
      </c>
      <c r="Z181">
        <v>1736340</v>
      </c>
      <c r="AC181">
        <v>853669.9</v>
      </c>
      <c r="AD181">
        <v>278013.02</v>
      </c>
      <c r="AG181" s="76">
        <f t="shared" si="18"/>
        <v>1567772.33</v>
      </c>
      <c r="AH181" s="31">
        <f t="shared" si="19"/>
        <v>2945.42</v>
      </c>
      <c r="AI181" s="21">
        <f t="shared" si="20"/>
        <v>1564826.9100000001</v>
      </c>
      <c r="AJ181" s="15">
        <f t="shared" si="21"/>
        <v>3494151.4</v>
      </c>
      <c r="AK181" s="16">
        <f t="shared" si="22"/>
        <v>2868022.92</v>
      </c>
      <c r="AL181" s="26">
        <f t="shared" si="17"/>
        <v>626128.48</v>
      </c>
    </row>
    <row r="182" spans="1:38" x14ac:dyDescent="0.25">
      <c r="A182" s="1" t="s">
        <v>517</v>
      </c>
      <c r="B182" s="1" t="s">
        <v>519</v>
      </c>
      <c r="C182" s="66">
        <v>3093</v>
      </c>
      <c r="D182" s="67" t="s">
        <v>1239</v>
      </c>
      <c r="E182" t="s">
        <v>3158</v>
      </c>
      <c r="F182" s="297">
        <v>678890.68</v>
      </c>
      <c r="G182" s="297">
        <v>36504.879999999997</v>
      </c>
      <c r="H182" s="297">
        <v>73957.600000000006</v>
      </c>
      <c r="I182">
        <v>186942.27</v>
      </c>
      <c r="J182">
        <v>102833.17</v>
      </c>
      <c r="K182" s="297">
        <v>31486.47</v>
      </c>
      <c r="M182" s="297">
        <v>1107</v>
      </c>
      <c r="Q182">
        <v>-815884.01</v>
      </c>
      <c r="R182">
        <v>1621669.25</v>
      </c>
      <c r="T182" s="297">
        <v>657746.82999999996</v>
      </c>
      <c r="U182" s="297">
        <v>70040</v>
      </c>
      <c r="V182" s="297">
        <v>658.5</v>
      </c>
      <c r="X182" s="297">
        <v>615970</v>
      </c>
      <c r="Y182" s="297">
        <v>190822.82</v>
      </c>
      <c r="Z182">
        <v>859883</v>
      </c>
      <c r="AC182">
        <v>214994.17</v>
      </c>
      <c r="AD182">
        <v>43716.09</v>
      </c>
      <c r="AG182" s="76">
        <f t="shared" si="18"/>
        <v>789353.16</v>
      </c>
      <c r="AH182" s="31">
        <f t="shared" si="19"/>
        <v>32593.47</v>
      </c>
      <c r="AI182" s="21">
        <f t="shared" si="20"/>
        <v>756759.69000000006</v>
      </c>
      <c r="AJ182" s="15">
        <f t="shared" si="21"/>
        <v>1535238.1500000001</v>
      </c>
      <c r="AK182" s="16">
        <f t="shared" si="22"/>
        <v>1118593.26</v>
      </c>
      <c r="AL182" s="26">
        <f t="shared" si="17"/>
        <v>416644.89000000013</v>
      </c>
    </row>
    <row r="183" spans="1:38" x14ac:dyDescent="0.25">
      <c r="A183" s="1" t="s">
        <v>517</v>
      </c>
      <c r="B183" s="1" t="s">
        <v>519</v>
      </c>
      <c r="C183" s="66">
        <v>2775</v>
      </c>
      <c r="D183" s="67" t="s">
        <v>1240</v>
      </c>
      <c r="E183" t="s">
        <v>3159</v>
      </c>
      <c r="F183" s="297">
        <v>510178.16</v>
      </c>
      <c r="G183" s="297">
        <v>0</v>
      </c>
      <c r="H183" s="297">
        <v>82540.850000000006</v>
      </c>
      <c r="I183">
        <v>123751.67</v>
      </c>
      <c r="J183">
        <v>595175.07999999996</v>
      </c>
      <c r="K183" s="297">
        <v>17210</v>
      </c>
      <c r="N183" s="297">
        <v>379.1</v>
      </c>
      <c r="Q183">
        <v>-1182690.04</v>
      </c>
      <c r="R183">
        <v>2143817.25</v>
      </c>
      <c r="T183" s="297">
        <v>976428.26</v>
      </c>
      <c r="U183" s="297">
        <v>99930</v>
      </c>
      <c r="V183" s="297">
        <v>270.95999999999998</v>
      </c>
      <c r="X183" s="297">
        <v>991610</v>
      </c>
      <c r="Y183" s="297">
        <v>390526.75</v>
      </c>
      <c r="Z183">
        <v>1428513</v>
      </c>
      <c r="AC183">
        <v>284397.71000000002</v>
      </c>
      <c r="AD183">
        <v>158579.81</v>
      </c>
      <c r="AG183" s="76">
        <f t="shared" si="18"/>
        <v>592719.01</v>
      </c>
      <c r="AH183" s="31">
        <f t="shared" si="19"/>
        <v>17589.099999999999</v>
      </c>
      <c r="AI183" s="21">
        <f t="shared" si="20"/>
        <v>575129.91</v>
      </c>
      <c r="AJ183" s="15">
        <f t="shared" si="21"/>
        <v>2458765.9699999997</v>
      </c>
      <c r="AK183" s="16">
        <f t="shared" si="22"/>
        <v>1871490.52</v>
      </c>
      <c r="AL183" s="26">
        <f t="shared" si="17"/>
        <v>587275.44999999972</v>
      </c>
    </row>
    <row r="184" spans="1:38" x14ac:dyDescent="0.25">
      <c r="A184" s="1" t="s">
        <v>517</v>
      </c>
      <c r="B184" s="1" t="s">
        <v>519</v>
      </c>
      <c r="C184" s="66">
        <v>2224</v>
      </c>
      <c r="D184" s="67" t="s">
        <v>1241</v>
      </c>
      <c r="E184" t="s">
        <v>3160</v>
      </c>
      <c r="F184" s="297">
        <v>575588.72</v>
      </c>
      <c r="G184" s="297">
        <v>11298</v>
      </c>
      <c r="H184" s="297">
        <v>24237.21</v>
      </c>
      <c r="I184">
        <v>2005131.83</v>
      </c>
      <c r="J184">
        <v>180601.34</v>
      </c>
      <c r="K184" s="297">
        <v>0</v>
      </c>
      <c r="Q184">
        <v>2417802.64</v>
      </c>
      <c r="R184">
        <v>309335.96999999997</v>
      </c>
      <c r="T184" s="297">
        <v>553801.27</v>
      </c>
      <c r="U184" s="297">
        <v>65500</v>
      </c>
      <c r="V184" s="297">
        <v>490.65</v>
      </c>
      <c r="X184" s="297">
        <v>684800</v>
      </c>
      <c r="Y184" s="297">
        <v>157320.20000000001</v>
      </c>
      <c r="Z184">
        <v>819071</v>
      </c>
      <c r="AC184">
        <v>252064.89</v>
      </c>
      <c r="AD184">
        <v>115737.74</v>
      </c>
      <c r="AG184" s="76">
        <f t="shared" si="18"/>
        <v>611123.92999999993</v>
      </c>
      <c r="AH184" s="31">
        <f t="shared" si="19"/>
        <v>0</v>
      </c>
      <c r="AI184" s="21">
        <f t="shared" si="20"/>
        <v>611123.92999999993</v>
      </c>
      <c r="AJ184" s="15">
        <f t="shared" si="21"/>
        <v>1461912.1199999999</v>
      </c>
      <c r="AK184" s="16">
        <f t="shared" si="22"/>
        <v>1186873.6300000001</v>
      </c>
      <c r="AL184" s="26">
        <f t="shared" si="17"/>
        <v>275038.48999999976</v>
      </c>
    </row>
    <row r="185" spans="1:38" x14ac:dyDescent="0.25">
      <c r="A185" s="1" t="s">
        <v>517</v>
      </c>
      <c r="B185" s="1" t="s">
        <v>519</v>
      </c>
      <c r="C185" s="66">
        <v>2037</v>
      </c>
      <c r="D185" s="67" t="s">
        <v>1242</v>
      </c>
      <c r="E185" t="s">
        <v>3161</v>
      </c>
      <c r="F185" s="297">
        <v>506206.26</v>
      </c>
      <c r="G185" s="297">
        <v>35809.4</v>
      </c>
      <c r="H185" s="297">
        <v>29606.46</v>
      </c>
      <c r="I185">
        <v>85646.47</v>
      </c>
      <c r="J185">
        <v>573475.46</v>
      </c>
      <c r="K185" s="297">
        <v>19521</v>
      </c>
      <c r="N185" s="297">
        <v>2620</v>
      </c>
      <c r="Q185">
        <v>-590880.96</v>
      </c>
      <c r="R185">
        <v>1558084.6</v>
      </c>
      <c r="T185" s="297">
        <v>537705.85</v>
      </c>
      <c r="U185" s="297">
        <v>153070</v>
      </c>
      <c r="V185" s="297">
        <v>291.61</v>
      </c>
      <c r="X185" s="297">
        <v>584740</v>
      </c>
      <c r="Y185" s="297">
        <v>175813.05</v>
      </c>
      <c r="Z185">
        <v>763664</v>
      </c>
      <c r="AA185">
        <v>480</v>
      </c>
      <c r="AC185">
        <v>218888.43</v>
      </c>
      <c r="AD185">
        <v>120449.63</v>
      </c>
      <c r="AG185" s="76">
        <f t="shared" si="18"/>
        <v>571622.12</v>
      </c>
      <c r="AH185" s="31">
        <f t="shared" si="19"/>
        <v>22141</v>
      </c>
      <c r="AI185" s="21">
        <f t="shared" si="20"/>
        <v>549481.12</v>
      </c>
      <c r="AJ185" s="15">
        <f t="shared" si="21"/>
        <v>1451620.51</v>
      </c>
      <c r="AK185" s="16">
        <f t="shared" si="22"/>
        <v>1103482.06</v>
      </c>
      <c r="AL185" s="26">
        <f t="shared" si="17"/>
        <v>348138.44999999995</v>
      </c>
    </row>
    <row r="186" spans="1:38" x14ac:dyDescent="0.25">
      <c r="A186" s="1" t="s">
        <v>517</v>
      </c>
      <c r="B186" s="1" t="s">
        <v>519</v>
      </c>
      <c r="C186" s="66">
        <v>3571</v>
      </c>
      <c r="D186" s="67" t="s">
        <v>1243</v>
      </c>
      <c r="E186" t="s">
        <v>3162</v>
      </c>
      <c r="F186" s="297">
        <v>873225.67</v>
      </c>
      <c r="G186" s="297">
        <v>0</v>
      </c>
      <c r="H186" s="297">
        <v>48116.87</v>
      </c>
      <c r="I186">
        <v>320362.05</v>
      </c>
      <c r="J186">
        <v>47516.78</v>
      </c>
      <c r="K186" s="297">
        <v>-21905</v>
      </c>
      <c r="N186" s="297">
        <v>918</v>
      </c>
      <c r="Q186">
        <v>-1031675.21</v>
      </c>
      <c r="R186">
        <v>1939631.19</v>
      </c>
      <c r="T186" s="297">
        <v>1037987.19</v>
      </c>
      <c r="U186" s="297">
        <v>171690</v>
      </c>
      <c r="V186" s="297">
        <v>546.04</v>
      </c>
      <c r="X186" s="297">
        <v>1162840</v>
      </c>
      <c r="Y186" s="297">
        <v>258485.73</v>
      </c>
      <c r="Z186">
        <v>1392513.8</v>
      </c>
      <c r="AC186">
        <v>501172.9</v>
      </c>
      <c r="AD186">
        <v>50394.87</v>
      </c>
      <c r="AG186" s="76">
        <f t="shared" si="18"/>
        <v>921342.54</v>
      </c>
      <c r="AH186" s="31">
        <f t="shared" si="19"/>
        <v>-20987</v>
      </c>
      <c r="AI186" s="21">
        <f t="shared" si="20"/>
        <v>942329.54</v>
      </c>
      <c r="AJ186" s="15">
        <f t="shared" si="21"/>
        <v>2631548.96</v>
      </c>
      <c r="AK186" s="16">
        <f t="shared" si="22"/>
        <v>1944081.5700000003</v>
      </c>
      <c r="AL186" s="26">
        <f t="shared" si="17"/>
        <v>687467.38999999966</v>
      </c>
    </row>
    <row r="187" spans="1:38" x14ac:dyDescent="0.25">
      <c r="A187" s="1" t="s">
        <v>517</v>
      </c>
      <c r="B187" s="1" t="s">
        <v>519</v>
      </c>
      <c r="C187" s="66">
        <v>6793</v>
      </c>
      <c r="D187" s="67" t="s">
        <v>1244</v>
      </c>
      <c r="E187" t="s">
        <v>3163</v>
      </c>
      <c r="F187" s="297">
        <v>1109289.28</v>
      </c>
      <c r="G187" s="297">
        <v>120764.35</v>
      </c>
      <c r="H187" s="297">
        <v>84750.720000000001</v>
      </c>
      <c r="I187">
        <v>91953.279999999999</v>
      </c>
      <c r="J187">
        <v>106632.63</v>
      </c>
      <c r="K187" s="297">
        <v>0</v>
      </c>
      <c r="N187" s="297">
        <v>0</v>
      </c>
      <c r="Q187">
        <v>-1213901.95</v>
      </c>
      <c r="R187">
        <v>2258666.42</v>
      </c>
      <c r="T187" s="297">
        <v>1399953.51</v>
      </c>
      <c r="U187" s="297">
        <v>273260</v>
      </c>
      <c r="V187" s="297">
        <v>844.55</v>
      </c>
      <c r="X187" s="297">
        <v>1874746</v>
      </c>
      <c r="Y187" s="297">
        <v>288421.75</v>
      </c>
      <c r="Z187">
        <v>2385145</v>
      </c>
      <c r="AC187">
        <v>613610.93000000005</v>
      </c>
      <c r="AD187">
        <v>39212.04</v>
      </c>
      <c r="AF187">
        <v>3000</v>
      </c>
      <c r="AG187" s="76">
        <f t="shared" si="18"/>
        <v>1314804.3500000001</v>
      </c>
      <c r="AH187" s="31">
        <f t="shared" si="19"/>
        <v>0</v>
      </c>
      <c r="AI187" s="21">
        <f t="shared" si="20"/>
        <v>1314804.3500000001</v>
      </c>
      <c r="AJ187" s="15">
        <f t="shared" si="21"/>
        <v>3837225.81</v>
      </c>
      <c r="AK187" s="16">
        <f t="shared" si="22"/>
        <v>3040967.97</v>
      </c>
      <c r="AL187" s="26">
        <f t="shared" si="17"/>
        <v>796257.83999999985</v>
      </c>
    </row>
    <row r="188" spans="1:38" x14ac:dyDescent="0.25">
      <c r="A188" s="1" t="s">
        <v>517</v>
      </c>
      <c r="B188" s="1" t="s">
        <v>519</v>
      </c>
      <c r="C188" s="66">
        <v>1011</v>
      </c>
      <c r="D188" s="67" t="s">
        <v>1245</v>
      </c>
      <c r="E188" t="s">
        <v>3164</v>
      </c>
      <c r="F188" s="297">
        <v>324467.53000000003</v>
      </c>
      <c r="G188" s="297">
        <v>43050.46</v>
      </c>
      <c r="H188" s="297">
        <v>60830.25</v>
      </c>
      <c r="I188">
        <v>-49685.16</v>
      </c>
      <c r="J188">
        <v>266526.34999999998</v>
      </c>
      <c r="K188" s="297">
        <v>12697.22</v>
      </c>
      <c r="Q188">
        <v>-2798713.46</v>
      </c>
      <c r="R188">
        <v>3335566.08</v>
      </c>
      <c r="T188" s="297">
        <v>513339.87</v>
      </c>
      <c r="U188" s="297">
        <v>25000</v>
      </c>
      <c r="V188" s="297">
        <v>240.66</v>
      </c>
      <c r="X188" s="297">
        <v>702760</v>
      </c>
      <c r="Y188" s="297">
        <v>172908.04</v>
      </c>
      <c r="Z188">
        <v>898806.48</v>
      </c>
      <c r="AC188">
        <v>150207</v>
      </c>
      <c r="AD188">
        <v>100463</v>
      </c>
      <c r="AG188" s="76">
        <f t="shared" si="18"/>
        <v>428348.24000000005</v>
      </c>
      <c r="AH188" s="31">
        <f t="shared" si="19"/>
        <v>12697.22</v>
      </c>
      <c r="AI188" s="21">
        <f t="shared" si="20"/>
        <v>415651.02000000008</v>
      </c>
      <c r="AJ188" s="15">
        <f t="shared" si="21"/>
        <v>1414248.57</v>
      </c>
      <c r="AK188" s="16">
        <f t="shared" si="22"/>
        <v>1149476.48</v>
      </c>
      <c r="AL188" s="26">
        <f t="shared" si="17"/>
        <v>264772.09000000008</v>
      </c>
    </row>
    <row r="189" spans="1:38" x14ac:dyDescent="0.25">
      <c r="A189" s="1" t="s">
        <v>517</v>
      </c>
      <c r="B189" s="1" t="s">
        <v>519</v>
      </c>
      <c r="C189" s="66">
        <v>3164</v>
      </c>
      <c r="D189" s="67" t="s">
        <v>1246</v>
      </c>
      <c r="E189" t="s">
        <v>3165</v>
      </c>
      <c r="F189" s="297">
        <v>776168.78</v>
      </c>
      <c r="G189" s="297">
        <v>10200</v>
      </c>
      <c r="H189" s="297">
        <v>29384.66</v>
      </c>
      <c r="I189">
        <v>130672.43</v>
      </c>
      <c r="J189">
        <v>122182.38</v>
      </c>
      <c r="K189" s="297">
        <v>78475.77</v>
      </c>
      <c r="N189" s="297">
        <v>11209</v>
      </c>
      <c r="Q189">
        <v>-1283645.3500000001</v>
      </c>
      <c r="R189">
        <v>1980732.96</v>
      </c>
      <c r="T189" s="297">
        <v>902104.59</v>
      </c>
      <c r="U189" s="297">
        <v>18661</v>
      </c>
      <c r="V189" s="297">
        <v>651.78</v>
      </c>
      <c r="X189" s="297">
        <v>1108170</v>
      </c>
      <c r="Y189" s="297">
        <v>332108.90999999997</v>
      </c>
      <c r="Z189">
        <v>1466014</v>
      </c>
      <c r="AA189">
        <v>2736</v>
      </c>
      <c r="AC189">
        <v>356144.02</v>
      </c>
      <c r="AD189">
        <v>24030.29</v>
      </c>
      <c r="AG189" s="76">
        <f t="shared" si="18"/>
        <v>815753.44000000006</v>
      </c>
      <c r="AH189" s="31">
        <f t="shared" si="19"/>
        <v>89684.77</v>
      </c>
      <c r="AI189" s="21">
        <f t="shared" si="20"/>
        <v>726068.67</v>
      </c>
      <c r="AJ189" s="15">
        <f t="shared" si="21"/>
        <v>2361696.2800000003</v>
      </c>
      <c r="AK189" s="16">
        <f t="shared" si="22"/>
        <v>1848924.31</v>
      </c>
      <c r="AL189" s="26">
        <f t="shared" si="17"/>
        <v>512771.9700000002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4"/>
  <sheetViews>
    <sheetView topLeftCell="Q1" zoomScale="102" zoomScaleNormal="102" workbookViewId="0">
      <selection sqref="A1:AI1048576"/>
    </sheetView>
  </sheetViews>
  <sheetFormatPr defaultRowHeight="13.8" x14ac:dyDescent="0.25"/>
  <cols>
    <col min="1" max="1" width="47" bestFit="1" customWidth="1"/>
  </cols>
  <sheetData>
    <row r="1" spans="1:35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3346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3338</v>
      </c>
      <c r="T1" t="s">
        <v>2456</v>
      </c>
      <c r="U1" t="s">
        <v>2457</v>
      </c>
      <c r="V1" t="s">
        <v>2458</v>
      </c>
      <c r="W1" t="s">
        <v>2459</v>
      </c>
      <c r="X1" t="s">
        <v>2803</v>
      </c>
      <c r="Y1" t="s">
        <v>2460</v>
      </c>
      <c r="Z1" t="s">
        <v>2461</v>
      </c>
      <c r="AA1" t="s">
        <v>2462</v>
      </c>
      <c r="AB1" t="s">
        <v>2463</v>
      </c>
      <c r="AC1" t="s">
        <v>2464</v>
      </c>
      <c r="AD1" t="s">
        <v>2465</v>
      </c>
      <c r="AE1" t="s">
        <v>2466</v>
      </c>
      <c r="AF1" t="s">
        <v>2584</v>
      </c>
      <c r="AG1" t="s">
        <v>2586</v>
      </c>
      <c r="AH1" t="s">
        <v>2467</v>
      </c>
      <c r="AI1" t="s">
        <v>2587</v>
      </c>
    </row>
    <row r="2" spans="1:35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3347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3339</v>
      </c>
      <c r="T2" t="s">
        <v>2484</v>
      </c>
      <c r="U2" t="s">
        <v>2485</v>
      </c>
      <c r="V2" t="s">
        <v>2486</v>
      </c>
      <c r="W2" t="s">
        <v>2487</v>
      </c>
      <c r="X2" t="s">
        <v>2804</v>
      </c>
      <c r="Y2" t="s">
        <v>2488</v>
      </c>
      <c r="Z2" t="s">
        <v>2489</v>
      </c>
      <c r="AA2" t="s">
        <v>2490</v>
      </c>
      <c r="AB2" t="s">
        <v>2491</v>
      </c>
      <c r="AC2" t="s">
        <v>2492</v>
      </c>
      <c r="AD2" t="s">
        <v>2493</v>
      </c>
      <c r="AE2" t="s">
        <v>2494</v>
      </c>
      <c r="AF2" t="s">
        <v>2589</v>
      </c>
      <c r="AG2" t="s">
        <v>2591</v>
      </c>
      <c r="AH2" t="s">
        <v>2495</v>
      </c>
      <c r="AI2" t="s">
        <v>2592</v>
      </c>
    </row>
    <row r="3" spans="1:35" x14ac:dyDescent="0.25">
      <c r="A3" t="s">
        <v>2496</v>
      </c>
      <c r="B3">
        <v>81978182.310000002</v>
      </c>
      <c r="C3">
        <v>1991291.52</v>
      </c>
      <c r="D3">
        <v>21532808.140000001</v>
      </c>
      <c r="E3">
        <v>191.85</v>
      </c>
      <c r="F3">
        <v>97943601.739999995</v>
      </c>
      <c r="G3">
        <v>45058801.289999999</v>
      </c>
      <c r="H3">
        <v>2</v>
      </c>
      <c r="I3">
        <v>460400</v>
      </c>
      <c r="J3">
        <v>256019.24</v>
      </c>
      <c r="K3">
        <v>386019.84000000003</v>
      </c>
      <c r="L3">
        <v>300</v>
      </c>
      <c r="M3">
        <v>3282805.23</v>
      </c>
      <c r="N3">
        <v>386480.15</v>
      </c>
      <c r="O3">
        <v>560186</v>
      </c>
      <c r="P3">
        <v>-2487546.9</v>
      </c>
      <c r="Q3">
        <v>-50891897.009999998</v>
      </c>
      <c r="R3">
        <v>276992173.44999999</v>
      </c>
      <c r="S3">
        <v>267</v>
      </c>
      <c r="T3">
        <v>5270.17</v>
      </c>
      <c r="U3">
        <v>107520969.55</v>
      </c>
      <c r="V3">
        <v>10829023.48</v>
      </c>
      <c r="W3">
        <v>84925.74</v>
      </c>
      <c r="X3">
        <v>4900</v>
      </c>
      <c r="Y3">
        <v>128598198.48</v>
      </c>
      <c r="Z3">
        <v>16617259.24</v>
      </c>
      <c r="AA3">
        <v>150675313.19</v>
      </c>
      <c r="AB3">
        <v>303164</v>
      </c>
      <c r="AC3">
        <v>515095</v>
      </c>
      <c r="AD3">
        <v>52605677.829999998</v>
      </c>
      <c r="AE3">
        <v>14385771.300000001</v>
      </c>
      <c r="AF3">
        <v>202030</v>
      </c>
      <c r="AG3">
        <v>14222.8</v>
      </c>
      <c r="AH3">
        <v>1443395.82</v>
      </c>
      <c r="AI3">
        <v>7000</v>
      </c>
    </row>
    <row r="4" spans="1:35" x14ac:dyDescent="0.25">
      <c r="A4" t="s">
        <v>3184</v>
      </c>
      <c r="B4">
        <v>1009462.96</v>
      </c>
      <c r="C4">
        <v>0</v>
      </c>
      <c r="D4">
        <v>52868.07</v>
      </c>
      <c r="F4">
        <v>133187.72</v>
      </c>
      <c r="G4">
        <v>269569.34000000003</v>
      </c>
      <c r="J4">
        <v>3000</v>
      </c>
      <c r="K4">
        <v>6000</v>
      </c>
      <c r="M4">
        <v>145610</v>
      </c>
      <c r="N4">
        <v>1157.18</v>
      </c>
      <c r="O4">
        <v>31500</v>
      </c>
      <c r="Q4">
        <v>-1328620.31</v>
      </c>
      <c r="R4">
        <v>2193223.69</v>
      </c>
      <c r="U4">
        <v>889371.76</v>
      </c>
      <c r="W4">
        <v>696.08</v>
      </c>
      <c r="Y4">
        <v>765520</v>
      </c>
      <c r="Z4">
        <v>71460</v>
      </c>
      <c r="AA4">
        <v>857273</v>
      </c>
      <c r="AB4">
        <v>3000</v>
      </c>
      <c r="AD4">
        <v>331393.59000000003</v>
      </c>
      <c r="AE4">
        <v>14254.72</v>
      </c>
      <c r="AH4">
        <v>10000</v>
      </c>
    </row>
    <row r="5" spans="1:35" x14ac:dyDescent="0.25">
      <c r="A5" t="s">
        <v>3185</v>
      </c>
      <c r="B5">
        <v>669636.4</v>
      </c>
      <c r="C5">
        <v>0</v>
      </c>
      <c r="D5">
        <v>161148.75</v>
      </c>
      <c r="F5">
        <v>861086.61</v>
      </c>
      <c r="G5">
        <v>898915.61</v>
      </c>
      <c r="J5">
        <v>3000</v>
      </c>
      <c r="K5">
        <v>6000</v>
      </c>
      <c r="M5">
        <v>10000</v>
      </c>
      <c r="N5">
        <v>729.9</v>
      </c>
      <c r="Q5">
        <v>1014425.91</v>
      </c>
      <c r="R5">
        <v>1265427.9099999999</v>
      </c>
      <c r="U5">
        <v>779296.33</v>
      </c>
      <c r="W5">
        <v>675.1</v>
      </c>
      <c r="Y5">
        <v>1131040</v>
      </c>
      <c r="AA5">
        <v>1209587</v>
      </c>
      <c r="AD5">
        <v>322061.62</v>
      </c>
      <c r="AE5">
        <v>13022.16</v>
      </c>
      <c r="AH5">
        <v>6480</v>
      </c>
    </row>
    <row r="6" spans="1:35" x14ac:dyDescent="0.25">
      <c r="A6" t="s">
        <v>3186</v>
      </c>
      <c r="B6">
        <v>809959.1</v>
      </c>
      <c r="C6">
        <v>0</v>
      </c>
      <c r="D6">
        <v>96146.09</v>
      </c>
      <c r="F6">
        <v>1007675.79</v>
      </c>
      <c r="G6">
        <v>711771.72</v>
      </c>
      <c r="J6">
        <v>3000</v>
      </c>
      <c r="K6">
        <v>6000</v>
      </c>
      <c r="M6">
        <v>246000</v>
      </c>
      <c r="N6">
        <v>1435.92</v>
      </c>
      <c r="O6">
        <v>54000</v>
      </c>
      <c r="Q6">
        <v>-1365940.63</v>
      </c>
      <c r="R6">
        <v>3482828.65</v>
      </c>
      <c r="U6">
        <v>837033.43</v>
      </c>
      <c r="V6">
        <v>248430</v>
      </c>
      <c r="W6">
        <v>1550.72</v>
      </c>
      <c r="Y6">
        <v>1505700</v>
      </c>
      <c r="AA6">
        <v>1602629</v>
      </c>
      <c r="AD6">
        <v>631580.68999999994</v>
      </c>
      <c r="AE6">
        <v>86475.7</v>
      </c>
      <c r="AH6">
        <v>10000</v>
      </c>
    </row>
    <row r="7" spans="1:35" x14ac:dyDescent="0.25">
      <c r="A7" t="s">
        <v>3187</v>
      </c>
      <c r="B7">
        <v>802501.9</v>
      </c>
      <c r="C7">
        <v>0</v>
      </c>
      <c r="D7">
        <v>95413.67</v>
      </c>
      <c r="F7">
        <v>165209.26</v>
      </c>
      <c r="G7">
        <v>426486.46</v>
      </c>
      <c r="J7">
        <v>2000</v>
      </c>
      <c r="K7">
        <v>54000</v>
      </c>
      <c r="M7">
        <v>92950</v>
      </c>
      <c r="N7">
        <v>11831.8</v>
      </c>
      <c r="Q7">
        <v>-2930738.58</v>
      </c>
      <c r="R7">
        <v>3940312</v>
      </c>
      <c r="U7">
        <v>807953.53</v>
      </c>
      <c r="W7">
        <v>533.76</v>
      </c>
      <c r="Y7">
        <v>643450</v>
      </c>
      <c r="AA7">
        <v>691450</v>
      </c>
      <c r="AD7">
        <v>340210.97</v>
      </c>
      <c r="AE7">
        <v>123786.88</v>
      </c>
      <c r="AH7">
        <v>10000</v>
      </c>
    </row>
    <row r="8" spans="1:35" x14ac:dyDescent="0.25">
      <c r="A8" t="s">
        <v>3188</v>
      </c>
      <c r="B8">
        <v>592186.93000000005</v>
      </c>
      <c r="C8">
        <v>0</v>
      </c>
      <c r="D8">
        <v>38951.120000000003</v>
      </c>
      <c r="F8">
        <v>291784.86</v>
      </c>
      <c r="G8">
        <v>426317.36</v>
      </c>
      <c r="I8">
        <v>194900</v>
      </c>
      <c r="J8">
        <v>2500</v>
      </c>
      <c r="K8">
        <v>12000</v>
      </c>
      <c r="N8">
        <v>654.20000000000005</v>
      </c>
      <c r="Q8">
        <v>-1443466.16</v>
      </c>
      <c r="R8">
        <v>2735240.51</v>
      </c>
      <c r="U8">
        <v>873322.43</v>
      </c>
      <c r="V8">
        <v>18200</v>
      </c>
      <c r="W8">
        <v>582.28</v>
      </c>
      <c r="Y8">
        <v>865700</v>
      </c>
      <c r="AA8">
        <v>923619</v>
      </c>
      <c r="AD8">
        <v>495304.53</v>
      </c>
      <c r="AE8">
        <v>15344.46</v>
      </c>
      <c r="AH8">
        <v>10175</v>
      </c>
    </row>
    <row r="9" spans="1:35" x14ac:dyDescent="0.25">
      <c r="A9" t="s">
        <v>3189</v>
      </c>
      <c r="B9">
        <v>476346.1</v>
      </c>
      <c r="C9">
        <v>0</v>
      </c>
      <c r="D9">
        <v>190236.51</v>
      </c>
      <c r="E9">
        <v>24</v>
      </c>
      <c r="F9">
        <v>757035.11</v>
      </c>
      <c r="G9">
        <v>1170880.31</v>
      </c>
      <c r="K9">
        <v>12000</v>
      </c>
      <c r="Q9">
        <v>-56407.8</v>
      </c>
      <c r="R9">
        <v>2266802.89</v>
      </c>
      <c r="U9">
        <v>685915.42</v>
      </c>
      <c r="V9">
        <v>110000</v>
      </c>
      <c r="W9">
        <v>273.81</v>
      </c>
      <c r="Y9">
        <v>455850</v>
      </c>
      <c r="AA9">
        <v>524889</v>
      </c>
      <c r="AD9">
        <v>263156.84999999998</v>
      </c>
      <c r="AE9">
        <v>19909.439999999999</v>
      </c>
      <c r="AH9">
        <v>10000</v>
      </c>
    </row>
    <row r="10" spans="1:35" x14ac:dyDescent="0.25">
      <c r="A10" t="s">
        <v>3190</v>
      </c>
      <c r="B10">
        <v>618552.59</v>
      </c>
      <c r="C10">
        <v>0</v>
      </c>
      <c r="D10">
        <v>72331.03</v>
      </c>
      <c r="F10">
        <v>930122.44</v>
      </c>
      <c r="G10">
        <v>409949.99</v>
      </c>
      <c r="K10">
        <v>6500</v>
      </c>
      <c r="N10">
        <v>964.49</v>
      </c>
      <c r="O10">
        <v>108000</v>
      </c>
      <c r="Q10">
        <v>-844981.6</v>
      </c>
      <c r="R10">
        <v>2678016.84</v>
      </c>
      <c r="U10">
        <v>867211.23</v>
      </c>
      <c r="V10">
        <v>59320</v>
      </c>
      <c r="W10">
        <v>515.17999999999995</v>
      </c>
      <c r="Y10">
        <v>940300</v>
      </c>
      <c r="AA10">
        <v>1017552.46</v>
      </c>
      <c r="AD10">
        <v>396651.85</v>
      </c>
      <c r="AE10">
        <v>233123.78</v>
      </c>
      <c r="AH10">
        <v>10000</v>
      </c>
    </row>
    <row r="11" spans="1:35" x14ac:dyDescent="0.25">
      <c r="A11" t="s">
        <v>3191</v>
      </c>
      <c r="B11">
        <v>620249.42000000004</v>
      </c>
      <c r="C11">
        <v>0</v>
      </c>
      <c r="D11">
        <v>101622.87</v>
      </c>
      <c r="F11">
        <v>1690840.08</v>
      </c>
      <c r="G11">
        <v>416560.28</v>
      </c>
      <c r="K11">
        <v>6501</v>
      </c>
      <c r="N11">
        <v>38012.120000000003</v>
      </c>
      <c r="O11">
        <v>90000</v>
      </c>
      <c r="Q11">
        <v>2087810.37</v>
      </c>
      <c r="R11">
        <v>585220.22</v>
      </c>
      <c r="U11">
        <v>1051007.1599999999</v>
      </c>
      <c r="W11">
        <v>552.30999999999995</v>
      </c>
      <c r="Y11">
        <v>841370</v>
      </c>
      <c r="AA11">
        <v>931053</v>
      </c>
      <c r="AB11">
        <v>720</v>
      </c>
      <c r="AC11">
        <v>2656</v>
      </c>
      <c r="AD11">
        <v>621856.41</v>
      </c>
      <c r="AE11">
        <v>159145.12</v>
      </c>
      <c r="AH11">
        <v>10000</v>
      </c>
    </row>
    <row r="12" spans="1:35" x14ac:dyDescent="0.25">
      <c r="A12" t="s">
        <v>3192</v>
      </c>
      <c r="B12">
        <v>823548.51</v>
      </c>
      <c r="C12">
        <v>0</v>
      </c>
      <c r="D12">
        <v>166913.97</v>
      </c>
      <c r="F12">
        <v>254514.52</v>
      </c>
      <c r="G12">
        <v>656756.56000000006</v>
      </c>
      <c r="J12">
        <v>0</v>
      </c>
      <c r="K12">
        <v>6000</v>
      </c>
      <c r="N12">
        <v>-168.82</v>
      </c>
      <c r="Q12">
        <v>34346.51</v>
      </c>
      <c r="R12">
        <v>1804328.64</v>
      </c>
      <c r="U12">
        <v>793344.17</v>
      </c>
      <c r="W12">
        <v>646.23</v>
      </c>
      <c r="Y12">
        <v>537180</v>
      </c>
      <c r="AA12">
        <v>667472.49</v>
      </c>
      <c r="AD12">
        <v>280648.12</v>
      </c>
      <c r="AE12">
        <v>259842.56</v>
      </c>
      <c r="AH12">
        <v>10000</v>
      </c>
    </row>
    <row r="13" spans="1:35" x14ac:dyDescent="0.25">
      <c r="A13" t="s">
        <v>3193</v>
      </c>
      <c r="B13">
        <v>573309.72</v>
      </c>
      <c r="C13">
        <v>0</v>
      </c>
      <c r="D13">
        <v>80209.5</v>
      </c>
      <c r="F13">
        <v>192986.97</v>
      </c>
      <c r="G13">
        <v>365737.05</v>
      </c>
      <c r="K13">
        <v>-6000</v>
      </c>
      <c r="N13">
        <v>755.5</v>
      </c>
      <c r="Q13">
        <v>450428.32</v>
      </c>
      <c r="R13">
        <v>667029.63</v>
      </c>
      <c r="U13">
        <v>822970.26</v>
      </c>
      <c r="V13">
        <v>6791.5</v>
      </c>
      <c r="W13">
        <v>557.15</v>
      </c>
      <c r="Y13">
        <v>540020</v>
      </c>
      <c r="AA13">
        <v>663351</v>
      </c>
      <c r="AD13">
        <v>496252.44</v>
      </c>
      <c r="AE13">
        <v>53605.68</v>
      </c>
      <c r="AH13">
        <v>4000</v>
      </c>
    </row>
    <row r="14" spans="1:35" x14ac:dyDescent="0.25">
      <c r="A14" t="s">
        <v>3194</v>
      </c>
      <c r="B14">
        <v>566304.51</v>
      </c>
      <c r="C14">
        <v>0</v>
      </c>
      <c r="D14">
        <v>222906.25</v>
      </c>
      <c r="F14">
        <v>3</v>
      </c>
      <c r="G14">
        <v>789579.7</v>
      </c>
      <c r="K14">
        <v>6000</v>
      </c>
      <c r="N14">
        <v>122</v>
      </c>
      <c r="O14">
        <v>6450</v>
      </c>
      <c r="Q14">
        <v>546282.14</v>
      </c>
      <c r="R14">
        <v>818351.54</v>
      </c>
      <c r="U14">
        <v>811145.75</v>
      </c>
      <c r="W14">
        <v>526.58000000000004</v>
      </c>
      <c r="Y14">
        <v>613550</v>
      </c>
      <c r="Z14">
        <v>92000</v>
      </c>
      <c r="AA14">
        <v>880565</v>
      </c>
      <c r="AD14">
        <v>310576.67</v>
      </c>
      <c r="AE14">
        <v>37752.879999999997</v>
      </c>
      <c r="AH14">
        <v>9500</v>
      </c>
    </row>
    <row r="15" spans="1:35" x14ac:dyDescent="0.25">
      <c r="A15" t="s">
        <v>3195</v>
      </c>
      <c r="B15">
        <v>1130599.26</v>
      </c>
      <c r="C15">
        <v>0</v>
      </c>
      <c r="D15">
        <v>38463.86</v>
      </c>
      <c r="F15">
        <v>543680.39</v>
      </c>
      <c r="G15">
        <v>39807.53</v>
      </c>
      <c r="K15">
        <v>12000</v>
      </c>
      <c r="M15">
        <v>102280</v>
      </c>
      <c r="N15">
        <v>1191</v>
      </c>
      <c r="O15">
        <v>38000</v>
      </c>
      <c r="Q15">
        <v>-2929233.37</v>
      </c>
      <c r="R15">
        <v>3873985.05</v>
      </c>
      <c r="U15">
        <v>1118750.3600000001</v>
      </c>
      <c r="W15">
        <v>342.37</v>
      </c>
      <c r="Y15">
        <v>1059430</v>
      </c>
      <c r="AA15">
        <v>1113430</v>
      </c>
      <c r="AD15">
        <v>288370.07</v>
      </c>
      <c r="AE15">
        <v>67354.3</v>
      </c>
      <c r="AH15">
        <v>10000</v>
      </c>
    </row>
    <row r="16" spans="1:35" x14ac:dyDescent="0.25">
      <c r="A16" t="s">
        <v>3196</v>
      </c>
      <c r="B16">
        <v>503137.27</v>
      </c>
      <c r="C16">
        <v>0</v>
      </c>
      <c r="D16">
        <v>97027.88</v>
      </c>
      <c r="F16">
        <v>1485676.84</v>
      </c>
      <c r="G16">
        <v>165059.01999999999</v>
      </c>
      <c r="K16">
        <v>12000</v>
      </c>
      <c r="M16">
        <v>38858.01</v>
      </c>
      <c r="N16">
        <v>919.58</v>
      </c>
      <c r="Q16">
        <v>32853.67</v>
      </c>
      <c r="R16">
        <v>2037072.22</v>
      </c>
      <c r="U16">
        <v>793102.86</v>
      </c>
      <c r="V16">
        <v>70070</v>
      </c>
      <c r="W16">
        <v>255.07</v>
      </c>
      <c r="Y16">
        <v>1129640</v>
      </c>
      <c r="AA16">
        <v>1196096</v>
      </c>
      <c r="AD16">
        <v>481288.66</v>
      </c>
      <c r="AE16">
        <v>91315.74</v>
      </c>
      <c r="AH16">
        <v>10000</v>
      </c>
    </row>
    <row r="17" spans="1:34" x14ac:dyDescent="0.25">
      <c r="A17" t="s">
        <v>3197</v>
      </c>
      <c r="B17">
        <v>352816.84</v>
      </c>
      <c r="C17">
        <v>4000</v>
      </c>
      <c r="D17">
        <v>79986.240000000005</v>
      </c>
      <c r="F17">
        <v>118844.21</v>
      </c>
      <c r="G17">
        <v>599471.68000000005</v>
      </c>
      <c r="J17">
        <v>78.44</v>
      </c>
      <c r="K17">
        <v>6000</v>
      </c>
      <c r="N17">
        <v>1961.56</v>
      </c>
      <c r="Q17">
        <v>-1737432.74</v>
      </c>
      <c r="R17">
        <v>2706524.69</v>
      </c>
      <c r="U17">
        <v>585828.09</v>
      </c>
      <c r="W17">
        <v>216.01</v>
      </c>
      <c r="Y17">
        <v>976059</v>
      </c>
      <c r="AA17">
        <v>1062370</v>
      </c>
      <c r="AD17">
        <v>170517.66</v>
      </c>
      <c r="AE17">
        <v>128573.42</v>
      </c>
      <c r="AH17">
        <v>6000</v>
      </c>
    </row>
    <row r="18" spans="1:34" x14ac:dyDescent="0.25">
      <c r="A18" t="s">
        <v>3198</v>
      </c>
      <c r="B18">
        <v>293581.36</v>
      </c>
      <c r="C18">
        <v>1998.33</v>
      </c>
      <c r="D18">
        <v>293988.76</v>
      </c>
      <c r="F18">
        <v>1827275.19</v>
      </c>
      <c r="G18">
        <v>813738.04</v>
      </c>
      <c r="J18">
        <v>22000</v>
      </c>
      <c r="K18">
        <v>6000</v>
      </c>
      <c r="N18">
        <v>791.57</v>
      </c>
      <c r="O18">
        <v>78150</v>
      </c>
      <c r="Q18">
        <v>1710911.45</v>
      </c>
      <c r="R18">
        <v>865508.28</v>
      </c>
      <c r="U18">
        <v>1140574.01</v>
      </c>
      <c r="W18">
        <v>139.37</v>
      </c>
      <c r="Y18">
        <v>676370</v>
      </c>
      <c r="AA18">
        <v>804711</v>
      </c>
      <c r="AD18">
        <v>388896.29</v>
      </c>
      <c r="AE18">
        <v>-8404.2900000000009</v>
      </c>
      <c r="AH18">
        <v>10000</v>
      </c>
    </row>
    <row r="19" spans="1:34" x14ac:dyDescent="0.25">
      <c r="A19" t="s">
        <v>3199</v>
      </c>
      <c r="B19">
        <v>495589.07</v>
      </c>
      <c r="C19">
        <v>0</v>
      </c>
      <c r="D19">
        <v>47056.54</v>
      </c>
      <c r="F19">
        <v>-11212.96</v>
      </c>
      <c r="G19">
        <v>48667.46</v>
      </c>
      <c r="K19">
        <v>6000</v>
      </c>
      <c r="N19">
        <v>126</v>
      </c>
      <c r="O19">
        <v>14400</v>
      </c>
      <c r="Q19">
        <v>-2586526.0099999998</v>
      </c>
      <c r="R19">
        <v>2831701.19</v>
      </c>
      <c r="U19">
        <v>795009.32</v>
      </c>
      <c r="W19">
        <v>171.14</v>
      </c>
      <c r="Y19">
        <v>1092960</v>
      </c>
      <c r="AA19">
        <v>1172529</v>
      </c>
      <c r="AD19">
        <v>207715.1</v>
      </c>
      <c r="AE19">
        <v>110427.43</v>
      </c>
      <c r="AH19">
        <v>10000</v>
      </c>
    </row>
    <row r="20" spans="1:34" x14ac:dyDescent="0.25">
      <c r="A20" t="s">
        <v>3200</v>
      </c>
      <c r="B20">
        <v>651195.28</v>
      </c>
      <c r="C20">
        <v>0</v>
      </c>
      <c r="D20">
        <v>149691.54</v>
      </c>
      <c r="F20">
        <v>2131546.0699999998</v>
      </c>
      <c r="G20">
        <v>582961.21</v>
      </c>
      <c r="K20">
        <v>0</v>
      </c>
      <c r="M20">
        <v>20000</v>
      </c>
      <c r="N20">
        <v>1362</v>
      </c>
      <c r="O20">
        <v>78000</v>
      </c>
      <c r="P20">
        <v>-357414.25</v>
      </c>
      <c r="Q20">
        <v>-1874082.52</v>
      </c>
      <c r="R20">
        <v>5546813.3099999996</v>
      </c>
      <c r="U20">
        <v>983366.6</v>
      </c>
      <c r="W20">
        <v>372.81</v>
      </c>
      <c r="Y20">
        <v>973450</v>
      </c>
      <c r="AA20">
        <v>1153195.77</v>
      </c>
      <c r="AD20">
        <v>330650.31</v>
      </c>
      <c r="AE20">
        <v>259337.77</v>
      </c>
      <c r="AH20">
        <v>10300</v>
      </c>
    </row>
    <row r="21" spans="1:34" x14ac:dyDescent="0.25">
      <c r="A21" t="s">
        <v>3201</v>
      </c>
      <c r="B21">
        <v>774219.04</v>
      </c>
      <c r="C21">
        <v>0</v>
      </c>
      <c r="D21">
        <v>47837.5</v>
      </c>
      <c r="F21">
        <v>2284139.4</v>
      </c>
      <c r="G21">
        <v>1893627.73</v>
      </c>
      <c r="J21">
        <v>2000</v>
      </c>
      <c r="K21">
        <v>8000</v>
      </c>
      <c r="N21">
        <v>150</v>
      </c>
      <c r="Q21">
        <v>3199009.64</v>
      </c>
      <c r="R21">
        <v>1606327.04</v>
      </c>
      <c r="U21">
        <v>1292570.06</v>
      </c>
      <c r="W21">
        <v>388.56</v>
      </c>
      <c r="Y21">
        <v>1959360</v>
      </c>
      <c r="AA21">
        <v>2059455</v>
      </c>
      <c r="AD21">
        <v>539837.21</v>
      </c>
      <c r="AE21">
        <v>352262.42</v>
      </c>
      <c r="AH21">
        <v>10000</v>
      </c>
    </row>
    <row r="22" spans="1:34" x14ac:dyDescent="0.25">
      <c r="A22" t="s">
        <v>3202</v>
      </c>
      <c r="B22">
        <v>1062984.47</v>
      </c>
      <c r="C22">
        <v>0</v>
      </c>
      <c r="D22">
        <v>156617.21</v>
      </c>
      <c r="E22">
        <v>167.85</v>
      </c>
      <c r="F22">
        <v>1532950.17</v>
      </c>
      <c r="G22">
        <v>595100.97</v>
      </c>
      <c r="K22">
        <v>6000</v>
      </c>
      <c r="Q22">
        <v>1936258.6</v>
      </c>
      <c r="R22">
        <v>1373222.93</v>
      </c>
      <c r="U22">
        <v>660864.74</v>
      </c>
      <c r="W22">
        <v>1073.6600000000001</v>
      </c>
      <c r="Y22">
        <v>648770</v>
      </c>
      <c r="AA22">
        <v>874406</v>
      </c>
      <c r="AD22">
        <v>202607.26</v>
      </c>
      <c r="AE22">
        <v>146536</v>
      </c>
      <c r="AH22">
        <v>10000</v>
      </c>
    </row>
    <row r="23" spans="1:34" x14ac:dyDescent="0.25">
      <c r="A23" t="s">
        <v>3203</v>
      </c>
      <c r="B23">
        <v>406077.76</v>
      </c>
      <c r="C23">
        <v>0</v>
      </c>
      <c r="D23">
        <v>176433.94</v>
      </c>
      <c r="F23">
        <v>2156109.84</v>
      </c>
      <c r="G23">
        <v>427266.54</v>
      </c>
      <c r="K23">
        <v>0</v>
      </c>
      <c r="M23">
        <v>-23600</v>
      </c>
      <c r="O23">
        <v>12600</v>
      </c>
      <c r="Q23">
        <v>2668498.5499999998</v>
      </c>
      <c r="R23">
        <v>466379.49</v>
      </c>
      <c r="U23">
        <v>704385.54</v>
      </c>
      <c r="V23">
        <v>23600</v>
      </c>
      <c r="W23">
        <v>292.62</v>
      </c>
      <c r="Y23">
        <v>830280</v>
      </c>
      <c r="Z23">
        <v>96000</v>
      </c>
      <c r="AA23">
        <v>848780</v>
      </c>
      <c r="AD23">
        <v>353264.18</v>
      </c>
      <c r="AE23">
        <v>196263.94</v>
      </c>
      <c r="AH23">
        <v>108000</v>
      </c>
    </row>
    <row r="24" spans="1:34" x14ac:dyDescent="0.25">
      <c r="A24" t="s">
        <v>3204</v>
      </c>
      <c r="B24">
        <v>680240.97</v>
      </c>
      <c r="C24">
        <v>28542.6</v>
      </c>
      <c r="D24">
        <v>129067.12</v>
      </c>
      <c r="F24">
        <v>178742.94</v>
      </c>
      <c r="G24">
        <v>124563.28</v>
      </c>
      <c r="J24">
        <v>13000</v>
      </c>
      <c r="K24">
        <v>11000</v>
      </c>
      <c r="M24">
        <v>90000</v>
      </c>
      <c r="N24">
        <v>-2685</v>
      </c>
      <c r="O24">
        <v>-1300</v>
      </c>
      <c r="Q24">
        <v>-862542.75</v>
      </c>
      <c r="R24">
        <v>1804328.64</v>
      </c>
      <c r="U24">
        <v>879596</v>
      </c>
      <c r="W24">
        <v>347.46</v>
      </c>
      <c r="Y24">
        <v>174930</v>
      </c>
      <c r="AA24">
        <v>383861.11</v>
      </c>
      <c r="AD24">
        <v>251208.45</v>
      </c>
      <c r="AE24">
        <v>245287.88</v>
      </c>
      <c r="AH24">
        <v>10000</v>
      </c>
    </row>
    <row r="25" spans="1:34" x14ac:dyDescent="0.25">
      <c r="A25" t="s">
        <v>3205</v>
      </c>
      <c r="B25">
        <v>485213.85</v>
      </c>
      <c r="C25">
        <v>0</v>
      </c>
      <c r="D25">
        <v>249930.32</v>
      </c>
      <c r="F25">
        <v>325096.98</v>
      </c>
      <c r="G25">
        <v>284795.73</v>
      </c>
      <c r="J25">
        <v>7000</v>
      </c>
      <c r="K25">
        <v>6000</v>
      </c>
      <c r="Q25">
        <v>-636412.84</v>
      </c>
      <c r="R25">
        <v>1601555.91</v>
      </c>
      <c r="U25">
        <v>767467.31</v>
      </c>
      <c r="V25">
        <v>88750</v>
      </c>
      <c r="W25">
        <v>590.63</v>
      </c>
      <c r="Y25">
        <v>1321580</v>
      </c>
      <c r="AA25">
        <v>1399376</v>
      </c>
      <c r="AD25">
        <v>327414.19</v>
      </c>
      <c r="AE25">
        <v>42706.94</v>
      </c>
      <c r="AH25">
        <v>10000</v>
      </c>
    </row>
    <row r="26" spans="1:34" x14ac:dyDescent="0.25">
      <c r="A26" t="s">
        <v>3206</v>
      </c>
      <c r="B26">
        <v>383128.3</v>
      </c>
      <c r="C26">
        <v>0</v>
      </c>
      <c r="D26">
        <v>253633.26</v>
      </c>
      <c r="F26">
        <v>35922.83</v>
      </c>
      <c r="G26">
        <v>371853.73</v>
      </c>
      <c r="J26">
        <v>0</v>
      </c>
      <c r="K26">
        <v>8000</v>
      </c>
      <c r="M26">
        <v>161210</v>
      </c>
      <c r="N26">
        <v>55.5</v>
      </c>
      <c r="O26">
        <v>12000</v>
      </c>
      <c r="Q26">
        <v>-682558.82</v>
      </c>
      <c r="R26">
        <v>1188537.31</v>
      </c>
      <c r="U26">
        <v>940415.27</v>
      </c>
      <c r="V26">
        <v>74000</v>
      </c>
      <c r="W26">
        <v>420.3</v>
      </c>
      <c r="Y26">
        <v>893140</v>
      </c>
      <c r="AA26">
        <v>989695</v>
      </c>
      <c r="AD26">
        <v>455514.52</v>
      </c>
      <c r="AE26">
        <v>45193.919999999998</v>
      </c>
      <c r="AH26">
        <v>10000</v>
      </c>
    </row>
    <row r="27" spans="1:34" x14ac:dyDescent="0.25">
      <c r="A27" t="s">
        <v>3326</v>
      </c>
      <c r="B27">
        <v>540281.88</v>
      </c>
      <c r="C27">
        <v>0</v>
      </c>
      <c r="D27">
        <v>17009</v>
      </c>
      <c r="F27">
        <v>663682.79</v>
      </c>
      <c r="G27">
        <v>275267.78000000003</v>
      </c>
      <c r="J27">
        <v>2000</v>
      </c>
      <c r="K27">
        <v>6000</v>
      </c>
      <c r="N27">
        <v>600</v>
      </c>
      <c r="Q27">
        <v>-2121661.7000000002</v>
      </c>
      <c r="R27">
        <v>3378480.39</v>
      </c>
      <c r="U27">
        <v>638564.6</v>
      </c>
      <c r="W27">
        <v>236.67</v>
      </c>
      <c r="Y27">
        <v>797720</v>
      </c>
      <c r="AA27">
        <v>866639</v>
      </c>
      <c r="AD27">
        <v>156058.79</v>
      </c>
      <c r="AE27">
        <v>100205.72</v>
      </c>
      <c r="AH27">
        <v>10000</v>
      </c>
    </row>
    <row r="28" spans="1:34" x14ac:dyDescent="0.25">
      <c r="A28" t="s">
        <v>3331</v>
      </c>
      <c r="B28">
        <v>553832.06000000006</v>
      </c>
      <c r="C28">
        <v>0</v>
      </c>
      <c r="D28">
        <v>149461.03</v>
      </c>
      <c r="F28">
        <v>3145727.85</v>
      </c>
      <c r="G28">
        <v>471307.18</v>
      </c>
      <c r="K28">
        <v>12491</v>
      </c>
      <c r="N28">
        <v>320</v>
      </c>
      <c r="Q28">
        <v>-520926.34</v>
      </c>
      <c r="R28">
        <v>4652638.84</v>
      </c>
      <c r="U28">
        <v>216351.27</v>
      </c>
      <c r="W28">
        <v>797.45</v>
      </c>
      <c r="Y28">
        <v>235770</v>
      </c>
      <c r="Z28">
        <v>687212.72</v>
      </c>
      <c r="AA28">
        <v>433126</v>
      </c>
      <c r="AC28">
        <v>19000</v>
      </c>
      <c r="AD28">
        <v>281395.94</v>
      </c>
      <c r="AE28">
        <v>143804.88</v>
      </c>
      <c r="AH28">
        <v>6000</v>
      </c>
    </row>
    <row r="29" spans="1:34" x14ac:dyDescent="0.25">
      <c r="A29" t="s">
        <v>3207</v>
      </c>
      <c r="B29">
        <v>656797.93000000005</v>
      </c>
      <c r="C29">
        <v>19000</v>
      </c>
      <c r="D29">
        <v>11616.69</v>
      </c>
      <c r="F29">
        <v>1934160.45</v>
      </c>
      <c r="G29">
        <v>197280.71</v>
      </c>
      <c r="N29">
        <v>-2126</v>
      </c>
      <c r="Q29">
        <v>-1354880.5</v>
      </c>
      <c r="R29">
        <v>3908830.71</v>
      </c>
      <c r="U29">
        <v>548391.97</v>
      </c>
      <c r="V29">
        <v>800000</v>
      </c>
      <c r="W29">
        <v>1080.6300000000001</v>
      </c>
      <c r="Y29">
        <v>1097760</v>
      </c>
      <c r="Z29">
        <v>315504</v>
      </c>
      <c r="AA29">
        <v>1274770</v>
      </c>
      <c r="AD29">
        <v>845235.35</v>
      </c>
      <c r="AE29">
        <v>166609.68</v>
      </c>
      <c r="AH29">
        <v>1140</v>
      </c>
    </row>
    <row r="30" spans="1:34" x14ac:dyDescent="0.25">
      <c r="A30" t="s">
        <v>3208</v>
      </c>
      <c r="B30">
        <v>529056.86</v>
      </c>
      <c r="C30">
        <v>25144</v>
      </c>
      <c r="D30">
        <v>420465.36</v>
      </c>
      <c r="F30">
        <v>693384</v>
      </c>
      <c r="G30">
        <v>630893</v>
      </c>
      <c r="J30">
        <v>-45400</v>
      </c>
      <c r="N30">
        <v>-3290.19</v>
      </c>
      <c r="Q30">
        <v>-2394041.27</v>
      </c>
      <c r="R30">
        <v>4779390.07</v>
      </c>
      <c r="T30">
        <v>917.66</v>
      </c>
      <c r="U30">
        <v>714641.67</v>
      </c>
      <c r="V30">
        <v>582000</v>
      </c>
      <c r="Y30">
        <v>1034460</v>
      </c>
      <c r="Z30">
        <v>125680</v>
      </c>
      <c r="AA30">
        <v>1202735</v>
      </c>
      <c r="AC30">
        <v>2860</v>
      </c>
      <c r="AD30">
        <v>1082521.72</v>
      </c>
      <c r="AE30">
        <v>103648</v>
      </c>
    </row>
    <row r="31" spans="1:34" x14ac:dyDescent="0.25">
      <c r="A31" t="s">
        <v>3209</v>
      </c>
      <c r="B31">
        <v>241921.95</v>
      </c>
      <c r="C31">
        <v>0</v>
      </c>
      <c r="D31">
        <v>38001.86</v>
      </c>
      <c r="G31">
        <v>270847.98</v>
      </c>
      <c r="N31">
        <v>10</v>
      </c>
      <c r="Q31">
        <v>-1133119.0900000001</v>
      </c>
      <c r="R31">
        <v>1728640.99</v>
      </c>
      <c r="T31">
        <v>240.31</v>
      </c>
      <c r="U31">
        <v>624663</v>
      </c>
      <c r="Y31">
        <v>994000</v>
      </c>
      <c r="Z31">
        <v>172984.59</v>
      </c>
      <c r="AA31">
        <v>1141433</v>
      </c>
      <c r="AD31">
        <v>455160.45</v>
      </c>
      <c r="AE31">
        <v>74704.56</v>
      </c>
    </row>
    <row r="32" spans="1:34" x14ac:dyDescent="0.25">
      <c r="A32" t="s">
        <v>3210</v>
      </c>
      <c r="B32">
        <v>363587.7</v>
      </c>
      <c r="C32">
        <v>60410</v>
      </c>
      <c r="D32">
        <v>92710.02</v>
      </c>
      <c r="F32">
        <v>3181427.61</v>
      </c>
      <c r="G32">
        <v>183624.77</v>
      </c>
      <c r="K32">
        <v>-50000</v>
      </c>
      <c r="L32">
        <v>300</v>
      </c>
      <c r="N32">
        <v>174879.91</v>
      </c>
      <c r="Q32">
        <v>1389856.8</v>
      </c>
      <c r="R32">
        <v>2399403.2599999998</v>
      </c>
      <c r="S32">
        <v>150</v>
      </c>
      <c r="T32">
        <v>153.44</v>
      </c>
      <c r="U32">
        <v>827092.76</v>
      </c>
      <c r="W32">
        <v>269.63</v>
      </c>
      <c r="Y32">
        <v>408580</v>
      </c>
      <c r="AA32">
        <v>508050</v>
      </c>
      <c r="AC32">
        <v>8624</v>
      </c>
      <c r="AD32">
        <v>411659.11</v>
      </c>
      <c r="AE32">
        <v>117147.9</v>
      </c>
      <c r="AH32">
        <v>254.69</v>
      </c>
    </row>
    <row r="33" spans="1:34" x14ac:dyDescent="0.25">
      <c r="A33" t="s">
        <v>3211</v>
      </c>
      <c r="B33">
        <v>967033.71</v>
      </c>
      <c r="C33">
        <v>31500</v>
      </c>
      <c r="D33">
        <v>50861.54</v>
      </c>
      <c r="F33">
        <v>11094241.76</v>
      </c>
      <c r="G33">
        <v>3528698.07</v>
      </c>
      <c r="N33">
        <v>-215.66</v>
      </c>
      <c r="Q33">
        <v>12405553.73</v>
      </c>
      <c r="R33">
        <v>2787489.35</v>
      </c>
      <c r="U33">
        <v>859360.04</v>
      </c>
      <c r="V33">
        <v>646625</v>
      </c>
      <c r="W33">
        <v>600.71</v>
      </c>
      <c r="Y33">
        <v>1119450</v>
      </c>
      <c r="Z33">
        <v>99000</v>
      </c>
      <c r="AA33">
        <v>1340580</v>
      </c>
      <c r="AC33">
        <v>3602</v>
      </c>
      <c r="AD33">
        <v>473044.65</v>
      </c>
      <c r="AE33">
        <v>126051.44</v>
      </c>
      <c r="AF33">
        <v>40000</v>
      </c>
    </row>
    <row r="34" spans="1:34" x14ac:dyDescent="0.25">
      <c r="A34" t="s">
        <v>3212</v>
      </c>
      <c r="B34">
        <v>213981.28</v>
      </c>
      <c r="C34">
        <v>0</v>
      </c>
      <c r="D34">
        <v>87011.92</v>
      </c>
      <c r="F34">
        <v>715703.95</v>
      </c>
      <c r="G34">
        <v>406221.61</v>
      </c>
      <c r="N34">
        <v>62361.77</v>
      </c>
      <c r="Q34">
        <v>-594954.54</v>
      </c>
      <c r="R34">
        <v>2109112.34</v>
      </c>
      <c r="U34">
        <v>656130.32999999996</v>
      </c>
      <c r="W34">
        <v>375.42</v>
      </c>
      <c r="Z34">
        <v>210000</v>
      </c>
      <c r="AA34">
        <v>102685.97</v>
      </c>
      <c r="AD34">
        <v>521549.58</v>
      </c>
      <c r="AE34">
        <v>92791.01</v>
      </c>
      <c r="AH34">
        <v>55000</v>
      </c>
    </row>
    <row r="35" spans="1:34" x14ac:dyDescent="0.25">
      <c r="A35" t="s">
        <v>3213</v>
      </c>
      <c r="B35">
        <v>117762.48</v>
      </c>
      <c r="C35">
        <v>0</v>
      </c>
      <c r="D35">
        <v>69999.649999999994</v>
      </c>
      <c r="F35">
        <v>1995399.38</v>
      </c>
      <c r="G35">
        <v>217071.15</v>
      </c>
      <c r="N35">
        <v>-7686</v>
      </c>
      <c r="P35">
        <v>-87503.82</v>
      </c>
      <c r="Q35">
        <v>556738.74</v>
      </c>
      <c r="R35">
        <v>2003005.18</v>
      </c>
      <c r="T35">
        <v>-119.05</v>
      </c>
      <c r="U35">
        <v>518408.02</v>
      </c>
      <c r="V35">
        <v>-28050</v>
      </c>
      <c r="Z35">
        <v>113160</v>
      </c>
      <c r="AA35">
        <v>208082</v>
      </c>
      <c r="AC35">
        <v>3456</v>
      </c>
      <c r="AD35">
        <v>207485.24</v>
      </c>
      <c r="AE35">
        <v>67662.17</v>
      </c>
    </row>
    <row r="36" spans="1:34" x14ac:dyDescent="0.25">
      <c r="A36" t="s">
        <v>3214</v>
      </c>
      <c r="B36">
        <v>516904.78</v>
      </c>
      <c r="C36">
        <v>0</v>
      </c>
      <c r="D36">
        <v>191107.42</v>
      </c>
      <c r="F36">
        <v>1167994.77</v>
      </c>
      <c r="G36">
        <v>225073</v>
      </c>
      <c r="N36">
        <v>623</v>
      </c>
      <c r="Q36">
        <v>-290153.67</v>
      </c>
      <c r="R36">
        <v>2351026.71</v>
      </c>
      <c r="U36">
        <v>751831.89</v>
      </c>
      <c r="W36">
        <v>682.47</v>
      </c>
      <c r="Z36">
        <v>27600</v>
      </c>
      <c r="AA36">
        <v>230700</v>
      </c>
      <c r="AB36">
        <v>8000</v>
      </c>
      <c r="AD36">
        <v>316680.75</v>
      </c>
      <c r="AE36">
        <v>45149.68</v>
      </c>
    </row>
    <row r="37" spans="1:34" x14ac:dyDescent="0.25">
      <c r="A37" t="s">
        <v>3215</v>
      </c>
      <c r="B37">
        <v>594206.85</v>
      </c>
      <c r="C37">
        <v>0</v>
      </c>
      <c r="D37">
        <v>462326.25</v>
      </c>
      <c r="F37">
        <v>1520532.95</v>
      </c>
      <c r="G37">
        <v>-4607.8500000000004</v>
      </c>
      <c r="N37">
        <v>70072.45</v>
      </c>
      <c r="R37">
        <v>1764728.36</v>
      </c>
      <c r="T37">
        <v>407.5</v>
      </c>
      <c r="U37">
        <v>561380.25</v>
      </c>
      <c r="Y37">
        <v>677581</v>
      </c>
      <c r="Z37">
        <v>428460</v>
      </c>
      <c r="AA37">
        <v>751430.48</v>
      </c>
      <c r="AC37">
        <v>39814</v>
      </c>
      <c r="AD37">
        <v>461723.88</v>
      </c>
      <c r="AE37">
        <v>66331</v>
      </c>
    </row>
    <row r="38" spans="1:34" x14ac:dyDescent="0.25">
      <c r="A38" t="s">
        <v>3216</v>
      </c>
      <c r="B38">
        <v>771937.7</v>
      </c>
      <c r="C38">
        <v>0</v>
      </c>
      <c r="D38">
        <v>149793.29</v>
      </c>
      <c r="F38">
        <v>3</v>
      </c>
      <c r="G38">
        <v>-131146.23999999999</v>
      </c>
      <c r="N38">
        <v>22.07</v>
      </c>
      <c r="Q38">
        <v>-708023.7</v>
      </c>
      <c r="R38">
        <v>1153430.04</v>
      </c>
      <c r="U38">
        <v>687318.19</v>
      </c>
      <c r="W38">
        <v>689.08</v>
      </c>
      <c r="Y38">
        <v>817040</v>
      </c>
      <c r="Z38">
        <v>102600</v>
      </c>
      <c r="AA38">
        <v>959694.05</v>
      </c>
      <c r="AC38">
        <v>1080</v>
      </c>
      <c r="AD38">
        <v>156638.46</v>
      </c>
      <c r="AE38">
        <v>14125.42</v>
      </c>
    </row>
    <row r="39" spans="1:34" x14ac:dyDescent="0.25">
      <c r="A39" t="s">
        <v>3217</v>
      </c>
      <c r="B39">
        <v>873165.69</v>
      </c>
      <c r="C39">
        <v>0</v>
      </c>
      <c r="D39">
        <v>480332.06</v>
      </c>
      <c r="F39">
        <v>-528593.35</v>
      </c>
      <c r="G39">
        <v>20936.939999999999</v>
      </c>
      <c r="K39">
        <v>0</v>
      </c>
      <c r="N39">
        <v>367</v>
      </c>
      <c r="Q39">
        <v>-2175883.5</v>
      </c>
      <c r="R39">
        <v>2737074.7</v>
      </c>
      <c r="U39">
        <v>780453.66</v>
      </c>
      <c r="V39">
        <v>50000</v>
      </c>
      <c r="W39">
        <v>1035.48</v>
      </c>
      <c r="Y39">
        <v>772700</v>
      </c>
      <c r="Z39">
        <v>133900</v>
      </c>
      <c r="AA39">
        <v>859141.33</v>
      </c>
      <c r="AD39">
        <v>329193.96999999997</v>
      </c>
      <c r="AE39">
        <v>49760.7</v>
      </c>
    </row>
    <row r="40" spans="1:34" x14ac:dyDescent="0.25">
      <c r="A40" t="s">
        <v>3218</v>
      </c>
      <c r="B40">
        <v>521713.53</v>
      </c>
      <c r="C40">
        <v>0</v>
      </c>
      <c r="D40">
        <v>163806.63</v>
      </c>
      <c r="F40">
        <v>18959.759999999998</v>
      </c>
      <c r="G40">
        <v>35547.660000000003</v>
      </c>
      <c r="J40">
        <v>-6950</v>
      </c>
      <c r="K40">
        <v>4500</v>
      </c>
      <c r="N40">
        <v>-475</v>
      </c>
      <c r="Q40">
        <v>-827398.53</v>
      </c>
      <c r="R40">
        <v>1656318.18</v>
      </c>
      <c r="U40">
        <v>509043.95</v>
      </c>
      <c r="V40">
        <v>51350</v>
      </c>
      <c r="W40">
        <v>827.9</v>
      </c>
      <c r="Y40">
        <v>886440</v>
      </c>
      <c r="Z40">
        <v>16800</v>
      </c>
      <c r="AA40">
        <v>1014009</v>
      </c>
      <c r="AD40">
        <v>388407.36</v>
      </c>
      <c r="AE40">
        <v>44122.559999999998</v>
      </c>
    </row>
    <row r="41" spans="1:34" x14ac:dyDescent="0.25">
      <c r="A41" t="s">
        <v>3219</v>
      </c>
      <c r="B41">
        <v>790825.3</v>
      </c>
      <c r="C41">
        <v>0</v>
      </c>
      <c r="D41">
        <v>122620.51</v>
      </c>
      <c r="F41">
        <v>64880.9</v>
      </c>
      <c r="G41">
        <v>-96653.32</v>
      </c>
      <c r="K41">
        <v>5000</v>
      </c>
      <c r="N41">
        <v>1067.75</v>
      </c>
      <c r="Q41">
        <v>-595892.31000000006</v>
      </c>
      <c r="R41">
        <v>1118559.83</v>
      </c>
      <c r="U41">
        <v>700379.74</v>
      </c>
      <c r="V41">
        <v>64718</v>
      </c>
      <c r="W41">
        <v>865.18</v>
      </c>
      <c r="Y41">
        <v>813200</v>
      </c>
      <c r="Z41">
        <v>108000</v>
      </c>
      <c r="AA41">
        <v>1136379</v>
      </c>
      <c r="AC41">
        <v>16200</v>
      </c>
      <c r="AD41">
        <v>122804.12</v>
      </c>
      <c r="AE41">
        <v>17937.39</v>
      </c>
      <c r="AH41">
        <v>34994.29</v>
      </c>
    </row>
    <row r="42" spans="1:34" x14ac:dyDescent="0.25">
      <c r="A42" t="s">
        <v>3220</v>
      </c>
      <c r="B42">
        <v>304087.2</v>
      </c>
      <c r="C42">
        <v>0</v>
      </c>
      <c r="D42">
        <v>296945.73</v>
      </c>
      <c r="F42">
        <v>-1004493.59</v>
      </c>
      <c r="G42">
        <v>-151559.88</v>
      </c>
      <c r="K42">
        <v>-11500</v>
      </c>
      <c r="N42">
        <v>1096.2</v>
      </c>
      <c r="Q42">
        <v>-2004661.96</v>
      </c>
      <c r="R42">
        <v>1381244.13</v>
      </c>
      <c r="U42">
        <v>662777.15</v>
      </c>
      <c r="V42">
        <v>97520</v>
      </c>
      <c r="W42">
        <v>335.76</v>
      </c>
      <c r="Y42">
        <v>624480</v>
      </c>
      <c r="Z42">
        <v>92400</v>
      </c>
      <c r="AA42">
        <v>811432</v>
      </c>
      <c r="AB42">
        <v>11440</v>
      </c>
      <c r="AC42">
        <v>400</v>
      </c>
      <c r="AD42">
        <v>329720.56</v>
      </c>
      <c r="AE42">
        <v>133269.26</v>
      </c>
    </row>
    <row r="43" spans="1:34" x14ac:dyDescent="0.25">
      <c r="A43" t="s">
        <v>3221</v>
      </c>
      <c r="B43">
        <v>474896.56</v>
      </c>
      <c r="C43">
        <v>0</v>
      </c>
      <c r="D43">
        <v>294602.19</v>
      </c>
      <c r="F43">
        <v>43679.78</v>
      </c>
      <c r="G43">
        <v>-172889.95</v>
      </c>
      <c r="N43">
        <v>565.98</v>
      </c>
      <c r="Q43">
        <v>-794614.62</v>
      </c>
      <c r="R43">
        <v>1240631.49</v>
      </c>
      <c r="U43">
        <v>612130.73</v>
      </c>
      <c r="V43">
        <v>51621.58</v>
      </c>
      <c r="W43">
        <v>488.84</v>
      </c>
      <c r="Y43">
        <v>983600</v>
      </c>
      <c r="Z43">
        <v>129200</v>
      </c>
      <c r="AA43">
        <v>1155975</v>
      </c>
      <c r="AC43">
        <v>83920</v>
      </c>
      <c r="AD43">
        <v>146481.84</v>
      </c>
      <c r="AE43">
        <v>25158.58</v>
      </c>
    </row>
    <row r="44" spans="1:34" x14ac:dyDescent="0.25">
      <c r="A44" t="s">
        <v>3222</v>
      </c>
      <c r="B44">
        <v>888894.8</v>
      </c>
      <c r="C44">
        <v>0</v>
      </c>
      <c r="D44">
        <v>247606.36</v>
      </c>
      <c r="F44">
        <v>20461.28</v>
      </c>
      <c r="G44">
        <v>-65189.93</v>
      </c>
      <c r="K44">
        <v>-3500</v>
      </c>
      <c r="N44">
        <v>37</v>
      </c>
      <c r="Q44">
        <v>-1936782.22</v>
      </c>
      <c r="R44">
        <v>2770050.54</v>
      </c>
      <c r="U44">
        <v>523909.09</v>
      </c>
      <c r="V44">
        <v>68090</v>
      </c>
      <c r="W44">
        <v>1730.35</v>
      </c>
      <c r="AA44">
        <v>81431</v>
      </c>
      <c r="AB44">
        <v>2260</v>
      </c>
      <c r="AC44">
        <v>2060</v>
      </c>
      <c r="AD44">
        <v>116058.25</v>
      </c>
      <c r="AE44">
        <v>59766</v>
      </c>
    </row>
    <row r="45" spans="1:34" x14ac:dyDescent="0.25">
      <c r="A45" t="s">
        <v>3223</v>
      </c>
      <c r="B45">
        <v>1489016.09</v>
      </c>
      <c r="C45">
        <v>0</v>
      </c>
      <c r="D45">
        <v>58397.62</v>
      </c>
      <c r="F45">
        <v>38097.31</v>
      </c>
      <c r="G45">
        <v>110917.35</v>
      </c>
      <c r="N45">
        <v>913.86</v>
      </c>
      <c r="Q45">
        <v>-1152811.8799999999</v>
      </c>
      <c r="R45">
        <v>2356118.79</v>
      </c>
      <c r="U45">
        <v>654720.81000000006</v>
      </c>
      <c r="V45">
        <v>502000</v>
      </c>
      <c r="W45">
        <v>31.81</v>
      </c>
      <c r="Y45">
        <v>755450</v>
      </c>
      <c r="Z45">
        <v>133476</v>
      </c>
      <c r="AA45">
        <v>962590</v>
      </c>
      <c r="AB45">
        <v>1600</v>
      </c>
      <c r="AC45">
        <v>4200</v>
      </c>
      <c r="AD45">
        <v>382703.35999999999</v>
      </c>
      <c r="AE45">
        <v>28367.66</v>
      </c>
      <c r="AH45">
        <v>30000</v>
      </c>
    </row>
    <row r="46" spans="1:34" x14ac:dyDescent="0.25">
      <c r="A46" t="s">
        <v>3224</v>
      </c>
      <c r="B46">
        <v>370017.56</v>
      </c>
      <c r="C46">
        <v>1500</v>
      </c>
      <c r="D46">
        <v>107094.99</v>
      </c>
      <c r="F46">
        <v>-11044.49</v>
      </c>
      <c r="G46">
        <v>127540.48</v>
      </c>
      <c r="K46">
        <v>0</v>
      </c>
      <c r="M46">
        <v>2759</v>
      </c>
      <c r="N46">
        <v>2196.83</v>
      </c>
      <c r="Q46">
        <v>-1493338.89</v>
      </c>
      <c r="R46">
        <v>1990390.15</v>
      </c>
      <c r="U46">
        <v>563704.93999999994</v>
      </c>
      <c r="V46">
        <v>95000</v>
      </c>
      <c r="W46">
        <v>457.11</v>
      </c>
      <c r="Y46">
        <v>732910</v>
      </c>
      <c r="Z46">
        <v>182385</v>
      </c>
      <c r="AA46">
        <v>800178</v>
      </c>
      <c r="AD46">
        <v>464213.64</v>
      </c>
      <c r="AE46">
        <v>106493.96</v>
      </c>
      <c r="AH46">
        <v>22800</v>
      </c>
    </row>
    <row r="47" spans="1:34" x14ac:dyDescent="0.25">
      <c r="A47" t="s">
        <v>3225</v>
      </c>
      <c r="B47">
        <v>563251.46</v>
      </c>
      <c r="C47">
        <v>0</v>
      </c>
      <c r="D47">
        <v>169282.72</v>
      </c>
      <c r="F47">
        <v>275449.49</v>
      </c>
      <c r="G47">
        <v>-34051.26</v>
      </c>
      <c r="J47">
        <v>100000</v>
      </c>
      <c r="K47">
        <v>0</v>
      </c>
      <c r="N47">
        <v>577.91</v>
      </c>
      <c r="Q47">
        <v>196173.98</v>
      </c>
      <c r="R47">
        <v>498635.02</v>
      </c>
      <c r="U47">
        <v>542490.67000000004</v>
      </c>
      <c r="V47">
        <v>41625</v>
      </c>
      <c r="W47">
        <v>655.74</v>
      </c>
      <c r="Y47">
        <v>417160</v>
      </c>
      <c r="Z47">
        <v>96600</v>
      </c>
      <c r="AA47">
        <v>552007</v>
      </c>
      <c r="AC47">
        <v>22370</v>
      </c>
      <c r="AD47">
        <v>233800.37</v>
      </c>
      <c r="AE47">
        <v>16328.54</v>
      </c>
    </row>
    <row r="48" spans="1:34" x14ac:dyDescent="0.25">
      <c r="A48" t="s">
        <v>3226</v>
      </c>
      <c r="B48">
        <v>231609.35</v>
      </c>
      <c r="C48">
        <v>0</v>
      </c>
      <c r="D48">
        <v>233258.78</v>
      </c>
      <c r="F48">
        <v>3</v>
      </c>
      <c r="G48">
        <v>-33137.97</v>
      </c>
      <c r="K48">
        <v>0</v>
      </c>
      <c r="N48">
        <v>0</v>
      </c>
      <c r="Q48">
        <v>-336059.19</v>
      </c>
      <c r="R48">
        <v>452082.82</v>
      </c>
      <c r="U48">
        <v>759331.17</v>
      </c>
      <c r="W48">
        <v>223.63</v>
      </c>
      <c r="Y48">
        <v>773520</v>
      </c>
      <c r="Z48">
        <v>143600</v>
      </c>
      <c r="AA48">
        <v>972308.03</v>
      </c>
      <c r="AD48">
        <v>184530.15</v>
      </c>
      <c r="AE48">
        <v>29467.09</v>
      </c>
    </row>
    <row r="49" spans="1:34" x14ac:dyDescent="0.25">
      <c r="A49" t="s">
        <v>3227</v>
      </c>
      <c r="B49">
        <v>716182.73</v>
      </c>
      <c r="C49">
        <v>0</v>
      </c>
      <c r="D49">
        <v>43969.75</v>
      </c>
      <c r="F49">
        <v>2454751.9900000002</v>
      </c>
      <c r="G49">
        <v>150289.26</v>
      </c>
      <c r="K49">
        <v>5500</v>
      </c>
      <c r="N49">
        <v>0</v>
      </c>
      <c r="Q49">
        <v>-2288766.7599999998</v>
      </c>
      <c r="R49">
        <v>5378772.1500000004</v>
      </c>
      <c r="U49">
        <v>631513.75</v>
      </c>
      <c r="W49">
        <v>798.92</v>
      </c>
      <c r="Y49">
        <v>788750</v>
      </c>
      <c r="Z49">
        <v>148000</v>
      </c>
      <c r="AA49">
        <v>872238</v>
      </c>
      <c r="AC49">
        <v>5165</v>
      </c>
      <c r="AD49">
        <v>205268.94</v>
      </c>
      <c r="AE49">
        <v>46752.39</v>
      </c>
      <c r="AH49">
        <v>16450</v>
      </c>
    </row>
    <row r="50" spans="1:34" x14ac:dyDescent="0.25">
      <c r="A50" t="s">
        <v>3228</v>
      </c>
      <c r="B50">
        <v>332316.21000000002</v>
      </c>
      <c r="C50">
        <v>0</v>
      </c>
      <c r="D50">
        <v>450482.38</v>
      </c>
      <c r="F50">
        <v>-250713.02</v>
      </c>
      <c r="G50">
        <v>-504138.23</v>
      </c>
      <c r="K50">
        <v>0</v>
      </c>
      <c r="N50">
        <v>0</v>
      </c>
      <c r="O50">
        <v>4586</v>
      </c>
      <c r="Q50">
        <v>-1812611.88</v>
      </c>
      <c r="R50">
        <v>1780248.13</v>
      </c>
      <c r="U50">
        <v>549973.07999999996</v>
      </c>
      <c r="W50">
        <v>360.18</v>
      </c>
      <c r="Y50">
        <v>998786</v>
      </c>
      <c r="Z50">
        <v>128900</v>
      </c>
      <c r="AA50">
        <v>1042636</v>
      </c>
      <c r="AD50">
        <v>155505.60000000001</v>
      </c>
      <c r="AE50">
        <v>106292.57</v>
      </c>
    </row>
    <row r="51" spans="1:34" x14ac:dyDescent="0.25">
      <c r="A51" t="s">
        <v>3229</v>
      </c>
      <c r="B51">
        <v>698203.85</v>
      </c>
      <c r="C51">
        <v>771332.02</v>
      </c>
      <c r="D51">
        <v>27464.13</v>
      </c>
      <c r="F51">
        <v>846706.72</v>
      </c>
      <c r="G51">
        <v>296807.14</v>
      </c>
      <c r="M51">
        <v>57130</v>
      </c>
      <c r="N51">
        <v>3930.6</v>
      </c>
      <c r="O51">
        <v>28800</v>
      </c>
      <c r="Q51">
        <v>-860740.51</v>
      </c>
      <c r="R51">
        <v>2690789.95</v>
      </c>
      <c r="U51">
        <v>1211075.08</v>
      </c>
      <c r="W51">
        <v>704.71</v>
      </c>
      <c r="Y51">
        <v>847960</v>
      </c>
      <c r="Z51">
        <v>17840</v>
      </c>
      <c r="AA51">
        <v>967224</v>
      </c>
      <c r="AB51">
        <v>2250</v>
      </c>
      <c r="AD51">
        <v>253221.97</v>
      </c>
      <c r="AE51">
        <v>240</v>
      </c>
      <c r="AH51">
        <v>2000</v>
      </c>
    </row>
    <row r="52" spans="1:34" x14ac:dyDescent="0.25">
      <c r="A52" t="s">
        <v>3230</v>
      </c>
      <c r="B52">
        <v>911839.34</v>
      </c>
      <c r="C52">
        <v>10000</v>
      </c>
      <c r="D52">
        <v>146172</v>
      </c>
      <c r="F52">
        <v>304653.58</v>
      </c>
      <c r="G52">
        <v>-63445.4</v>
      </c>
      <c r="N52">
        <v>5418</v>
      </c>
      <c r="Q52">
        <v>-780871.02</v>
      </c>
      <c r="R52">
        <v>2057308.95</v>
      </c>
      <c r="U52">
        <v>517257.45</v>
      </c>
      <c r="Y52">
        <v>680000</v>
      </c>
      <c r="Z52">
        <v>46450</v>
      </c>
      <c r="AA52">
        <v>792310</v>
      </c>
      <c r="AD52">
        <v>165935.64000000001</v>
      </c>
      <c r="AE52">
        <v>53648.22</v>
      </c>
      <c r="AH52">
        <v>50000</v>
      </c>
    </row>
    <row r="53" spans="1:34" x14ac:dyDescent="0.25">
      <c r="A53" t="s">
        <v>3231</v>
      </c>
      <c r="B53">
        <v>454317.49</v>
      </c>
      <c r="C53">
        <v>0</v>
      </c>
      <c r="D53">
        <v>53715.86</v>
      </c>
      <c r="F53">
        <v>107232.67</v>
      </c>
      <c r="G53">
        <v>109150.19</v>
      </c>
      <c r="N53">
        <v>-4505.6099999999997</v>
      </c>
      <c r="Q53">
        <v>-1505596.72</v>
      </c>
      <c r="R53">
        <v>1988049.06</v>
      </c>
      <c r="U53">
        <v>672394.09</v>
      </c>
      <c r="W53">
        <v>526.49</v>
      </c>
      <c r="Z53">
        <v>163000</v>
      </c>
      <c r="AA53">
        <v>152906</v>
      </c>
      <c r="AD53">
        <v>202053.82</v>
      </c>
      <c r="AE53">
        <v>31741.279999999999</v>
      </c>
    </row>
    <row r="54" spans="1:34" x14ac:dyDescent="0.25">
      <c r="A54" t="s">
        <v>3232</v>
      </c>
      <c r="B54">
        <v>357271.76</v>
      </c>
      <c r="C54">
        <v>0</v>
      </c>
      <c r="D54">
        <v>295455.71000000002</v>
      </c>
      <c r="F54">
        <v>-3592.77</v>
      </c>
      <c r="G54">
        <v>82209.899999999994</v>
      </c>
      <c r="K54">
        <v>5000</v>
      </c>
      <c r="N54">
        <v>1431</v>
      </c>
      <c r="Q54">
        <v>-1523081.84</v>
      </c>
      <c r="R54">
        <v>1911374.52</v>
      </c>
      <c r="U54">
        <v>647693.88</v>
      </c>
      <c r="V54">
        <v>95000</v>
      </c>
      <c r="W54">
        <v>365.72</v>
      </c>
      <c r="Y54">
        <v>806500</v>
      </c>
      <c r="Z54">
        <v>102800</v>
      </c>
      <c r="AA54">
        <v>977012</v>
      </c>
      <c r="AD54">
        <v>144533.09</v>
      </c>
      <c r="AE54">
        <v>12833.59</v>
      </c>
    </row>
    <row r="55" spans="1:34" x14ac:dyDescent="0.25">
      <c r="A55" t="s">
        <v>3233</v>
      </c>
      <c r="B55">
        <v>595261.98</v>
      </c>
      <c r="C55">
        <v>12325.93</v>
      </c>
      <c r="D55">
        <v>73597.56</v>
      </c>
      <c r="F55">
        <v>6</v>
      </c>
      <c r="G55">
        <v>136112.51999999999</v>
      </c>
      <c r="K55">
        <v>6000</v>
      </c>
      <c r="N55">
        <v>749.5</v>
      </c>
      <c r="Q55">
        <v>-1359300.18</v>
      </c>
      <c r="R55">
        <v>1946410.43</v>
      </c>
      <c r="T55">
        <v>568</v>
      </c>
      <c r="U55">
        <v>737004.48</v>
      </c>
      <c r="Y55">
        <v>658050</v>
      </c>
      <c r="Z55">
        <v>60100</v>
      </c>
      <c r="AA55">
        <v>738627</v>
      </c>
      <c r="AB55">
        <v>4160</v>
      </c>
      <c r="AC55">
        <v>18720</v>
      </c>
      <c r="AD55">
        <v>261923</v>
      </c>
      <c r="AE55">
        <v>44258.239999999998</v>
      </c>
    </row>
    <row r="56" spans="1:34" x14ac:dyDescent="0.25">
      <c r="A56" t="s">
        <v>3234</v>
      </c>
      <c r="B56">
        <v>372831.67</v>
      </c>
      <c r="C56">
        <v>20553</v>
      </c>
      <c r="D56">
        <v>65312.27</v>
      </c>
      <c r="F56">
        <v>211687.18</v>
      </c>
      <c r="G56">
        <v>51832.9</v>
      </c>
      <c r="K56">
        <v>5000</v>
      </c>
      <c r="N56">
        <v>105.2</v>
      </c>
      <c r="Q56">
        <v>-690005.77</v>
      </c>
      <c r="R56">
        <v>1372237.86</v>
      </c>
      <c r="U56">
        <v>393937.78</v>
      </c>
      <c r="V56">
        <v>77250</v>
      </c>
      <c r="W56">
        <v>325.45</v>
      </c>
      <c r="Y56">
        <v>416229</v>
      </c>
      <c r="Z56">
        <v>48600</v>
      </c>
      <c r="AA56">
        <v>425229</v>
      </c>
      <c r="AB56">
        <v>5200</v>
      </c>
      <c r="AC56">
        <v>260</v>
      </c>
      <c r="AD56">
        <v>212251.83</v>
      </c>
      <c r="AE56">
        <v>104521.67</v>
      </c>
    </row>
    <row r="57" spans="1:34" x14ac:dyDescent="0.25">
      <c r="A57" t="s">
        <v>3235</v>
      </c>
      <c r="B57">
        <v>251160</v>
      </c>
      <c r="C57">
        <v>0</v>
      </c>
      <c r="D57">
        <v>47044.06</v>
      </c>
      <c r="F57">
        <v>15617.27</v>
      </c>
      <c r="G57">
        <v>76244.800000000003</v>
      </c>
      <c r="J57">
        <v>3000</v>
      </c>
      <c r="K57">
        <v>5500</v>
      </c>
      <c r="N57">
        <v>84.12</v>
      </c>
      <c r="Q57">
        <v>-717612.88</v>
      </c>
      <c r="R57">
        <v>1028783.07</v>
      </c>
      <c r="T57">
        <v>178.55</v>
      </c>
      <c r="U57">
        <v>518001.47</v>
      </c>
      <c r="W57">
        <v>12.69</v>
      </c>
      <c r="Y57">
        <v>429728</v>
      </c>
      <c r="Z57">
        <v>38500</v>
      </c>
      <c r="AA57">
        <v>510825.14</v>
      </c>
      <c r="AB57">
        <v>11040</v>
      </c>
      <c r="AC57">
        <v>3016</v>
      </c>
      <c r="AD57">
        <v>248319.27</v>
      </c>
      <c r="AE57">
        <v>30218.48</v>
      </c>
    </row>
    <row r="58" spans="1:34" x14ac:dyDescent="0.25">
      <c r="A58" t="s">
        <v>3236</v>
      </c>
      <c r="B58">
        <v>932746.85</v>
      </c>
      <c r="C58">
        <v>3441.92</v>
      </c>
      <c r="D58">
        <v>52878.66</v>
      </c>
      <c r="F58">
        <v>55302.14</v>
      </c>
      <c r="G58">
        <v>49751.94</v>
      </c>
      <c r="J58">
        <v>2000</v>
      </c>
      <c r="K58">
        <v>5500</v>
      </c>
      <c r="N58">
        <v>954.98</v>
      </c>
      <c r="Q58">
        <v>256730.01</v>
      </c>
      <c r="R58">
        <v>566631.65</v>
      </c>
      <c r="U58">
        <v>640741.17000000004</v>
      </c>
      <c r="V58">
        <v>89000</v>
      </c>
      <c r="W58">
        <v>898.3</v>
      </c>
      <c r="Y58">
        <v>557872.5</v>
      </c>
      <c r="Z58">
        <v>37600</v>
      </c>
      <c r="AA58">
        <v>628237.65</v>
      </c>
      <c r="AB58">
        <v>3760</v>
      </c>
      <c r="AC58">
        <v>2260</v>
      </c>
      <c r="AD58">
        <v>287701.28000000003</v>
      </c>
      <c r="AE58">
        <v>21932.35</v>
      </c>
    </row>
    <row r="59" spans="1:34" x14ac:dyDescent="0.25">
      <c r="A59" t="s">
        <v>3237</v>
      </c>
      <c r="B59">
        <v>431640.69</v>
      </c>
      <c r="C59">
        <v>46865.760000000002</v>
      </c>
      <c r="D59">
        <v>32060.73</v>
      </c>
      <c r="F59">
        <v>1054864.6200000001</v>
      </c>
      <c r="G59">
        <v>165192.23000000001</v>
      </c>
      <c r="K59">
        <v>4500</v>
      </c>
      <c r="N59">
        <v>0</v>
      </c>
      <c r="Q59">
        <v>-258925.99</v>
      </c>
      <c r="R59">
        <v>1787234.17</v>
      </c>
      <c r="U59">
        <v>613114.91</v>
      </c>
      <c r="V59">
        <v>103000</v>
      </c>
      <c r="W59">
        <v>259.88</v>
      </c>
      <c r="Y59">
        <v>571614</v>
      </c>
      <c r="Z59">
        <v>37100</v>
      </c>
      <c r="AA59">
        <v>652083.38</v>
      </c>
      <c r="AB59">
        <v>2040</v>
      </c>
      <c r="AD59">
        <v>239477.85</v>
      </c>
      <c r="AE59">
        <v>108216.71</v>
      </c>
    </row>
    <row r="60" spans="1:34" x14ac:dyDescent="0.25">
      <c r="A60" t="s">
        <v>3238</v>
      </c>
      <c r="B60">
        <v>277037.32</v>
      </c>
      <c r="C60">
        <v>746</v>
      </c>
      <c r="D60">
        <v>28849.83</v>
      </c>
      <c r="F60">
        <v>1827379.4</v>
      </c>
      <c r="G60">
        <v>140889.57</v>
      </c>
      <c r="N60">
        <v>7</v>
      </c>
      <c r="Q60">
        <v>-1723284.37</v>
      </c>
      <c r="R60">
        <v>3909726.18</v>
      </c>
      <c r="U60">
        <v>634019.4</v>
      </c>
      <c r="V60">
        <v>144050</v>
      </c>
      <c r="W60">
        <v>65.64</v>
      </c>
      <c r="Y60">
        <v>940674</v>
      </c>
      <c r="Z60">
        <v>55800</v>
      </c>
      <c r="AA60">
        <v>1024760</v>
      </c>
      <c r="AB60">
        <v>3010</v>
      </c>
      <c r="AC60">
        <v>1464</v>
      </c>
      <c r="AD60">
        <v>372404.94</v>
      </c>
      <c r="AE60">
        <v>121516.79</v>
      </c>
    </row>
    <row r="61" spans="1:34" x14ac:dyDescent="0.25">
      <c r="A61" t="s">
        <v>3239</v>
      </c>
      <c r="B61">
        <v>646245.94999999995</v>
      </c>
      <c r="C61">
        <v>0</v>
      </c>
      <c r="D61">
        <v>39006.82</v>
      </c>
      <c r="F61">
        <v>53600.47</v>
      </c>
      <c r="G61">
        <v>757334.03</v>
      </c>
      <c r="J61">
        <v>3000</v>
      </c>
      <c r="K61">
        <v>5700</v>
      </c>
      <c r="N61">
        <v>28.03</v>
      </c>
      <c r="Q61">
        <v>-1175142.74</v>
      </c>
      <c r="R61">
        <v>2469567.41</v>
      </c>
      <c r="T61">
        <v>499.83</v>
      </c>
      <c r="U61">
        <v>610722.22</v>
      </c>
      <c r="V61">
        <v>90925</v>
      </c>
      <c r="Y61">
        <v>882784.52</v>
      </c>
      <c r="Z61">
        <v>65300</v>
      </c>
      <c r="AA61">
        <v>967625.68</v>
      </c>
      <c r="AB61">
        <v>960</v>
      </c>
      <c r="AD61">
        <v>260297.45</v>
      </c>
      <c r="AE61">
        <v>72383.87</v>
      </c>
    </row>
    <row r="62" spans="1:34" x14ac:dyDescent="0.25">
      <c r="A62" t="s">
        <v>3324</v>
      </c>
      <c r="B62">
        <v>490618.91</v>
      </c>
      <c r="C62">
        <v>0</v>
      </c>
      <c r="D62">
        <v>68123.56</v>
      </c>
      <c r="F62">
        <v>309587.69</v>
      </c>
      <c r="G62">
        <v>146744.07999999999</v>
      </c>
      <c r="J62">
        <v>3000</v>
      </c>
      <c r="K62">
        <v>5500</v>
      </c>
      <c r="N62">
        <v>35.04</v>
      </c>
      <c r="Q62">
        <v>-1271975.49</v>
      </c>
      <c r="R62">
        <v>2114448.44</v>
      </c>
      <c r="U62">
        <v>646317.39</v>
      </c>
      <c r="V62">
        <v>115500</v>
      </c>
      <c r="W62">
        <v>353.67</v>
      </c>
      <c r="Y62">
        <v>958629</v>
      </c>
      <c r="Z62">
        <v>63100</v>
      </c>
      <c r="AA62">
        <v>972129</v>
      </c>
      <c r="AB62">
        <v>9440</v>
      </c>
      <c r="AC62">
        <v>4220</v>
      </c>
      <c r="AD62">
        <v>414037.67</v>
      </c>
      <c r="AE62">
        <v>46807.64</v>
      </c>
    </row>
    <row r="63" spans="1:34" x14ac:dyDescent="0.25">
      <c r="A63" t="s">
        <v>3327</v>
      </c>
      <c r="B63">
        <v>283077.98</v>
      </c>
      <c r="C63">
        <v>0</v>
      </c>
      <c r="D63">
        <v>14223.9</v>
      </c>
      <c r="F63">
        <v>1491181.03</v>
      </c>
      <c r="G63">
        <v>75987.91</v>
      </c>
      <c r="K63">
        <v>5500</v>
      </c>
      <c r="N63">
        <v>0</v>
      </c>
      <c r="Q63">
        <v>-883861.48</v>
      </c>
      <c r="R63">
        <v>2791483.6</v>
      </c>
      <c r="U63">
        <v>518999.44</v>
      </c>
      <c r="W63">
        <v>305.24</v>
      </c>
      <c r="Y63">
        <v>1208287</v>
      </c>
      <c r="Z63">
        <v>120900</v>
      </c>
      <c r="AA63">
        <v>1318653</v>
      </c>
      <c r="AB63">
        <v>2760</v>
      </c>
      <c r="AD63">
        <v>266564.09000000003</v>
      </c>
      <c r="AE63">
        <v>119135.89</v>
      </c>
    </row>
    <row r="64" spans="1:34" x14ac:dyDescent="0.25">
      <c r="A64" t="s">
        <v>3240</v>
      </c>
      <c r="B64">
        <v>1289837.31</v>
      </c>
      <c r="C64">
        <v>0</v>
      </c>
      <c r="D64">
        <v>465265.27</v>
      </c>
      <c r="F64">
        <v>288853.45</v>
      </c>
      <c r="G64">
        <v>400969.37</v>
      </c>
      <c r="M64">
        <v>115715</v>
      </c>
      <c r="N64">
        <v>17480.03</v>
      </c>
      <c r="Q64">
        <v>176257.1</v>
      </c>
      <c r="R64">
        <v>1683662.57</v>
      </c>
      <c r="U64">
        <v>627871.92000000004</v>
      </c>
      <c r="V64">
        <v>55600</v>
      </c>
      <c r="W64">
        <v>1365.28</v>
      </c>
      <c r="Y64">
        <v>1668425.5</v>
      </c>
      <c r="Z64">
        <v>95001</v>
      </c>
      <c r="AA64">
        <v>1766123.5</v>
      </c>
      <c r="AD64">
        <v>276429.44</v>
      </c>
      <c r="AE64">
        <v>89781.22</v>
      </c>
    </row>
    <row r="65" spans="1:34" x14ac:dyDescent="0.25">
      <c r="A65" t="s">
        <v>3241</v>
      </c>
      <c r="B65">
        <v>723921.48</v>
      </c>
      <c r="C65">
        <v>0</v>
      </c>
      <c r="D65">
        <v>67881.429999999993</v>
      </c>
      <c r="F65">
        <v>-73430.25</v>
      </c>
      <c r="G65">
        <v>273367.32</v>
      </c>
      <c r="M65">
        <v>74250</v>
      </c>
      <c r="N65">
        <v>28227</v>
      </c>
      <c r="P65">
        <v>-1786917.21</v>
      </c>
      <c r="Q65">
        <v>1565047.72</v>
      </c>
      <c r="R65">
        <v>1188971.67</v>
      </c>
      <c r="U65">
        <v>445544.6</v>
      </c>
      <c r="W65">
        <v>868.22</v>
      </c>
      <c r="Y65">
        <v>534295.5</v>
      </c>
      <c r="Z65">
        <v>68714.399999999994</v>
      </c>
      <c r="AA65">
        <v>652122.9</v>
      </c>
      <c r="AD65">
        <v>239589.29</v>
      </c>
      <c r="AE65">
        <v>137474.73000000001</v>
      </c>
    </row>
    <row r="66" spans="1:34" x14ac:dyDescent="0.25">
      <c r="A66" t="s">
        <v>3242</v>
      </c>
      <c r="B66">
        <v>348840.04</v>
      </c>
      <c r="C66">
        <v>0</v>
      </c>
      <c r="D66">
        <v>70109.259999999995</v>
      </c>
      <c r="F66">
        <v>324471.33</v>
      </c>
      <c r="G66">
        <v>297410.34999999998</v>
      </c>
      <c r="N66">
        <v>110</v>
      </c>
      <c r="Q66">
        <v>-893736.9</v>
      </c>
      <c r="R66">
        <v>2121250.9300000002</v>
      </c>
      <c r="T66">
        <v>909.16</v>
      </c>
      <c r="U66">
        <v>441537.35</v>
      </c>
      <c r="V66">
        <v>1600</v>
      </c>
      <c r="Y66">
        <v>899284.5</v>
      </c>
      <c r="Z66">
        <v>43000</v>
      </c>
      <c r="AA66">
        <v>1071005.5</v>
      </c>
      <c r="AD66">
        <v>242745.54</v>
      </c>
      <c r="AE66">
        <v>148913.85</v>
      </c>
    </row>
    <row r="67" spans="1:34" x14ac:dyDescent="0.25">
      <c r="A67" t="s">
        <v>3243</v>
      </c>
      <c r="B67">
        <v>452998.13</v>
      </c>
      <c r="C67">
        <v>0</v>
      </c>
      <c r="D67">
        <v>237765.56</v>
      </c>
      <c r="F67">
        <v>8</v>
      </c>
      <c r="G67">
        <v>327870.90000000002</v>
      </c>
      <c r="M67">
        <v>5800</v>
      </c>
      <c r="N67">
        <v>474</v>
      </c>
      <c r="Q67">
        <v>-217371.63</v>
      </c>
      <c r="R67">
        <v>1374864.38</v>
      </c>
      <c r="U67">
        <v>690833.45</v>
      </c>
      <c r="V67">
        <v>142000</v>
      </c>
      <c r="W67">
        <v>671.42</v>
      </c>
      <c r="Y67">
        <v>1105575</v>
      </c>
      <c r="AA67">
        <v>1377965.02</v>
      </c>
      <c r="AB67">
        <v>51362</v>
      </c>
      <c r="AC67">
        <v>12400</v>
      </c>
      <c r="AD67">
        <v>405778.18</v>
      </c>
      <c r="AE67">
        <v>125348.83</v>
      </c>
    </row>
    <row r="68" spans="1:34" x14ac:dyDescent="0.25">
      <c r="A68" t="s">
        <v>3244</v>
      </c>
      <c r="B68">
        <v>550295.24</v>
      </c>
      <c r="C68">
        <v>0</v>
      </c>
      <c r="D68">
        <v>73428.600000000006</v>
      </c>
      <c r="F68">
        <v>229486.57</v>
      </c>
      <c r="G68">
        <v>751609.27</v>
      </c>
      <c r="M68">
        <v>30000</v>
      </c>
      <c r="N68">
        <v>640</v>
      </c>
      <c r="Q68">
        <v>-997455.85</v>
      </c>
      <c r="R68">
        <v>2680574.06</v>
      </c>
      <c r="U68">
        <v>1007655.98</v>
      </c>
      <c r="W68">
        <v>735.17</v>
      </c>
      <c r="Y68">
        <v>2127131.7999999998</v>
      </c>
      <c r="Z68">
        <v>71258.399999999994</v>
      </c>
      <c r="AA68">
        <v>2531498.2000000002</v>
      </c>
      <c r="AD68">
        <v>319361.67</v>
      </c>
      <c r="AE68">
        <v>284860.01</v>
      </c>
    </row>
    <row r="69" spans="1:34" x14ac:dyDescent="0.25">
      <c r="A69" t="s">
        <v>3245</v>
      </c>
      <c r="B69">
        <v>600527.78</v>
      </c>
      <c r="C69">
        <v>5000</v>
      </c>
      <c r="D69">
        <v>161561.15</v>
      </c>
      <c r="F69">
        <v>8856.98</v>
      </c>
      <c r="G69">
        <v>428278.8</v>
      </c>
      <c r="M69">
        <v>4020</v>
      </c>
      <c r="N69">
        <v>3997.1</v>
      </c>
      <c r="O69">
        <v>5000</v>
      </c>
      <c r="Q69">
        <v>-964404.7</v>
      </c>
      <c r="R69">
        <v>2191965</v>
      </c>
      <c r="U69">
        <v>373372.81</v>
      </c>
      <c r="W69">
        <v>653.05999999999995</v>
      </c>
      <c r="Y69">
        <v>930350</v>
      </c>
      <c r="AA69">
        <v>1075027</v>
      </c>
      <c r="AC69">
        <v>3104</v>
      </c>
      <c r="AD69">
        <v>155859.73000000001</v>
      </c>
      <c r="AE69">
        <v>55887.83</v>
      </c>
    </row>
    <row r="70" spans="1:34" x14ac:dyDescent="0.25">
      <c r="A70" t="s">
        <v>3246</v>
      </c>
      <c r="B70">
        <v>763505.26</v>
      </c>
      <c r="C70">
        <v>0</v>
      </c>
      <c r="D70">
        <v>68865.69</v>
      </c>
      <c r="F70">
        <v>8873.25</v>
      </c>
      <c r="G70">
        <v>394453.98</v>
      </c>
      <c r="N70">
        <v>95</v>
      </c>
      <c r="Q70">
        <v>157791.46</v>
      </c>
      <c r="R70">
        <v>1302561.3500000001</v>
      </c>
      <c r="T70">
        <v>297.64999999999998</v>
      </c>
      <c r="U70">
        <v>485354.79</v>
      </c>
      <c r="V70">
        <v>610</v>
      </c>
      <c r="W70">
        <v>240</v>
      </c>
      <c r="Y70">
        <v>1201417.3</v>
      </c>
      <c r="AA70">
        <v>1329935.3</v>
      </c>
      <c r="AD70">
        <v>301350.24</v>
      </c>
      <c r="AE70">
        <v>107536.03</v>
      </c>
      <c r="AG70">
        <v>14222.8</v>
      </c>
    </row>
    <row r="71" spans="1:34" x14ac:dyDescent="0.25">
      <c r="A71" t="s">
        <v>3247</v>
      </c>
      <c r="B71">
        <v>884083.22</v>
      </c>
      <c r="C71">
        <v>0</v>
      </c>
      <c r="D71">
        <v>101343.03999999999</v>
      </c>
      <c r="F71">
        <v>341865.64</v>
      </c>
      <c r="G71">
        <v>463146.88</v>
      </c>
      <c r="J71">
        <v>0</v>
      </c>
      <c r="M71">
        <v>133810</v>
      </c>
      <c r="N71">
        <v>1067.5</v>
      </c>
      <c r="Q71">
        <v>-3082.1</v>
      </c>
      <c r="R71">
        <v>1726865.73</v>
      </c>
      <c r="U71">
        <v>733441.74</v>
      </c>
      <c r="V71">
        <v>60780</v>
      </c>
      <c r="W71">
        <v>1084.3499999999999</v>
      </c>
      <c r="Y71">
        <v>1086625.8</v>
      </c>
      <c r="Z71">
        <v>91800</v>
      </c>
      <c r="AA71">
        <v>1385660.8</v>
      </c>
      <c r="AD71">
        <v>409710.16</v>
      </c>
      <c r="AE71">
        <v>72213.279999999999</v>
      </c>
    </row>
    <row r="72" spans="1:34" x14ac:dyDescent="0.25">
      <c r="A72" t="s">
        <v>3248</v>
      </c>
      <c r="B72">
        <v>637855.17000000004</v>
      </c>
      <c r="C72">
        <v>0</v>
      </c>
      <c r="D72">
        <v>232274.7</v>
      </c>
      <c r="F72">
        <v>179116.61</v>
      </c>
      <c r="G72">
        <v>508635.3</v>
      </c>
      <c r="K72">
        <v>5978</v>
      </c>
      <c r="M72">
        <v>272500</v>
      </c>
      <c r="N72">
        <v>0</v>
      </c>
      <c r="Q72">
        <v>-241310.37</v>
      </c>
      <c r="R72">
        <v>1340923.19</v>
      </c>
      <c r="U72">
        <v>835605.49</v>
      </c>
      <c r="V72">
        <v>60000</v>
      </c>
      <c r="W72">
        <v>614.97</v>
      </c>
      <c r="Y72">
        <v>1172703.3</v>
      </c>
      <c r="Z72">
        <v>102600</v>
      </c>
      <c r="AA72">
        <v>1448414.3</v>
      </c>
      <c r="AD72">
        <v>278846.09999999998</v>
      </c>
      <c r="AE72">
        <v>107122.4</v>
      </c>
    </row>
    <row r="73" spans="1:34" x14ac:dyDescent="0.25">
      <c r="A73" t="s">
        <v>3249</v>
      </c>
      <c r="B73">
        <v>688322.92</v>
      </c>
      <c r="C73">
        <v>45500</v>
      </c>
      <c r="D73">
        <v>168906.95</v>
      </c>
      <c r="F73">
        <v>513594.03</v>
      </c>
      <c r="G73">
        <v>142551.20000000001</v>
      </c>
      <c r="K73">
        <v>1769.22</v>
      </c>
      <c r="M73">
        <v>129954</v>
      </c>
      <c r="N73">
        <v>49601</v>
      </c>
      <c r="P73">
        <v>-24969.200000000001</v>
      </c>
      <c r="Q73">
        <v>-50100.89</v>
      </c>
      <c r="R73">
        <v>1495302.14</v>
      </c>
      <c r="U73">
        <v>686679.31</v>
      </c>
      <c r="V73">
        <v>206125</v>
      </c>
      <c r="W73">
        <v>588.41999999999996</v>
      </c>
      <c r="Y73">
        <v>983386.4</v>
      </c>
      <c r="Z73">
        <v>6055.51</v>
      </c>
      <c r="AA73">
        <v>1164779.3999999999</v>
      </c>
      <c r="AD73">
        <v>504508.43</v>
      </c>
      <c r="AE73">
        <v>85587.98</v>
      </c>
    </row>
    <row r="74" spans="1:34" x14ac:dyDescent="0.25">
      <c r="A74" t="s">
        <v>3250</v>
      </c>
      <c r="B74">
        <v>953733.96</v>
      </c>
      <c r="C74">
        <v>0</v>
      </c>
      <c r="D74">
        <v>106758.89</v>
      </c>
      <c r="F74">
        <v>1828283.66</v>
      </c>
      <c r="G74">
        <v>677766.36</v>
      </c>
      <c r="M74">
        <v>202106.9</v>
      </c>
      <c r="N74">
        <v>70086.720000000001</v>
      </c>
      <c r="Q74">
        <v>3025510.46</v>
      </c>
      <c r="R74">
        <v>464694.52</v>
      </c>
      <c r="U74">
        <v>329245.75</v>
      </c>
      <c r="V74">
        <v>15000.9</v>
      </c>
      <c r="W74">
        <v>1039.2</v>
      </c>
      <c r="Y74">
        <v>1029157.3</v>
      </c>
      <c r="Z74">
        <v>153800</v>
      </c>
      <c r="AA74">
        <v>1099949.3</v>
      </c>
      <c r="AD74">
        <v>268443.43</v>
      </c>
      <c r="AE74">
        <v>217342.15</v>
      </c>
      <c r="AH74">
        <v>1</v>
      </c>
    </row>
    <row r="75" spans="1:34" x14ac:dyDescent="0.25">
      <c r="A75" t="s">
        <v>3251</v>
      </c>
      <c r="B75">
        <v>766282.34</v>
      </c>
      <c r="C75">
        <v>0</v>
      </c>
      <c r="D75">
        <v>145683.73000000001</v>
      </c>
      <c r="F75">
        <v>1028716.92</v>
      </c>
      <c r="G75">
        <v>338234.71</v>
      </c>
      <c r="K75">
        <v>5500</v>
      </c>
      <c r="M75">
        <v>100710</v>
      </c>
      <c r="N75">
        <v>21072</v>
      </c>
      <c r="Q75">
        <v>1321280.93</v>
      </c>
      <c r="R75">
        <v>961521.58</v>
      </c>
      <c r="U75">
        <v>492145.51</v>
      </c>
      <c r="V75">
        <v>59580</v>
      </c>
      <c r="W75">
        <v>887.44</v>
      </c>
      <c r="Y75">
        <v>885608</v>
      </c>
      <c r="Z75">
        <v>189400</v>
      </c>
      <c r="AA75">
        <v>1057566</v>
      </c>
      <c r="AD75">
        <v>342565.66</v>
      </c>
      <c r="AE75">
        <v>151901.1</v>
      </c>
      <c r="AH75">
        <v>30230</v>
      </c>
    </row>
    <row r="76" spans="1:34" x14ac:dyDescent="0.25">
      <c r="A76" t="s">
        <v>3252</v>
      </c>
      <c r="B76">
        <v>883894.66</v>
      </c>
      <c r="C76">
        <v>0</v>
      </c>
      <c r="D76">
        <v>73727.509999999995</v>
      </c>
      <c r="F76">
        <v>1478805.42</v>
      </c>
      <c r="G76">
        <v>688965.43</v>
      </c>
      <c r="M76">
        <v>51900</v>
      </c>
      <c r="N76">
        <v>-814</v>
      </c>
      <c r="Q76">
        <v>666455.65</v>
      </c>
      <c r="R76">
        <v>2317512.06</v>
      </c>
      <c r="U76">
        <v>745968.69</v>
      </c>
      <c r="W76">
        <v>1105.98</v>
      </c>
      <c r="Y76">
        <v>865659</v>
      </c>
      <c r="Z76">
        <v>115200</v>
      </c>
      <c r="AA76">
        <v>1053138</v>
      </c>
      <c r="AB76">
        <v>28958</v>
      </c>
      <c r="AD76">
        <v>225081.98</v>
      </c>
      <c r="AE76">
        <v>138728.88</v>
      </c>
    </row>
    <row r="77" spans="1:34" x14ac:dyDescent="0.25">
      <c r="A77" t="s">
        <v>3253</v>
      </c>
      <c r="B77">
        <v>787790.71</v>
      </c>
      <c r="C77">
        <v>0</v>
      </c>
      <c r="D77">
        <v>76417.73</v>
      </c>
      <c r="F77">
        <v>421142.48</v>
      </c>
      <c r="G77">
        <v>228489.41</v>
      </c>
      <c r="M77">
        <v>314710</v>
      </c>
      <c r="N77">
        <v>432.6</v>
      </c>
      <c r="Q77">
        <v>-807176.47</v>
      </c>
      <c r="R77">
        <v>2233839.69</v>
      </c>
      <c r="U77">
        <v>362665.95</v>
      </c>
      <c r="V77">
        <v>17100</v>
      </c>
      <c r="W77">
        <v>1016.43</v>
      </c>
      <c r="Y77">
        <v>1063484.2</v>
      </c>
      <c r="Z77">
        <v>99900</v>
      </c>
      <c r="AA77">
        <v>1200278.2</v>
      </c>
      <c r="AD77">
        <v>298165.95</v>
      </c>
      <c r="AE77">
        <v>123233.23</v>
      </c>
    </row>
    <row r="78" spans="1:34" x14ac:dyDescent="0.25">
      <c r="A78" t="s">
        <v>3325</v>
      </c>
      <c r="B78">
        <v>522197.23</v>
      </c>
      <c r="C78">
        <v>0</v>
      </c>
      <c r="D78">
        <v>87728.51</v>
      </c>
      <c r="F78">
        <v>95986.43</v>
      </c>
      <c r="G78">
        <v>491389.15</v>
      </c>
      <c r="N78">
        <v>649</v>
      </c>
      <c r="Q78">
        <v>-1257596.3899999999</v>
      </c>
      <c r="R78">
        <v>2560558.21</v>
      </c>
      <c r="U78">
        <v>446293.46</v>
      </c>
      <c r="W78">
        <v>758.11</v>
      </c>
      <c r="Y78">
        <v>1057872</v>
      </c>
      <c r="Z78">
        <v>65700</v>
      </c>
      <c r="AA78">
        <v>1213680</v>
      </c>
      <c r="AD78">
        <v>208844.22</v>
      </c>
      <c r="AE78">
        <v>114448.84</v>
      </c>
      <c r="AH78">
        <v>47.01</v>
      </c>
    </row>
    <row r="79" spans="1:34" x14ac:dyDescent="0.25">
      <c r="A79" t="s">
        <v>3254</v>
      </c>
      <c r="B79">
        <v>66092.34</v>
      </c>
      <c r="C79">
        <v>8485</v>
      </c>
      <c r="D79">
        <v>91249.93</v>
      </c>
      <c r="F79">
        <v>143254.23000000001</v>
      </c>
      <c r="G79">
        <v>548038.88</v>
      </c>
      <c r="K79">
        <v>-110779</v>
      </c>
      <c r="M79">
        <v>-31460</v>
      </c>
      <c r="N79">
        <v>-5026.0200000000004</v>
      </c>
      <c r="Q79">
        <v>-280760.81</v>
      </c>
      <c r="R79">
        <v>1212676.51</v>
      </c>
      <c r="U79">
        <v>552583.93999999994</v>
      </c>
      <c r="V79">
        <v>31460</v>
      </c>
      <c r="W79">
        <v>357.03</v>
      </c>
      <c r="Y79">
        <v>938340</v>
      </c>
      <c r="Z79">
        <v>129492</v>
      </c>
      <c r="AA79">
        <v>1070985.5</v>
      </c>
      <c r="AC79">
        <v>7840</v>
      </c>
      <c r="AD79">
        <v>174621.84</v>
      </c>
      <c r="AE79">
        <v>31924.44</v>
      </c>
      <c r="AF79">
        <v>20000</v>
      </c>
      <c r="AH79">
        <v>12000</v>
      </c>
    </row>
    <row r="80" spans="1:34" x14ac:dyDescent="0.25">
      <c r="A80" t="s">
        <v>3255</v>
      </c>
      <c r="B80">
        <v>85514.49</v>
      </c>
      <c r="C80">
        <v>5475</v>
      </c>
      <c r="D80">
        <v>70756.52</v>
      </c>
      <c r="F80">
        <v>25945.86</v>
      </c>
      <c r="G80">
        <v>175907.86</v>
      </c>
      <c r="K80">
        <v>24708</v>
      </c>
      <c r="M80">
        <v>168000</v>
      </c>
      <c r="N80">
        <v>999.2</v>
      </c>
      <c r="Q80">
        <v>-1514594.26</v>
      </c>
      <c r="R80">
        <v>1431387.54</v>
      </c>
      <c r="U80">
        <v>500155.4</v>
      </c>
      <c r="Y80">
        <v>1072120</v>
      </c>
      <c r="AA80">
        <v>1149994</v>
      </c>
      <c r="AD80">
        <v>279447.15000000002</v>
      </c>
      <c r="AE80">
        <v>57495</v>
      </c>
      <c r="AH80">
        <v>50000</v>
      </c>
    </row>
    <row r="81" spans="1:35" x14ac:dyDescent="0.25">
      <c r="A81" t="s">
        <v>3256</v>
      </c>
      <c r="B81">
        <v>488189.34</v>
      </c>
      <c r="C81">
        <v>0</v>
      </c>
      <c r="D81">
        <v>25015.040000000001</v>
      </c>
      <c r="F81">
        <v>308494.03999999998</v>
      </c>
      <c r="G81">
        <v>898268.96</v>
      </c>
      <c r="K81">
        <v>41326</v>
      </c>
      <c r="M81">
        <v>130350</v>
      </c>
      <c r="N81">
        <v>11563.1</v>
      </c>
      <c r="Q81">
        <v>-410689.76</v>
      </c>
      <c r="R81">
        <v>2041384.85</v>
      </c>
      <c r="U81">
        <v>638770.07999999996</v>
      </c>
      <c r="V81">
        <v>28500</v>
      </c>
      <c r="Y81">
        <v>1687360</v>
      </c>
      <c r="Z81">
        <v>143650</v>
      </c>
      <c r="AA81">
        <v>1877640</v>
      </c>
      <c r="AC81">
        <v>2580</v>
      </c>
      <c r="AD81">
        <v>200762.05</v>
      </c>
      <c r="AE81">
        <v>109280.4</v>
      </c>
      <c r="AH81">
        <v>83672.05</v>
      </c>
    </row>
    <row r="82" spans="1:35" x14ac:dyDescent="0.25">
      <c r="A82" t="s">
        <v>3257</v>
      </c>
      <c r="B82">
        <v>327764.21000000002</v>
      </c>
      <c r="D82">
        <v>126297.41</v>
      </c>
      <c r="F82">
        <v>402935.43</v>
      </c>
      <c r="G82">
        <v>339700.63</v>
      </c>
      <c r="M82">
        <v>73114.820000000007</v>
      </c>
      <c r="N82">
        <v>1745.12</v>
      </c>
      <c r="Q82">
        <v>-195237.16</v>
      </c>
      <c r="R82">
        <v>1173118.0900000001</v>
      </c>
      <c r="U82">
        <v>646780.73</v>
      </c>
      <c r="V82">
        <v>42000</v>
      </c>
      <c r="W82">
        <v>3209.18</v>
      </c>
      <c r="Y82">
        <v>870120</v>
      </c>
      <c r="Z82">
        <v>123300</v>
      </c>
      <c r="AA82">
        <v>954953.98</v>
      </c>
      <c r="AD82">
        <v>369116.77</v>
      </c>
      <c r="AE82">
        <v>51847.35</v>
      </c>
      <c r="AF82">
        <v>20000</v>
      </c>
      <c r="AH82">
        <v>10</v>
      </c>
    </row>
    <row r="83" spans="1:35" x14ac:dyDescent="0.25">
      <c r="A83" t="s">
        <v>3258</v>
      </c>
      <c r="B83">
        <v>431870.81</v>
      </c>
      <c r="C83">
        <v>0</v>
      </c>
      <c r="D83">
        <v>63116.95</v>
      </c>
      <c r="F83">
        <v>410263.22</v>
      </c>
      <c r="G83">
        <v>257611.89</v>
      </c>
      <c r="K83">
        <v>532.57000000000005</v>
      </c>
      <c r="M83">
        <v>-437205</v>
      </c>
      <c r="N83">
        <v>0</v>
      </c>
      <c r="Q83">
        <v>-262956.27</v>
      </c>
      <c r="R83">
        <v>1745362.84</v>
      </c>
      <c r="U83">
        <v>773568.97</v>
      </c>
      <c r="V83">
        <v>235660</v>
      </c>
      <c r="W83">
        <v>980.12</v>
      </c>
      <c r="Y83">
        <v>1337100</v>
      </c>
      <c r="Z83">
        <v>132800</v>
      </c>
      <c r="AA83">
        <v>1516434</v>
      </c>
      <c r="AC83">
        <v>21366</v>
      </c>
      <c r="AD83">
        <v>383758.12</v>
      </c>
      <c r="AE83">
        <v>203259.74</v>
      </c>
      <c r="AH83">
        <v>20000</v>
      </c>
    </row>
    <row r="84" spans="1:35" x14ac:dyDescent="0.25">
      <c r="A84" t="s">
        <v>3259</v>
      </c>
      <c r="B84">
        <v>164033.97</v>
      </c>
      <c r="C84">
        <v>87795.24</v>
      </c>
      <c r="D84">
        <v>92539.55</v>
      </c>
      <c r="F84">
        <v>900706.41</v>
      </c>
      <c r="G84">
        <v>496813.53</v>
      </c>
      <c r="N84">
        <v>335.69</v>
      </c>
      <c r="Q84">
        <v>-126192.94</v>
      </c>
      <c r="R84">
        <v>1929262.58</v>
      </c>
      <c r="T84">
        <v>74.150000000000006</v>
      </c>
      <c r="U84">
        <v>460010.44</v>
      </c>
      <c r="V84">
        <v>5600</v>
      </c>
      <c r="W84">
        <v>406.74</v>
      </c>
      <c r="Y84">
        <v>1195080</v>
      </c>
      <c r="Z84">
        <v>120800</v>
      </c>
      <c r="AA84">
        <v>1122397</v>
      </c>
      <c r="AC84">
        <v>9000</v>
      </c>
      <c r="AD84">
        <v>306057.76</v>
      </c>
      <c r="AE84">
        <v>89298.2</v>
      </c>
      <c r="AH84">
        <v>91200</v>
      </c>
    </row>
    <row r="85" spans="1:35" x14ac:dyDescent="0.25">
      <c r="A85" t="s">
        <v>3260</v>
      </c>
      <c r="B85">
        <v>687305.6</v>
      </c>
      <c r="C85">
        <v>11120</v>
      </c>
      <c r="D85">
        <v>19642.060000000001</v>
      </c>
      <c r="F85">
        <v>174314.04</v>
      </c>
      <c r="G85">
        <v>189965.77</v>
      </c>
      <c r="M85">
        <v>111720</v>
      </c>
      <c r="N85">
        <v>-100.94</v>
      </c>
      <c r="Q85">
        <v>-871371.42</v>
      </c>
      <c r="R85">
        <v>1851699.47</v>
      </c>
      <c r="U85">
        <v>518487.69</v>
      </c>
      <c r="Y85">
        <v>1005608</v>
      </c>
      <c r="Z85">
        <v>118988</v>
      </c>
      <c r="AA85">
        <v>1241888.1200000001</v>
      </c>
      <c r="AB85">
        <v>400</v>
      </c>
      <c r="AC85">
        <v>3280</v>
      </c>
      <c r="AD85">
        <v>139330.4</v>
      </c>
      <c r="AE85">
        <v>125384.81</v>
      </c>
      <c r="AH85">
        <v>20000</v>
      </c>
    </row>
    <row r="86" spans="1:35" x14ac:dyDescent="0.25">
      <c r="A86" t="s">
        <v>3261</v>
      </c>
      <c r="B86">
        <v>225044.98</v>
      </c>
      <c r="C86">
        <v>33714.32</v>
      </c>
      <c r="D86">
        <v>125592.25</v>
      </c>
      <c r="F86">
        <v>481606.08</v>
      </c>
      <c r="G86">
        <v>320187.59999999998</v>
      </c>
      <c r="N86">
        <v>-188058.07</v>
      </c>
      <c r="Q86">
        <v>170428.74</v>
      </c>
      <c r="R86">
        <v>1211766.1200000001</v>
      </c>
      <c r="U86">
        <v>396813.2</v>
      </c>
      <c r="V86">
        <v>88620</v>
      </c>
      <c r="Y86">
        <v>705660</v>
      </c>
      <c r="Z86">
        <v>75969.87</v>
      </c>
      <c r="AA86">
        <v>838918</v>
      </c>
      <c r="AD86">
        <v>235550.65</v>
      </c>
      <c r="AE86">
        <v>41535.980000000003</v>
      </c>
      <c r="AH86">
        <v>20000</v>
      </c>
      <c r="AI86">
        <v>7000</v>
      </c>
    </row>
    <row r="87" spans="1:35" x14ac:dyDescent="0.25">
      <c r="A87" t="s">
        <v>3262</v>
      </c>
      <c r="B87">
        <v>448621.34</v>
      </c>
      <c r="C87">
        <v>18669.88</v>
      </c>
      <c r="D87">
        <v>27126.58</v>
      </c>
      <c r="F87">
        <v>93601.78</v>
      </c>
      <c r="G87">
        <v>656378.71</v>
      </c>
      <c r="K87">
        <v>19235</v>
      </c>
      <c r="N87">
        <v>105</v>
      </c>
      <c r="Q87">
        <v>167147.26</v>
      </c>
      <c r="R87">
        <v>1379368.14</v>
      </c>
      <c r="U87">
        <v>640669.4</v>
      </c>
      <c r="W87">
        <v>915.25</v>
      </c>
      <c r="Y87">
        <v>1342190</v>
      </c>
      <c r="Z87">
        <v>133600</v>
      </c>
      <c r="AA87">
        <v>1531397</v>
      </c>
      <c r="AC87">
        <v>5448</v>
      </c>
      <c r="AD87">
        <v>273434.07</v>
      </c>
      <c r="AE87">
        <v>281555.78000000003</v>
      </c>
      <c r="AH87">
        <v>20000</v>
      </c>
    </row>
    <row r="88" spans="1:35" x14ac:dyDescent="0.25">
      <c r="A88" t="s">
        <v>3332</v>
      </c>
      <c r="B88">
        <v>477483.48</v>
      </c>
      <c r="C88">
        <v>24430.1</v>
      </c>
      <c r="D88">
        <v>14298.32</v>
      </c>
      <c r="F88">
        <v>268424.76</v>
      </c>
      <c r="G88">
        <v>91244.64</v>
      </c>
      <c r="K88">
        <v>38610</v>
      </c>
      <c r="M88">
        <v>219597.5</v>
      </c>
      <c r="N88">
        <v>106</v>
      </c>
      <c r="Q88">
        <v>-860089.41</v>
      </c>
      <c r="R88">
        <v>1583723.57</v>
      </c>
      <c r="U88">
        <v>480053.01</v>
      </c>
      <c r="V88">
        <v>8662.5</v>
      </c>
      <c r="W88">
        <v>420.43</v>
      </c>
      <c r="Y88">
        <v>1283490</v>
      </c>
      <c r="Z88">
        <v>122200</v>
      </c>
      <c r="AA88">
        <v>1489916</v>
      </c>
      <c r="AC88">
        <v>2608</v>
      </c>
      <c r="AD88">
        <v>157586.54</v>
      </c>
      <c r="AE88">
        <v>159761.20000000001</v>
      </c>
      <c r="AH88">
        <v>30093.279999999999</v>
      </c>
    </row>
    <row r="89" spans="1:35" x14ac:dyDescent="0.25">
      <c r="A89" t="s">
        <v>3263</v>
      </c>
      <c r="B89">
        <v>362274.2</v>
      </c>
      <c r="C89">
        <v>0</v>
      </c>
      <c r="D89">
        <v>7507.57</v>
      </c>
      <c r="F89">
        <v>2</v>
      </c>
      <c r="G89">
        <v>111618.29</v>
      </c>
      <c r="J89">
        <v>6000</v>
      </c>
      <c r="N89">
        <v>212</v>
      </c>
      <c r="Q89">
        <v>65543.39</v>
      </c>
      <c r="R89">
        <v>378255.7</v>
      </c>
      <c r="U89">
        <v>696367.35</v>
      </c>
      <c r="W89">
        <v>312.14</v>
      </c>
      <c r="Y89">
        <v>439850</v>
      </c>
      <c r="Z89">
        <v>98960</v>
      </c>
      <c r="AA89">
        <v>610170.28</v>
      </c>
      <c r="AD89">
        <v>310935.61</v>
      </c>
      <c r="AE89">
        <v>24407.63</v>
      </c>
    </row>
    <row r="90" spans="1:35" x14ac:dyDescent="0.25">
      <c r="A90" t="s">
        <v>3264</v>
      </c>
      <c r="B90">
        <v>549123.51</v>
      </c>
      <c r="C90">
        <v>0</v>
      </c>
      <c r="D90">
        <v>28746.12</v>
      </c>
      <c r="F90">
        <v>-4559.0200000000004</v>
      </c>
      <c r="G90">
        <v>96765.65</v>
      </c>
      <c r="J90">
        <v>12000</v>
      </c>
      <c r="N90">
        <v>0</v>
      </c>
      <c r="Q90">
        <v>-103523.93</v>
      </c>
      <c r="R90">
        <v>646850.12</v>
      </c>
      <c r="U90">
        <v>655299.81999999995</v>
      </c>
      <c r="V90">
        <v>155200</v>
      </c>
      <c r="W90">
        <v>540.83000000000004</v>
      </c>
      <c r="Y90">
        <v>1052160</v>
      </c>
      <c r="Z90">
        <v>18000</v>
      </c>
      <c r="AA90">
        <v>1136696.3799999999</v>
      </c>
      <c r="AB90">
        <v>700</v>
      </c>
      <c r="AD90">
        <v>443025.83</v>
      </c>
      <c r="AE90">
        <v>87948.37</v>
      </c>
    </row>
    <row r="91" spans="1:35" x14ac:dyDescent="0.25">
      <c r="A91" t="s">
        <v>3265</v>
      </c>
      <c r="B91">
        <v>494525.41</v>
      </c>
      <c r="C91">
        <v>0</v>
      </c>
      <c r="D91">
        <v>43615.63</v>
      </c>
      <c r="F91">
        <v>2470085.17</v>
      </c>
      <c r="G91">
        <v>361624.98</v>
      </c>
      <c r="J91">
        <v>6000</v>
      </c>
      <c r="N91">
        <v>210</v>
      </c>
      <c r="Q91">
        <v>-170201.41</v>
      </c>
      <c r="R91">
        <v>3382854.97</v>
      </c>
      <c r="U91">
        <v>701431.54</v>
      </c>
      <c r="V91">
        <v>113600</v>
      </c>
      <c r="W91">
        <v>382.88</v>
      </c>
      <c r="Y91">
        <v>1023940</v>
      </c>
      <c r="Z91">
        <v>201980</v>
      </c>
      <c r="AA91">
        <v>1192814</v>
      </c>
      <c r="AB91">
        <v>160</v>
      </c>
      <c r="AC91">
        <v>280</v>
      </c>
      <c r="AD91">
        <v>262027.11</v>
      </c>
      <c r="AE91">
        <v>199905.68</v>
      </c>
    </row>
    <row r="92" spans="1:35" x14ac:dyDescent="0.25">
      <c r="A92" t="s">
        <v>3266</v>
      </c>
      <c r="B92">
        <v>442324.31</v>
      </c>
      <c r="C92">
        <v>0</v>
      </c>
      <c r="D92">
        <v>54481.98</v>
      </c>
      <c r="F92">
        <v>358719.6</v>
      </c>
      <c r="G92">
        <v>299577.59999999998</v>
      </c>
      <c r="J92">
        <v>5800</v>
      </c>
      <c r="N92">
        <v>613.95000000000005</v>
      </c>
      <c r="Q92">
        <v>-5696.92</v>
      </c>
      <c r="R92">
        <v>1045747.78</v>
      </c>
      <c r="U92">
        <v>591087.76</v>
      </c>
      <c r="V92">
        <v>74200</v>
      </c>
      <c r="W92">
        <v>394.8</v>
      </c>
      <c r="Y92">
        <v>946570</v>
      </c>
      <c r="Z92">
        <v>104540</v>
      </c>
      <c r="AA92">
        <v>1035550</v>
      </c>
      <c r="AD92">
        <v>294771.03000000003</v>
      </c>
      <c r="AE92">
        <v>82647.850000000006</v>
      </c>
    </row>
    <row r="93" spans="1:35" x14ac:dyDescent="0.25">
      <c r="A93" t="s">
        <v>3267</v>
      </c>
      <c r="B93">
        <v>442920.44</v>
      </c>
      <c r="C93">
        <v>0</v>
      </c>
      <c r="D93">
        <v>28650.85</v>
      </c>
      <c r="F93">
        <v>23728.39</v>
      </c>
      <c r="G93">
        <v>254217.7</v>
      </c>
      <c r="N93">
        <v>1380</v>
      </c>
      <c r="Q93">
        <v>302644.17</v>
      </c>
      <c r="R93">
        <v>320699.84999999998</v>
      </c>
      <c r="U93">
        <v>652552.63</v>
      </c>
      <c r="W93">
        <v>263.62</v>
      </c>
      <c r="Y93">
        <v>831599</v>
      </c>
      <c r="Z93">
        <v>472760</v>
      </c>
      <c r="AA93">
        <v>1111028</v>
      </c>
      <c r="AB93">
        <v>19480</v>
      </c>
      <c r="AC93">
        <v>5536</v>
      </c>
      <c r="AD93">
        <v>350997.36</v>
      </c>
      <c r="AE93">
        <v>29310.53</v>
      </c>
    </row>
    <row r="94" spans="1:35" x14ac:dyDescent="0.25">
      <c r="A94" t="s">
        <v>3268</v>
      </c>
      <c r="B94">
        <v>463260.62</v>
      </c>
      <c r="C94">
        <v>1200</v>
      </c>
      <c r="D94">
        <v>39130.26</v>
      </c>
      <c r="F94">
        <v>469641</v>
      </c>
      <c r="G94">
        <v>9926.08</v>
      </c>
      <c r="N94">
        <v>0</v>
      </c>
      <c r="Q94">
        <v>100689.64</v>
      </c>
      <c r="R94">
        <v>810688.21</v>
      </c>
      <c r="U94">
        <v>542695.94999999995</v>
      </c>
      <c r="W94">
        <v>389.43</v>
      </c>
      <c r="Y94">
        <v>528411.80000000005</v>
      </c>
      <c r="Z94">
        <v>104240</v>
      </c>
      <c r="AA94">
        <v>622537.80000000005</v>
      </c>
      <c r="AC94">
        <v>3408</v>
      </c>
      <c r="AD94">
        <v>233827.3</v>
      </c>
      <c r="AE94">
        <v>63043.97</v>
      </c>
    </row>
    <row r="95" spans="1:35" x14ac:dyDescent="0.25">
      <c r="A95" t="s">
        <v>3269</v>
      </c>
      <c r="B95">
        <v>135837.51999999999</v>
      </c>
      <c r="C95">
        <v>0</v>
      </c>
      <c r="D95">
        <v>190050.87</v>
      </c>
      <c r="F95">
        <v>3</v>
      </c>
      <c r="G95">
        <v>911396.84</v>
      </c>
      <c r="J95">
        <v>6000</v>
      </c>
      <c r="N95">
        <v>413</v>
      </c>
      <c r="Q95">
        <v>622517.82999999996</v>
      </c>
      <c r="R95">
        <v>573056.03</v>
      </c>
      <c r="T95">
        <v>643.99</v>
      </c>
      <c r="U95">
        <v>529964.65</v>
      </c>
      <c r="Y95">
        <v>1169640</v>
      </c>
      <c r="Z95">
        <v>386705</v>
      </c>
      <c r="AA95">
        <v>1271249</v>
      </c>
      <c r="AD95">
        <v>445948.6</v>
      </c>
      <c r="AE95">
        <v>160253.32</v>
      </c>
      <c r="AH95">
        <v>221.35</v>
      </c>
    </row>
    <row r="96" spans="1:35" x14ac:dyDescent="0.25">
      <c r="A96" t="s">
        <v>3270</v>
      </c>
      <c r="B96">
        <v>127300.07</v>
      </c>
      <c r="C96">
        <v>0</v>
      </c>
      <c r="D96">
        <v>15367.39</v>
      </c>
      <c r="F96">
        <v>1314862.02</v>
      </c>
      <c r="G96">
        <v>164074.74</v>
      </c>
      <c r="J96">
        <v>13550</v>
      </c>
      <c r="N96">
        <v>2427.88</v>
      </c>
      <c r="Q96">
        <v>-201215.75</v>
      </c>
      <c r="R96">
        <v>1997218.5</v>
      </c>
      <c r="U96">
        <v>488777.9</v>
      </c>
      <c r="V96">
        <v>74000</v>
      </c>
      <c r="W96">
        <v>210.78</v>
      </c>
      <c r="Y96">
        <v>915820</v>
      </c>
      <c r="AA96">
        <v>1013499</v>
      </c>
      <c r="AD96">
        <v>359363.45</v>
      </c>
      <c r="AE96">
        <v>117555.92</v>
      </c>
      <c r="AH96">
        <v>6.72</v>
      </c>
    </row>
    <row r="97" spans="1:34" x14ac:dyDescent="0.25">
      <c r="A97" t="s">
        <v>3271</v>
      </c>
      <c r="B97">
        <v>578461.02</v>
      </c>
      <c r="C97">
        <v>116520</v>
      </c>
      <c r="D97">
        <v>2831.71</v>
      </c>
      <c r="F97">
        <v>145286.06</v>
      </c>
      <c r="G97">
        <v>206848.08</v>
      </c>
      <c r="J97">
        <v>6000</v>
      </c>
      <c r="N97">
        <v>207</v>
      </c>
      <c r="Q97">
        <v>363663.43</v>
      </c>
      <c r="R97">
        <v>569833.9</v>
      </c>
      <c r="U97">
        <v>330959.7</v>
      </c>
      <c r="V97">
        <v>366000</v>
      </c>
      <c r="W97">
        <v>457.71</v>
      </c>
      <c r="Y97">
        <v>918650</v>
      </c>
      <c r="Z97">
        <v>346800</v>
      </c>
      <c r="AA97">
        <v>1137077</v>
      </c>
      <c r="AB97">
        <v>11360</v>
      </c>
      <c r="AD97">
        <v>340419.35</v>
      </c>
      <c r="AE97">
        <v>86248.52</v>
      </c>
    </row>
    <row r="98" spans="1:34" x14ac:dyDescent="0.25">
      <c r="A98" t="s">
        <v>3272</v>
      </c>
      <c r="B98">
        <v>736993.17</v>
      </c>
      <c r="C98">
        <v>0</v>
      </c>
      <c r="D98">
        <v>64799.76</v>
      </c>
      <c r="F98">
        <v>8857.17</v>
      </c>
      <c r="G98">
        <v>509682.73</v>
      </c>
      <c r="J98">
        <v>6000</v>
      </c>
      <c r="N98">
        <v>644.5</v>
      </c>
      <c r="Q98">
        <v>306953.2</v>
      </c>
      <c r="R98">
        <v>528870.26</v>
      </c>
      <c r="U98">
        <v>807458.39</v>
      </c>
      <c r="V98">
        <v>468000</v>
      </c>
      <c r="W98">
        <v>701.67</v>
      </c>
      <c r="Y98">
        <v>762920</v>
      </c>
      <c r="Z98">
        <v>334496</v>
      </c>
      <c r="AA98">
        <v>1031240</v>
      </c>
      <c r="AD98">
        <v>548598.42000000004</v>
      </c>
      <c r="AE98">
        <v>106788.65</v>
      </c>
    </row>
    <row r="99" spans="1:34" x14ac:dyDescent="0.25">
      <c r="A99" t="s">
        <v>3273</v>
      </c>
      <c r="B99">
        <v>604122.06000000006</v>
      </c>
      <c r="C99">
        <v>0</v>
      </c>
      <c r="D99">
        <v>189168.27</v>
      </c>
      <c r="F99">
        <v>5868.21</v>
      </c>
      <c r="G99">
        <v>183491.35</v>
      </c>
      <c r="J99">
        <v>7710.8</v>
      </c>
      <c r="N99">
        <v>2008.32</v>
      </c>
      <c r="Q99">
        <v>-222460.11</v>
      </c>
      <c r="R99">
        <v>713142.2</v>
      </c>
      <c r="U99">
        <v>1083951.3500000001</v>
      </c>
      <c r="W99">
        <v>460.06</v>
      </c>
      <c r="Y99">
        <v>1242295.6000000001</v>
      </c>
      <c r="Z99">
        <v>56800</v>
      </c>
      <c r="AA99">
        <v>1416357.6</v>
      </c>
      <c r="AD99">
        <v>185480.43</v>
      </c>
      <c r="AE99">
        <v>45195.3</v>
      </c>
      <c r="AF99">
        <v>100000</v>
      </c>
    </row>
    <row r="100" spans="1:34" x14ac:dyDescent="0.25">
      <c r="A100" t="s">
        <v>3274</v>
      </c>
      <c r="B100">
        <v>239071.63</v>
      </c>
      <c r="C100">
        <v>0</v>
      </c>
      <c r="D100">
        <v>64458.58</v>
      </c>
      <c r="F100">
        <v>155919.09</v>
      </c>
      <c r="G100">
        <v>177531.42</v>
      </c>
      <c r="J100">
        <v>6000</v>
      </c>
      <c r="N100">
        <v>224</v>
      </c>
      <c r="Q100">
        <v>295855.28999999998</v>
      </c>
      <c r="R100">
        <v>673323.61</v>
      </c>
      <c r="U100">
        <v>464804</v>
      </c>
      <c r="W100">
        <v>289.61</v>
      </c>
      <c r="Y100">
        <v>334880</v>
      </c>
      <c r="Z100">
        <v>164160</v>
      </c>
      <c r="AA100">
        <v>520152</v>
      </c>
      <c r="AB100">
        <v>1500</v>
      </c>
      <c r="AD100">
        <v>499784.25</v>
      </c>
      <c r="AE100">
        <v>117339.54</v>
      </c>
    </row>
    <row r="101" spans="1:34" x14ac:dyDescent="0.25">
      <c r="A101" t="s">
        <v>3275</v>
      </c>
      <c r="B101">
        <v>368352.26</v>
      </c>
      <c r="C101">
        <v>0</v>
      </c>
      <c r="D101">
        <v>-3331.29</v>
      </c>
      <c r="F101">
        <v>3</v>
      </c>
      <c r="G101">
        <v>260766.51</v>
      </c>
      <c r="J101">
        <v>5000</v>
      </c>
      <c r="N101">
        <v>210</v>
      </c>
      <c r="Q101">
        <v>-584685.38</v>
      </c>
      <c r="R101">
        <v>1404582.07</v>
      </c>
      <c r="U101">
        <v>505808.12</v>
      </c>
      <c r="W101">
        <v>543.66</v>
      </c>
      <c r="Y101">
        <v>815740</v>
      </c>
      <c r="Z101">
        <v>123600</v>
      </c>
      <c r="AA101">
        <v>925020</v>
      </c>
      <c r="AD101">
        <v>477450.59</v>
      </c>
      <c r="AE101">
        <v>58677.4</v>
      </c>
    </row>
    <row r="102" spans="1:34" x14ac:dyDescent="0.25">
      <c r="A102" t="s">
        <v>3276</v>
      </c>
      <c r="B102">
        <v>223824.42</v>
      </c>
      <c r="C102">
        <v>0</v>
      </c>
      <c r="D102">
        <v>81345.73</v>
      </c>
      <c r="F102">
        <v>1</v>
      </c>
      <c r="G102">
        <v>162325.29999999999</v>
      </c>
      <c r="J102">
        <v>6000</v>
      </c>
      <c r="N102">
        <v>203</v>
      </c>
      <c r="Q102">
        <v>37239.22</v>
      </c>
      <c r="R102">
        <v>819557.49</v>
      </c>
      <c r="U102">
        <v>372225.32</v>
      </c>
      <c r="W102">
        <v>7963.97</v>
      </c>
      <c r="X102">
        <v>4900</v>
      </c>
      <c r="Y102">
        <v>3260190</v>
      </c>
      <c r="Z102">
        <v>162400</v>
      </c>
      <c r="AA102">
        <v>3423694.81</v>
      </c>
      <c r="AB102">
        <v>1500</v>
      </c>
      <c r="AC102">
        <v>11470</v>
      </c>
      <c r="AD102">
        <v>224299.69</v>
      </c>
      <c r="AE102">
        <v>316558.05</v>
      </c>
    </row>
    <row r="103" spans="1:34" x14ac:dyDescent="0.25">
      <c r="A103" t="s">
        <v>3279</v>
      </c>
      <c r="B103">
        <v>89376.25</v>
      </c>
      <c r="C103">
        <v>0</v>
      </c>
      <c r="D103">
        <v>125958.88</v>
      </c>
      <c r="F103">
        <v>2</v>
      </c>
      <c r="G103">
        <v>482835.01</v>
      </c>
      <c r="J103">
        <v>6300</v>
      </c>
      <c r="N103">
        <v>0</v>
      </c>
      <c r="Q103">
        <v>186727.36</v>
      </c>
      <c r="R103">
        <v>474645.55</v>
      </c>
      <c r="U103">
        <v>548401.5</v>
      </c>
      <c r="W103">
        <v>191.09</v>
      </c>
      <c r="Y103">
        <v>1287790</v>
      </c>
      <c r="Z103">
        <v>151760</v>
      </c>
      <c r="AA103">
        <v>1369856</v>
      </c>
      <c r="AD103">
        <v>308332.94</v>
      </c>
      <c r="AE103">
        <v>113969.42</v>
      </c>
    </row>
    <row r="104" spans="1:34" x14ac:dyDescent="0.25">
      <c r="A104" t="s">
        <v>3280</v>
      </c>
      <c r="B104">
        <v>624359.75</v>
      </c>
      <c r="C104">
        <v>15000</v>
      </c>
      <c r="D104">
        <v>393160.01</v>
      </c>
      <c r="F104">
        <v>7690.2</v>
      </c>
      <c r="G104">
        <v>185319.25</v>
      </c>
      <c r="J104">
        <v>5000</v>
      </c>
      <c r="N104">
        <v>2574.9899999999998</v>
      </c>
      <c r="Q104">
        <v>178203</v>
      </c>
      <c r="R104">
        <v>1172968.6100000001</v>
      </c>
      <c r="U104">
        <v>845380.01</v>
      </c>
      <c r="W104">
        <v>704.65</v>
      </c>
      <c r="Y104">
        <v>370720</v>
      </c>
      <c r="Z104">
        <v>251580</v>
      </c>
      <c r="AA104">
        <v>643529.21</v>
      </c>
      <c r="AB104">
        <v>1140</v>
      </c>
      <c r="AD104">
        <v>672722.15</v>
      </c>
      <c r="AE104">
        <v>107422.98</v>
      </c>
      <c r="AH104">
        <v>5957.71</v>
      </c>
    </row>
    <row r="105" spans="1:34" x14ac:dyDescent="0.25">
      <c r="A105" t="s">
        <v>3328</v>
      </c>
      <c r="B105">
        <v>280918.03000000003</v>
      </c>
      <c r="C105">
        <v>0</v>
      </c>
      <c r="D105">
        <v>11698.18</v>
      </c>
      <c r="F105">
        <v>251352.15</v>
      </c>
      <c r="G105">
        <v>354487.32</v>
      </c>
      <c r="J105">
        <v>6000</v>
      </c>
      <c r="N105">
        <v>400</v>
      </c>
      <c r="Q105">
        <v>199556.62</v>
      </c>
      <c r="R105">
        <v>764461.81</v>
      </c>
      <c r="U105">
        <v>410453.04</v>
      </c>
      <c r="W105">
        <v>411.39</v>
      </c>
      <c r="Y105">
        <v>1221500</v>
      </c>
      <c r="Z105">
        <v>266280</v>
      </c>
      <c r="AA105">
        <v>1355655</v>
      </c>
      <c r="AB105">
        <v>19150</v>
      </c>
      <c r="AD105">
        <v>169673.15</v>
      </c>
      <c r="AE105">
        <v>158199.03</v>
      </c>
      <c r="AH105">
        <v>540</v>
      </c>
    </row>
    <row r="106" spans="1:34" x14ac:dyDescent="0.25">
      <c r="A106" t="s">
        <v>3329</v>
      </c>
      <c r="B106">
        <v>455249.02</v>
      </c>
      <c r="C106">
        <v>0</v>
      </c>
      <c r="D106">
        <v>19017.740000000002</v>
      </c>
      <c r="F106">
        <v>902136.13</v>
      </c>
      <c r="G106">
        <v>166975.89000000001</v>
      </c>
      <c r="J106">
        <v>6000</v>
      </c>
      <c r="N106">
        <v>2908</v>
      </c>
      <c r="Q106">
        <v>-68530.87</v>
      </c>
      <c r="R106">
        <v>1440238.21</v>
      </c>
      <c r="U106">
        <v>811975.05</v>
      </c>
      <c r="W106">
        <v>190.67</v>
      </c>
      <c r="Y106">
        <v>1173770</v>
      </c>
      <c r="Z106">
        <v>32000</v>
      </c>
      <c r="AA106">
        <v>1345331</v>
      </c>
      <c r="AB106">
        <v>400</v>
      </c>
      <c r="AD106">
        <v>251569.34</v>
      </c>
      <c r="AE106">
        <v>128496.73</v>
      </c>
      <c r="AH106">
        <v>25.21</v>
      </c>
    </row>
    <row r="107" spans="1:34" x14ac:dyDescent="0.25">
      <c r="A107" t="s">
        <v>3334</v>
      </c>
      <c r="B107">
        <v>1229996.08</v>
      </c>
      <c r="C107">
        <v>0</v>
      </c>
      <c r="D107">
        <v>50179.45</v>
      </c>
      <c r="F107">
        <v>1794995.42</v>
      </c>
      <c r="G107">
        <v>255050.96</v>
      </c>
      <c r="J107">
        <v>11300</v>
      </c>
      <c r="N107">
        <v>0</v>
      </c>
      <c r="Q107">
        <v>521836.13</v>
      </c>
      <c r="R107">
        <v>2616413.23</v>
      </c>
      <c r="U107">
        <v>783636.18</v>
      </c>
      <c r="V107">
        <v>49480</v>
      </c>
      <c r="W107">
        <v>1178.5899999999999</v>
      </c>
      <c r="Y107">
        <v>408420</v>
      </c>
      <c r="Z107">
        <v>188190</v>
      </c>
      <c r="AA107">
        <v>526201.81999999995</v>
      </c>
      <c r="AB107">
        <v>320</v>
      </c>
      <c r="AD107">
        <v>291379.46000000002</v>
      </c>
      <c r="AE107">
        <v>171305.94</v>
      </c>
    </row>
    <row r="108" spans="1:34" x14ac:dyDescent="0.25">
      <c r="A108" t="s">
        <v>3282</v>
      </c>
      <c r="B108">
        <v>240292.8</v>
      </c>
      <c r="C108">
        <v>0</v>
      </c>
      <c r="D108">
        <v>50586.5</v>
      </c>
      <c r="F108">
        <v>-98.43</v>
      </c>
      <c r="G108">
        <v>106409.7</v>
      </c>
      <c r="N108">
        <v>904.52</v>
      </c>
      <c r="Q108">
        <v>-1905053.59</v>
      </c>
      <c r="R108">
        <v>2310952.34</v>
      </c>
      <c r="S108">
        <v>117</v>
      </c>
      <c r="U108">
        <v>741050.33</v>
      </c>
      <c r="V108">
        <v>75000</v>
      </c>
      <c r="W108">
        <v>528.51</v>
      </c>
      <c r="Y108">
        <v>777090</v>
      </c>
      <c r="Z108">
        <v>208280</v>
      </c>
      <c r="AA108">
        <v>932106.64</v>
      </c>
      <c r="AD108">
        <v>669588.31000000006</v>
      </c>
      <c r="AE108">
        <v>36583.589999999997</v>
      </c>
    </row>
    <row r="109" spans="1:34" x14ac:dyDescent="0.25">
      <c r="A109" t="s">
        <v>3283</v>
      </c>
      <c r="B109">
        <v>857515.76</v>
      </c>
      <c r="C109">
        <v>0</v>
      </c>
      <c r="D109">
        <v>28019.66</v>
      </c>
      <c r="F109">
        <v>1247904.6399999999</v>
      </c>
      <c r="G109">
        <v>85860.68</v>
      </c>
      <c r="K109">
        <v>0</v>
      </c>
      <c r="N109">
        <v>532.72</v>
      </c>
      <c r="Q109">
        <v>794380.63</v>
      </c>
      <c r="R109">
        <v>1228203.58</v>
      </c>
      <c r="U109">
        <v>573699.44999999995</v>
      </c>
      <c r="V109">
        <v>75000</v>
      </c>
      <c r="W109">
        <v>920.42</v>
      </c>
      <c r="Y109">
        <v>697500</v>
      </c>
      <c r="Z109">
        <v>144300</v>
      </c>
      <c r="AA109">
        <v>853265.84</v>
      </c>
      <c r="AD109">
        <v>220179.17</v>
      </c>
      <c r="AE109">
        <v>96066.05</v>
      </c>
    </row>
    <row r="110" spans="1:34" x14ac:dyDescent="0.25">
      <c r="A110" t="s">
        <v>3284</v>
      </c>
      <c r="B110">
        <v>280256.17</v>
      </c>
      <c r="C110">
        <v>0</v>
      </c>
      <c r="D110">
        <v>52915.08</v>
      </c>
      <c r="F110">
        <v>1216617.3600000001</v>
      </c>
      <c r="G110">
        <v>126415.63</v>
      </c>
      <c r="K110">
        <v>6000</v>
      </c>
      <c r="N110">
        <v>288.79000000000002</v>
      </c>
      <c r="Q110">
        <v>302595.07</v>
      </c>
      <c r="R110">
        <v>1322855.6000000001</v>
      </c>
      <c r="U110">
        <v>749231.92</v>
      </c>
      <c r="W110">
        <v>467.06</v>
      </c>
      <c r="Y110">
        <v>764400</v>
      </c>
      <c r="Z110">
        <v>288400</v>
      </c>
      <c r="AA110">
        <v>919094.8</v>
      </c>
      <c r="AD110">
        <v>498484.98</v>
      </c>
      <c r="AE110">
        <v>93445.42</v>
      </c>
    </row>
    <row r="111" spans="1:34" x14ac:dyDescent="0.25">
      <c r="A111" t="s">
        <v>3285</v>
      </c>
      <c r="B111">
        <v>326924.26</v>
      </c>
      <c r="C111">
        <v>0</v>
      </c>
      <c r="D111">
        <v>157637.23000000001</v>
      </c>
      <c r="F111">
        <v>1066784.3</v>
      </c>
      <c r="G111">
        <v>284922.94</v>
      </c>
      <c r="K111">
        <v>288.79000000000002</v>
      </c>
      <c r="N111">
        <v>-509</v>
      </c>
      <c r="Q111">
        <v>-195022.42</v>
      </c>
      <c r="R111">
        <v>2235714.37</v>
      </c>
      <c r="U111">
        <v>717517.59</v>
      </c>
      <c r="W111">
        <v>510.96</v>
      </c>
      <c r="Y111">
        <v>1083481.8</v>
      </c>
      <c r="Z111">
        <v>162800</v>
      </c>
      <c r="AA111">
        <v>1239046.8</v>
      </c>
      <c r="AD111">
        <v>466539.97</v>
      </c>
      <c r="AE111">
        <v>215596.59</v>
      </c>
    </row>
    <row r="112" spans="1:34" x14ac:dyDescent="0.25">
      <c r="A112" t="s">
        <v>3286</v>
      </c>
      <c r="B112">
        <v>455084.39</v>
      </c>
      <c r="C112">
        <v>0</v>
      </c>
      <c r="D112">
        <v>83392.2</v>
      </c>
      <c r="F112">
        <v>421745.56</v>
      </c>
      <c r="G112">
        <v>49355.92</v>
      </c>
      <c r="J112">
        <v>37200</v>
      </c>
      <c r="N112">
        <v>1379.4</v>
      </c>
      <c r="Q112">
        <v>-868090.31</v>
      </c>
      <c r="R112">
        <v>1762414.5</v>
      </c>
      <c r="U112">
        <v>650060.53</v>
      </c>
      <c r="V112">
        <v>60000</v>
      </c>
      <c r="W112">
        <v>554.01</v>
      </c>
      <c r="Y112">
        <v>627724.80000000005</v>
      </c>
      <c r="Z112">
        <v>125200</v>
      </c>
      <c r="AA112">
        <v>782651.8</v>
      </c>
      <c r="AC112">
        <v>808</v>
      </c>
      <c r="AD112">
        <v>359471.51</v>
      </c>
      <c r="AE112">
        <v>112110.55</v>
      </c>
    </row>
    <row r="113" spans="1:34" x14ac:dyDescent="0.25">
      <c r="A113" t="s">
        <v>3287</v>
      </c>
      <c r="B113">
        <v>314259.46999999997</v>
      </c>
      <c r="C113">
        <v>0</v>
      </c>
      <c r="D113">
        <v>17996.650000000001</v>
      </c>
      <c r="F113">
        <v>1917068.41</v>
      </c>
      <c r="G113">
        <v>149048.38</v>
      </c>
      <c r="H113">
        <v>1</v>
      </c>
      <c r="N113">
        <v>1086</v>
      </c>
      <c r="Q113">
        <v>1948609.62</v>
      </c>
      <c r="R113">
        <v>513834.47</v>
      </c>
      <c r="U113">
        <v>517894.55</v>
      </c>
      <c r="V113">
        <v>76000</v>
      </c>
      <c r="W113">
        <v>570.29999999999995</v>
      </c>
      <c r="Y113">
        <v>590080</v>
      </c>
      <c r="Z113">
        <v>106530.77</v>
      </c>
      <c r="AA113">
        <v>713142.15</v>
      </c>
      <c r="AD113">
        <v>428269.13</v>
      </c>
      <c r="AE113">
        <v>106645.52</v>
      </c>
    </row>
    <row r="114" spans="1:34" x14ac:dyDescent="0.25">
      <c r="A114" t="s">
        <v>3288</v>
      </c>
      <c r="B114">
        <v>261402.46</v>
      </c>
      <c r="C114">
        <v>189370.56</v>
      </c>
      <c r="D114">
        <v>250870.31</v>
      </c>
      <c r="F114">
        <v>471423.9</v>
      </c>
      <c r="G114">
        <v>161191.96</v>
      </c>
      <c r="K114">
        <v>-1840.74</v>
      </c>
      <c r="N114">
        <v>-1423.22</v>
      </c>
      <c r="Q114">
        <v>-2652436.2000000002</v>
      </c>
      <c r="R114">
        <v>3774792.24</v>
      </c>
      <c r="U114">
        <v>1168507.97</v>
      </c>
      <c r="V114">
        <v>155680</v>
      </c>
      <c r="W114">
        <v>10.66</v>
      </c>
      <c r="Y114">
        <v>833646.26</v>
      </c>
      <c r="Z114">
        <v>202300</v>
      </c>
      <c r="AA114">
        <v>1031122.26</v>
      </c>
      <c r="AB114">
        <v>6080</v>
      </c>
      <c r="AD114">
        <v>832428.89</v>
      </c>
      <c r="AE114">
        <v>86421.63</v>
      </c>
    </row>
    <row r="115" spans="1:34" x14ac:dyDescent="0.25">
      <c r="A115" t="s">
        <v>3289</v>
      </c>
      <c r="B115">
        <v>573313.52</v>
      </c>
      <c r="C115">
        <v>0</v>
      </c>
      <c r="D115">
        <v>28494.86</v>
      </c>
      <c r="F115">
        <v>252348.31</v>
      </c>
      <c r="G115">
        <v>310047.03000000003</v>
      </c>
      <c r="N115">
        <v>-8362.5</v>
      </c>
      <c r="Q115">
        <v>-911010.05</v>
      </c>
      <c r="R115">
        <v>1908283.93</v>
      </c>
      <c r="U115">
        <v>556650.32999999996</v>
      </c>
      <c r="V115">
        <v>151880</v>
      </c>
      <c r="W115">
        <v>552.83000000000004</v>
      </c>
      <c r="Y115">
        <v>807200</v>
      </c>
      <c r="AA115">
        <v>952903</v>
      </c>
      <c r="AD115">
        <v>294196.46999999997</v>
      </c>
      <c r="AE115">
        <v>75666.350000000006</v>
      </c>
    </row>
    <row r="116" spans="1:34" x14ac:dyDescent="0.25">
      <c r="A116" t="s">
        <v>3290</v>
      </c>
      <c r="B116">
        <v>423672.12</v>
      </c>
      <c r="C116">
        <v>0</v>
      </c>
      <c r="D116">
        <v>45078.63</v>
      </c>
      <c r="F116">
        <v>925049.32</v>
      </c>
      <c r="G116">
        <v>215685.21</v>
      </c>
      <c r="N116">
        <v>-18.72</v>
      </c>
      <c r="Q116">
        <v>-437847.08</v>
      </c>
      <c r="R116">
        <v>1980426.11</v>
      </c>
      <c r="U116">
        <v>576705.23</v>
      </c>
      <c r="V116">
        <v>144000</v>
      </c>
      <c r="W116">
        <v>516.22</v>
      </c>
      <c r="Y116">
        <v>667689</v>
      </c>
      <c r="Z116">
        <v>114390</v>
      </c>
      <c r="AA116">
        <v>768005</v>
      </c>
      <c r="AB116">
        <v>320</v>
      </c>
      <c r="AC116">
        <v>1408</v>
      </c>
      <c r="AD116">
        <v>453342.73</v>
      </c>
      <c r="AE116">
        <v>101113.7</v>
      </c>
    </row>
    <row r="117" spans="1:34" x14ac:dyDescent="0.25">
      <c r="A117" t="s">
        <v>3291</v>
      </c>
      <c r="B117">
        <v>632065.21</v>
      </c>
      <c r="C117">
        <v>23129.85</v>
      </c>
      <c r="D117">
        <v>43369.36</v>
      </c>
      <c r="F117">
        <v>170858.92</v>
      </c>
      <c r="G117">
        <v>382446.03</v>
      </c>
      <c r="N117">
        <v>-1453</v>
      </c>
      <c r="Q117">
        <v>-1054989.74</v>
      </c>
      <c r="R117">
        <v>2133398.12</v>
      </c>
      <c r="U117">
        <v>745829.83</v>
      </c>
      <c r="V117">
        <v>71000</v>
      </c>
      <c r="W117">
        <v>662.62</v>
      </c>
      <c r="Y117">
        <v>1266844.6000000001</v>
      </c>
      <c r="Z117">
        <v>146400</v>
      </c>
      <c r="AA117">
        <v>1446489.7</v>
      </c>
      <c r="AD117">
        <v>356457.76</v>
      </c>
      <c r="AE117">
        <v>95535.6</v>
      </c>
    </row>
    <row r="118" spans="1:34" x14ac:dyDescent="0.25">
      <c r="A118" t="s">
        <v>3292</v>
      </c>
      <c r="B118">
        <v>245291.37</v>
      </c>
      <c r="C118">
        <v>0</v>
      </c>
      <c r="D118">
        <v>27354.07</v>
      </c>
      <c r="F118">
        <v>5</v>
      </c>
      <c r="G118">
        <v>140046.85</v>
      </c>
      <c r="K118">
        <v>6000</v>
      </c>
      <c r="N118">
        <v>-1864</v>
      </c>
      <c r="Q118">
        <v>-1511542.96</v>
      </c>
      <c r="R118">
        <v>1945240.49</v>
      </c>
      <c r="U118">
        <v>410026.77</v>
      </c>
      <c r="V118">
        <v>121500</v>
      </c>
      <c r="W118">
        <v>396.79</v>
      </c>
      <c r="Y118">
        <v>772885.3</v>
      </c>
      <c r="Z118">
        <v>318627.5</v>
      </c>
      <c r="AA118">
        <v>965818.3</v>
      </c>
      <c r="AC118">
        <v>1800</v>
      </c>
      <c r="AD118">
        <v>452343.69</v>
      </c>
      <c r="AE118">
        <v>24472.48</v>
      </c>
      <c r="AH118">
        <v>16.13</v>
      </c>
    </row>
    <row r="119" spans="1:34" x14ac:dyDescent="0.25">
      <c r="A119" t="s">
        <v>3293</v>
      </c>
      <c r="B119">
        <v>193601.76</v>
      </c>
      <c r="C119">
        <v>0</v>
      </c>
      <c r="D119">
        <v>32928.44</v>
      </c>
      <c r="F119">
        <v>271204.12</v>
      </c>
      <c r="G119">
        <v>124925.87</v>
      </c>
      <c r="N119">
        <v>0</v>
      </c>
      <c r="Q119">
        <v>-1801723.99</v>
      </c>
      <c r="R119">
        <v>2404357.2799999998</v>
      </c>
      <c r="U119">
        <v>881416.66</v>
      </c>
      <c r="W119">
        <v>284.58999999999997</v>
      </c>
      <c r="Y119">
        <v>577040</v>
      </c>
      <c r="AA119">
        <v>759236.45</v>
      </c>
      <c r="AD119">
        <v>462847.12</v>
      </c>
      <c r="AE119">
        <v>83430.78</v>
      </c>
    </row>
    <row r="120" spans="1:34" x14ac:dyDescent="0.25">
      <c r="A120" t="s">
        <v>3294</v>
      </c>
      <c r="B120">
        <v>442454.37</v>
      </c>
      <c r="C120">
        <v>0</v>
      </c>
      <c r="D120">
        <v>23074.639999999999</v>
      </c>
      <c r="F120">
        <v>7</v>
      </c>
      <c r="G120">
        <v>131119.03</v>
      </c>
      <c r="N120">
        <v>-9312.27</v>
      </c>
      <c r="Q120">
        <v>-2700059.1</v>
      </c>
      <c r="R120">
        <v>3154007.83</v>
      </c>
      <c r="U120">
        <v>607359.94999999995</v>
      </c>
      <c r="W120">
        <v>491.43</v>
      </c>
      <c r="Y120">
        <v>908160</v>
      </c>
      <c r="Z120">
        <v>157200</v>
      </c>
      <c r="AA120">
        <v>1071066.8999999999</v>
      </c>
      <c r="AB120">
        <v>4400</v>
      </c>
      <c r="AC120">
        <v>5936</v>
      </c>
      <c r="AD120">
        <v>229583.58</v>
      </c>
      <c r="AE120">
        <v>22006.32</v>
      </c>
    </row>
    <row r="121" spans="1:34" x14ac:dyDescent="0.25">
      <c r="A121" t="s">
        <v>3295</v>
      </c>
      <c r="B121">
        <v>458580.62</v>
      </c>
      <c r="C121">
        <v>0</v>
      </c>
      <c r="D121">
        <v>53864.57</v>
      </c>
      <c r="F121">
        <v>520329.89</v>
      </c>
      <c r="G121">
        <v>211265.1</v>
      </c>
      <c r="M121">
        <v>331435</v>
      </c>
      <c r="N121">
        <v>-114.41</v>
      </c>
      <c r="Q121">
        <v>-1329898.3500000001</v>
      </c>
      <c r="R121">
        <v>2272032.2400000002</v>
      </c>
      <c r="U121">
        <v>773759.89</v>
      </c>
      <c r="W121">
        <v>566.02</v>
      </c>
      <c r="Y121">
        <v>754828.4</v>
      </c>
      <c r="Z121">
        <v>231227.25</v>
      </c>
      <c r="AA121">
        <v>876043.4</v>
      </c>
      <c r="AD121">
        <v>589476.38</v>
      </c>
      <c r="AE121">
        <v>124441.08</v>
      </c>
    </row>
    <row r="122" spans="1:34" x14ac:dyDescent="0.25">
      <c r="A122" t="s">
        <v>3296</v>
      </c>
      <c r="B122">
        <v>180562.85</v>
      </c>
      <c r="C122">
        <v>0</v>
      </c>
      <c r="D122">
        <v>302934.45</v>
      </c>
      <c r="F122">
        <v>230328.97</v>
      </c>
      <c r="G122">
        <v>7282.77</v>
      </c>
      <c r="K122">
        <v>10000</v>
      </c>
      <c r="N122">
        <v>1237</v>
      </c>
      <c r="Q122">
        <v>-1078900.8899999999</v>
      </c>
      <c r="R122">
        <v>1679735.01</v>
      </c>
      <c r="U122">
        <v>483589.22</v>
      </c>
      <c r="V122">
        <v>138000</v>
      </c>
      <c r="W122">
        <v>305.52999999999997</v>
      </c>
      <c r="Y122">
        <v>350880</v>
      </c>
      <c r="Z122">
        <v>60500</v>
      </c>
      <c r="AA122">
        <v>505190.21</v>
      </c>
      <c r="AB122">
        <v>480</v>
      </c>
      <c r="AC122">
        <v>1504</v>
      </c>
      <c r="AD122">
        <v>224116.7</v>
      </c>
      <c r="AE122">
        <v>123895.81</v>
      </c>
    </row>
    <row r="123" spans="1:34" x14ac:dyDescent="0.25">
      <c r="A123" t="s">
        <v>3297</v>
      </c>
      <c r="B123">
        <v>635527.81999999995</v>
      </c>
      <c r="C123">
        <v>0</v>
      </c>
      <c r="D123">
        <v>37783.61</v>
      </c>
      <c r="F123">
        <v>2122.1799999999998</v>
      </c>
      <c r="G123">
        <v>111330.62</v>
      </c>
      <c r="K123">
        <v>6000</v>
      </c>
      <c r="N123">
        <v>205.61</v>
      </c>
      <c r="Q123">
        <v>-1209047.1100000001</v>
      </c>
      <c r="R123">
        <v>1611506.92</v>
      </c>
      <c r="U123">
        <v>507563.21</v>
      </c>
      <c r="V123">
        <v>318400</v>
      </c>
      <c r="W123">
        <v>704.83</v>
      </c>
      <c r="Y123">
        <v>783040</v>
      </c>
      <c r="Z123">
        <v>259511</v>
      </c>
      <c r="AA123">
        <v>949763</v>
      </c>
      <c r="AD123">
        <v>337869.21</v>
      </c>
      <c r="AE123">
        <v>29816.02</v>
      </c>
    </row>
    <row r="124" spans="1:34" x14ac:dyDescent="0.25">
      <c r="A124" t="s">
        <v>3298</v>
      </c>
      <c r="B124">
        <v>217114.45</v>
      </c>
      <c r="C124">
        <v>106737.01</v>
      </c>
      <c r="D124">
        <v>341374.77</v>
      </c>
      <c r="F124">
        <v>-25626.98</v>
      </c>
      <c r="G124">
        <v>554390.11</v>
      </c>
      <c r="J124">
        <v>59800</v>
      </c>
      <c r="N124">
        <v>5954.34</v>
      </c>
      <c r="Q124">
        <v>323510.74</v>
      </c>
      <c r="R124">
        <v>667875.67000000004</v>
      </c>
      <c r="U124">
        <v>547763.28</v>
      </c>
      <c r="V124">
        <v>6000</v>
      </c>
      <c r="W124">
        <v>309.25</v>
      </c>
      <c r="Y124">
        <v>115873.2</v>
      </c>
      <c r="Z124">
        <v>122400</v>
      </c>
      <c r="AA124">
        <v>224489.2</v>
      </c>
      <c r="AC124">
        <v>1036</v>
      </c>
      <c r="AD124">
        <v>205733.16</v>
      </c>
      <c r="AE124">
        <v>48913.760000000002</v>
      </c>
    </row>
    <row r="125" spans="1:34" x14ac:dyDescent="0.25">
      <c r="A125" t="s">
        <v>3299</v>
      </c>
      <c r="B125">
        <v>268599.25</v>
      </c>
      <c r="C125">
        <v>0</v>
      </c>
      <c r="D125">
        <v>40688.33</v>
      </c>
      <c r="F125">
        <v>539356.78</v>
      </c>
      <c r="G125">
        <v>173755.49</v>
      </c>
      <c r="H125">
        <v>1</v>
      </c>
      <c r="K125">
        <v>440</v>
      </c>
      <c r="N125">
        <v>-1154.3699999999999</v>
      </c>
      <c r="Q125">
        <v>459354.27</v>
      </c>
      <c r="R125">
        <v>654977.96</v>
      </c>
      <c r="U125">
        <v>802355.18</v>
      </c>
      <c r="V125">
        <v>30000</v>
      </c>
      <c r="W125">
        <v>562.4</v>
      </c>
      <c r="Y125">
        <v>684829.9</v>
      </c>
      <c r="Z125">
        <v>141600</v>
      </c>
      <c r="AA125">
        <v>854161.29</v>
      </c>
      <c r="AD125">
        <v>559592.24</v>
      </c>
      <c r="AE125">
        <v>155755.96</v>
      </c>
    </row>
    <row r="126" spans="1:34" x14ac:dyDescent="0.25">
      <c r="A126" t="s">
        <v>3300</v>
      </c>
      <c r="B126">
        <v>874349.78</v>
      </c>
      <c r="C126">
        <v>0</v>
      </c>
      <c r="D126">
        <v>215120.41</v>
      </c>
      <c r="F126">
        <v>139253.54999999999</v>
      </c>
      <c r="G126">
        <v>204003.12</v>
      </c>
      <c r="N126">
        <v>200</v>
      </c>
      <c r="Q126">
        <v>-2296779.96</v>
      </c>
      <c r="R126">
        <v>3175397.16</v>
      </c>
      <c r="U126">
        <v>1130644.0900000001</v>
      </c>
      <c r="V126">
        <v>308000</v>
      </c>
      <c r="W126">
        <v>550.48</v>
      </c>
      <c r="Y126">
        <v>1233920</v>
      </c>
      <c r="AA126">
        <v>1493887.3</v>
      </c>
      <c r="AD126">
        <v>391864.69</v>
      </c>
      <c r="AE126">
        <v>63902.92</v>
      </c>
    </row>
    <row r="127" spans="1:34" x14ac:dyDescent="0.25">
      <c r="A127" t="s">
        <v>3301</v>
      </c>
      <c r="B127">
        <v>449415.78</v>
      </c>
      <c r="C127">
        <v>0</v>
      </c>
      <c r="D127">
        <v>125710.83</v>
      </c>
      <c r="F127">
        <v>77887.5</v>
      </c>
      <c r="G127">
        <v>47000.26</v>
      </c>
      <c r="N127">
        <v>0</v>
      </c>
      <c r="Q127">
        <v>-636130.38</v>
      </c>
      <c r="R127">
        <v>1191484.79</v>
      </c>
      <c r="U127">
        <v>753705.78</v>
      </c>
      <c r="V127">
        <v>190000</v>
      </c>
      <c r="W127">
        <v>417.3</v>
      </c>
      <c r="Y127">
        <v>677920</v>
      </c>
      <c r="Z127">
        <v>138840</v>
      </c>
      <c r="AA127">
        <v>961976</v>
      </c>
      <c r="AB127">
        <v>80</v>
      </c>
      <c r="AC127">
        <v>800</v>
      </c>
      <c r="AD127">
        <v>369941.81</v>
      </c>
      <c r="AE127">
        <v>53855.31</v>
      </c>
    </row>
    <row r="128" spans="1:34" x14ac:dyDescent="0.25">
      <c r="A128" t="s">
        <v>3302</v>
      </c>
      <c r="B128">
        <v>812310.2</v>
      </c>
      <c r="C128">
        <v>0</v>
      </c>
      <c r="D128">
        <v>302757.42</v>
      </c>
      <c r="F128">
        <v>2121647.98</v>
      </c>
      <c r="G128">
        <v>164522.82999999999</v>
      </c>
      <c r="N128">
        <v>5793.4</v>
      </c>
      <c r="Q128">
        <v>2190259.27</v>
      </c>
      <c r="R128">
        <v>918887.6</v>
      </c>
      <c r="U128">
        <v>785163.54</v>
      </c>
      <c r="V128">
        <v>182000</v>
      </c>
      <c r="W128">
        <v>672.57</v>
      </c>
      <c r="Y128">
        <v>1274840</v>
      </c>
      <c r="Z128">
        <v>172320</v>
      </c>
      <c r="AA128">
        <v>1550386</v>
      </c>
      <c r="AD128">
        <v>269911.32</v>
      </c>
      <c r="AE128">
        <v>129435.63</v>
      </c>
      <c r="AH128">
        <v>12865</v>
      </c>
    </row>
    <row r="129" spans="1:34" x14ac:dyDescent="0.25">
      <c r="A129" t="s">
        <v>3303</v>
      </c>
      <c r="B129">
        <v>445105.54</v>
      </c>
      <c r="C129">
        <v>0</v>
      </c>
      <c r="D129">
        <v>36369.449999999997</v>
      </c>
      <c r="F129">
        <v>78168.88</v>
      </c>
      <c r="G129">
        <v>131050.24000000001</v>
      </c>
      <c r="N129">
        <v>499</v>
      </c>
      <c r="Q129">
        <v>-1315124.06</v>
      </c>
      <c r="R129">
        <v>1855787.89</v>
      </c>
      <c r="U129">
        <v>896511.44</v>
      </c>
      <c r="W129">
        <v>419.52</v>
      </c>
      <c r="Y129">
        <v>780460</v>
      </c>
      <c r="Z129">
        <v>166080</v>
      </c>
      <c r="AA129">
        <v>1050779</v>
      </c>
      <c r="AC129">
        <v>500</v>
      </c>
      <c r="AD129">
        <v>399543.78</v>
      </c>
      <c r="AE129">
        <v>30546.9</v>
      </c>
      <c r="AH129">
        <v>12190</v>
      </c>
    </row>
    <row r="130" spans="1:34" x14ac:dyDescent="0.25">
      <c r="A130" t="s">
        <v>3304</v>
      </c>
      <c r="B130">
        <v>388751.58</v>
      </c>
      <c r="C130">
        <v>0</v>
      </c>
      <c r="D130">
        <v>57254.6</v>
      </c>
      <c r="F130">
        <v>301356.03999999998</v>
      </c>
      <c r="G130">
        <v>266799.43</v>
      </c>
      <c r="N130">
        <v>0</v>
      </c>
      <c r="Q130">
        <v>-499173.19</v>
      </c>
      <c r="R130">
        <v>1498231.3</v>
      </c>
      <c r="T130">
        <v>498.98</v>
      </c>
      <c r="U130">
        <v>778527.51</v>
      </c>
      <c r="W130">
        <v>425.94</v>
      </c>
      <c r="AA130">
        <v>153837</v>
      </c>
      <c r="AB130">
        <v>160</v>
      </c>
      <c r="AC130">
        <v>1760</v>
      </c>
      <c r="AD130">
        <v>386319.18</v>
      </c>
      <c r="AE130">
        <v>56667.71</v>
      </c>
      <c r="AH130">
        <v>12230</v>
      </c>
    </row>
    <row r="131" spans="1:34" x14ac:dyDescent="0.25">
      <c r="A131" t="s">
        <v>3305</v>
      </c>
      <c r="B131">
        <v>788902.26</v>
      </c>
      <c r="D131">
        <v>106682.1</v>
      </c>
      <c r="F131">
        <v>260862.3</v>
      </c>
      <c r="G131">
        <v>10836.37</v>
      </c>
      <c r="N131">
        <v>490</v>
      </c>
      <c r="Q131">
        <v>-1303553.17</v>
      </c>
      <c r="R131">
        <v>2202136.4300000002</v>
      </c>
      <c r="U131">
        <v>997534.03</v>
      </c>
      <c r="V131">
        <v>123500</v>
      </c>
      <c r="W131">
        <v>855.78</v>
      </c>
      <c r="Y131">
        <v>1360792</v>
      </c>
      <c r="AA131">
        <v>1535765</v>
      </c>
      <c r="AC131">
        <v>984</v>
      </c>
      <c r="AD131">
        <v>325072.19</v>
      </c>
      <c r="AE131">
        <v>47101.05</v>
      </c>
      <c r="AH131">
        <v>14892.57</v>
      </c>
    </row>
    <row r="132" spans="1:34" x14ac:dyDescent="0.25">
      <c r="A132" t="s">
        <v>3306</v>
      </c>
      <c r="B132">
        <v>731417.28</v>
      </c>
      <c r="C132">
        <v>0</v>
      </c>
      <c r="D132">
        <v>2847.85</v>
      </c>
      <c r="F132">
        <v>1944733.47</v>
      </c>
      <c r="G132">
        <v>989084.34</v>
      </c>
      <c r="N132">
        <v>1598</v>
      </c>
      <c r="Q132">
        <v>2989856.6</v>
      </c>
      <c r="R132">
        <v>655276.54</v>
      </c>
      <c r="U132">
        <v>1029376.77</v>
      </c>
      <c r="V132">
        <v>40000</v>
      </c>
      <c r="W132">
        <v>819.73</v>
      </c>
      <c r="Y132">
        <v>1092300</v>
      </c>
      <c r="Z132">
        <v>298620</v>
      </c>
      <c r="AA132">
        <v>1337603</v>
      </c>
      <c r="AB132">
        <v>320</v>
      </c>
      <c r="AC132">
        <v>9500</v>
      </c>
      <c r="AD132">
        <v>487599.27</v>
      </c>
      <c r="AE132">
        <v>370072.43</v>
      </c>
      <c r="AH132">
        <v>66435</v>
      </c>
    </row>
    <row r="133" spans="1:34" x14ac:dyDescent="0.25">
      <c r="A133" t="s">
        <v>3307</v>
      </c>
      <c r="B133">
        <v>532231.66</v>
      </c>
      <c r="C133">
        <v>0</v>
      </c>
      <c r="D133">
        <v>39413.83</v>
      </c>
      <c r="F133">
        <v>1193545.6399999999</v>
      </c>
      <c r="G133">
        <v>102332.84</v>
      </c>
      <c r="N133">
        <v>5059</v>
      </c>
      <c r="Q133">
        <v>-2351.3200000000002</v>
      </c>
      <c r="R133">
        <v>1904716.16</v>
      </c>
      <c r="U133">
        <v>932410.23</v>
      </c>
      <c r="W133">
        <v>681.82</v>
      </c>
      <c r="Y133">
        <v>1158560</v>
      </c>
      <c r="AA133">
        <v>1443541</v>
      </c>
      <c r="AB133">
        <v>830</v>
      </c>
      <c r="AD133">
        <v>536034.11</v>
      </c>
      <c r="AE133">
        <v>119587.81</v>
      </c>
      <c r="AH133">
        <v>16665</v>
      </c>
    </row>
    <row r="134" spans="1:34" x14ac:dyDescent="0.25">
      <c r="A134" t="s">
        <v>3308</v>
      </c>
      <c r="B134">
        <v>630035.56000000006</v>
      </c>
      <c r="C134">
        <v>0</v>
      </c>
      <c r="D134">
        <v>69975.679999999993</v>
      </c>
      <c r="F134">
        <v>147294.10999999999</v>
      </c>
      <c r="G134">
        <v>370205.63</v>
      </c>
      <c r="N134">
        <v>0</v>
      </c>
      <c r="Q134">
        <v>-1385819.73</v>
      </c>
      <c r="R134">
        <v>2482221.21</v>
      </c>
      <c r="U134">
        <v>954492.31</v>
      </c>
      <c r="V134">
        <v>190000</v>
      </c>
      <c r="W134">
        <v>557.87</v>
      </c>
      <c r="Y134">
        <v>1069920</v>
      </c>
      <c r="AA134">
        <v>1317710</v>
      </c>
      <c r="AB134">
        <v>7470</v>
      </c>
      <c r="AC134">
        <v>4320</v>
      </c>
      <c r="AD134">
        <v>446850.34</v>
      </c>
      <c r="AE134">
        <v>109835.34</v>
      </c>
      <c r="AF134">
        <v>22030</v>
      </c>
    </row>
    <row r="135" spans="1:34" x14ac:dyDescent="0.25">
      <c r="A135" t="s">
        <v>3309</v>
      </c>
      <c r="B135">
        <v>632006.79</v>
      </c>
      <c r="C135">
        <v>0</v>
      </c>
      <c r="D135">
        <v>146530.64000000001</v>
      </c>
      <c r="F135">
        <v>485863.61</v>
      </c>
      <c r="G135">
        <v>35963.980000000003</v>
      </c>
      <c r="N135">
        <v>126</v>
      </c>
      <c r="Q135">
        <v>-2649584.19</v>
      </c>
      <c r="R135">
        <v>3637434.23</v>
      </c>
      <c r="U135">
        <v>630865.82999999996</v>
      </c>
      <c r="V135">
        <v>270000</v>
      </c>
      <c r="W135">
        <v>416.96</v>
      </c>
      <c r="Y135">
        <v>992000</v>
      </c>
      <c r="Z135">
        <v>33600</v>
      </c>
      <c r="AA135">
        <v>1155337</v>
      </c>
      <c r="AC135">
        <v>26160</v>
      </c>
      <c r="AD135">
        <v>143869.01999999999</v>
      </c>
      <c r="AE135">
        <v>106077.79</v>
      </c>
    </row>
    <row r="136" spans="1:34" x14ac:dyDescent="0.25">
      <c r="A136" t="s">
        <v>3310</v>
      </c>
      <c r="B136">
        <v>531074.07999999996</v>
      </c>
      <c r="C136">
        <v>28930</v>
      </c>
      <c r="D136">
        <v>771139.02</v>
      </c>
      <c r="F136">
        <v>1826624.95</v>
      </c>
      <c r="G136">
        <v>10597.88</v>
      </c>
      <c r="N136">
        <v>0</v>
      </c>
      <c r="Q136">
        <v>2940892.88</v>
      </c>
      <c r="U136">
        <v>653285.06999999995</v>
      </c>
      <c r="V136">
        <v>336000</v>
      </c>
      <c r="W136">
        <v>319.68</v>
      </c>
      <c r="Y136">
        <v>799536</v>
      </c>
      <c r="AA136">
        <v>921295</v>
      </c>
      <c r="AC136">
        <v>19620</v>
      </c>
      <c r="AD136">
        <v>228826.94</v>
      </c>
      <c r="AE136">
        <v>117955.86</v>
      </c>
    </row>
    <row r="137" spans="1:34" x14ac:dyDescent="0.25">
      <c r="A137" t="s">
        <v>3311</v>
      </c>
      <c r="B137">
        <v>469602.2</v>
      </c>
      <c r="C137">
        <v>0</v>
      </c>
      <c r="D137">
        <v>222458.35</v>
      </c>
      <c r="F137">
        <v>114424.13</v>
      </c>
      <c r="G137">
        <v>295551.68</v>
      </c>
      <c r="J137">
        <v>0</v>
      </c>
      <c r="N137">
        <v>0</v>
      </c>
      <c r="Q137">
        <v>616369.17000000004</v>
      </c>
      <c r="R137">
        <v>431249.19</v>
      </c>
      <c r="U137">
        <v>497927.42</v>
      </c>
      <c r="W137">
        <v>589.41</v>
      </c>
      <c r="Z137">
        <v>50400</v>
      </c>
      <c r="AA137">
        <v>152936</v>
      </c>
      <c r="AB137">
        <v>11520</v>
      </c>
      <c r="AC137">
        <v>14640</v>
      </c>
      <c r="AD137">
        <v>195936.83</v>
      </c>
    </row>
    <row r="138" spans="1:34" x14ac:dyDescent="0.25">
      <c r="A138" t="s">
        <v>3312</v>
      </c>
      <c r="B138">
        <v>130950.85</v>
      </c>
      <c r="C138">
        <v>19620</v>
      </c>
      <c r="D138">
        <v>572678.64</v>
      </c>
      <c r="F138">
        <v>68254</v>
      </c>
      <c r="G138">
        <v>176188.18</v>
      </c>
      <c r="J138">
        <v>0</v>
      </c>
      <c r="N138">
        <v>0</v>
      </c>
      <c r="Q138">
        <v>929102.6</v>
      </c>
      <c r="U138">
        <v>569695.48</v>
      </c>
      <c r="W138">
        <v>227.49</v>
      </c>
      <c r="Z138">
        <v>52187.5</v>
      </c>
      <c r="AA138">
        <v>153742</v>
      </c>
      <c r="AD138">
        <v>262299.40000000002</v>
      </c>
      <c r="AH138">
        <v>600</v>
      </c>
    </row>
    <row r="139" spans="1:34" x14ac:dyDescent="0.25">
      <c r="A139" t="s">
        <v>3313</v>
      </c>
      <c r="B139">
        <v>597425.66</v>
      </c>
      <c r="C139">
        <v>0</v>
      </c>
      <c r="D139">
        <v>501370.18</v>
      </c>
      <c r="F139">
        <v>117011.23</v>
      </c>
      <c r="G139">
        <v>364696.03</v>
      </c>
      <c r="K139">
        <v>14500</v>
      </c>
      <c r="N139">
        <v>-19883.330000000002</v>
      </c>
      <c r="Q139">
        <v>1138884.8600000001</v>
      </c>
      <c r="R139">
        <v>343312.84</v>
      </c>
      <c r="U139">
        <v>1104486.92</v>
      </c>
      <c r="V139">
        <v>22810</v>
      </c>
      <c r="W139">
        <v>1844.46</v>
      </c>
      <c r="Y139">
        <v>1171440</v>
      </c>
      <c r="Z139">
        <v>18280</v>
      </c>
      <c r="AA139">
        <v>1313446</v>
      </c>
      <c r="AB139">
        <v>1140</v>
      </c>
      <c r="AC139">
        <v>1740</v>
      </c>
      <c r="AD139">
        <v>494724.75</v>
      </c>
      <c r="AE139">
        <v>20461.900000000001</v>
      </c>
      <c r="AH139">
        <v>68600</v>
      </c>
    </row>
    <row r="140" spans="1:34" x14ac:dyDescent="0.25">
      <c r="A140" t="s">
        <v>3314</v>
      </c>
      <c r="B140">
        <v>283334.12</v>
      </c>
      <c r="C140">
        <v>0</v>
      </c>
      <c r="D140">
        <v>586950.26</v>
      </c>
      <c r="F140">
        <v>119699.55</v>
      </c>
      <c r="G140">
        <v>115967.19</v>
      </c>
      <c r="N140">
        <v>-725</v>
      </c>
      <c r="Q140">
        <v>-673858.83</v>
      </c>
      <c r="R140">
        <v>1627802.29</v>
      </c>
      <c r="U140">
        <v>714980.55</v>
      </c>
      <c r="V140">
        <v>30100</v>
      </c>
      <c r="W140">
        <v>376.54</v>
      </c>
      <c r="Z140">
        <v>124527.5</v>
      </c>
      <c r="AA140">
        <v>302650.46000000002</v>
      </c>
      <c r="AC140">
        <v>32700</v>
      </c>
      <c r="AD140">
        <v>149497.66</v>
      </c>
      <c r="AH140">
        <v>34403.81</v>
      </c>
    </row>
    <row r="141" spans="1:34" x14ac:dyDescent="0.25">
      <c r="A141" t="s">
        <v>3315</v>
      </c>
      <c r="B141">
        <v>947417.23</v>
      </c>
      <c r="C141">
        <v>26160</v>
      </c>
      <c r="D141">
        <v>857743.79</v>
      </c>
      <c r="F141">
        <v>17</v>
      </c>
      <c r="G141">
        <v>70690.23</v>
      </c>
      <c r="N141">
        <v>0</v>
      </c>
      <c r="Q141">
        <v>-1137265.4099999999</v>
      </c>
      <c r="R141">
        <v>2560000</v>
      </c>
      <c r="U141">
        <v>1212337.73</v>
      </c>
      <c r="W141">
        <v>698.9</v>
      </c>
      <c r="Y141">
        <v>690720</v>
      </c>
      <c r="Z141">
        <v>50400</v>
      </c>
      <c r="AA141">
        <v>892016</v>
      </c>
      <c r="AC141">
        <v>3024</v>
      </c>
      <c r="AD141">
        <v>190164.78</v>
      </c>
      <c r="AE141">
        <v>37598.19</v>
      </c>
      <c r="AH141">
        <v>52500</v>
      </c>
    </row>
    <row r="142" spans="1:34" x14ac:dyDescent="0.25">
      <c r="A142" t="s">
        <v>3316</v>
      </c>
      <c r="B142">
        <v>551933.77</v>
      </c>
      <c r="C142">
        <v>0</v>
      </c>
      <c r="D142">
        <v>49428.160000000003</v>
      </c>
      <c r="F142">
        <v>657038.01</v>
      </c>
      <c r="G142">
        <v>182373.57</v>
      </c>
      <c r="Q142">
        <v>-1585667.52</v>
      </c>
      <c r="R142">
        <v>2875000</v>
      </c>
      <c r="U142">
        <v>880611.93</v>
      </c>
      <c r="W142">
        <v>473.93</v>
      </c>
      <c r="Y142">
        <v>1327786</v>
      </c>
      <c r="Z142">
        <v>323269.13</v>
      </c>
      <c r="AA142">
        <v>1419960</v>
      </c>
      <c r="AC142">
        <v>6104</v>
      </c>
      <c r="AD142">
        <v>542489.43999999994</v>
      </c>
      <c r="AE142">
        <v>60486.52</v>
      </c>
    </row>
    <row r="143" spans="1:34" x14ac:dyDescent="0.25">
      <c r="A143" t="s">
        <v>3317</v>
      </c>
      <c r="B143">
        <v>829061.73</v>
      </c>
      <c r="C143">
        <v>0</v>
      </c>
      <c r="D143">
        <v>35215.9</v>
      </c>
      <c r="F143">
        <v>1519100.83</v>
      </c>
      <c r="G143">
        <v>788273.2</v>
      </c>
      <c r="N143">
        <v>0</v>
      </c>
      <c r="Q143">
        <v>575556.48</v>
      </c>
      <c r="R143">
        <v>2368242.5</v>
      </c>
      <c r="U143">
        <v>778566.17</v>
      </c>
      <c r="V143">
        <v>344000</v>
      </c>
      <c r="W143">
        <v>577.37</v>
      </c>
      <c r="Y143">
        <v>1040080</v>
      </c>
      <c r="AA143">
        <v>1127391</v>
      </c>
      <c r="AB143">
        <v>21198</v>
      </c>
      <c r="AD143">
        <v>442923.77</v>
      </c>
      <c r="AE143">
        <v>149938.09</v>
      </c>
    </row>
    <row r="144" spans="1:34" x14ac:dyDescent="0.25">
      <c r="A144" t="s">
        <v>3318</v>
      </c>
      <c r="B144">
        <v>562515.55000000005</v>
      </c>
      <c r="C144">
        <v>0</v>
      </c>
      <c r="D144">
        <v>159817.44</v>
      </c>
      <c r="F144">
        <v>1286579.22</v>
      </c>
      <c r="G144">
        <v>115303.31</v>
      </c>
      <c r="N144">
        <v>-7779.4</v>
      </c>
      <c r="Q144">
        <v>506855.44</v>
      </c>
      <c r="R144">
        <v>1552681.09</v>
      </c>
      <c r="U144">
        <v>416731.17</v>
      </c>
      <c r="W144">
        <v>444.88</v>
      </c>
      <c r="Y144">
        <v>89210</v>
      </c>
      <c r="Z144">
        <v>407909.3</v>
      </c>
      <c r="AA144">
        <v>294158.53000000003</v>
      </c>
      <c r="AC144">
        <v>1080</v>
      </c>
      <c r="AD144">
        <v>248241.01</v>
      </c>
      <c r="AE144">
        <v>101067.42</v>
      </c>
    </row>
    <row r="145" spans="1:34" x14ac:dyDescent="0.25">
      <c r="A145" t="s">
        <v>3333</v>
      </c>
      <c r="B145">
        <v>1455486.87</v>
      </c>
      <c r="C145">
        <v>152075</v>
      </c>
      <c r="D145">
        <v>124142.75</v>
      </c>
      <c r="F145">
        <v>1611541.55</v>
      </c>
      <c r="G145">
        <v>632821.4</v>
      </c>
      <c r="K145">
        <v>55000</v>
      </c>
      <c r="N145">
        <v>5120.83</v>
      </c>
      <c r="Q145">
        <v>387178.62</v>
      </c>
      <c r="R145">
        <v>2662147.65</v>
      </c>
      <c r="U145">
        <v>1436429.4</v>
      </c>
      <c r="W145">
        <v>-1087.1400000000001</v>
      </c>
      <c r="Y145">
        <v>849030</v>
      </c>
      <c r="AA145">
        <v>932360</v>
      </c>
      <c r="AC145">
        <v>1560</v>
      </c>
      <c r="AD145">
        <v>252991.79</v>
      </c>
    </row>
    <row r="146" spans="1:34" x14ac:dyDescent="0.25">
      <c r="A146" t="s">
        <v>3319</v>
      </c>
      <c r="B146">
        <v>894101.62</v>
      </c>
      <c r="C146">
        <v>0</v>
      </c>
      <c r="D146">
        <v>887194.13</v>
      </c>
      <c r="F146">
        <v>4</v>
      </c>
      <c r="G146">
        <v>-29003.3</v>
      </c>
      <c r="K146">
        <v>950</v>
      </c>
      <c r="N146">
        <v>1441.41</v>
      </c>
      <c r="Q146">
        <v>-1153701.46</v>
      </c>
      <c r="R146">
        <v>1849445.73</v>
      </c>
      <c r="U146">
        <v>1342139.57</v>
      </c>
      <c r="V146">
        <v>186989</v>
      </c>
      <c r="Y146">
        <v>714093.6</v>
      </c>
      <c r="Z146">
        <v>194735</v>
      </c>
      <c r="AA146">
        <v>851719.28</v>
      </c>
      <c r="AC146">
        <v>4604</v>
      </c>
      <c r="AD146">
        <v>241585.46</v>
      </c>
      <c r="AE146">
        <v>11067.66</v>
      </c>
      <c r="AH146">
        <v>31850</v>
      </c>
    </row>
    <row r="147" spans="1:34" x14ac:dyDescent="0.25">
      <c r="A147" t="s">
        <v>3320</v>
      </c>
      <c r="B147">
        <v>733314.3</v>
      </c>
      <c r="C147">
        <v>35000</v>
      </c>
      <c r="D147">
        <v>138499.79</v>
      </c>
      <c r="F147">
        <v>83063.929999999993</v>
      </c>
      <c r="G147">
        <v>277473.61</v>
      </c>
      <c r="J147">
        <v>0</v>
      </c>
      <c r="K147">
        <v>17610</v>
      </c>
      <c r="N147">
        <v>103</v>
      </c>
      <c r="Q147">
        <v>-2110940.36</v>
      </c>
      <c r="R147">
        <v>2606531.4300000002</v>
      </c>
      <c r="U147">
        <v>1171551.74</v>
      </c>
      <c r="V147">
        <v>362400</v>
      </c>
      <c r="W147">
        <v>403.26</v>
      </c>
      <c r="Y147">
        <v>1175425.6000000001</v>
      </c>
      <c r="Z147">
        <v>423725</v>
      </c>
      <c r="AA147">
        <v>1321814.6000000001</v>
      </c>
      <c r="AB147">
        <v>33948</v>
      </c>
      <c r="AD147">
        <v>712035</v>
      </c>
      <c r="AE147">
        <v>47810.44</v>
      </c>
      <c r="AH147">
        <v>19700</v>
      </c>
    </row>
    <row r="148" spans="1:34" x14ac:dyDescent="0.25">
      <c r="A148" t="s">
        <v>3321</v>
      </c>
      <c r="B148">
        <v>519608.56</v>
      </c>
      <c r="C148">
        <v>0</v>
      </c>
      <c r="D148">
        <v>36651.99</v>
      </c>
      <c r="F148">
        <v>6</v>
      </c>
      <c r="G148">
        <v>55824.91</v>
      </c>
      <c r="K148">
        <v>12500</v>
      </c>
      <c r="N148">
        <v>1321.44</v>
      </c>
      <c r="Q148">
        <v>-891542.91</v>
      </c>
      <c r="R148">
        <v>1289115.33</v>
      </c>
      <c r="U148">
        <v>1129807.8</v>
      </c>
      <c r="W148">
        <v>466.48</v>
      </c>
      <c r="Y148">
        <v>1002688</v>
      </c>
      <c r="Z148">
        <v>198000</v>
      </c>
      <c r="AA148">
        <v>1132106.77</v>
      </c>
      <c r="AB148">
        <v>2944</v>
      </c>
      <c r="AD148">
        <v>772394.57</v>
      </c>
      <c r="AE148">
        <v>8889.34</v>
      </c>
      <c r="AH148">
        <v>22750</v>
      </c>
    </row>
    <row r="149" spans="1:34" x14ac:dyDescent="0.25">
      <c r="A149" t="s">
        <v>3322</v>
      </c>
      <c r="B149">
        <v>261646.62</v>
      </c>
      <c r="C149">
        <v>0</v>
      </c>
      <c r="D149">
        <v>388109.58</v>
      </c>
      <c r="F149">
        <v>1756990.04</v>
      </c>
      <c r="G149">
        <v>241244.45</v>
      </c>
      <c r="K149">
        <v>10500</v>
      </c>
      <c r="N149">
        <v>119</v>
      </c>
      <c r="Q149">
        <v>-35595.83</v>
      </c>
      <c r="R149">
        <v>2316929.4300000002</v>
      </c>
      <c r="U149">
        <v>1092741.73</v>
      </c>
      <c r="W149">
        <v>645.66</v>
      </c>
      <c r="Y149">
        <v>917650</v>
      </c>
      <c r="Z149">
        <v>199052.79999999999</v>
      </c>
      <c r="AA149">
        <v>1078593.05</v>
      </c>
      <c r="AB149">
        <v>1204</v>
      </c>
      <c r="AD149">
        <v>535813.93000000005</v>
      </c>
      <c r="AE149">
        <v>177541.12</v>
      </c>
      <c r="AH149">
        <v>10600</v>
      </c>
    </row>
    <row r="150" spans="1:34" x14ac:dyDescent="0.25">
      <c r="A150" t="s">
        <v>3323</v>
      </c>
      <c r="B150">
        <v>344869.95</v>
      </c>
      <c r="C150">
        <v>0</v>
      </c>
      <c r="D150">
        <v>136884.22</v>
      </c>
      <c r="F150">
        <v>880009.42</v>
      </c>
      <c r="G150">
        <v>97958.44</v>
      </c>
      <c r="K150">
        <v>8500</v>
      </c>
      <c r="N150">
        <v>109</v>
      </c>
      <c r="Q150">
        <v>-1243772.8799999999</v>
      </c>
      <c r="R150">
        <v>2601070</v>
      </c>
      <c r="U150">
        <v>882129.27</v>
      </c>
      <c r="W150">
        <v>327.01</v>
      </c>
      <c r="Y150">
        <v>335120</v>
      </c>
      <c r="Z150">
        <v>283000</v>
      </c>
      <c r="AA150">
        <v>440292</v>
      </c>
      <c r="AC150">
        <v>2760</v>
      </c>
      <c r="AD150">
        <v>679835.63</v>
      </c>
      <c r="AE150">
        <v>76062.740000000005</v>
      </c>
    </row>
    <row r="151" spans="1:34" x14ac:dyDescent="0.25">
      <c r="A151" t="s">
        <v>3277</v>
      </c>
      <c r="B151">
        <v>234361.08</v>
      </c>
      <c r="C151">
        <v>0</v>
      </c>
      <c r="D151">
        <v>102113.59</v>
      </c>
      <c r="F151">
        <v>636181.55000000005</v>
      </c>
      <c r="G151">
        <v>41881.019999999997</v>
      </c>
      <c r="J151">
        <v>-79870</v>
      </c>
      <c r="M151">
        <v>96530</v>
      </c>
      <c r="N151">
        <v>6653</v>
      </c>
      <c r="Q151">
        <v>-620267.66</v>
      </c>
      <c r="R151">
        <v>1543067.19</v>
      </c>
      <c r="U151">
        <v>1001025.99</v>
      </c>
      <c r="W151">
        <v>356.72</v>
      </c>
      <c r="Y151">
        <v>931360</v>
      </c>
      <c r="AA151">
        <v>1107298</v>
      </c>
      <c r="AC151">
        <v>616</v>
      </c>
      <c r="AD151">
        <v>398115.94</v>
      </c>
      <c r="AE151">
        <v>76213.06</v>
      </c>
      <c r="AH151">
        <v>35000</v>
      </c>
    </row>
    <row r="152" spans="1:34" x14ac:dyDescent="0.25">
      <c r="A152" t="s">
        <v>3278</v>
      </c>
      <c r="B152">
        <v>485516.97</v>
      </c>
      <c r="C152">
        <v>0</v>
      </c>
      <c r="D152">
        <v>373644.36</v>
      </c>
      <c r="F152">
        <v>-63234.06</v>
      </c>
      <c r="G152">
        <v>-268307.56</v>
      </c>
      <c r="I152">
        <v>265500</v>
      </c>
      <c r="M152">
        <v>46500</v>
      </c>
      <c r="N152">
        <v>-89</v>
      </c>
      <c r="Q152">
        <v>-791360.7</v>
      </c>
      <c r="R152">
        <v>1115354.6000000001</v>
      </c>
      <c r="U152">
        <v>910270.32</v>
      </c>
      <c r="W152">
        <v>463.72</v>
      </c>
      <c r="Y152">
        <v>829060</v>
      </c>
      <c r="Z152">
        <v>97300</v>
      </c>
      <c r="AA152">
        <v>892562</v>
      </c>
      <c r="AC152">
        <v>2780</v>
      </c>
      <c r="AD152">
        <v>206944.37</v>
      </c>
      <c r="AE152">
        <v>29267.86</v>
      </c>
      <c r="AH152">
        <v>35000</v>
      </c>
    </row>
    <row r="153" spans="1:34" x14ac:dyDescent="0.25">
      <c r="A153" t="s">
        <v>3281</v>
      </c>
      <c r="B153">
        <v>799343.48</v>
      </c>
      <c r="C153">
        <v>0</v>
      </c>
      <c r="D153">
        <v>37178.019999999997</v>
      </c>
      <c r="F153">
        <v>457285.26</v>
      </c>
      <c r="G153">
        <v>332968.90999999997</v>
      </c>
      <c r="J153">
        <v>0</v>
      </c>
      <c r="M153">
        <v>111400</v>
      </c>
      <c r="N153">
        <v>0</v>
      </c>
      <c r="P153">
        <v>-230742.42</v>
      </c>
      <c r="Q153">
        <v>654989.75</v>
      </c>
      <c r="R153">
        <v>1287495.99</v>
      </c>
      <c r="U153">
        <v>592426.85</v>
      </c>
      <c r="V153">
        <v>25000</v>
      </c>
      <c r="W153">
        <v>1097.8499999999999</v>
      </c>
      <c r="Y153">
        <v>1094450</v>
      </c>
      <c r="Z153">
        <v>127954</v>
      </c>
      <c r="AA153">
        <v>1168811</v>
      </c>
      <c r="AC153">
        <v>8580</v>
      </c>
      <c r="AD153">
        <v>443592.11</v>
      </c>
      <c r="AE153">
        <v>69843.240000000005</v>
      </c>
      <c r="AH153">
        <v>35000</v>
      </c>
    </row>
    <row r="154" spans="1:34" x14ac:dyDescent="0.25">
      <c r="A154" t="s">
        <v>3330</v>
      </c>
      <c r="B154">
        <v>244899.75</v>
      </c>
      <c r="C154">
        <v>0</v>
      </c>
      <c r="D154">
        <v>279220.64</v>
      </c>
      <c r="F154">
        <v>705052.01</v>
      </c>
      <c r="G154">
        <v>194835.76</v>
      </c>
      <c r="M154">
        <v>84150</v>
      </c>
      <c r="Q154">
        <v>-703041.31</v>
      </c>
      <c r="R154">
        <v>1993235.29</v>
      </c>
      <c r="U154">
        <v>761927.98</v>
      </c>
      <c r="W154">
        <v>382.82</v>
      </c>
      <c r="Y154">
        <v>910400</v>
      </c>
      <c r="Z154">
        <v>86900</v>
      </c>
      <c r="AA154">
        <v>983200</v>
      </c>
      <c r="AB154">
        <v>3000</v>
      </c>
      <c r="AC154">
        <v>25104</v>
      </c>
      <c r="AD154">
        <v>298644.69</v>
      </c>
      <c r="AE154">
        <v>153047.93</v>
      </c>
      <c r="AH154">
        <v>35000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S165"/>
  <sheetViews>
    <sheetView topLeftCell="AD1" zoomScale="107" zoomScaleNormal="107" workbookViewId="0">
      <selection activeCell="AR4" sqref="AR4:AR15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" bestFit="1" customWidth="1"/>
    <col min="6" max="9" width="8.796875" style="297"/>
    <col min="14" max="18" width="8.796875" style="297"/>
    <col min="23" max="30" width="8.796875" style="297"/>
    <col min="40" max="40" width="19" style="76" bestFit="1" customWidth="1"/>
    <col min="41" max="41" width="15.5" style="31" bestFit="1" customWidth="1"/>
    <col min="42" max="42" width="15.09765625" style="21" bestFit="1" customWidth="1"/>
    <col min="43" max="43" width="15.09765625" style="15" bestFit="1" customWidth="1"/>
    <col min="44" max="44" width="15.09765625" style="16" bestFit="1" customWidth="1"/>
    <col min="45" max="45" width="16.8984375" style="21" bestFit="1" customWidth="1"/>
  </cols>
  <sheetData>
    <row r="1" spans="1:45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3346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3338</v>
      </c>
      <c r="X1" s="297" t="s">
        <v>2456</v>
      </c>
      <c r="Y1" s="297" t="s">
        <v>2457</v>
      </c>
      <c r="Z1" s="297" t="s">
        <v>2458</v>
      </c>
      <c r="AA1" s="297" t="s">
        <v>2459</v>
      </c>
      <c r="AB1" s="297" t="s">
        <v>2803</v>
      </c>
      <c r="AC1" s="297" t="s">
        <v>2460</v>
      </c>
      <c r="AD1" s="297" t="s">
        <v>2461</v>
      </c>
      <c r="AE1" t="s">
        <v>2462</v>
      </c>
      <c r="AF1" t="s">
        <v>2463</v>
      </c>
      <c r="AG1" t="s">
        <v>2464</v>
      </c>
      <c r="AH1" t="s">
        <v>2465</v>
      </c>
      <c r="AI1" t="s">
        <v>2466</v>
      </c>
      <c r="AJ1" t="s">
        <v>2584</v>
      </c>
      <c r="AK1" t="s">
        <v>2586</v>
      </c>
      <c r="AL1" t="s">
        <v>2467</v>
      </c>
      <c r="AM1" t="s">
        <v>2587</v>
      </c>
      <c r="AN1" s="76" t="s">
        <v>6</v>
      </c>
      <c r="AO1" s="31" t="s">
        <v>7</v>
      </c>
      <c r="AP1" s="21" t="s">
        <v>8</v>
      </c>
      <c r="AQ1" s="15" t="s">
        <v>9</v>
      </c>
      <c r="AR1" s="16" t="s">
        <v>10</v>
      </c>
      <c r="AS1" s="21" t="s">
        <v>11</v>
      </c>
    </row>
    <row r="2" spans="1:45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3347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3339</v>
      </c>
      <c r="X2" s="297" t="s">
        <v>2484</v>
      </c>
      <c r="Y2" s="297" t="s">
        <v>2485</v>
      </c>
      <c r="Z2" s="297" t="s">
        <v>2486</v>
      </c>
      <c r="AA2" s="297" t="s">
        <v>2487</v>
      </c>
      <c r="AB2" s="297" t="s">
        <v>2804</v>
      </c>
      <c r="AC2" s="297" t="s">
        <v>2488</v>
      </c>
      <c r="AD2" s="297" t="s">
        <v>2489</v>
      </c>
      <c r="AE2" t="s">
        <v>2490</v>
      </c>
      <c r="AF2" t="s">
        <v>2491</v>
      </c>
      <c r="AG2" t="s">
        <v>2492</v>
      </c>
      <c r="AH2" t="s">
        <v>2493</v>
      </c>
      <c r="AI2" t="s">
        <v>2494</v>
      </c>
      <c r="AJ2" t="s">
        <v>2589</v>
      </c>
      <c r="AK2" t="s">
        <v>2591</v>
      </c>
      <c r="AL2" t="s">
        <v>2495</v>
      </c>
      <c r="AM2" t="s">
        <v>2592</v>
      </c>
    </row>
    <row r="3" spans="1:45" x14ac:dyDescent="0.25">
      <c r="E3" t="s">
        <v>2496</v>
      </c>
      <c r="F3" s="297">
        <v>81978182.310000002</v>
      </c>
      <c r="G3" s="297">
        <v>1991291.52</v>
      </c>
      <c r="H3" s="297">
        <v>21532808.140000001</v>
      </c>
      <c r="I3" s="297">
        <v>191.85</v>
      </c>
      <c r="J3">
        <v>97943601.739999995</v>
      </c>
      <c r="K3">
        <v>45058801.289999999</v>
      </c>
      <c r="L3">
        <v>2</v>
      </c>
      <c r="M3">
        <v>460400</v>
      </c>
      <c r="N3" s="297">
        <v>256019.24</v>
      </c>
      <c r="O3" s="297">
        <v>386019.84000000003</v>
      </c>
      <c r="P3" s="297">
        <v>300</v>
      </c>
      <c r="Q3" s="297">
        <v>3282805.23</v>
      </c>
      <c r="R3" s="297">
        <v>386480.15</v>
      </c>
      <c r="S3">
        <v>560186</v>
      </c>
      <c r="T3">
        <v>-2487546.9</v>
      </c>
      <c r="U3">
        <v>-50891897.009999998</v>
      </c>
      <c r="V3">
        <v>276992173.44999999</v>
      </c>
      <c r="W3" s="297">
        <v>267</v>
      </c>
      <c r="X3" s="297">
        <v>5270.17</v>
      </c>
      <c r="Y3" s="297">
        <v>107520969.55</v>
      </c>
      <c r="Z3" s="297">
        <v>10829023.48</v>
      </c>
      <c r="AA3" s="297">
        <v>84925.74</v>
      </c>
      <c r="AB3" s="297">
        <v>4900</v>
      </c>
      <c r="AC3" s="297">
        <v>128598198.48</v>
      </c>
      <c r="AD3" s="297">
        <v>16617259.24</v>
      </c>
      <c r="AE3">
        <v>150675313.19</v>
      </c>
      <c r="AF3">
        <v>303164</v>
      </c>
      <c r="AG3">
        <v>515095</v>
      </c>
      <c r="AH3">
        <v>52605677.829999998</v>
      </c>
      <c r="AI3">
        <v>14385771.300000001</v>
      </c>
      <c r="AJ3">
        <v>202030</v>
      </c>
      <c r="AK3">
        <v>14222.8</v>
      </c>
      <c r="AL3">
        <v>1443395.82</v>
      </c>
      <c r="AM3">
        <v>7000</v>
      </c>
      <c r="AN3" s="76">
        <f t="shared" ref="AN3:AS3" si="0">SUM(AN4:AN154)</f>
        <v>105502473.81999998</v>
      </c>
      <c r="AO3" s="31">
        <f t="shared" si="0"/>
        <v>4311624.4600000009</v>
      </c>
      <c r="AP3" s="21">
        <f t="shared" si="0"/>
        <v>101190849.35999997</v>
      </c>
      <c r="AQ3" s="15">
        <f t="shared" si="0"/>
        <v>263660813.66000006</v>
      </c>
      <c r="AR3" s="16">
        <f t="shared" si="0"/>
        <v>220151669.94000009</v>
      </c>
      <c r="AS3" s="26">
        <f t="shared" si="0"/>
        <v>43509143.719999991</v>
      </c>
    </row>
    <row r="4" spans="1:45" x14ac:dyDescent="0.25">
      <c r="A4" t="s">
        <v>524</v>
      </c>
      <c r="B4" t="s">
        <v>526</v>
      </c>
      <c r="C4" s="71">
        <v>3670</v>
      </c>
      <c r="D4" s="58" t="s">
        <v>1247</v>
      </c>
      <c r="E4" t="s">
        <v>3184</v>
      </c>
      <c r="F4" s="297">
        <v>1009462.96</v>
      </c>
      <c r="G4" s="297">
        <v>0</v>
      </c>
      <c r="H4" s="297">
        <v>52868.07</v>
      </c>
      <c r="J4">
        <v>133187.72</v>
      </c>
      <c r="K4">
        <v>269569.34000000003</v>
      </c>
      <c r="N4" s="297">
        <v>3000</v>
      </c>
      <c r="O4" s="297">
        <v>6000</v>
      </c>
      <c r="Q4" s="297">
        <v>145610</v>
      </c>
      <c r="R4" s="297">
        <v>1157.18</v>
      </c>
      <c r="S4">
        <v>31500</v>
      </c>
      <c r="U4">
        <v>-1328620.31</v>
      </c>
      <c r="V4">
        <v>2193223.69</v>
      </c>
      <c r="Y4" s="297">
        <v>889371.76</v>
      </c>
      <c r="AA4" s="297">
        <v>696.08</v>
      </c>
      <c r="AC4" s="297">
        <v>765520</v>
      </c>
      <c r="AD4" s="297">
        <v>71460</v>
      </c>
      <c r="AE4">
        <v>857273</v>
      </c>
      <c r="AF4">
        <v>3000</v>
      </c>
      <c r="AH4">
        <v>331393.59000000003</v>
      </c>
      <c r="AI4">
        <v>14254.72</v>
      </c>
      <c r="AL4">
        <v>10000</v>
      </c>
      <c r="AN4" s="76">
        <f>SUM(F4:I4)</f>
        <v>1062331.03</v>
      </c>
      <c r="AO4" s="31">
        <f>SUM(N4:R4)</f>
        <v>155767.18</v>
      </c>
      <c r="AP4" s="21">
        <f>AN4-AO4</f>
        <v>906563.85000000009</v>
      </c>
      <c r="AQ4" s="15">
        <f>SUM(W4:AD4)</f>
        <v>1727047.8399999999</v>
      </c>
      <c r="AR4" s="16">
        <f>SUM(AE4:AM4)</f>
        <v>1215921.31</v>
      </c>
      <c r="AS4" s="26">
        <f>AQ4-AR4</f>
        <v>511126.5299999998</v>
      </c>
    </row>
    <row r="5" spans="1:45" x14ac:dyDescent="0.25">
      <c r="A5" t="s">
        <v>524</v>
      </c>
      <c r="B5" t="s">
        <v>526</v>
      </c>
      <c r="C5" s="71">
        <v>5165</v>
      </c>
      <c r="D5" s="58" t="s">
        <v>1248</v>
      </c>
      <c r="E5" t="s">
        <v>3185</v>
      </c>
      <c r="F5" s="297">
        <v>669636.4</v>
      </c>
      <c r="G5" s="297">
        <v>0</v>
      </c>
      <c r="H5" s="297">
        <v>161148.75</v>
      </c>
      <c r="J5">
        <v>861086.61</v>
      </c>
      <c r="K5">
        <v>898915.61</v>
      </c>
      <c r="N5" s="297">
        <v>3000</v>
      </c>
      <c r="O5" s="297">
        <v>6000</v>
      </c>
      <c r="Q5" s="297">
        <v>10000</v>
      </c>
      <c r="R5" s="297">
        <v>729.9</v>
      </c>
      <c r="U5">
        <v>1014425.91</v>
      </c>
      <c r="V5">
        <v>1265427.9099999999</v>
      </c>
      <c r="Y5" s="297">
        <v>779296.33</v>
      </c>
      <c r="AA5" s="297">
        <v>675.1</v>
      </c>
      <c r="AC5" s="297">
        <v>1131040</v>
      </c>
      <c r="AE5">
        <v>1209587</v>
      </c>
      <c r="AH5">
        <v>322061.62</v>
      </c>
      <c r="AI5">
        <v>13022.16</v>
      </c>
      <c r="AL5">
        <v>6480</v>
      </c>
      <c r="AN5" s="76">
        <f t="shared" ref="AN5:AN68" si="1">SUM(F5:I5)</f>
        <v>830785.15</v>
      </c>
      <c r="AO5" s="31">
        <f t="shared" ref="AO5:AO68" si="2">SUM(N5:R5)</f>
        <v>19729.900000000001</v>
      </c>
      <c r="AP5" s="21">
        <f t="shared" ref="AP5:AP68" si="3">AN5-AO5</f>
        <v>811055.25</v>
      </c>
      <c r="AQ5" s="15">
        <f t="shared" ref="AQ5:AQ68" si="4">SUM(W5:AD5)</f>
        <v>1911011.43</v>
      </c>
      <c r="AR5" s="16">
        <f t="shared" ref="AR5:AR68" si="5">SUM(AE5:AM5)</f>
        <v>1551150.78</v>
      </c>
      <c r="AS5" s="26">
        <f t="shared" ref="AS5:AS68" si="6">AQ5-AR5</f>
        <v>359860.64999999991</v>
      </c>
    </row>
    <row r="6" spans="1:45" x14ac:dyDescent="0.25">
      <c r="A6" t="s">
        <v>524</v>
      </c>
      <c r="B6" t="s">
        <v>526</v>
      </c>
      <c r="C6" s="71">
        <v>4663</v>
      </c>
      <c r="D6" s="58" t="s">
        <v>1249</v>
      </c>
      <c r="E6" t="s">
        <v>3186</v>
      </c>
      <c r="F6" s="297">
        <v>809959.1</v>
      </c>
      <c r="G6" s="297">
        <v>0</v>
      </c>
      <c r="H6" s="297">
        <v>96146.09</v>
      </c>
      <c r="J6">
        <v>1007675.79</v>
      </c>
      <c r="K6">
        <v>711771.72</v>
      </c>
      <c r="N6" s="297">
        <v>3000</v>
      </c>
      <c r="O6" s="297">
        <v>6000</v>
      </c>
      <c r="Q6" s="297">
        <v>246000</v>
      </c>
      <c r="R6" s="297">
        <v>1435.92</v>
      </c>
      <c r="S6">
        <v>54000</v>
      </c>
      <c r="U6">
        <v>-1365940.63</v>
      </c>
      <c r="V6">
        <v>3482828.65</v>
      </c>
      <c r="Y6" s="297">
        <v>837033.43</v>
      </c>
      <c r="Z6" s="297">
        <v>248430</v>
      </c>
      <c r="AA6" s="297">
        <v>1550.72</v>
      </c>
      <c r="AC6" s="297">
        <v>1505700</v>
      </c>
      <c r="AE6">
        <v>1602629</v>
      </c>
      <c r="AH6">
        <v>631580.68999999994</v>
      </c>
      <c r="AI6">
        <v>86475.7</v>
      </c>
      <c r="AL6">
        <v>10000</v>
      </c>
      <c r="AN6" s="76">
        <f t="shared" si="1"/>
        <v>906105.19</v>
      </c>
      <c r="AO6" s="31">
        <f t="shared" si="2"/>
        <v>256435.92</v>
      </c>
      <c r="AP6" s="21">
        <f t="shared" si="3"/>
        <v>649669.2699999999</v>
      </c>
      <c r="AQ6" s="15">
        <f t="shared" si="4"/>
        <v>2592714.1500000004</v>
      </c>
      <c r="AR6" s="16">
        <f t="shared" si="5"/>
        <v>2330685.39</v>
      </c>
      <c r="AS6" s="26">
        <f t="shared" si="6"/>
        <v>262028.76000000024</v>
      </c>
    </row>
    <row r="7" spans="1:45" x14ac:dyDescent="0.25">
      <c r="A7" t="s">
        <v>524</v>
      </c>
      <c r="B7" t="s">
        <v>526</v>
      </c>
      <c r="C7" s="71">
        <v>4364</v>
      </c>
      <c r="D7" s="58" t="s">
        <v>1250</v>
      </c>
      <c r="E7" t="s">
        <v>3187</v>
      </c>
      <c r="F7" s="297">
        <v>802501.9</v>
      </c>
      <c r="G7" s="297">
        <v>0</v>
      </c>
      <c r="H7" s="297">
        <v>95413.67</v>
      </c>
      <c r="J7">
        <v>165209.26</v>
      </c>
      <c r="K7">
        <v>426486.46</v>
      </c>
      <c r="N7" s="297">
        <v>2000</v>
      </c>
      <c r="O7" s="297">
        <v>54000</v>
      </c>
      <c r="Q7" s="297">
        <v>92950</v>
      </c>
      <c r="R7" s="297">
        <v>11831.8</v>
      </c>
      <c r="U7">
        <v>-2930738.58</v>
      </c>
      <c r="V7">
        <v>3940312</v>
      </c>
      <c r="Y7" s="297">
        <v>807953.53</v>
      </c>
      <c r="AA7" s="297">
        <v>533.76</v>
      </c>
      <c r="AC7" s="297">
        <v>643450</v>
      </c>
      <c r="AE7">
        <v>691450</v>
      </c>
      <c r="AH7">
        <v>340210.97</v>
      </c>
      <c r="AI7">
        <v>123786.88</v>
      </c>
      <c r="AL7">
        <v>10000</v>
      </c>
      <c r="AN7" s="76">
        <f t="shared" si="1"/>
        <v>897915.57000000007</v>
      </c>
      <c r="AO7" s="31">
        <f t="shared" si="2"/>
        <v>160781.79999999999</v>
      </c>
      <c r="AP7" s="21">
        <f t="shared" si="3"/>
        <v>737133.77</v>
      </c>
      <c r="AQ7" s="15">
        <f t="shared" si="4"/>
        <v>1451937.29</v>
      </c>
      <c r="AR7" s="16">
        <f t="shared" si="5"/>
        <v>1165447.8500000001</v>
      </c>
      <c r="AS7" s="26">
        <f t="shared" si="6"/>
        <v>286489.43999999994</v>
      </c>
    </row>
    <row r="8" spans="1:45" x14ac:dyDescent="0.25">
      <c r="A8" t="s">
        <v>524</v>
      </c>
      <c r="B8" t="s">
        <v>526</v>
      </c>
      <c r="C8" s="71">
        <v>4222</v>
      </c>
      <c r="D8" s="58" t="s">
        <v>1251</v>
      </c>
      <c r="E8" t="s">
        <v>3188</v>
      </c>
      <c r="F8" s="297">
        <v>592186.93000000005</v>
      </c>
      <c r="G8" s="297">
        <v>0</v>
      </c>
      <c r="H8" s="297">
        <v>38951.120000000003</v>
      </c>
      <c r="J8">
        <v>291784.86</v>
      </c>
      <c r="K8">
        <v>426317.36</v>
      </c>
      <c r="M8">
        <v>194900</v>
      </c>
      <c r="N8" s="297">
        <v>2500</v>
      </c>
      <c r="O8" s="297">
        <v>12000</v>
      </c>
      <c r="R8" s="297">
        <v>654.20000000000005</v>
      </c>
      <c r="U8">
        <v>-1443466.16</v>
      </c>
      <c r="V8">
        <v>2735240.51</v>
      </c>
      <c r="Y8" s="297">
        <v>873322.43</v>
      </c>
      <c r="Z8" s="297">
        <v>18200</v>
      </c>
      <c r="AA8" s="297">
        <v>582.28</v>
      </c>
      <c r="AC8" s="297">
        <v>865700</v>
      </c>
      <c r="AE8">
        <v>923619</v>
      </c>
      <c r="AH8">
        <v>495304.53</v>
      </c>
      <c r="AI8">
        <v>15344.46</v>
      </c>
      <c r="AL8">
        <v>10175</v>
      </c>
      <c r="AN8" s="76">
        <f t="shared" si="1"/>
        <v>631138.05000000005</v>
      </c>
      <c r="AO8" s="31">
        <f t="shared" si="2"/>
        <v>15154.2</v>
      </c>
      <c r="AP8" s="21">
        <f t="shared" si="3"/>
        <v>615983.85000000009</v>
      </c>
      <c r="AQ8" s="15">
        <f t="shared" si="4"/>
        <v>1757804.71</v>
      </c>
      <c r="AR8" s="16">
        <f t="shared" si="5"/>
        <v>1444442.99</v>
      </c>
      <c r="AS8" s="26">
        <f t="shared" si="6"/>
        <v>313361.71999999997</v>
      </c>
    </row>
    <row r="9" spans="1:45" x14ac:dyDescent="0.25">
      <c r="A9" t="s">
        <v>524</v>
      </c>
      <c r="B9" t="s">
        <v>526</v>
      </c>
      <c r="C9" s="71">
        <v>3681</v>
      </c>
      <c r="D9" s="58" t="s">
        <v>1252</v>
      </c>
      <c r="E9" t="s">
        <v>3189</v>
      </c>
      <c r="F9" s="297">
        <v>476346.1</v>
      </c>
      <c r="G9" s="297">
        <v>0</v>
      </c>
      <c r="H9" s="297">
        <v>190236.51</v>
      </c>
      <c r="I9" s="297">
        <v>24</v>
      </c>
      <c r="J9">
        <v>757035.11</v>
      </c>
      <c r="K9">
        <v>1170880.31</v>
      </c>
      <c r="O9" s="297">
        <v>12000</v>
      </c>
      <c r="U9">
        <v>-56407.8</v>
      </c>
      <c r="V9">
        <v>2266802.89</v>
      </c>
      <c r="Y9" s="297">
        <v>685915.42</v>
      </c>
      <c r="Z9" s="297">
        <v>110000</v>
      </c>
      <c r="AA9" s="297">
        <v>273.81</v>
      </c>
      <c r="AC9" s="297">
        <v>455850</v>
      </c>
      <c r="AE9">
        <v>524889</v>
      </c>
      <c r="AH9">
        <v>263156.84999999998</v>
      </c>
      <c r="AI9">
        <v>19909.439999999999</v>
      </c>
      <c r="AL9">
        <v>10000</v>
      </c>
      <c r="AN9" s="76">
        <f t="shared" si="1"/>
        <v>666606.61</v>
      </c>
      <c r="AO9" s="31">
        <f t="shared" si="2"/>
        <v>12000</v>
      </c>
      <c r="AP9" s="21">
        <f t="shared" si="3"/>
        <v>654606.61</v>
      </c>
      <c r="AQ9" s="15">
        <f t="shared" si="4"/>
        <v>1252039.23</v>
      </c>
      <c r="AR9" s="16">
        <f t="shared" si="5"/>
        <v>817955.28999999992</v>
      </c>
      <c r="AS9" s="26">
        <f t="shared" si="6"/>
        <v>434083.94000000006</v>
      </c>
    </row>
    <row r="10" spans="1:45" x14ac:dyDescent="0.25">
      <c r="A10" t="s">
        <v>524</v>
      </c>
      <c r="B10" t="s">
        <v>526</v>
      </c>
      <c r="C10" s="71">
        <v>2627</v>
      </c>
      <c r="D10" s="58" t="s">
        <v>1253</v>
      </c>
      <c r="E10" t="s">
        <v>3190</v>
      </c>
      <c r="F10" s="297">
        <v>618552.59</v>
      </c>
      <c r="G10" s="297">
        <v>0</v>
      </c>
      <c r="H10" s="297">
        <v>72331.03</v>
      </c>
      <c r="J10">
        <v>930122.44</v>
      </c>
      <c r="K10">
        <v>409949.99</v>
      </c>
      <c r="O10" s="297">
        <v>6500</v>
      </c>
      <c r="R10" s="297">
        <v>964.49</v>
      </c>
      <c r="S10">
        <v>108000</v>
      </c>
      <c r="U10">
        <v>-844981.6</v>
      </c>
      <c r="V10">
        <v>2678016.84</v>
      </c>
      <c r="Y10" s="297">
        <v>867211.23</v>
      </c>
      <c r="Z10" s="297">
        <v>59320</v>
      </c>
      <c r="AA10" s="297">
        <v>515.17999999999995</v>
      </c>
      <c r="AC10" s="297">
        <v>940300</v>
      </c>
      <c r="AE10">
        <v>1017552.46</v>
      </c>
      <c r="AH10">
        <v>396651.85</v>
      </c>
      <c r="AI10">
        <v>233123.78</v>
      </c>
      <c r="AL10">
        <v>10000</v>
      </c>
      <c r="AN10" s="76">
        <f t="shared" si="1"/>
        <v>690883.62</v>
      </c>
      <c r="AO10" s="31">
        <f t="shared" si="2"/>
        <v>7464.49</v>
      </c>
      <c r="AP10" s="21">
        <f t="shared" si="3"/>
        <v>683419.13</v>
      </c>
      <c r="AQ10" s="15">
        <f t="shared" si="4"/>
        <v>1867346.4100000001</v>
      </c>
      <c r="AR10" s="16">
        <f t="shared" si="5"/>
        <v>1657328.09</v>
      </c>
      <c r="AS10" s="26">
        <f t="shared" si="6"/>
        <v>210018.32000000007</v>
      </c>
    </row>
    <row r="11" spans="1:45" x14ac:dyDescent="0.25">
      <c r="A11" t="s">
        <v>524</v>
      </c>
      <c r="B11" t="s">
        <v>526</v>
      </c>
      <c r="C11" s="71">
        <v>2345</v>
      </c>
      <c r="D11" s="58" t="s">
        <v>1254</v>
      </c>
      <c r="E11" t="s">
        <v>3191</v>
      </c>
      <c r="F11" s="297">
        <v>620249.42000000004</v>
      </c>
      <c r="G11" s="297">
        <v>0</v>
      </c>
      <c r="H11" s="297">
        <v>101622.87</v>
      </c>
      <c r="J11">
        <v>1690840.08</v>
      </c>
      <c r="K11">
        <v>416560.28</v>
      </c>
      <c r="O11" s="297">
        <v>6501</v>
      </c>
      <c r="R11" s="297">
        <v>38012.120000000003</v>
      </c>
      <c r="S11">
        <v>90000</v>
      </c>
      <c r="U11">
        <v>2087810.37</v>
      </c>
      <c r="V11">
        <v>585220.22</v>
      </c>
      <c r="Y11" s="297">
        <v>1051007.1599999999</v>
      </c>
      <c r="AA11" s="297">
        <v>552.30999999999995</v>
      </c>
      <c r="AC11" s="297">
        <v>841370</v>
      </c>
      <c r="AE11">
        <v>931053</v>
      </c>
      <c r="AF11">
        <v>720</v>
      </c>
      <c r="AG11">
        <v>2656</v>
      </c>
      <c r="AH11">
        <v>621856.41</v>
      </c>
      <c r="AI11">
        <v>159145.12</v>
      </c>
      <c r="AL11">
        <v>10000</v>
      </c>
      <c r="AN11" s="76">
        <f t="shared" si="1"/>
        <v>721872.29</v>
      </c>
      <c r="AO11" s="31">
        <f t="shared" si="2"/>
        <v>44513.120000000003</v>
      </c>
      <c r="AP11" s="21">
        <f t="shared" si="3"/>
        <v>677359.17</v>
      </c>
      <c r="AQ11" s="15">
        <f t="shared" si="4"/>
        <v>1892929.47</v>
      </c>
      <c r="AR11" s="16">
        <f t="shared" si="5"/>
        <v>1725430.5300000003</v>
      </c>
      <c r="AS11" s="26">
        <f t="shared" si="6"/>
        <v>167498.93999999971</v>
      </c>
    </row>
    <row r="12" spans="1:45" x14ac:dyDescent="0.25">
      <c r="A12" t="s">
        <v>524</v>
      </c>
      <c r="B12" t="s">
        <v>526</v>
      </c>
      <c r="C12" s="71">
        <v>2209</v>
      </c>
      <c r="D12" s="58" t="s">
        <v>1255</v>
      </c>
      <c r="E12" t="s">
        <v>3192</v>
      </c>
      <c r="F12" s="297">
        <v>823548.51</v>
      </c>
      <c r="G12" s="297">
        <v>0</v>
      </c>
      <c r="H12" s="297">
        <v>166913.97</v>
      </c>
      <c r="J12">
        <v>254514.52</v>
      </c>
      <c r="K12">
        <v>656756.56000000006</v>
      </c>
      <c r="N12" s="297">
        <v>0</v>
      </c>
      <c r="O12" s="297">
        <v>6000</v>
      </c>
      <c r="R12" s="297">
        <v>-168.82</v>
      </c>
      <c r="U12">
        <v>34346.51</v>
      </c>
      <c r="V12">
        <v>1804328.64</v>
      </c>
      <c r="Y12" s="297">
        <v>793344.17</v>
      </c>
      <c r="AA12" s="297">
        <v>646.23</v>
      </c>
      <c r="AC12" s="297">
        <v>537180</v>
      </c>
      <c r="AE12">
        <v>667472.49</v>
      </c>
      <c r="AH12">
        <v>280648.12</v>
      </c>
      <c r="AI12">
        <v>259842.56</v>
      </c>
      <c r="AL12">
        <v>10000</v>
      </c>
      <c r="AN12" s="76">
        <f t="shared" si="1"/>
        <v>990462.48</v>
      </c>
      <c r="AO12" s="31">
        <f t="shared" si="2"/>
        <v>5831.18</v>
      </c>
      <c r="AP12" s="21">
        <f t="shared" si="3"/>
        <v>984631.29999999993</v>
      </c>
      <c r="AQ12" s="15">
        <f t="shared" si="4"/>
        <v>1331170.3999999999</v>
      </c>
      <c r="AR12" s="16">
        <f t="shared" si="5"/>
        <v>1217963.17</v>
      </c>
      <c r="AS12" s="26">
        <f t="shared" si="6"/>
        <v>113207.22999999998</v>
      </c>
    </row>
    <row r="13" spans="1:45" x14ac:dyDescent="0.25">
      <c r="A13" t="s">
        <v>524</v>
      </c>
      <c r="B13" t="s">
        <v>526</v>
      </c>
      <c r="C13" s="71">
        <v>2329</v>
      </c>
      <c r="D13" s="58" t="s">
        <v>1256</v>
      </c>
      <c r="E13" t="s">
        <v>3193</v>
      </c>
      <c r="F13" s="297">
        <v>573309.72</v>
      </c>
      <c r="G13" s="297">
        <v>0</v>
      </c>
      <c r="H13" s="297">
        <v>80209.5</v>
      </c>
      <c r="J13">
        <v>192986.97</v>
      </c>
      <c r="K13">
        <v>365737.05</v>
      </c>
      <c r="O13" s="297">
        <v>-6000</v>
      </c>
      <c r="R13" s="297">
        <v>755.5</v>
      </c>
      <c r="U13">
        <v>450428.32</v>
      </c>
      <c r="V13">
        <v>667029.63</v>
      </c>
      <c r="Y13" s="297">
        <v>822970.26</v>
      </c>
      <c r="Z13" s="297">
        <v>6791.5</v>
      </c>
      <c r="AA13" s="297">
        <v>557.15</v>
      </c>
      <c r="AC13" s="297">
        <v>540020</v>
      </c>
      <c r="AE13">
        <v>663351</v>
      </c>
      <c r="AH13">
        <v>496252.44</v>
      </c>
      <c r="AI13">
        <v>53605.68</v>
      </c>
      <c r="AL13">
        <v>4000</v>
      </c>
      <c r="AN13" s="76">
        <f t="shared" si="1"/>
        <v>653519.22</v>
      </c>
      <c r="AO13" s="31">
        <f t="shared" si="2"/>
        <v>-5244.5</v>
      </c>
      <c r="AP13" s="21">
        <f t="shared" si="3"/>
        <v>658763.72</v>
      </c>
      <c r="AQ13" s="15">
        <f t="shared" si="4"/>
        <v>1370338.9100000001</v>
      </c>
      <c r="AR13" s="16">
        <f t="shared" si="5"/>
        <v>1217209.1199999999</v>
      </c>
      <c r="AS13" s="26">
        <f t="shared" si="6"/>
        <v>153129.79000000027</v>
      </c>
    </row>
    <row r="14" spans="1:45" x14ac:dyDescent="0.25">
      <c r="A14" t="s">
        <v>524</v>
      </c>
      <c r="B14" t="s">
        <v>526</v>
      </c>
      <c r="C14" s="71">
        <v>2781</v>
      </c>
      <c r="D14" s="58" t="s">
        <v>1257</v>
      </c>
      <c r="E14" t="s">
        <v>3194</v>
      </c>
      <c r="F14" s="297">
        <v>566304.51</v>
      </c>
      <c r="G14" s="297">
        <v>0</v>
      </c>
      <c r="H14" s="297">
        <v>222906.25</v>
      </c>
      <c r="J14">
        <v>3</v>
      </c>
      <c r="K14">
        <v>789579.7</v>
      </c>
      <c r="O14" s="297">
        <v>6000</v>
      </c>
      <c r="R14" s="297">
        <v>122</v>
      </c>
      <c r="S14">
        <v>6450</v>
      </c>
      <c r="U14">
        <v>546282.14</v>
      </c>
      <c r="V14">
        <v>818351.54</v>
      </c>
      <c r="Y14" s="297">
        <v>811145.75</v>
      </c>
      <c r="AA14" s="297">
        <v>526.58000000000004</v>
      </c>
      <c r="AC14" s="297">
        <v>613550</v>
      </c>
      <c r="AD14" s="297">
        <v>92000</v>
      </c>
      <c r="AE14">
        <v>880565</v>
      </c>
      <c r="AH14">
        <v>310576.67</v>
      </c>
      <c r="AI14">
        <v>37752.879999999997</v>
      </c>
      <c r="AL14">
        <v>9500</v>
      </c>
      <c r="AN14" s="76">
        <f t="shared" si="1"/>
        <v>789210.76</v>
      </c>
      <c r="AO14" s="31">
        <f t="shared" si="2"/>
        <v>6122</v>
      </c>
      <c r="AP14" s="21">
        <f t="shared" si="3"/>
        <v>783088.76</v>
      </c>
      <c r="AQ14" s="15">
        <f t="shared" si="4"/>
        <v>1517222.33</v>
      </c>
      <c r="AR14" s="16">
        <f t="shared" si="5"/>
        <v>1238394.5499999998</v>
      </c>
      <c r="AS14" s="26">
        <f t="shared" si="6"/>
        <v>278827.78000000026</v>
      </c>
    </row>
    <row r="15" spans="1:45" x14ac:dyDescent="0.25">
      <c r="A15" t="s">
        <v>524</v>
      </c>
      <c r="B15" t="s">
        <v>526</v>
      </c>
      <c r="C15" s="71">
        <v>3427</v>
      </c>
      <c r="D15" s="58" t="s">
        <v>1258</v>
      </c>
      <c r="E15" t="s">
        <v>3195</v>
      </c>
      <c r="F15" s="297">
        <v>1130599.26</v>
      </c>
      <c r="G15" s="297">
        <v>0</v>
      </c>
      <c r="H15" s="297">
        <v>38463.86</v>
      </c>
      <c r="J15">
        <v>543680.39</v>
      </c>
      <c r="K15">
        <v>39807.53</v>
      </c>
      <c r="O15" s="297">
        <v>12000</v>
      </c>
      <c r="Q15" s="297">
        <v>102280</v>
      </c>
      <c r="R15" s="297">
        <v>1191</v>
      </c>
      <c r="S15">
        <v>38000</v>
      </c>
      <c r="U15">
        <v>-2929233.37</v>
      </c>
      <c r="V15">
        <v>3873985.05</v>
      </c>
      <c r="Y15" s="297">
        <v>1118750.3600000001</v>
      </c>
      <c r="AA15" s="297">
        <v>342.37</v>
      </c>
      <c r="AC15" s="297">
        <v>1059430</v>
      </c>
      <c r="AE15">
        <v>1113430</v>
      </c>
      <c r="AH15">
        <v>288370.07</v>
      </c>
      <c r="AI15">
        <v>67354.3</v>
      </c>
      <c r="AL15">
        <v>10000</v>
      </c>
      <c r="AN15" s="76">
        <f t="shared" si="1"/>
        <v>1169063.1200000001</v>
      </c>
      <c r="AO15" s="31">
        <f t="shared" si="2"/>
        <v>115471</v>
      </c>
      <c r="AP15" s="21">
        <f t="shared" si="3"/>
        <v>1053592.1200000001</v>
      </c>
      <c r="AQ15" s="15">
        <f t="shared" si="4"/>
        <v>2178522.7300000004</v>
      </c>
      <c r="AR15" s="16">
        <f t="shared" si="5"/>
        <v>1479154.37</v>
      </c>
      <c r="AS15" s="26">
        <f t="shared" si="6"/>
        <v>699368.36000000034</v>
      </c>
    </row>
    <row r="16" spans="1:45" x14ac:dyDescent="0.25">
      <c r="A16" t="s">
        <v>524</v>
      </c>
      <c r="B16" t="s">
        <v>526</v>
      </c>
      <c r="C16" s="71">
        <v>2582</v>
      </c>
      <c r="D16" s="58" t="s">
        <v>1259</v>
      </c>
      <c r="E16" t="s">
        <v>3196</v>
      </c>
      <c r="F16" s="297">
        <v>503137.27</v>
      </c>
      <c r="G16" s="297">
        <v>0</v>
      </c>
      <c r="H16" s="297">
        <v>97027.88</v>
      </c>
      <c r="J16">
        <v>1485676.84</v>
      </c>
      <c r="K16">
        <v>165059.01999999999</v>
      </c>
      <c r="O16" s="297">
        <v>12000</v>
      </c>
      <c r="Q16" s="297">
        <v>38858.01</v>
      </c>
      <c r="R16" s="297">
        <v>919.58</v>
      </c>
      <c r="U16">
        <v>32853.67</v>
      </c>
      <c r="V16">
        <v>2037072.22</v>
      </c>
      <c r="Y16" s="297">
        <v>793102.86</v>
      </c>
      <c r="Z16" s="297">
        <v>70070</v>
      </c>
      <c r="AA16" s="297">
        <v>255.07</v>
      </c>
      <c r="AC16" s="297">
        <v>1129640</v>
      </c>
      <c r="AE16">
        <v>1196096</v>
      </c>
      <c r="AH16">
        <v>481288.66</v>
      </c>
      <c r="AI16">
        <v>91315.74</v>
      </c>
      <c r="AL16">
        <v>10000</v>
      </c>
      <c r="AN16" s="76">
        <f t="shared" si="1"/>
        <v>600165.15</v>
      </c>
      <c r="AO16" s="31">
        <f t="shared" si="2"/>
        <v>51777.590000000004</v>
      </c>
      <c r="AP16" s="21">
        <f t="shared" si="3"/>
        <v>548387.56000000006</v>
      </c>
      <c r="AQ16" s="15">
        <f t="shared" si="4"/>
        <v>1993067.93</v>
      </c>
      <c r="AR16" s="16">
        <f t="shared" si="5"/>
        <v>1778700.4</v>
      </c>
      <c r="AS16" s="26">
        <f t="shared" si="6"/>
        <v>214367.53000000003</v>
      </c>
    </row>
    <row r="17" spans="1:45" x14ac:dyDescent="0.25">
      <c r="A17" t="s">
        <v>524</v>
      </c>
      <c r="B17" t="s">
        <v>526</v>
      </c>
      <c r="C17" s="71">
        <v>1491</v>
      </c>
      <c r="D17" s="58" t="s">
        <v>1260</v>
      </c>
      <c r="E17" t="s">
        <v>3197</v>
      </c>
      <c r="F17" s="297">
        <v>352816.84</v>
      </c>
      <c r="G17" s="297">
        <v>4000</v>
      </c>
      <c r="H17" s="297">
        <v>79986.240000000005</v>
      </c>
      <c r="J17">
        <v>118844.21</v>
      </c>
      <c r="K17">
        <v>599471.68000000005</v>
      </c>
      <c r="N17" s="297">
        <v>78.44</v>
      </c>
      <c r="O17" s="297">
        <v>6000</v>
      </c>
      <c r="R17" s="297">
        <v>1961.56</v>
      </c>
      <c r="U17">
        <v>-1737432.74</v>
      </c>
      <c r="V17">
        <v>2706524.69</v>
      </c>
      <c r="Y17" s="297">
        <v>585828.09</v>
      </c>
      <c r="AA17" s="297">
        <v>216.01</v>
      </c>
      <c r="AC17" s="297">
        <v>976059</v>
      </c>
      <c r="AE17">
        <v>1062370</v>
      </c>
      <c r="AH17">
        <v>170517.66</v>
      </c>
      <c r="AI17">
        <v>128573.42</v>
      </c>
      <c r="AL17">
        <v>6000</v>
      </c>
      <c r="AN17" s="76">
        <f t="shared" si="1"/>
        <v>436803.08</v>
      </c>
      <c r="AO17" s="31">
        <f t="shared" si="2"/>
        <v>8040</v>
      </c>
      <c r="AP17" s="21">
        <f t="shared" si="3"/>
        <v>428763.08</v>
      </c>
      <c r="AQ17" s="15">
        <f t="shared" si="4"/>
        <v>1562103.1</v>
      </c>
      <c r="AR17" s="16">
        <f t="shared" si="5"/>
        <v>1367461.0799999998</v>
      </c>
      <c r="AS17" s="26">
        <f t="shared" si="6"/>
        <v>194642.02000000025</v>
      </c>
    </row>
    <row r="18" spans="1:45" x14ac:dyDescent="0.25">
      <c r="A18" t="s">
        <v>524</v>
      </c>
      <c r="B18" t="s">
        <v>526</v>
      </c>
      <c r="C18" s="71">
        <v>2154</v>
      </c>
      <c r="D18" s="58" t="s">
        <v>1261</v>
      </c>
      <c r="E18" t="s">
        <v>3198</v>
      </c>
      <c r="F18" s="297">
        <v>293581.36</v>
      </c>
      <c r="G18" s="297">
        <v>1998.33</v>
      </c>
      <c r="H18" s="297">
        <v>293988.76</v>
      </c>
      <c r="J18">
        <v>1827275.19</v>
      </c>
      <c r="K18">
        <v>813738.04</v>
      </c>
      <c r="N18" s="297">
        <v>22000</v>
      </c>
      <c r="O18" s="297">
        <v>6000</v>
      </c>
      <c r="R18" s="297">
        <v>791.57</v>
      </c>
      <c r="S18">
        <v>78150</v>
      </c>
      <c r="U18">
        <v>1710911.45</v>
      </c>
      <c r="V18">
        <v>865508.28</v>
      </c>
      <c r="Y18" s="297">
        <v>1140574.01</v>
      </c>
      <c r="AA18" s="297">
        <v>139.37</v>
      </c>
      <c r="AC18" s="297">
        <v>676370</v>
      </c>
      <c r="AE18">
        <v>804711</v>
      </c>
      <c r="AH18">
        <v>388896.29</v>
      </c>
      <c r="AI18">
        <v>-8404.2900000000009</v>
      </c>
      <c r="AL18">
        <v>10000</v>
      </c>
      <c r="AN18" s="76">
        <f t="shared" si="1"/>
        <v>589568.44999999995</v>
      </c>
      <c r="AO18" s="31">
        <f t="shared" si="2"/>
        <v>28791.57</v>
      </c>
      <c r="AP18" s="21">
        <f t="shared" si="3"/>
        <v>560776.88</v>
      </c>
      <c r="AQ18" s="15">
        <f t="shared" si="4"/>
        <v>1817083.3800000001</v>
      </c>
      <c r="AR18" s="16">
        <f t="shared" si="5"/>
        <v>1195203</v>
      </c>
      <c r="AS18" s="26">
        <f t="shared" si="6"/>
        <v>621880.38000000012</v>
      </c>
    </row>
    <row r="19" spans="1:45" x14ac:dyDescent="0.25">
      <c r="A19" t="s">
        <v>524</v>
      </c>
      <c r="B19" t="s">
        <v>526</v>
      </c>
      <c r="C19" s="71">
        <v>3909</v>
      </c>
      <c r="D19" s="58" t="s">
        <v>1262</v>
      </c>
      <c r="E19" t="s">
        <v>3199</v>
      </c>
      <c r="F19" s="297">
        <v>495589.07</v>
      </c>
      <c r="G19" s="297">
        <v>0</v>
      </c>
      <c r="H19" s="297">
        <v>47056.54</v>
      </c>
      <c r="J19">
        <v>-11212.96</v>
      </c>
      <c r="K19">
        <v>48667.46</v>
      </c>
      <c r="O19" s="297">
        <v>6000</v>
      </c>
      <c r="R19" s="297">
        <v>126</v>
      </c>
      <c r="S19">
        <v>14400</v>
      </c>
      <c r="U19">
        <v>-2586526.0099999998</v>
      </c>
      <c r="V19">
        <v>2831701.19</v>
      </c>
      <c r="Y19" s="297">
        <v>795009.32</v>
      </c>
      <c r="AA19" s="297">
        <v>171.14</v>
      </c>
      <c r="AC19" s="297">
        <v>1092960</v>
      </c>
      <c r="AE19">
        <v>1172529</v>
      </c>
      <c r="AH19">
        <v>207715.1</v>
      </c>
      <c r="AI19">
        <v>110427.43</v>
      </c>
      <c r="AL19">
        <v>10000</v>
      </c>
      <c r="AN19" s="76">
        <f t="shared" si="1"/>
        <v>542645.61</v>
      </c>
      <c r="AO19" s="31">
        <f t="shared" si="2"/>
        <v>6126</v>
      </c>
      <c r="AP19" s="21">
        <f t="shared" si="3"/>
        <v>536519.61</v>
      </c>
      <c r="AQ19" s="15">
        <f t="shared" si="4"/>
        <v>1888140.46</v>
      </c>
      <c r="AR19" s="16">
        <f t="shared" si="5"/>
        <v>1500671.53</v>
      </c>
      <c r="AS19" s="26">
        <f t="shared" si="6"/>
        <v>387468.92999999993</v>
      </c>
    </row>
    <row r="20" spans="1:45" x14ac:dyDescent="0.25">
      <c r="A20" t="s">
        <v>524</v>
      </c>
      <c r="B20" t="s">
        <v>526</v>
      </c>
      <c r="C20" s="71">
        <v>2875</v>
      </c>
      <c r="D20" s="58" t="s">
        <v>1263</v>
      </c>
      <c r="E20" t="s">
        <v>3200</v>
      </c>
      <c r="F20" s="297">
        <v>651195.28</v>
      </c>
      <c r="G20" s="297">
        <v>0</v>
      </c>
      <c r="H20" s="297">
        <v>149691.54</v>
      </c>
      <c r="J20">
        <v>2131546.0699999998</v>
      </c>
      <c r="K20">
        <v>582961.21</v>
      </c>
      <c r="O20" s="297">
        <v>0</v>
      </c>
      <c r="Q20" s="297">
        <v>20000</v>
      </c>
      <c r="R20" s="297">
        <v>1362</v>
      </c>
      <c r="S20">
        <v>78000</v>
      </c>
      <c r="T20">
        <v>-357414.25</v>
      </c>
      <c r="U20">
        <v>-1874082.52</v>
      </c>
      <c r="V20">
        <v>5546813.3099999996</v>
      </c>
      <c r="Y20" s="297">
        <v>983366.6</v>
      </c>
      <c r="AA20" s="297">
        <v>372.81</v>
      </c>
      <c r="AC20" s="297">
        <v>973450</v>
      </c>
      <c r="AE20">
        <v>1153195.77</v>
      </c>
      <c r="AH20">
        <v>330650.31</v>
      </c>
      <c r="AI20">
        <v>259337.77</v>
      </c>
      <c r="AL20">
        <v>10300</v>
      </c>
      <c r="AN20" s="76">
        <f t="shared" si="1"/>
        <v>800886.82000000007</v>
      </c>
      <c r="AO20" s="31">
        <f t="shared" si="2"/>
        <v>21362</v>
      </c>
      <c r="AP20" s="21">
        <f t="shared" si="3"/>
        <v>779524.82000000007</v>
      </c>
      <c r="AQ20" s="15">
        <f t="shared" si="4"/>
        <v>1957189.4100000001</v>
      </c>
      <c r="AR20" s="16">
        <f t="shared" si="5"/>
        <v>1753483.85</v>
      </c>
      <c r="AS20" s="26">
        <f t="shared" si="6"/>
        <v>203705.56000000006</v>
      </c>
    </row>
    <row r="21" spans="1:45" x14ac:dyDescent="0.25">
      <c r="A21" t="s">
        <v>524</v>
      </c>
      <c r="B21" t="s">
        <v>526</v>
      </c>
      <c r="C21" s="71">
        <v>4102</v>
      </c>
      <c r="D21" s="58" t="s">
        <v>1264</v>
      </c>
      <c r="E21" t="s">
        <v>3201</v>
      </c>
      <c r="F21" s="297">
        <v>774219.04</v>
      </c>
      <c r="G21" s="297">
        <v>0</v>
      </c>
      <c r="H21" s="297">
        <v>47837.5</v>
      </c>
      <c r="J21">
        <v>2284139.4</v>
      </c>
      <c r="K21">
        <v>1893627.73</v>
      </c>
      <c r="N21" s="297">
        <v>2000</v>
      </c>
      <c r="O21" s="297">
        <v>8000</v>
      </c>
      <c r="R21" s="297">
        <v>150</v>
      </c>
      <c r="U21">
        <v>3199009.64</v>
      </c>
      <c r="V21">
        <v>1606327.04</v>
      </c>
      <c r="Y21" s="297">
        <v>1292570.06</v>
      </c>
      <c r="AA21" s="297">
        <v>388.56</v>
      </c>
      <c r="AC21" s="297">
        <v>1959360</v>
      </c>
      <c r="AE21">
        <v>2059455</v>
      </c>
      <c r="AH21">
        <v>539837.21</v>
      </c>
      <c r="AI21">
        <v>352262.42</v>
      </c>
      <c r="AL21">
        <v>10000</v>
      </c>
      <c r="AN21" s="76">
        <f t="shared" si="1"/>
        <v>822056.54</v>
      </c>
      <c r="AO21" s="31">
        <f t="shared" si="2"/>
        <v>10150</v>
      </c>
      <c r="AP21" s="21">
        <f t="shared" si="3"/>
        <v>811906.54</v>
      </c>
      <c r="AQ21" s="15">
        <f t="shared" si="4"/>
        <v>3252318.62</v>
      </c>
      <c r="AR21" s="16">
        <f t="shared" si="5"/>
        <v>2961554.63</v>
      </c>
      <c r="AS21" s="26">
        <f t="shared" si="6"/>
        <v>290763.99000000022</v>
      </c>
    </row>
    <row r="22" spans="1:45" x14ac:dyDescent="0.25">
      <c r="A22" t="s">
        <v>524</v>
      </c>
      <c r="B22" t="s">
        <v>526</v>
      </c>
      <c r="C22" s="71">
        <v>3593</v>
      </c>
      <c r="D22" s="58" t="s">
        <v>1265</v>
      </c>
      <c r="E22" t="s">
        <v>3202</v>
      </c>
      <c r="F22" s="297">
        <v>1062984.47</v>
      </c>
      <c r="G22" s="297">
        <v>0</v>
      </c>
      <c r="H22" s="297">
        <v>156617.21</v>
      </c>
      <c r="I22" s="297">
        <v>167.85</v>
      </c>
      <c r="J22">
        <v>1532950.17</v>
      </c>
      <c r="K22">
        <v>595100.97</v>
      </c>
      <c r="O22" s="297">
        <v>6000</v>
      </c>
      <c r="U22">
        <v>1936258.6</v>
      </c>
      <c r="V22">
        <v>1373222.93</v>
      </c>
      <c r="Y22" s="297">
        <v>660864.74</v>
      </c>
      <c r="AA22" s="297">
        <v>1073.6600000000001</v>
      </c>
      <c r="AC22" s="297">
        <v>648770</v>
      </c>
      <c r="AE22">
        <v>874406</v>
      </c>
      <c r="AH22">
        <v>202607.26</v>
      </c>
      <c r="AI22">
        <v>146536</v>
      </c>
      <c r="AL22">
        <v>10000</v>
      </c>
      <c r="AN22" s="76">
        <f t="shared" si="1"/>
        <v>1219769.53</v>
      </c>
      <c r="AO22" s="31">
        <f t="shared" si="2"/>
        <v>6000</v>
      </c>
      <c r="AP22" s="21">
        <f t="shared" si="3"/>
        <v>1213769.53</v>
      </c>
      <c r="AQ22" s="15">
        <f t="shared" si="4"/>
        <v>1310708.3999999999</v>
      </c>
      <c r="AR22" s="16">
        <f t="shared" si="5"/>
        <v>1233549.26</v>
      </c>
      <c r="AS22" s="26">
        <f t="shared" si="6"/>
        <v>77159.139999999898</v>
      </c>
    </row>
    <row r="23" spans="1:45" x14ac:dyDescent="0.25">
      <c r="A23" t="s">
        <v>524</v>
      </c>
      <c r="B23" t="s">
        <v>526</v>
      </c>
      <c r="C23" s="71">
        <v>2119</v>
      </c>
      <c r="D23" s="58" t="s">
        <v>1266</v>
      </c>
      <c r="E23" t="s">
        <v>3203</v>
      </c>
      <c r="F23" s="297">
        <v>406077.76</v>
      </c>
      <c r="G23" s="297">
        <v>0</v>
      </c>
      <c r="H23" s="297">
        <v>176433.94</v>
      </c>
      <c r="J23">
        <v>2156109.84</v>
      </c>
      <c r="K23">
        <v>427266.54</v>
      </c>
      <c r="O23" s="297">
        <v>0</v>
      </c>
      <c r="Q23" s="297">
        <v>-23600</v>
      </c>
      <c r="S23">
        <v>12600</v>
      </c>
      <c r="U23">
        <v>2668498.5499999998</v>
      </c>
      <c r="V23">
        <v>466379.49</v>
      </c>
      <c r="Y23" s="297">
        <v>704385.54</v>
      </c>
      <c r="Z23" s="297">
        <v>23600</v>
      </c>
      <c r="AA23" s="297">
        <v>292.62</v>
      </c>
      <c r="AC23" s="297">
        <v>830280</v>
      </c>
      <c r="AD23" s="297">
        <v>96000</v>
      </c>
      <c r="AE23">
        <v>848780</v>
      </c>
      <c r="AH23">
        <v>353264.18</v>
      </c>
      <c r="AI23">
        <v>196263.94</v>
      </c>
      <c r="AL23">
        <v>108000</v>
      </c>
      <c r="AN23" s="76">
        <f t="shared" si="1"/>
        <v>582511.69999999995</v>
      </c>
      <c r="AO23" s="31">
        <f t="shared" si="2"/>
        <v>-23600</v>
      </c>
      <c r="AP23" s="21">
        <f t="shared" si="3"/>
        <v>606111.69999999995</v>
      </c>
      <c r="AQ23" s="15">
        <f t="shared" si="4"/>
        <v>1654558.1600000001</v>
      </c>
      <c r="AR23" s="16">
        <f t="shared" si="5"/>
        <v>1506308.1199999999</v>
      </c>
      <c r="AS23" s="26">
        <f t="shared" si="6"/>
        <v>148250.04000000027</v>
      </c>
    </row>
    <row r="24" spans="1:45" x14ac:dyDescent="0.25">
      <c r="A24" t="s">
        <v>524</v>
      </c>
      <c r="B24" t="s">
        <v>526</v>
      </c>
      <c r="C24" s="71">
        <v>2646</v>
      </c>
      <c r="D24" s="58" t="s">
        <v>1267</v>
      </c>
      <c r="E24" t="s">
        <v>3204</v>
      </c>
      <c r="F24" s="297">
        <v>680240.97</v>
      </c>
      <c r="G24" s="297">
        <v>28542.6</v>
      </c>
      <c r="H24" s="297">
        <v>129067.12</v>
      </c>
      <c r="J24">
        <v>178742.94</v>
      </c>
      <c r="K24">
        <v>124563.28</v>
      </c>
      <c r="N24" s="297">
        <v>13000</v>
      </c>
      <c r="O24" s="297">
        <v>11000</v>
      </c>
      <c r="Q24" s="297">
        <v>90000</v>
      </c>
      <c r="R24" s="297">
        <v>-2685</v>
      </c>
      <c r="S24">
        <v>-1300</v>
      </c>
      <c r="U24">
        <v>-862542.75</v>
      </c>
      <c r="V24">
        <v>1804328.64</v>
      </c>
      <c r="Y24" s="297">
        <v>879596</v>
      </c>
      <c r="AA24" s="297">
        <v>347.46</v>
      </c>
      <c r="AC24" s="297">
        <v>174930</v>
      </c>
      <c r="AE24">
        <v>383861.11</v>
      </c>
      <c r="AH24">
        <v>251208.45</v>
      </c>
      <c r="AI24">
        <v>245287.88</v>
      </c>
      <c r="AL24">
        <v>10000</v>
      </c>
      <c r="AN24" s="76">
        <f t="shared" si="1"/>
        <v>837850.69</v>
      </c>
      <c r="AO24" s="31">
        <f t="shared" si="2"/>
        <v>111315</v>
      </c>
      <c r="AP24" s="21">
        <f t="shared" si="3"/>
        <v>726535.69</v>
      </c>
      <c r="AQ24" s="15">
        <f t="shared" si="4"/>
        <v>1054873.46</v>
      </c>
      <c r="AR24" s="16">
        <f t="shared" si="5"/>
        <v>890357.44000000006</v>
      </c>
      <c r="AS24" s="26">
        <f t="shared" si="6"/>
        <v>164516.0199999999</v>
      </c>
    </row>
    <row r="25" spans="1:45" x14ac:dyDescent="0.25">
      <c r="A25" t="s">
        <v>524</v>
      </c>
      <c r="B25" t="s">
        <v>526</v>
      </c>
      <c r="C25" s="71">
        <v>6232</v>
      </c>
      <c r="D25" s="58" t="s">
        <v>1268</v>
      </c>
      <c r="E25" t="s">
        <v>3205</v>
      </c>
      <c r="F25" s="297">
        <v>485213.85</v>
      </c>
      <c r="G25" s="297">
        <v>0</v>
      </c>
      <c r="H25" s="297">
        <v>249930.32</v>
      </c>
      <c r="J25">
        <v>325096.98</v>
      </c>
      <c r="K25">
        <v>284795.73</v>
      </c>
      <c r="N25" s="297">
        <v>7000</v>
      </c>
      <c r="O25" s="297">
        <v>6000</v>
      </c>
      <c r="U25">
        <v>-636412.84</v>
      </c>
      <c r="V25">
        <v>1601555.91</v>
      </c>
      <c r="Y25" s="297">
        <v>767467.31</v>
      </c>
      <c r="Z25" s="297">
        <v>88750</v>
      </c>
      <c r="AA25" s="297">
        <v>590.63</v>
      </c>
      <c r="AC25" s="297">
        <v>1321580</v>
      </c>
      <c r="AE25">
        <v>1399376</v>
      </c>
      <c r="AH25">
        <v>327414.19</v>
      </c>
      <c r="AI25">
        <v>42706.94</v>
      </c>
      <c r="AL25">
        <v>10000</v>
      </c>
      <c r="AN25" s="76">
        <f t="shared" si="1"/>
        <v>735144.16999999993</v>
      </c>
      <c r="AO25" s="31">
        <f t="shared" si="2"/>
        <v>13000</v>
      </c>
      <c r="AP25" s="21">
        <f t="shared" si="3"/>
        <v>722144.16999999993</v>
      </c>
      <c r="AQ25" s="15">
        <f t="shared" si="4"/>
        <v>2178387.94</v>
      </c>
      <c r="AR25" s="16">
        <f t="shared" si="5"/>
        <v>1779497.13</v>
      </c>
      <c r="AS25" s="26">
        <f t="shared" si="6"/>
        <v>398890.81000000006</v>
      </c>
    </row>
    <row r="26" spans="1:45" x14ac:dyDescent="0.25">
      <c r="A26" t="s">
        <v>524</v>
      </c>
      <c r="B26" t="s">
        <v>526</v>
      </c>
      <c r="C26" s="71">
        <v>5126</v>
      </c>
      <c r="D26" s="58" t="s">
        <v>1269</v>
      </c>
      <c r="E26" t="s">
        <v>3206</v>
      </c>
      <c r="F26" s="297">
        <v>383128.3</v>
      </c>
      <c r="G26" s="297">
        <v>0</v>
      </c>
      <c r="H26" s="297">
        <v>253633.26</v>
      </c>
      <c r="J26">
        <v>35922.83</v>
      </c>
      <c r="K26">
        <v>371853.73</v>
      </c>
      <c r="N26" s="297">
        <v>0</v>
      </c>
      <c r="O26" s="297">
        <v>8000</v>
      </c>
      <c r="Q26" s="297">
        <v>161210</v>
      </c>
      <c r="R26" s="297">
        <v>55.5</v>
      </c>
      <c r="S26">
        <v>12000</v>
      </c>
      <c r="U26">
        <v>-682558.82</v>
      </c>
      <c r="V26">
        <v>1188537.31</v>
      </c>
      <c r="Y26" s="297">
        <v>940415.27</v>
      </c>
      <c r="Z26" s="297">
        <v>74000</v>
      </c>
      <c r="AA26" s="297">
        <v>420.3</v>
      </c>
      <c r="AC26" s="297">
        <v>893140</v>
      </c>
      <c r="AE26">
        <v>989695</v>
      </c>
      <c r="AH26">
        <v>455514.52</v>
      </c>
      <c r="AI26">
        <v>45193.919999999998</v>
      </c>
      <c r="AL26">
        <v>10000</v>
      </c>
      <c r="AN26" s="76">
        <f t="shared" si="1"/>
        <v>636761.56000000006</v>
      </c>
      <c r="AO26" s="31">
        <f t="shared" si="2"/>
        <v>169265.5</v>
      </c>
      <c r="AP26" s="21">
        <f t="shared" si="3"/>
        <v>467496.06000000006</v>
      </c>
      <c r="AQ26" s="15">
        <f t="shared" si="4"/>
        <v>1907975.57</v>
      </c>
      <c r="AR26" s="16">
        <f t="shared" si="5"/>
        <v>1500403.44</v>
      </c>
      <c r="AS26" s="26">
        <f t="shared" si="6"/>
        <v>407572.13000000012</v>
      </c>
    </row>
    <row r="27" spans="1:45" x14ac:dyDescent="0.25">
      <c r="A27" t="s">
        <v>524</v>
      </c>
      <c r="B27" t="s">
        <v>526</v>
      </c>
      <c r="C27" s="71">
        <v>2780</v>
      </c>
      <c r="D27" s="58" t="s">
        <v>1270</v>
      </c>
      <c r="E27" t="s">
        <v>3326</v>
      </c>
      <c r="F27" s="297">
        <v>540281.88</v>
      </c>
      <c r="G27" s="297">
        <v>0</v>
      </c>
      <c r="H27" s="297">
        <v>17009</v>
      </c>
      <c r="J27">
        <v>663682.79</v>
      </c>
      <c r="K27">
        <v>275267.78000000003</v>
      </c>
      <c r="N27" s="297">
        <v>2000</v>
      </c>
      <c r="O27" s="297">
        <v>6000</v>
      </c>
      <c r="R27" s="297">
        <v>600</v>
      </c>
      <c r="U27">
        <v>-2121661.7000000002</v>
      </c>
      <c r="V27">
        <v>3378480.39</v>
      </c>
      <c r="Y27" s="297">
        <v>638564.6</v>
      </c>
      <c r="AA27" s="297">
        <v>236.67</v>
      </c>
      <c r="AC27" s="297">
        <v>797720</v>
      </c>
      <c r="AE27">
        <v>866639</v>
      </c>
      <c r="AH27">
        <v>156058.79</v>
      </c>
      <c r="AI27">
        <v>100205.72</v>
      </c>
      <c r="AL27">
        <v>10000</v>
      </c>
      <c r="AN27" s="76">
        <f t="shared" si="1"/>
        <v>557290.88</v>
      </c>
      <c r="AO27" s="31">
        <f t="shared" si="2"/>
        <v>8600</v>
      </c>
      <c r="AP27" s="21">
        <f t="shared" si="3"/>
        <v>548690.88</v>
      </c>
      <c r="AQ27" s="15">
        <f t="shared" si="4"/>
        <v>1436521.27</v>
      </c>
      <c r="AR27" s="16">
        <f t="shared" si="5"/>
        <v>1132903.51</v>
      </c>
      <c r="AS27" s="26">
        <f t="shared" si="6"/>
        <v>303617.76</v>
      </c>
    </row>
    <row r="28" spans="1:45" x14ac:dyDescent="0.25">
      <c r="A28" t="s">
        <v>524</v>
      </c>
      <c r="B28" t="s">
        <v>526</v>
      </c>
      <c r="C28" s="71">
        <v>2904</v>
      </c>
      <c r="D28" s="58" t="s">
        <v>1271</v>
      </c>
      <c r="E28" t="s">
        <v>3331</v>
      </c>
      <c r="F28" s="297">
        <v>553832.06000000006</v>
      </c>
      <c r="G28" s="297">
        <v>0</v>
      </c>
      <c r="H28" s="297">
        <v>149461.03</v>
      </c>
      <c r="J28">
        <v>3145727.85</v>
      </c>
      <c r="K28">
        <v>471307.18</v>
      </c>
      <c r="O28" s="297">
        <v>12491</v>
      </c>
      <c r="R28" s="297">
        <v>320</v>
      </c>
      <c r="U28">
        <v>-520926.34</v>
      </c>
      <c r="V28">
        <v>4652638.84</v>
      </c>
      <c r="Y28" s="297">
        <v>216351.27</v>
      </c>
      <c r="AA28" s="297">
        <v>797.45</v>
      </c>
      <c r="AC28" s="297">
        <v>235770</v>
      </c>
      <c r="AD28" s="297">
        <v>687212.72</v>
      </c>
      <c r="AE28">
        <v>433126</v>
      </c>
      <c r="AG28">
        <v>19000</v>
      </c>
      <c r="AH28">
        <v>281395.94</v>
      </c>
      <c r="AI28">
        <v>143804.88</v>
      </c>
      <c r="AL28">
        <v>6000</v>
      </c>
      <c r="AN28" s="76">
        <f t="shared" si="1"/>
        <v>703293.09000000008</v>
      </c>
      <c r="AO28" s="31">
        <f t="shared" si="2"/>
        <v>12811</v>
      </c>
      <c r="AP28" s="21">
        <f t="shared" si="3"/>
        <v>690482.09000000008</v>
      </c>
      <c r="AQ28" s="15">
        <f t="shared" si="4"/>
        <v>1140131.44</v>
      </c>
      <c r="AR28" s="16">
        <f t="shared" si="5"/>
        <v>883326.82</v>
      </c>
      <c r="AS28" s="26">
        <f t="shared" si="6"/>
        <v>256804.62</v>
      </c>
    </row>
    <row r="29" spans="1:45" x14ac:dyDescent="0.25">
      <c r="A29" t="s">
        <v>529</v>
      </c>
      <c r="B29" t="s">
        <v>530</v>
      </c>
      <c r="C29" s="71">
        <v>3964</v>
      </c>
      <c r="D29" s="58" t="s">
        <v>1272</v>
      </c>
      <c r="E29" t="s">
        <v>3207</v>
      </c>
      <c r="F29" s="297">
        <v>656797.93000000005</v>
      </c>
      <c r="G29" s="297">
        <v>19000</v>
      </c>
      <c r="H29" s="297">
        <v>11616.69</v>
      </c>
      <c r="J29">
        <v>1934160.45</v>
      </c>
      <c r="K29">
        <v>197280.71</v>
      </c>
      <c r="R29" s="297">
        <v>-2126</v>
      </c>
      <c r="U29">
        <v>-1354880.5</v>
      </c>
      <c r="V29">
        <v>3908830.71</v>
      </c>
      <c r="Y29" s="297">
        <v>548391.97</v>
      </c>
      <c r="Z29" s="297">
        <v>800000</v>
      </c>
      <c r="AA29" s="297">
        <v>1080.6300000000001</v>
      </c>
      <c r="AC29" s="297">
        <v>1097760</v>
      </c>
      <c r="AD29" s="297">
        <v>315504</v>
      </c>
      <c r="AE29">
        <v>1274770</v>
      </c>
      <c r="AH29">
        <v>845235.35</v>
      </c>
      <c r="AI29">
        <v>166609.68</v>
      </c>
      <c r="AL29">
        <v>1140</v>
      </c>
      <c r="AN29" s="76">
        <f t="shared" si="1"/>
        <v>687414.62</v>
      </c>
      <c r="AO29" s="31">
        <f t="shared" si="2"/>
        <v>-2126</v>
      </c>
      <c r="AP29" s="21">
        <f t="shared" si="3"/>
        <v>689540.62</v>
      </c>
      <c r="AQ29" s="15">
        <f t="shared" si="4"/>
        <v>2762736.5999999996</v>
      </c>
      <c r="AR29" s="16">
        <f t="shared" si="5"/>
        <v>2287755.0300000003</v>
      </c>
      <c r="AS29" s="26">
        <f t="shared" si="6"/>
        <v>474981.56999999937</v>
      </c>
    </row>
    <row r="30" spans="1:45" x14ac:dyDescent="0.25">
      <c r="A30" t="s">
        <v>529</v>
      </c>
      <c r="B30" t="s">
        <v>530</v>
      </c>
      <c r="C30" s="71">
        <v>5112</v>
      </c>
      <c r="D30" s="58" t="s">
        <v>1273</v>
      </c>
      <c r="E30" t="s">
        <v>3208</v>
      </c>
      <c r="F30" s="297">
        <v>529056.86</v>
      </c>
      <c r="G30" s="297">
        <v>25144</v>
      </c>
      <c r="H30" s="297">
        <v>420465.36</v>
      </c>
      <c r="J30">
        <v>693384</v>
      </c>
      <c r="K30">
        <v>630893</v>
      </c>
      <c r="N30" s="297">
        <v>-45400</v>
      </c>
      <c r="R30" s="297">
        <v>-3290.19</v>
      </c>
      <c r="U30">
        <v>-2394041.27</v>
      </c>
      <c r="V30">
        <v>4779390.07</v>
      </c>
      <c r="X30" s="297">
        <v>917.66</v>
      </c>
      <c r="Y30" s="297">
        <v>714641.67</v>
      </c>
      <c r="Z30" s="297">
        <v>582000</v>
      </c>
      <c r="AC30" s="297">
        <v>1034460</v>
      </c>
      <c r="AD30" s="297">
        <v>125680</v>
      </c>
      <c r="AE30">
        <v>1202735</v>
      </c>
      <c r="AG30">
        <v>2860</v>
      </c>
      <c r="AH30">
        <v>1082521.72</v>
      </c>
      <c r="AI30">
        <v>103648</v>
      </c>
      <c r="AN30" s="76">
        <f t="shared" si="1"/>
        <v>974666.22</v>
      </c>
      <c r="AO30" s="31">
        <f t="shared" si="2"/>
        <v>-48690.19</v>
      </c>
      <c r="AP30" s="21">
        <f t="shared" si="3"/>
        <v>1023356.4099999999</v>
      </c>
      <c r="AQ30" s="15">
        <f t="shared" si="4"/>
        <v>2457699.33</v>
      </c>
      <c r="AR30" s="16">
        <f t="shared" si="5"/>
        <v>2391764.7199999997</v>
      </c>
      <c r="AS30" s="26">
        <f t="shared" si="6"/>
        <v>65934.610000000335</v>
      </c>
    </row>
    <row r="31" spans="1:45" x14ac:dyDescent="0.25">
      <c r="A31" t="s">
        <v>529</v>
      </c>
      <c r="B31" t="s">
        <v>530</v>
      </c>
      <c r="C31" s="71">
        <v>2863</v>
      </c>
      <c r="D31" s="58" t="s">
        <v>1274</v>
      </c>
      <c r="E31" t="s">
        <v>3209</v>
      </c>
      <c r="F31" s="297">
        <v>241921.95</v>
      </c>
      <c r="G31" s="297">
        <v>0</v>
      </c>
      <c r="H31" s="297">
        <v>38001.86</v>
      </c>
      <c r="K31">
        <v>270847.98</v>
      </c>
      <c r="R31" s="297">
        <v>10</v>
      </c>
      <c r="U31">
        <v>-1133119.0900000001</v>
      </c>
      <c r="V31">
        <v>1728640.99</v>
      </c>
      <c r="X31" s="297">
        <v>240.31</v>
      </c>
      <c r="Y31" s="297">
        <v>624663</v>
      </c>
      <c r="AC31" s="297">
        <v>994000</v>
      </c>
      <c r="AD31" s="297">
        <v>172984.59</v>
      </c>
      <c r="AE31">
        <v>1141433</v>
      </c>
      <c r="AH31">
        <v>455160.45</v>
      </c>
      <c r="AI31">
        <v>74704.56</v>
      </c>
      <c r="AN31" s="76">
        <f t="shared" si="1"/>
        <v>279923.81</v>
      </c>
      <c r="AO31" s="31">
        <f t="shared" si="2"/>
        <v>10</v>
      </c>
      <c r="AP31" s="21">
        <f t="shared" si="3"/>
        <v>279913.81</v>
      </c>
      <c r="AQ31" s="15">
        <f t="shared" si="4"/>
        <v>1791887.9000000001</v>
      </c>
      <c r="AR31" s="16">
        <f t="shared" si="5"/>
        <v>1671298.01</v>
      </c>
      <c r="AS31" s="26">
        <f t="shared" si="6"/>
        <v>120589.89000000013</v>
      </c>
    </row>
    <row r="32" spans="1:45" x14ac:dyDescent="0.25">
      <c r="A32" t="s">
        <v>529</v>
      </c>
      <c r="B32" t="s">
        <v>530</v>
      </c>
      <c r="C32" s="71">
        <v>3378</v>
      </c>
      <c r="D32" s="58" t="s">
        <v>1275</v>
      </c>
      <c r="E32" t="s">
        <v>3210</v>
      </c>
      <c r="F32" s="297">
        <v>363587.7</v>
      </c>
      <c r="G32" s="297">
        <v>60410</v>
      </c>
      <c r="H32" s="297">
        <v>92710.02</v>
      </c>
      <c r="J32">
        <v>3181427.61</v>
      </c>
      <c r="K32">
        <v>183624.77</v>
      </c>
      <c r="O32" s="297">
        <v>-50000</v>
      </c>
      <c r="P32" s="297">
        <v>300</v>
      </c>
      <c r="R32" s="297">
        <v>174879.91</v>
      </c>
      <c r="U32">
        <v>1389856.8</v>
      </c>
      <c r="V32">
        <v>2399403.2599999998</v>
      </c>
      <c r="W32" s="297">
        <v>150</v>
      </c>
      <c r="X32" s="297">
        <v>153.44</v>
      </c>
      <c r="Y32" s="297">
        <v>827092.76</v>
      </c>
      <c r="AA32" s="297">
        <v>269.63</v>
      </c>
      <c r="AC32" s="297">
        <v>408580</v>
      </c>
      <c r="AE32">
        <v>508050</v>
      </c>
      <c r="AG32">
        <v>8624</v>
      </c>
      <c r="AH32">
        <v>411659.11</v>
      </c>
      <c r="AI32">
        <v>117147.9</v>
      </c>
      <c r="AL32">
        <v>254.69</v>
      </c>
      <c r="AN32" s="76">
        <f t="shared" si="1"/>
        <v>516707.72000000003</v>
      </c>
      <c r="AO32" s="31">
        <f t="shared" si="2"/>
        <v>125179.91</v>
      </c>
      <c r="AP32" s="21">
        <f t="shared" si="3"/>
        <v>391527.81000000006</v>
      </c>
      <c r="AQ32" s="15">
        <f t="shared" si="4"/>
        <v>1236245.83</v>
      </c>
      <c r="AR32" s="16">
        <f t="shared" si="5"/>
        <v>1045735.7</v>
      </c>
      <c r="AS32" s="26">
        <f t="shared" si="6"/>
        <v>190510.13000000012</v>
      </c>
    </row>
    <row r="33" spans="1:45" x14ac:dyDescent="0.25">
      <c r="A33" t="s">
        <v>529</v>
      </c>
      <c r="B33" t="s">
        <v>530</v>
      </c>
      <c r="C33" s="71">
        <v>3946</v>
      </c>
      <c r="D33" s="58" t="s">
        <v>1276</v>
      </c>
      <c r="E33" t="s">
        <v>3211</v>
      </c>
      <c r="F33" s="297">
        <v>967033.71</v>
      </c>
      <c r="G33" s="297">
        <v>31500</v>
      </c>
      <c r="H33" s="297">
        <v>50861.54</v>
      </c>
      <c r="J33">
        <v>11094241.76</v>
      </c>
      <c r="K33">
        <v>3528698.07</v>
      </c>
      <c r="R33" s="297">
        <v>-215.66</v>
      </c>
      <c r="U33">
        <v>12405553.73</v>
      </c>
      <c r="V33">
        <v>2787489.35</v>
      </c>
      <c r="Y33" s="297">
        <v>859360.04</v>
      </c>
      <c r="Z33" s="297">
        <v>646625</v>
      </c>
      <c r="AA33" s="297">
        <v>600.71</v>
      </c>
      <c r="AC33" s="297">
        <v>1119450</v>
      </c>
      <c r="AD33" s="297">
        <v>99000</v>
      </c>
      <c r="AE33">
        <v>1340580</v>
      </c>
      <c r="AG33">
        <v>3602</v>
      </c>
      <c r="AH33">
        <v>473044.65</v>
      </c>
      <c r="AI33">
        <v>126051.44</v>
      </c>
      <c r="AJ33">
        <v>40000</v>
      </c>
      <c r="AN33" s="76">
        <f t="shared" si="1"/>
        <v>1049395.25</v>
      </c>
      <c r="AO33" s="31">
        <f t="shared" si="2"/>
        <v>-215.66</v>
      </c>
      <c r="AP33" s="21">
        <f t="shared" si="3"/>
        <v>1049610.9099999999</v>
      </c>
      <c r="AQ33" s="15">
        <f t="shared" si="4"/>
        <v>2725035.75</v>
      </c>
      <c r="AR33" s="16">
        <f t="shared" si="5"/>
        <v>1983278.0899999999</v>
      </c>
      <c r="AS33" s="26">
        <f t="shared" si="6"/>
        <v>741757.66000000015</v>
      </c>
    </row>
    <row r="34" spans="1:45" x14ac:dyDescent="0.25">
      <c r="A34" t="s">
        <v>529</v>
      </c>
      <c r="B34" t="s">
        <v>530</v>
      </c>
      <c r="C34" s="71">
        <v>4332</v>
      </c>
      <c r="D34" s="58" t="s">
        <v>1277</v>
      </c>
      <c r="E34" t="s">
        <v>3212</v>
      </c>
      <c r="F34" s="297">
        <v>213981.28</v>
      </c>
      <c r="G34" s="297">
        <v>0</v>
      </c>
      <c r="H34" s="297">
        <v>87011.92</v>
      </c>
      <c r="J34">
        <v>715703.95</v>
      </c>
      <c r="K34">
        <v>406221.61</v>
      </c>
      <c r="R34" s="297">
        <v>62361.77</v>
      </c>
      <c r="U34">
        <v>-594954.54</v>
      </c>
      <c r="V34">
        <v>2109112.34</v>
      </c>
      <c r="Y34" s="297">
        <v>656130.32999999996</v>
      </c>
      <c r="AA34" s="297">
        <v>375.42</v>
      </c>
      <c r="AD34" s="297">
        <v>210000</v>
      </c>
      <c r="AE34">
        <v>102685.97</v>
      </c>
      <c r="AH34">
        <v>521549.58</v>
      </c>
      <c r="AI34">
        <v>92791.01</v>
      </c>
      <c r="AL34">
        <v>55000</v>
      </c>
      <c r="AN34" s="76">
        <f t="shared" si="1"/>
        <v>300993.2</v>
      </c>
      <c r="AO34" s="31">
        <f t="shared" si="2"/>
        <v>62361.77</v>
      </c>
      <c r="AP34" s="21">
        <f t="shared" si="3"/>
        <v>238631.43000000002</v>
      </c>
      <c r="AQ34" s="15">
        <f t="shared" si="4"/>
        <v>866505.75</v>
      </c>
      <c r="AR34" s="16">
        <f t="shared" si="5"/>
        <v>772026.56</v>
      </c>
      <c r="AS34" s="26">
        <f t="shared" si="6"/>
        <v>94479.189999999944</v>
      </c>
    </row>
    <row r="35" spans="1:45" x14ac:dyDescent="0.25">
      <c r="A35" t="s">
        <v>529</v>
      </c>
      <c r="B35" t="s">
        <v>530</v>
      </c>
      <c r="C35" s="71">
        <v>2103</v>
      </c>
      <c r="D35" s="58" t="s">
        <v>1278</v>
      </c>
      <c r="E35" t="s">
        <v>3213</v>
      </c>
      <c r="F35" s="297">
        <v>117762.48</v>
      </c>
      <c r="G35" s="297">
        <v>0</v>
      </c>
      <c r="H35" s="297">
        <v>69999.649999999994</v>
      </c>
      <c r="J35">
        <v>1995399.38</v>
      </c>
      <c r="K35">
        <v>217071.15</v>
      </c>
      <c r="R35" s="297">
        <v>-7686</v>
      </c>
      <c r="T35">
        <v>-87503.82</v>
      </c>
      <c r="U35">
        <v>556738.74</v>
      </c>
      <c r="V35">
        <v>2003005.18</v>
      </c>
      <c r="X35" s="297">
        <v>-119.05</v>
      </c>
      <c r="Y35" s="297">
        <v>518408.02</v>
      </c>
      <c r="Z35" s="297">
        <v>-28050</v>
      </c>
      <c r="AD35" s="297">
        <v>113160</v>
      </c>
      <c r="AE35">
        <v>208082</v>
      </c>
      <c r="AG35">
        <v>3456</v>
      </c>
      <c r="AH35">
        <v>207485.24</v>
      </c>
      <c r="AI35">
        <v>67662.17</v>
      </c>
      <c r="AN35" s="76">
        <f t="shared" si="1"/>
        <v>187762.13</v>
      </c>
      <c r="AO35" s="31">
        <f t="shared" si="2"/>
        <v>-7686</v>
      </c>
      <c r="AP35" s="21">
        <f t="shared" si="3"/>
        <v>195448.13</v>
      </c>
      <c r="AQ35" s="15">
        <f t="shared" si="4"/>
        <v>603398.97</v>
      </c>
      <c r="AR35" s="16">
        <f t="shared" si="5"/>
        <v>486685.41</v>
      </c>
      <c r="AS35" s="26">
        <f t="shared" si="6"/>
        <v>116713.56</v>
      </c>
    </row>
    <row r="36" spans="1:45" x14ac:dyDescent="0.25">
      <c r="A36" t="s">
        <v>529</v>
      </c>
      <c r="B36" t="s">
        <v>530</v>
      </c>
      <c r="C36" s="71">
        <v>2710</v>
      </c>
      <c r="D36" s="58" t="s">
        <v>1279</v>
      </c>
      <c r="E36" t="s">
        <v>3214</v>
      </c>
      <c r="F36" s="297">
        <v>516904.78</v>
      </c>
      <c r="G36" s="297">
        <v>0</v>
      </c>
      <c r="H36" s="297">
        <v>191107.42</v>
      </c>
      <c r="J36">
        <v>1167994.77</v>
      </c>
      <c r="K36">
        <v>225073</v>
      </c>
      <c r="R36" s="297">
        <v>623</v>
      </c>
      <c r="U36">
        <v>-290153.67</v>
      </c>
      <c r="V36">
        <v>2351026.71</v>
      </c>
      <c r="Y36" s="297">
        <v>751831.89</v>
      </c>
      <c r="AA36" s="297">
        <v>682.47</v>
      </c>
      <c r="AD36" s="297">
        <v>27600</v>
      </c>
      <c r="AE36">
        <v>230700</v>
      </c>
      <c r="AF36">
        <v>8000</v>
      </c>
      <c r="AH36">
        <v>316680.75</v>
      </c>
      <c r="AI36">
        <v>45149.68</v>
      </c>
      <c r="AN36" s="76">
        <f t="shared" si="1"/>
        <v>708012.20000000007</v>
      </c>
      <c r="AO36" s="31">
        <f t="shared" si="2"/>
        <v>623</v>
      </c>
      <c r="AP36" s="21">
        <f t="shared" si="3"/>
        <v>707389.20000000007</v>
      </c>
      <c r="AQ36" s="15">
        <f t="shared" si="4"/>
        <v>780114.36</v>
      </c>
      <c r="AR36" s="16">
        <f t="shared" si="5"/>
        <v>600530.43000000005</v>
      </c>
      <c r="AS36" s="26">
        <f t="shared" si="6"/>
        <v>179583.92999999993</v>
      </c>
    </row>
    <row r="37" spans="1:45" x14ac:dyDescent="0.25">
      <c r="A37" t="s">
        <v>529</v>
      </c>
      <c r="B37" t="s">
        <v>530</v>
      </c>
      <c r="C37" s="71">
        <v>2476</v>
      </c>
      <c r="D37" s="58" t="s">
        <v>1280</v>
      </c>
      <c r="E37" t="s">
        <v>3215</v>
      </c>
      <c r="F37" s="297">
        <v>594206.85</v>
      </c>
      <c r="G37" s="297">
        <v>0</v>
      </c>
      <c r="H37" s="297">
        <v>462326.25</v>
      </c>
      <c r="J37">
        <v>1520532.95</v>
      </c>
      <c r="K37">
        <v>-4607.8500000000004</v>
      </c>
      <c r="R37" s="297">
        <v>70072.45</v>
      </c>
      <c r="V37">
        <v>1764728.36</v>
      </c>
      <c r="X37" s="297">
        <v>407.5</v>
      </c>
      <c r="Y37" s="297">
        <v>561380.25</v>
      </c>
      <c r="AC37" s="297">
        <v>677581</v>
      </c>
      <c r="AD37" s="297">
        <v>428460</v>
      </c>
      <c r="AE37">
        <v>751430.48</v>
      </c>
      <c r="AG37">
        <v>39814</v>
      </c>
      <c r="AH37">
        <v>461723.88</v>
      </c>
      <c r="AI37">
        <v>66331</v>
      </c>
      <c r="AN37" s="76">
        <f t="shared" si="1"/>
        <v>1056533.1000000001</v>
      </c>
      <c r="AO37" s="31">
        <f t="shared" si="2"/>
        <v>70072.45</v>
      </c>
      <c r="AP37" s="21">
        <f t="shared" si="3"/>
        <v>986460.65000000014</v>
      </c>
      <c r="AQ37" s="15">
        <f t="shared" si="4"/>
        <v>1667828.75</v>
      </c>
      <c r="AR37" s="16">
        <f t="shared" si="5"/>
        <v>1319299.3599999999</v>
      </c>
      <c r="AS37" s="26">
        <f t="shared" si="6"/>
        <v>348529.39000000013</v>
      </c>
    </row>
    <row r="38" spans="1:45" x14ac:dyDescent="0.25">
      <c r="A38" t="s">
        <v>533</v>
      </c>
      <c r="B38" t="s">
        <v>534</v>
      </c>
      <c r="C38" s="71">
        <v>3590</v>
      </c>
      <c r="D38" s="58" t="s">
        <v>1281</v>
      </c>
      <c r="E38" t="s">
        <v>3216</v>
      </c>
      <c r="F38" s="297">
        <v>771937.7</v>
      </c>
      <c r="G38" s="297">
        <v>0</v>
      </c>
      <c r="H38" s="297">
        <v>149793.29</v>
      </c>
      <c r="J38">
        <v>3</v>
      </c>
      <c r="K38">
        <v>-131146.23999999999</v>
      </c>
      <c r="R38" s="297">
        <v>22.07</v>
      </c>
      <c r="U38">
        <v>-708023.7</v>
      </c>
      <c r="V38">
        <v>1153430.04</v>
      </c>
      <c r="Y38" s="297">
        <v>687318.19</v>
      </c>
      <c r="AA38" s="297">
        <v>689.08</v>
      </c>
      <c r="AC38" s="297">
        <v>817040</v>
      </c>
      <c r="AD38" s="297">
        <v>102600</v>
      </c>
      <c r="AE38">
        <v>959694.05</v>
      </c>
      <c r="AG38">
        <v>1080</v>
      </c>
      <c r="AH38">
        <v>156638.46</v>
      </c>
      <c r="AI38">
        <v>14125.42</v>
      </c>
      <c r="AN38" s="76">
        <f t="shared" si="1"/>
        <v>921730.99</v>
      </c>
      <c r="AO38" s="31">
        <f t="shared" si="2"/>
        <v>22.07</v>
      </c>
      <c r="AP38" s="21">
        <f t="shared" si="3"/>
        <v>921708.92</v>
      </c>
      <c r="AQ38" s="15">
        <f t="shared" si="4"/>
        <v>1607647.27</v>
      </c>
      <c r="AR38" s="16">
        <f t="shared" si="5"/>
        <v>1131537.93</v>
      </c>
      <c r="AS38" s="26">
        <f t="shared" si="6"/>
        <v>476109.34000000008</v>
      </c>
    </row>
    <row r="39" spans="1:45" x14ac:dyDescent="0.25">
      <c r="A39" t="s">
        <v>533</v>
      </c>
      <c r="B39" t="s">
        <v>534</v>
      </c>
      <c r="C39" s="71">
        <v>4275</v>
      </c>
      <c r="D39" s="58" t="s">
        <v>1282</v>
      </c>
      <c r="E39" t="s">
        <v>3217</v>
      </c>
      <c r="F39" s="297">
        <v>873165.69</v>
      </c>
      <c r="G39" s="297">
        <v>0</v>
      </c>
      <c r="H39" s="297">
        <v>480332.06</v>
      </c>
      <c r="J39">
        <v>-528593.35</v>
      </c>
      <c r="K39">
        <v>20936.939999999999</v>
      </c>
      <c r="O39" s="297">
        <v>0</v>
      </c>
      <c r="R39" s="297">
        <v>367</v>
      </c>
      <c r="U39">
        <v>-2175883.5</v>
      </c>
      <c r="V39">
        <v>2737074.7</v>
      </c>
      <c r="Y39" s="297">
        <v>780453.66</v>
      </c>
      <c r="Z39" s="297">
        <v>50000</v>
      </c>
      <c r="AA39" s="297">
        <v>1035.48</v>
      </c>
      <c r="AC39" s="297">
        <v>772700</v>
      </c>
      <c r="AD39" s="297">
        <v>133900</v>
      </c>
      <c r="AE39">
        <v>859141.33</v>
      </c>
      <c r="AH39">
        <v>329193.96999999997</v>
      </c>
      <c r="AI39">
        <v>49760.7</v>
      </c>
      <c r="AN39" s="76">
        <f t="shared" si="1"/>
        <v>1353497.75</v>
      </c>
      <c r="AO39" s="31">
        <f t="shared" si="2"/>
        <v>367</v>
      </c>
      <c r="AP39" s="21">
        <f t="shared" si="3"/>
        <v>1353130.75</v>
      </c>
      <c r="AQ39" s="15">
        <f t="shared" si="4"/>
        <v>1738089.1400000001</v>
      </c>
      <c r="AR39" s="16">
        <f t="shared" si="5"/>
        <v>1238095.9999999998</v>
      </c>
      <c r="AS39" s="26">
        <f t="shared" si="6"/>
        <v>499993.14000000036</v>
      </c>
    </row>
    <row r="40" spans="1:45" x14ac:dyDescent="0.25">
      <c r="A40" t="s">
        <v>533</v>
      </c>
      <c r="B40" t="s">
        <v>534</v>
      </c>
      <c r="C40" s="71">
        <v>1050</v>
      </c>
      <c r="D40" s="58" t="s">
        <v>1283</v>
      </c>
      <c r="E40" t="s">
        <v>3218</v>
      </c>
      <c r="F40" s="297">
        <v>521713.53</v>
      </c>
      <c r="G40" s="297">
        <v>0</v>
      </c>
      <c r="H40" s="297">
        <v>163806.63</v>
      </c>
      <c r="J40">
        <v>18959.759999999998</v>
      </c>
      <c r="K40">
        <v>35547.660000000003</v>
      </c>
      <c r="N40" s="297">
        <v>-6950</v>
      </c>
      <c r="O40" s="297">
        <v>4500</v>
      </c>
      <c r="R40" s="297">
        <v>-475</v>
      </c>
      <c r="U40">
        <v>-827398.53</v>
      </c>
      <c r="V40">
        <v>1656318.18</v>
      </c>
      <c r="Y40" s="297">
        <v>509043.95</v>
      </c>
      <c r="Z40" s="297">
        <v>51350</v>
      </c>
      <c r="AA40" s="297">
        <v>827.9</v>
      </c>
      <c r="AC40" s="297">
        <v>886440</v>
      </c>
      <c r="AD40" s="297">
        <v>16800</v>
      </c>
      <c r="AE40">
        <v>1014009</v>
      </c>
      <c r="AH40">
        <v>388407.36</v>
      </c>
      <c r="AI40">
        <v>44122.559999999998</v>
      </c>
      <c r="AN40" s="76">
        <f t="shared" si="1"/>
        <v>685520.16</v>
      </c>
      <c r="AO40" s="31">
        <f t="shared" si="2"/>
        <v>-2925</v>
      </c>
      <c r="AP40" s="21">
        <f t="shared" si="3"/>
        <v>688445.16</v>
      </c>
      <c r="AQ40" s="15">
        <f t="shared" si="4"/>
        <v>1464461.85</v>
      </c>
      <c r="AR40" s="16">
        <f t="shared" si="5"/>
        <v>1446538.92</v>
      </c>
      <c r="AS40" s="26">
        <f t="shared" si="6"/>
        <v>17922.930000000168</v>
      </c>
    </row>
    <row r="41" spans="1:45" x14ac:dyDescent="0.25">
      <c r="A41" t="s">
        <v>533</v>
      </c>
      <c r="B41" t="s">
        <v>534</v>
      </c>
      <c r="C41" s="71">
        <v>2081</v>
      </c>
      <c r="D41" s="58" t="s">
        <v>1284</v>
      </c>
      <c r="E41" t="s">
        <v>3219</v>
      </c>
      <c r="F41" s="297">
        <v>790825.3</v>
      </c>
      <c r="G41" s="297">
        <v>0</v>
      </c>
      <c r="H41" s="297">
        <v>122620.51</v>
      </c>
      <c r="J41">
        <v>64880.9</v>
      </c>
      <c r="K41">
        <v>-96653.32</v>
      </c>
      <c r="O41" s="297">
        <v>5000</v>
      </c>
      <c r="R41" s="297">
        <v>1067.75</v>
      </c>
      <c r="U41">
        <v>-595892.31000000006</v>
      </c>
      <c r="V41">
        <v>1118559.83</v>
      </c>
      <c r="Y41" s="297">
        <v>700379.74</v>
      </c>
      <c r="Z41" s="297">
        <v>64718</v>
      </c>
      <c r="AA41" s="297">
        <v>865.18</v>
      </c>
      <c r="AC41" s="297">
        <v>813200</v>
      </c>
      <c r="AD41" s="297">
        <v>108000</v>
      </c>
      <c r="AE41">
        <v>1136379</v>
      </c>
      <c r="AG41">
        <v>16200</v>
      </c>
      <c r="AH41">
        <v>122804.12</v>
      </c>
      <c r="AI41">
        <v>17937.39</v>
      </c>
      <c r="AL41">
        <v>34994.29</v>
      </c>
      <c r="AN41" s="76">
        <f t="shared" si="1"/>
        <v>913445.81</v>
      </c>
      <c r="AO41" s="31">
        <f t="shared" si="2"/>
        <v>6067.75</v>
      </c>
      <c r="AP41" s="21">
        <f t="shared" si="3"/>
        <v>907378.06</v>
      </c>
      <c r="AQ41" s="15">
        <f t="shared" si="4"/>
        <v>1687162.92</v>
      </c>
      <c r="AR41" s="16">
        <f t="shared" si="5"/>
        <v>1328314.8</v>
      </c>
      <c r="AS41" s="26">
        <f t="shared" si="6"/>
        <v>358848.11999999988</v>
      </c>
    </row>
    <row r="42" spans="1:45" x14ac:dyDescent="0.25">
      <c r="A42" t="s">
        <v>533</v>
      </c>
      <c r="B42" t="s">
        <v>534</v>
      </c>
      <c r="C42" s="71">
        <v>2563</v>
      </c>
      <c r="D42" s="58" t="s">
        <v>1285</v>
      </c>
      <c r="E42" t="s">
        <v>3220</v>
      </c>
      <c r="F42" s="297">
        <v>304087.2</v>
      </c>
      <c r="G42" s="297">
        <v>0</v>
      </c>
      <c r="H42" s="297">
        <v>296945.73</v>
      </c>
      <c r="J42">
        <v>-1004493.59</v>
      </c>
      <c r="K42">
        <v>-151559.88</v>
      </c>
      <c r="O42" s="297">
        <v>-11500</v>
      </c>
      <c r="R42" s="297">
        <v>1096.2</v>
      </c>
      <c r="U42">
        <v>-2004661.96</v>
      </c>
      <c r="V42">
        <v>1381244.13</v>
      </c>
      <c r="Y42" s="297">
        <v>662777.15</v>
      </c>
      <c r="Z42" s="297">
        <v>97520</v>
      </c>
      <c r="AA42" s="297">
        <v>335.76</v>
      </c>
      <c r="AC42" s="297">
        <v>624480</v>
      </c>
      <c r="AD42" s="297">
        <v>92400</v>
      </c>
      <c r="AE42">
        <v>811432</v>
      </c>
      <c r="AF42">
        <v>11440</v>
      </c>
      <c r="AG42">
        <v>400</v>
      </c>
      <c r="AH42">
        <v>329720.56</v>
      </c>
      <c r="AI42">
        <v>133269.26</v>
      </c>
      <c r="AN42" s="76">
        <f t="shared" si="1"/>
        <v>601032.92999999993</v>
      </c>
      <c r="AO42" s="31">
        <f t="shared" si="2"/>
        <v>-10403.799999999999</v>
      </c>
      <c r="AP42" s="21">
        <f t="shared" si="3"/>
        <v>611436.73</v>
      </c>
      <c r="AQ42" s="15">
        <f t="shared" si="4"/>
        <v>1477512.9100000001</v>
      </c>
      <c r="AR42" s="16">
        <f t="shared" si="5"/>
        <v>1286261.82</v>
      </c>
      <c r="AS42" s="26">
        <f t="shared" si="6"/>
        <v>191251.09000000008</v>
      </c>
    </row>
    <row r="43" spans="1:45" x14ac:dyDescent="0.25">
      <c r="A43" t="s">
        <v>533</v>
      </c>
      <c r="B43" t="s">
        <v>534</v>
      </c>
      <c r="C43" s="71">
        <v>2302</v>
      </c>
      <c r="D43" s="58" t="s">
        <v>1286</v>
      </c>
      <c r="E43" t="s">
        <v>3221</v>
      </c>
      <c r="F43" s="297">
        <v>474896.56</v>
      </c>
      <c r="G43" s="297">
        <v>0</v>
      </c>
      <c r="H43" s="297">
        <v>294602.19</v>
      </c>
      <c r="J43">
        <v>43679.78</v>
      </c>
      <c r="K43">
        <v>-172889.95</v>
      </c>
      <c r="R43" s="297">
        <v>565.98</v>
      </c>
      <c r="U43">
        <v>-794614.62</v>
      </c>
      <c r="V43">
        <v>1240631.49</v>
      </c>
      <c r="Y43" s="297">
        <v>612130.73</v>
      </c>
      <c r="Z43" s="297">
        <v>51621.58</v>
      </c>
      <c r="AA43" s="297">
        <v>488.84</v>
      </c>
      <c r="AC43" s="297">
        <v>983600</v>
      </c>
      <c r="AD43" s="297">
        <v>129200</v>
      </c>
      <c r="AE43">
        <v>1155975</v>
      </c>
      <c r="AG43">
        <v>83920</v>
      </c>
      <c r="AH43">
        <v>146481.84</v>
      </c>
      <c r="AI43">
        <v>25158.58</v>
      </c>
      <c r="AN43" s="76">
        <f t="shared" si="1"/>
        <v>769498.75</v>
      </c>
      <c r="AO43" s="31">
        <f t="shared" si="2"/>
        <v>565.98</v>
      </c>
      <c r="AP43" s="21">
        <f t="shared" si="3"/>
        <v>768932.77</v>
      </c>
      <c r="AQ43" s="15">
        <f t="shared" si="4"/>
        <v>1777041.15</v>
      </c>
      <c r="AR43" s="16">
        <f t="shared" si="5"/>
        <v>1411535.4200000002</v>
      </c>
      <c r="AS43" s="26">
        <f t="shared" si="6"/>
        <v>365505.72999999975</v>
      </c>
    </row>
    <row r="44" spans="1:45" x14ac:dyDescent="0.25">
      <c r="A44" t="s">
        <v>533</v>
      </c>
      <c r="B44" t="s">
        <v>534</v>
      </c>
      <c r="C44" s="71">
        <v>2003</v>
      </c>
      <c r="D44" s="58" t="s">
        <v>1287</v>
      </c>
      <c r="E44" t="s">
        <v>3222</v>
      </c>
      <c r="F44" s="297">
        <v>888894.8</v>
      </c>
      <c r="G44" s="297">
        <v>0</v>
      </c>
      <c r="H44" s="297">
        <v>247606.36</v>
      </c>
      <c r="J44">
        <v>20461.28</v>
      </c>
      <c r="K44">
        <v>-65189.93</v>
      </c>
      <c r="O44" s="297">
        <v>-3500</v>
      </c>
      <c r="R44" s="297">
        <v>37</v>
      </c>
      <c r="U44">
        <v>-1936782.22</v>
      </c>
      <c r="V44">
        <v>2770050.54</v>
      </c>
      <c r="Y44" s="297">
        <v>523909.09</v>
      </c>
      <c r="Z44" s="297">
        <v>68090</v>
      </c>
      <c r="AA44" s="297">
        <v>1730.35</v>
      </c>
      <c r="AE44">
        <v>81431</v>
      </c>
      <c r="AF44">
        <v>2260</v>
      </c>
      <c r="AG44">
        <v>2060</v>
      </c>
      <c r="AH44">
        <v>116058.25</v>
      </c>
      <c r="AI44">
        <v>59766</v>
      </c>
      <c r="AN44" s="76">
        <f t="shared" si="1"/>
        <v>1136501.1600000001</v>
      </c>
      <c r="AO44" s="31">
        <f t="shared" si="2"/>
        <v>-3463</v>
      </c>
      <c r="AP44" s="21">
        <f t="shared" si="3"/>
        <v>1139964.1600000001</v>
      </c>
      <c r="AQ44" s="15">
        <f t="shared" si="4"/>
        <v>593729.44000000006</v>
      </c>
      <c r="AR44" s="16">
        <f t="shared" si="5"/>
        <v>261575.25</v>
      </c>
      <c r="AS44" s="26">
        <f t="shared" si="6"/>
        <v>332154.19000000006</v>
      </c>
    </row>
    <row r="45" spans="1:45" x14ac:dyDescent="0.25">
      <c r="A45" t="s">
        <v>533</v>
      </c>
      <c r="B45" t="s">
        <v>534</v>
      </c>
      <c r="C45" s="71">
        <v>2921</v>
      </c>
      <c r="D45" s="58" t="s">
        <v>1288</v>
      </c>
      <c r="E45" t="s">
        <v>3223</v>
      </c>
      <c r="F45" s="297">
        <v>1489016.09</v>
      </c>
      <c r="G45" s="297">
        <v>0</v>
      </c>
      <c r="H45" s="297">
        <v>58397.62</v>
      </c>
      <c r="J45">
        <v>38097.31</v>
      </c>
      <c r="K45">
        <v>110917.35</v>
      </c>
      <c r="R45" s="297">
        <v>913.86</v>
      </c>
      <c r="U45">
        <v>-1152811.8799999999</v>
      </c>
      <c r="V45">
        <v>2356118.79</v>
      </c>
      <c r="Y45" s="297">
        <v>654720.81000000006</v>
      </c>
      <c r="Z45" s="297">
        <v>502000</v>
      </c>
      <c r="AA45" s="297">
        <v>31.81</v>
      </c>
      <c r="AC45" s="297">
        <v>755450</v>
      </c>
      <c r="AD45" s="297">
        <v>133476</v>
      </c>
      <c r="AE45">
        <v>962590</v>
      </c>
      <c r="AF45">
        <v>1600</v>
      </c>
      <c r="AG45">
        <v>4200</v>
      </c>
      <c r="AH45">
        <v>382703.35999999999</v>
      </c>
      <c r="AI45">
        <v>28367.66</v>
      </c>
      <c r="AL45">
        <v>30000</v>
      </c>
      <c r="AN45" s="76">
        <f t="shared" si="1"/>
        <v>1547413.7100000002</v>
      </c>
      <c r="AO45" s="31">
        <f t="shared" si="2"/>
        <v>913.86</v>
      </c>
      <c r="AP45" s="21">
        <f t="shared" si="3"/>
        <v>1546499.85</v>
      </c>
      <c r="AQ45" s="15">
        <f t="shared" si="4"/>
        <v>2045678.62</v>
      </c>
      <c r="AR45" s="16">
        <f t="shared" si="5"/>
        <v>1409461.0199999998</v>
      </c>
      <c r="AS45" s="26">
        <f t="shared" si="6"/>
        <v>636217.60000000033</v>
      </c>
    </row>
    <row r="46" spans="1:45" x14ac:dyDescent="0.25">
      <c r="A46" t="s">
        <v>533</v>
      </c>
      <c r="B46" t="s">
        <v>534</v>
      </c>
      <c r="C46" s="71">
        <v>2021</v>
      </c>
      <c r="D46" s="58" t="s">
        <v>1289</v>
      </c>
      <c r="E46" t="s">
        <v>3224</v>
      </c>
      <c r="F46" s="297">
        <v>370017.56</v>
      </c>
      <c r="G46" s="297">
        <v>1500</v>
      </c>
      <c r="H46" s="297">
        <v>107094.99</v>
      </c>
      <c r="J46">
        <v>-11044.49</v>
      </c>
      <c r="K46">
        <v>127540.48</v>
      </c>
      <c r="O46" s="297">
        <v>0</v>
      </c>
      <c r="Q46" s="297">
        <v>2759</v>
      </c>
      <c r="R46" s="297">
        <v>2196.83</v>
      </c>
      <c r="U46">
        <v>-1493338.89</v>
      </c>
      <c r="V46">
        <v>1990390.15</v>
      </c>
      <c r="Y46" s="297">
        <v>563704.93999999994</v>
      </c>
      <c r="Z46" s="297">
        <v>95000</v>
      </c>
      <c r="AA46" s="297">
        <v>457.11</v>
      </c>
      <c r="AC46" s="297">
        <v>732910</v>
      </c>
      <c r="AD46" s="297">
        <v>182385</v>
      </c>
      <c r="AE46">
        <v>800178</v>
      </c>
      <c r="AH46">
        <v>464213.64</v>
      </c>
      <c r="AI46">
        <v>106493.96</v>
      </c>
      <c r="AL46">
        <v>22800</v>
      </c>
      <c r="AN46" s="76">
        <f t="shared" si="1"/>
        <v>478612.55</v>
      </c>
      <c r="AO46" s="31">
        <f t="shared" si="2"/>
        <v>4955.83</v>
      </c>
      <c r="AP46" s="21">
        <f t="shared" si="3"/>
        <v>473656.72</v>
      </c>
      <c r="AQ46" s="15">
        <f t="shared" si="4"/>
        <v>1574457.0499999998</v>
      </c>
      <c r="AR46" s="16">
        <f t="shared" si="5"/>
        <v>1393685.6</v>
      </c>
      <c r="AS46" s="26">
        <f t="shared" si="6"/>
        <v>180771.44999999972</v>
      </c>
    </row>
    <row r="47" spans="1:45" x14ac:dyDescent="0.25">
      <c r="A47" t="s">
        <v>533</v>
      </c>
      <c r="B47" t="s">
        <v>534</v>
      </c>
      <c r="C47" s="71">
        <v>1750</v>
      </c>
      <c r="D47" s="58" t="s">
        <v>1290</v>
      </c>
      <c r="E47" t="s">
        <v>3225</v>
      </c>
      <c r="F47" s="297">
        <v>563251.46</v>
      </c>
      <c r="G47" s="297">
        <v>0</v>
      </c>
      <c r="H47" s="297">
        <v>169282.72</v>
      </c>
      <c r="J47">
        <v>275449.49</v>
      </c>
      <c r="K47">
        <v>-34051.26</v>
      </c>
      <c r="N47" s="297">
        <v>100000</v>
      </c>
      <c r="O47" s="297">
        <v>0</v>
      </c>
      <c r="R47" s="297">
        <v>577.91</v>
      </c>
      <c r="U47">
        <v>196173.98</v>
      </c>
      <c r="V47">
        <v>498635.02</v>
      </c>
      <c r="Y47" s="297">
        <v>542490.67000000004</v>
      </c>
      <c r="Z47" s="297">
        <v>41625</v>
      </c>
      <c r="AA47" s="297">
        <v>655.74</v>
      </c>
      <c r="AC47" s="297">
        <v>417160</v>
      </c>
      <c r="AD47" s="297">
        <v>96600</v>
      </c>
      <c r="AE47">
        <v>552007</v>
      </c>
      <c r="AG47">
        <v>22370</v>
      </c>
      <c r="AH47">
        <v>233800.37</v>
      </c>
      <c r="AI47">
        <v>16328.54</v>
      </c>
      <c r="AN47" s="76">
        <f t="shared" si="1"/>
        <v>732534.17999999993</v>
      </c>
      <c r="AO47" s="31">
        <f t="shared" si="2"/>
        <v>100577.91</v>
      </c>
      <c r="AP47" s="21">
        <f t="shared" si="3"/>
        <v>631956.2699999999</v>
      </c>
      <c r="AQ47" s="15">
        <f t="shared" si="4"/>
        <v>1098531.4100000001</v>
      </c>
      <c r="AR47" s="16">
        <f t="shared" si="5"/>
        <v>824505.91</v>
      </c>
      <c r="AS47" s="26">
        <f t="shared" si="6"/>
        <v>274025.50000000012</v>
      </c>
    </row>
    <row r="48" spans="1:45" x14ac:dyDescent="0.25">
      <c r="A48" t="s">
        <v>533</v>
      </c>
      <c r="B48" t="s">
        <v>534</v>
      </c>
      <c r="C48" s="71">
        <v>1875</v>
      </c>
      <c r="D48" s="58" t="s">
        <v>1291</v>
      </c>
      <c r="E48" t="s">
        <v>3226</v>
      </c>
      <c r="F48" s="297">
        <v>231609.35</v>
      </c>
      <c r="G48" s="297">
        <v>0</v>
      </c>
      <c r="H48" s="297">
        <v>233258.78</v>
      </c>
      <c r="J48">
        <v>3</v>
      </c>
      <c r="K48">
        <v>-33137.97</v>
      </c>
      <c r="O48" s="297">
        <v>0</v>
      </c>
      <c r="R48" s="297">
        <v>0</v>
      </c>
      <c r="U48">
        <v>-336059.19</v>
      </c>
      <c r="V48">
        <v>452082.82</v>
      </c>
      <c r="Y48" s="297">
        <v>759331.17</v>
      </c>
      <c r="AA48" s="297">
        <v>223.63</v>
      </c>
      <c r="AC48" s="297">
        <v>773520</v>
      </c>
      <c r="AD48" s="297">
        <v>143600</v>
      </c>
      <c r="AE48">
        <v>972308.03</v>
      </c>
      <c r="AH48">
        <v>184530.15</v>
      </c>
      <c r="AI48">
        <v>29467.09</v>
      </c>
      <c r="AN48" s="76">
        <f t="shared" si="1"/>
        <v>464868.13</v>
      </c>
      <c r="AO48" s="31">
        <f t="shared" si="2"/>
        <v>0</v>
      </c>
      <c r="AP48" s="21">
        <f t="shared" si="3"/>
        <v>464868.13</v>
      </c>
      <c r="AQ48" s="15">
        <f t="shared" si="4"/>
        <v>1676674.8</v>
      </c>
      <c r="AR48" s="16">
        <f t="shared" si="5"/>
        <v>1186305.27</v>
      </c>
      <c r="AS48" s="26">
        <f t="shared" si="6"/>
        <v>490369.53</v>
      </c>
    </row>
    <row r="49" spans="1:45" x14ac:dyDescent="0.25">
      <c r="A49" t="s">
        <v>533</v>
      </c>
      <c r="B49" t="s">
        <v>534</v>
      </c>
      <c r="C49" s="71">
        <v>2733</v>
      </c>
      <c r="D49" s="58" t="s">
        <v>1292</v>
      </c>
      <c r="E49" t="s">
        <v>3227</v>
      </c>
      <c r="F49" s="297">
        <v>716182.73</v>
      </c>
      <c r="G49" s="297">
        <v>0</v>
      </c>
      <c r="H49" s="297">
        <v>43969.75</v>
      </c>
      <c r="J49">
        <v>2454751.9900000002</v>
      </c>
      <c r="K49">
        <v>150289.26</v>
      </c>
      <c r="O49" s="297">
        <v>5500</v>
      </c>
      <c r="R49" s="297">
        <v>0</v>
      </c>
      <c r="U49">
        <v>-2288766.7599999998</v>
      </c>
      <c r="V49">
        <v>5378772.1500000004</v>
      </c>
      <c r="Y49" s="297">
        <v>631513.75</v>
      </c>
      <c r="AA49" s="297">
        <v>798.92</v>
      </c>
      <c r="AC49" s="297">
        <v>788750</v>
      </c>
      <c r="AD49" s="297">
        <v>148000</v>
      </c>
      <c r="AE49">
        <v>872238</v>
      </c>
      <c r="AG49">
        <v>5165</v>
      </c>
      <c r="AH49">
        <v>205268.94</v>
      </c>
      <c r="AI49">
        <v>46752.39</v>
      </c>
      <c r="AL49">
        <v>16450</v>
      </c>
      <c r="AN49" s="76">
        <f t="shared" si="1"/>
        <v>760152.48</v>
      </c>
      <c r="AO49" s="31">
        <f t="shared" si="2"/>
        <v>5500</v>
      </c>
      <c r="AP49" s="21">
        <f t="shared" si="3"/>
        <v>754652.48</v>
      </c>
      <c r="AQ49" s="15">
        <f t="shared" si="4"/>
        <v>1569062.67</v>
      </c>
      <c r="AR49" s="16">
        <f t="shared" si="5"/>
        <v>1145874.3299999998</v>
      </c>
      <c r="AS49" s="26">
        <f t="shared" si="6"/>
        <v>423188.34000000008</v>
      </c>
    </row>
    <row r="50" spans="1:45" x14ac:dyDescent="0.25">
      <c r="A50" t="s">
        <v>533</v>
      </c>
      <c r="B50" t="s">
        <v>534</v>
      </c>
      <c r="C50" s="71">
        <v>2730</v>
      </c>
      <c r="D50" s="58" t="s">
        <v>1293</v>
      </c>
      <c r="E50" t="s">
        <v>3228</v>
      </c>
      <c r="F50" s="297">
        <v>332316.21000000002</v>
      </c>
      <c r="G50" s="297">
        <v>0</v>
      </c>
      <c r="H50" s="297">
        <v>450482.38</v>
      </c>
      <c r="J50">
        <v>-250713.02</v>
      </c>
      <c r="K50">
        <v>-504138.23</v>
      </c>
      <c r="O50" s="297">
        <v>0</v>
      </c>
      <c r="R50" s="297">
        <v>0</v>
      </c>
      <c r="S50">
        <v>4586</v>
      </c>
      <c r="U50">
        <v>-1812611.88</v>
      </c>
      <c r="V50">
        <v>1780248.13</v>
      </c>
      <c r="Y50" s="297">
        <v>549973.07999999996</v>
      </c>
      <c r="AA50" s="297">
        <v>360.18</v>
      </c>
      <c r="AC50" s="297">
        <v>998786</v>
      </c>
      <c r="AD50" s="297">
        <v>128900</v>
      </c>
      <c r="AE50">
        <v>1042636</v>
      </c>
      <c r="AH50">
        <v>155505.60000000001</v>
      </c>
      <c r="AI50">
        <v>106292.57</v>
      </c>
      <c r="AN50" s="76">
        <f t="shared" si="1"/>
        <v>782798.59000000008</v>
      </c>
      <c r="AO50" s="31">
        <f t="shared" si="2"/>
        <v>0</v>
      </c>
      <c r="AP50" s="21">
        <f t="shared" si="3"/>
        <v>782798.59000000008</v>
      </c>
      <c r="AQ50" s="15">
        <f t="shared" si="4"/>
        <v>1678019.26</v>
      </c>
      <c r="AR50" s="16">
        <f t="shared" si="5"/>
        <v>1304434.1700000002</v>
      </c>
      <c r="AS50" s="26">
        <f t="shared" si="6"/>
        <v>373585.08999999985</v>
      </c>
    </row>
    <row r="51" spans="1:45" x14ac:dyDescent="0.25">
      <c r="A51" t="s">
        <v>533</v>
      </c>
      <c r="B51" t="s">
        <v>534</v>
      </c>
      <c r="C51" s="71">
        <v>2627</v>
      </c>
      <c r="D51" s="58" t="s">
        <v>1294</v>
      </c>
      <c r="E51" t="s">
        <v>3229</v>
      </c>
      <c r="F51" s="297">
        <v>698203.85</v>
      </c>
      <c r="G51" s="297">
        <v>771332.02</v>
      </c>
      <c r="H51" s="297">
        <v>27464.13</v>
      </c>
      <c r="J51">
        <v>846706.72</v>
      </c>
      <c r="K51">
        <v>296807.14</v>
      </c>
      <c r="Q51" s="297">
        <v>57130</v>
      </c>
      <c r="R51" s="297">
        <v>3930.6</v>
      </c>
      <c r="S51">
        <v>28800</v>
      </c>
      <c r="U51">
        <v>-860740.51</v>
      </c>
      <c r="V51">
        <v>2690789.95</v>
      </c>
      <c r="Y51" s="297">
        <v>1211075.08</v>
      </c>
      <c r="AA51" s="297">
        <v>704.71</v>
      </c>
      <c r="AC51" s="297">
        <v>847960</v>
      </c>
      <c r="AD51" s="297">
        <v>17840</v>
      </c>
      <c r="AE51">
        <v>967224</v>
      </c>
      <c r="AF51">
        <v>2250</v>
      </c>
      <c r="AH51">
        <v>253221.97</v>
      </c>
      <c r="AI51">
        <v>240</v>
      </c>
      <c r="AL51">
        <v>2000</v>
      </c>
      <c r="AN51" s="76">
        <f t="shared" si="1"/>
        <v>1497000</v>
      </c>
      <c r="AO51" s="31">
        <f t="shared" si="2"/>
        <v>61060.6</v>
      </c>
      <c r="AP51" s="21">
        <f t="shared" si="3"/>
        <v>1435939.4</v>
      </c>
      <c r="AQ51" s="15">
        <f t="shared" si="4"/>
        <v>2077579.79</v>
      </c>
      <c r="AR51" s="16">
        <f t="shared" si="5"/>
        <v>1224935.97</v>
      </c>
      <c r="AS51" s="26">
        <f t="shared" si="6"/>
        <v>852643.82000000007</v>
      </c>
    </row>
    <row r="52" spans="1:45" x14ac:dyDescent="0.25">
      <c r="A52" t="s">
        <v>533</v>
      </c>
      <c r="B52" t="s">
        <v>534</v>
      </c>
      <c r="C52" s="71">
        <v>1841</v>
      </c>
      <c r="D52" s="58" t="s">
        <v>1295</v>
      </c>
      <c r="E52" t="s">
        <v>3230</v>
      </c>
      <c r="F52" s="297">
        <v>911839.34</v>
      </c>
      <c r="G52" s="297">
        <v>10000</v>
      </c>
      <c r="H52" s="297">
        <v>146172</v>
      </c>
      <c r="J52">
        <v>304653.58</v>
      </c>
      <c r="K52">
        <v>-63445.4</v>
      </c>
      <c r="R52" s="297">
        <v>5418</v>
      </c>
      <c r="U52">
        <v>-780871.02</v>
      </c>
      <c r="V52">
        <v>2057308.95</v>
      </c>
      <c r="Y52" s="297">
        <v>517257.45</v>
      </c>
      <c r="AC52" s="297">
        <v>680000</v>
      </c>
      <c r="AD52" s="297">
        <v>46450</v>
      </c>
      <c r="AE52">
        <v>792310</v>
      </c>
      <c r="AH52">
        <v>165935.64000000001</v>
      </c>
      <c r="AI52">
        <v>53648.22</v>
      </c>
      <c r="AL52">
        <v>50000</v>
      </c>
      <c r="AN52" s="76">
        <f t="shared" si="1"/>
        <v>1068011.3399999999</v>
      </c>
      <c r="AO52" s="31">
        <f t="shared" si="2"/>
        <v>5418</v>
      </c>
      <c r="AP52" s="21">
        <f t="shared" si="3"/>
        <v>1062593.3399999999</v>
      </c>
      <c r="AQ52" s="15">
        <f t="shared" si="4"/>
        <v>1243707.45</v>
      </c>
      <c r="AR52" s="16">
        <f t="shared" si="5"/>
        <v>1061893.8599999999</v>
      </c>
      <c r="AS52" s="26">
        <f t="shared" si="6"/>
        <v>181813.59000000008</v>
      </c>
    </row>
    <row r="53" spans="1:45" x14ac:dyDescent="0.25">
      <c r="A53" t="s">
        <v>533</v>
      </c>
      <c r="B53" t="s">
        <v>534</v>
      </c>
      <c r="C53" s="71">
        <v>2414</v>
      </c>
      <c r="D53" s="58" t="s">
        <v>1296</v>
      </c>
      <c r="E53" t="s">
        <v>3231</v>
      </c>
      <c r="F53" s="297">
        <v>454317.49</v>
      </c>
      <c r="G53" s="297">
        <v>0</v>
      </c>
      <c r="H53" s="297">
        <v>53715.86</v>
      </c>
      <c r="J53">
        <v>107232.67</v>
      </c>
      <c r="K53">
        <v>109150.19</v>
      </c>
      <c r="R53" s="297">
        <v>-4505.6099999999997</v>
      </c>
      <c r="U53">
        <v>-1505596.72</v>
      </c>
      <c r="V53">
        <v>1988049.06</v>
      </c>
      <c r="Y53" s="297">
        <v>672394.09</v>
      </c>
      <c r="AA53" s="297">
        <v>526.49</v>
      </c>
      <c r="AD53" s="297">
        <v>163000</v>
      </c>
      <c r="AE53">
        <v>152906</v>
      </c>
      <c r="AH53">
        <v>202053.82</v>
      </c>
      <c r="AI53">
        <v>31741.279999999999</v>
      </c>
      <c r="AN53" s="76">
        <f t="shared" si="1"/>
        <v>508033.35</v>
      </c>
      <c r="AO53" s="31">
        <f t="shared" si="2"/>
        <v>-4505.6099999999997</v>
      </c>
      <c r="AP53" s="21">
        <f t="shared" si="3"/>
        <v>512538.95999999996</v>
      </c>
      <c r="AQ53" s="15">
        <f t="shared" si="4"/>
        <v>835920.58</v>
      </c>
      <c r="AR53" s="16">
        <f t="shared" si="5"/>
        <v>386701.1</v>
      </c>
      <c r="AS53" s="26">
        <f t="shared" si="6"/>
        <v>449219.48</v>
      </c>
    </row>
    <row r="54" spans="1:45" x14ac:dyDescent="0.25">
      <c r="A54" t="s">
        <v>533</v>
      </c>
      <c r="B54" t="s">
        <v>534</v>
      </c>
      <c r="C54" s="71">
        <v>1799</v>
      </c>
      <c r="D54" s="58" t="s">
        <v>1297</v>
      </c>
      <c r="E54" t="s">
        <v>3232</v>
      </c>
      <c r="F54" s="297">
        <v>357271.76</v>
      </c>
      <c r="G54" s="297">
        <v>0</v>
      </c>
      <c r="H54" s="297">
        <v>295455.71000000002</v>
      </c>
      <c r="J54">
        <v>-3592.77</v>
      </c>
      <c r="K54">
        <v>82209.899999999994</v>
      </c>
      <c r="O54" s="297">
        <v>5000</v>
      </c>
      <c r="R54" s="297">
        <v>1431</v>
      </c>
      <c r="U54">
        <v>-1523081.84</v>
      </c>
      <c r="V54">
        <v>1911374.52</v>
      </c>
      <c r="Y54" s="297">
        <v>647693.88</v>
      </c>
      <c r="Z54" s="297">
        <v>95000</v>
      </c>
      <c r="AA54" s="297">
        <v>365.72</v>
      </c>
      <c r="AC54" s="297">
        <v>806500</v>
      </c>
      <c r="AD54" s="297">
        <v>102800</v>
      </c>
      <c r="AE54">
        <v>977012</v>
      </c>
      <c r="AH54">
        <v>144533.09</v>
      </c>
      <c r="AI54">
        <v>12833.59</v>
      </c>
      <c r="AN54" s="76">
        <f t="shared" si="1"/>
        <v>652727.47</v>
      </c>
      <c r="AO54" s="31">
        <f t="shared" si="2"/>
        <v>6431</v>
      </c>
      <c r="AP54" s="21">
        <f t="shared" si="3"/>
        <v>646296.47</v>
      </c>
      <c r="AQ54" s="15">
        <f t="shared" si="4"/>
        <v>1652359.6</v>
      </c>
      <c r="AR54" s="16">
        <f t="shared" si="5"/>
        <v>1134378.6800000002</v>
      </c>
      <c r="AS54" s="26">
        <f t="shared" si="6"/>
        <v>517980.91999999993</v>
      </c>
    </row>
    <row r="55" spans="1:45" x14ac:dyDescent="0.25">
      <c r="A55" t="s">
        <v>537</v>
      </c>
      <c r="B55" t="s">
        <v>538</v>
      </c>
      <c r="C55" s="71">
        <v>2442</v>
      </c>
      <c r="D55" s="58" t="s">
        <v>1298</v>
      </c>
      <c r="E55" t="s">
        <v>3233</v>
      </c>
      <c r="F55" s="297">
        <v>595261.98</v>
      </c>
      <c r="G55" s="297">
        <v>12325.93</v>
      </c>
      <c r="H55" s="297">
        <v>73597.56</v>
      </c>
      <c r="J55">
        <v>6</v>
      </c>
      <c r="K55">
        <v>136112.51999999999</v>
      </c>
      <c r="O55" s="297">
        <v>6000</v>
      </c>
      <c r="R55" s="297">
        <v>749.5</v>
      </c>
      <c r="U55">
        <v>-1359300.18</v>
      </c>
      <c r="V55">
        <v>1946410.43</v>
      </c>
      <c r="X55" s="297">
        <v>568</v>
      </c>
      <c r="Y55" s="297">
        <v>737004.48</v>
      </c>
      <c r="AC55" s="297">
        <v>658050</v>
      </c>
      <c r="AD55" s="297">
        <v>60100</v>
      </c>
      <c r="AE55">
        <v>738627</v>
      </c>
      <c r="AF55">
        <v>4160</v>
      </c>
      <c r="AG55">
        <v>18720</v>
      </c>
      <c r="AH55">
        <v>261923</v>
      </c>
      <c r="AI55">
        <v>44258.239999999998</v>
      </c>
      <c r="AN55" s="76">
        <f t="shared" si="1"/>
        <v>681185.47</v>
      </c>
      <c r="AO55" s="31">
        <f t="shared" si="2"/>
        <v>6749.5</v>
      </c>
      <c r="AP55" s="21">
        <f t="shared" si="3"/>
        <v>674435.97</v>
      </c>
      <c r="AQ55" s="15">
        <f t="shared" si="4"/>
        <v>1455722.48</v>
      </c>
      <c r="AR55" s="16">
        <f t="shared" si="5"/>
        <v>1067688.24</v>
      </c>
      <c r="AS55" s="26">
        <f t="shared" si="6"/>
        <v>388034.24</v>
      </c>
    </row>
    <row r="56" spans="1:45" x14ac:dyDescent="0.25">
      <c r="A56" t="s">
        <v>537</v>
      </c>
      <c r="B56" t="s">
        <v>538</v>
      </c>
      <c r="C56" s="71">
        <v>1417</v>
      </c>
      <c r="D56" s="58" t="s">
        <v>1299</v>
      </c>
      <c r="E56" t="s">
        <v>3234</v>
      </c>
      <c r="F56" s="297">
        <v>372831.67</v>
      </c>
      <c r="G56" s="297">
        <v>20553</v>
      </c>
      <c r="H56" s="297">
        <v>65312.27</v>
      </c>
      <c r="J56">
        <v>211687.18</v>
      </c>
      <c r="K56">
        <v>51832.9</v>
      </c>
      <c r="O56" s="297">
        <v>5000</v>
      </c>
      <c r="R56" s="297">
        <v>105.2</v>
      </c>
      <c r="U56">
        <v>-690005.77</v>
      </c>
      <c r="V56">
        <v>1372237.86</v>
      </c>
      <c r="Y56" s="297">
        <v>393937.78</v>
      </c>
      <c r="Z56" s="297">
        <v>77250</v>
      </c>
      <c r="AA56" s="297">
        <v>325.45</v>
      </c>
      <c r="AC56" s="297">
        <v>416229</v>
      </c>
      <c r="AD56" s="297">
        <v>48600</v>
      </c>
      <c r="AE56">
        <v>425229</v>
      </c>
      <c r="AF56">
        <v>5200</v>
      </c>
      <c r="AG56">
        <v>260</v>
      </c>
      <c r="AH56">
        <v>212251.83</v>
      </c>
      <c r="AI56">
        <v>104521.67</v>
      </c>
      <c r="AN56" s="76">
        <f t="shared" si="1"/>
        <v>458696.94</v>
      </c>
      <c r="AO56" s="31">
        <f t="shared" si="2"/>
        <v>5105.2</v>
      </c>
      <c r="AP56" s="21">
        <f t="shared" si="3"/>
        <v>453591.74</v>
      </c>
      <c r="AQ56" s="15">
        <f t="shared" si="4"/>
        <v>936342.23</v>
      </c>
      <c r="AR56" s="16">
        <f t="shared" si="5"/>
        <v>747462.5</v>
      </c>
      <c r="AS56" s="26">
        <f t="shared" si="6"/>
        <v>188879.72999999998</v>
      </c>
    </row>
    <row r="57" spans="1:45" x14ac:dyDescent="0.25">
      <c r="A57" t="s">
        <v>537</v>
      </c>
      <c r="B57" t="s">
        <v>538</v>
      </c>
      <c r="C57" s="71">
        <v>1301</v>
      </c>
      <c r="D57" s="58" t="s">
        <v>1300</v>
      </c>
      <c r="E57" t="s">
        <v>3235</v>
      </c>
      <c r="F57" s="297">
        <v>251160</v>
      </c>
      <c r="G57" s="297">
        <v>0</v>
      </c>
      <c r="H57" s="297">
        <v>47044.06</v>
      </c>
      <c r="J57">
        <v>15617.27</v>
      </c>
      <c r="K57">
        <v>76244.800000000003</v>
      </c>
      <c r="N57" s="297">
        <v>3000</v>
      </c>
      <c r="O57" s="297">
        <v>5500</v>
      </c>
      <c r="R57" s="297">
        <v>84.12</v>
      </c>
      <c r="U57">
        <v>-717612.88</v>
      </c>
      <c r="V57">
        <v>1028783.07</v>
      </c>
      <c r="X57" s="297">
        <v>178.55</v>
      </c>
      <c r="Y57" s="297">
        <v>518001.47</v>
      </c>
      <c r="AA57" s="297">
        <v>12.69</v>
      </c>
      <c r="AC57" s="297">
        <v>429728</v>
      </c>
      <c r="AD57" s="297">
        <v>38500</v>
      </c>
      <c r="AE57">
        <v>510825.14</v>
      </c>
      <c r="AF57">
        <v>11040</v>
      </c>
      <c r="AG57">
        <v>3016</v>
      </c>
      <c r="AH57">
        <v>248319.27</v>
      </c>
      <c r="AI57">
        <v>30218.48</v>
      </c>
      <c r="AN57" s="76">
        <f t="shared" si="1"/>
        <v>298204.06</v>
      </c>
      <c r="AO57" s="31">
        <f t="shared" si="2"/>
        <v>8584.1200000000008</v>
      </c>
      <c r="AP57" s="21">
        <f t="shared" si="3"/>
        <v>289619.94</v>
      </c>
      <c r="AQ57" s="15">
        <f t="shared" si="4"/>
        <v>986420.71</v>
      </c>
      <c r="AR57" s="16">
        <f t="shared" si="5"/>
        <v>803418.89</v>
      </c>
      <c r="AS57" s="26">
        <f t="shared" si="6"/>
        <v>183001.81999999995</v>
      </c>
    </row>
    <row r="58" spans="1:45" x14ac:dyDescent="0.25">
      <c r="A58" t="s">
        <v>537</v>
      </c>
      <c r="B58" t="s">
        <v>538</v>
      </c>
      <c r="C58" s="71">
        <v>2427</v>
      </c>
      <c r="D58" s="58" t="s">
        <v>1301</v>
      </c>
      <c r="E58" t="s">
        <v>3236</v>
      </c>
      <c r="F58" s="297">
        <v>932746.85</v>
      </c>
      <c r="G58" s="297">
        <v>3441.92</v>
      </c>
      <c r="H58" s="297">
        <v>52878.66</v>
      </c>
      <c r="J58">
        <v>55302.14</v>
      </c>
      <c r="K58">
        <v>49751.94</v>
      </c>
      <c r="N58" s="297">
        <v>2000</v>
      </c>
      <c r="O58" s="297">
        <v>5500</v>
      </c>
      <c r="R58" s="297">
        <v>954.98</v>
      </c>
      <c r="U58">
        <v>256730.01</v>
      </c>
      <c r="V58">
        <v>566631.65</v>
      </c>
      <c r="Y58" s="297">
        <v>640741.17000000004</v>
      </c>
      <c r="Z58" s="297">
        <v>89000</v>
      </c>
      <c r="AA58" s="297">
        <v>898.3</v>
      </c>
      <c r="AC58" s="297">
        <v>557872.5</v>
      </c>
      <c r="AD58" s="297">
        <v>37600</v>
      </c>
      <c r="AE58">
        <v>628237.65</v>
      </c>
      <c r="AF58">
        <v>3760</v>
      </c>
      <c r="AG58">
        <v>2260</v>
      </c>
      <c r="AH58">
        <v>287701.28000000003</v>
      </c>
      <c r="AI58">
        <v>21932.35</v>
      </c>
      <c r="AN58" s="76">
        <f t="shared" si="1"/>
        <v>989067.43</v>
      </c>
      <c r="AO58" s="31">
        <f t="shared" si="2"/>
        <v>8454.98</v>
      </c>
      <c r="AP58" s="21">
        <f t="shared" si="3"/>
        <v>980612.45000000007</v>
      </c>
      <c r="AQ58" s="15">
        <f t="shared" si="4"/>
        <v>1326111.9700000002</v>
      </c>
      <c r="AR58" s="16">
        <f t="shared" si="5"/>
        <v>943891.28</v>
      </c>
      <c r="AS58" s="26">
        <f t="shared" si="6"/>
        <v>382220.69000000018</v>
      </c>
    </row>
    <row r="59" spans="1:45" x14ac:dyDescent="0.25">
      <c r="A59" t="s">
        <v>537</v>
      </c>
      <c r="B59" t="s">
        <v>538</v>
      </c>
      <c r="C59" s="71">
        <v>1385</v>
      </c>
      <c r="D59" s="58" t="s">
        <v>1302</v>
      </c>
      <c r="E59" t="s">
        <v>3237</v>
      </c>
      <c r="F59" s="297">
        <v>431640.69</v>
      </c>
      <c r="G59" s="297">
        <v>46865.760000000002</v>
      </c>
      <c r="H59" s="297">
        <v>32060.73</v>
      </c>
      <c r="J59">
        <v>1054864.6200000001</v>
      </c>
      <c r="K59">
        <v>165192.23000000001</v>
      </c>
      <c r="O59" s="297">
        <v>4500</v>
      </c>
      <c r="R59" s="297">
        <v>0</v>
      </c>
      <c r="U59">
        <v>-258925.99</v>
      </c>
      <c r="V59">
        <v>1787234.17</v>
      </c>
      <c r="Y59" s="297">
        <v>613114.91</v>
      </c>
      <c r="Z59" s="297">
        <v>103000</v>
      </c>
      <c r="AA59" s="297">
        <v>259.88</v>
      </c>
      <c r="AC59" s="297">
        <v>571614</v>
      </c>
      <c r="AD59" s="297">
        <v>37100</v>
      </c>
      <c r="AE59">
        <v>652083.38</v>
      </c>
      <c r="AF59">
        <v>2040</v>
      </c>
      <c r="AH59">
        <v>239477.85</v>
      </c>
      <c r="AI59">
        <v>108216.71</v>
      </c>
      <c r="AN59" s="76">
        <f t="shared" si="1"/>
        <v>510567.18</v>
      </c>
      <c r="AO59" s="31">
        <f t="shared" si="2"/>
        <v>4500</v>
      </c>
      <c r="AP59" s="21">
        <f t="shared" si="3"/>
        <v>506067.18</v>
      </c>
      <c r="AQ59" s="15">
        <f t="shared" si="4"/>
        <v>1325088.79</v>
      </c>
      <c r="AR59" s="16">
        <f t="shared" si="5"/>
        <v>1001817.94</v>
      </c>
      <c r="AS59" s="26">
        <f t="shared" si="6"/>
        <v>323270.85000000009</v>
      </c>
    </row>
    <row r="60" spans="1:45" x14ac:dyDescent="0.25">
      <c r="A60" t="s">
        <v>537</v>
      </c>
      <c r="B60" t="s">
        <v>538</v>
      </c>
      <c r="C60" s="71">
        <v>2740</v>
      </c>
      <c r="D60" s="58" t="s">
        <v>1303</v>
      </c>
      <c r="E60" t="s">
        <v>3238</v>
      </c>
      <c r="F60" s="297">
        <v>277037.32</v>
      </c>
      <c r="G60" s="297">
        <v>746</v>
      </c>
      <c r="H60" s="297">
        <v>28849.83</v>
      </c>
      <c r="J60">
        <v>1827379.4</v>
      </c>
      <c r="K60">
        <v>140889.57</v>
      </c>
      <c r="R60" s="297">
        <v>7</v>
      </c>
      <c r="U60">
        <v>-1723284.37</v>
      </c>
      <c r="V60">
        <v>3909726.18</v>
      </c>
      <c r="Y60" s="297">
        <v>634019.4</v>
      </c>
      <c r="Z60" s="297">
        <v>144050</v>
      </c>
      <c r="AA60" s="297">
        <v>65.64</v>
      </c>
      <c r="AC60" s="297">
        <v>940674</v>
      </c>
      <c r="AD60" s="297">
        <v>55800</v>
      </c>
      <c r="AE60">
        <v>1024760</v>
      </c>
      <c r="AF60">
        <v>3010</v>
      </c>
      <c r="AG60">
        <v>1464</v>
      </c>
      <c r="AH60">
        <v>372404.94</v>
      </c>
      <c r="AI60">
        <v>121516.79</v>
      </c>
      <c r="AN60" s="76">
        <f t="shared" si="1"/>
        <v>306633.15000000002</v>
      </c>
      <c r="AO60" s="31">
        <f t="shared" si="2"/>
        <v>7</v>
      </c>
      <c r="AP60" s="21">
        <f t="shared" si="3"/>
        <v>306626.15000000002</v>
      </c>
      <c r="AQ60" s="15">
        <f t="shared" si="4"/>
        <v>1774609.04</v>
      </c>
      <c r="AR60" s="16">
        <f t="shared" si="5"/>
        <v>1523155.73</v>
      </c>
      <c r="AS60" s="26">
        <f t="shared" si="6"/>
        <v>251453.31000000006</v>
      </c>
    </row>
    <row r="61" spans="1:45" ht="15.75" customHeight="1" x14ac:dyDescent="0.25">
      <c r="A61" t="s">
        <v>537</v>
      </c>
      <c r="B61" t="s">
        <v>538</v>
      </c>
      <c r="C61" s="71">
        <v>4108</v>
      </c>
      <c r="D61" s="58" t="s">
        <v>1304</v>
      </c>
      <c r="E61" t="s">
        <v>3239</v>
      </c>
      <c r="F61" s="297">
        <v>646245.94999999995</v>
      </c>
      <c r="G61" s="297">
        <v>0</v>
      </c>
      <c r="H61" s="297">
        <v>39006.82</v>
      </c>
      <c r="J61">
        <v>53600.47</v>
      </c>
      <c r="K61">
        <v>757334.03</v>
      </c>
      <c r="N61" s="297">
        <v>3000</v>
      </c>
      <c r="O61" s="297">
        <v>5700</v>
      </c>
      <c r="R61" s="297">
        <v>28.03</v>
      </c>
      <c r="U61">
        <v>-1175142.74</v>
      </c>
      <c r="V61">
        <v>2469567.41</v>
      </c>
      <c r="X61" s="297">
        <v>499.83</v>
      </c>
      <c r="Y61" s="297">
        <v>610722.22</v>
      </c>
      <c r="Z61" s="297">
        <v>90925</v>
      </c>
      <c r="AC61" s="297">
        <v>882784.52</v>
      </c>
      <c r="AD61" s="297">
        <v>65300</v>
      </c>
      <c r="AE61">
        <v>967625.68</v>
      </c>
      <c r="AF61">
        <v>960</v>
      </c>
      <c r="AH61">
        <v>260297.45</v>
      </c>
      <c r="AI61">
        <v>72383.87</v>
      </c>
      <c r="AN61" s="76">
        <f t="shared" si="1"/>
        <v>685252.7699999999</v>
      </c>
      <c r="AO61" s="31">
        <f t="shared" si="2"/>
        <v>8728.0300000000007</v>
      </c>
      <c r="AP61" s="21">
        <f t="shared" si="3"/>
        <v>676524.73999999987</v>
      </c>
      <c r="AQ61" s="15">
        <f t="shared" si="4"/>
        <v>1650231.5699999998</v>
      </c>
      <c r="AR61" s="16">
        <f t="shared" si="5"/>
        <v>1301267</v>
      </c>
      <c r="AS61" s="26">
        <f t="shared" si="6"/>
        <v>348964.56999999983</v>
      </c>
    </row>
    <row r="62" spans="1:45" x14ac:dyDescent="0.25">
      <c r="A62" t="s">
        <v>537</v>
      </c>
      <c r="B62" t="s">
        <v>538</v>
      </c>
      <c r="C62" s="71">
        <v>2522</v>
      </c>
      <c r="D62" s="58" t="s">
        <v>1305</v>
      </c>
      <c r="E62" t="s">
        <v>3324</v>
      </c>
      <c r="F62" s="297">
        <v>490618.91</v>
      </c>
      <c r="G62" s="297">
        <v>0</v>
      </c>
      <c r="H62" s="297">
        <v>68123.56</v>
      </c>
      <c r="J62">
        <v>309587.69</v>
      </c>
      <c r="K62">
        <v>146744.07999999999</v>
      </c>
      <c r="N62" s="297">
        <v>3000</v>
      </c>
      <c r="O62" s="297">
        <v>5500</v>
      </c>
      <c r="R62" s="297">
        <v>35.04</v>
      </c>
      <c r="U62">
        <v>-1271975.49</v>
      </c>
      <c r="V62">
        <v>2114448.44</v>
      </c>
      <c r="Y62" s="297">
        <v>646317.39</v>
      </c>
      <c r="Z62" s="297">
        <v>115500</v>
      </c>
      <c r="AA62" s="297">
        <v>353.67</v>
      </c>
      <c r="AC62" s="297">
        <v>958629</v>
      </c>
      <c r="AD62" s="297">
        <v>63100</v>
      </c>
      <c r="AE62">
        <v>972129</v>
      </c>
      <c r="AF62">
        <v>9440</v>
      </c>
      <c r="AG62">
        <v>4220</v>
      </c>
      <c r="AH62">
        <v>414037.67</v>
      </c>
      <c r="AI62">
        <v>46807.64</v>
      </c>
      <c r="AN62" s="76">
        <f t="shared" si="1"/>
        <v>558742.47</v>
      </c>
      <c r="AO62" s="31">
        <f t="shared" si="2"/>
        <v>8535.0400000000009</v>
      </c>
      <c r="AP62" s="21">
        <f t="shared" si="3"/>
        <v>550207.42999999993</v>
      </c>
      <c r="AQ62" s="15">
        <f t="shared" si="4"/>
        <v>1783900.06</v>
      </c>
      <c r="AR62" s="16">
        <f t="shared" si="5"/>
        <v>1446634.3099999998</v>
      </c>
      <c r="AS62" s="26">
        <f t="shared" si="6"/>
        <v>337265.75000000023</v>
      </c>
    </row>
    <row r="63" spans="1:45" x14ac:dyDescent="0.25">
      <c r="A63" t="s">
        <v>537</v>
      </c>
      <c r="B63" t="s">
        <v>538</v>
      </c>
      <c r="C63" s="71">
        <v>1433</v>
      </c>
      <c r="D63" s="58" t="s">
        <v>1306</v>
      </c>
      <c r="E63" t="s">
        <v>3327</v>
      </c>
      <c r="F63" s="297">
        <v>283077.98</v>
      </c>
      <c r="G63" s="297">
        <v>0</v>
      </c>
      <c r="H63" s="297">
        <v>14223.9</v>
      </c>
      <c r="J63">
        <v>1491181.03</v>
      </c>
      <c r="K63">
        <v>75987.91</v>
      </c>
      <c r="O63" s="297">
        <v>5500</v>
      </c>
      <c r="R63" s="297">
        <v>0</v>
      </c>
      <c r="U63">
        <v>-883861.48</v>
      </c>
      <c r="V63">
        <v>2791483.6</v>
      </c>
      <c r="Y63" s="297">
        <v>518999.44</v>
      </c>
      <c r="AA63" s="297">
        <v>305.24</v>
      </c>
      <c r="AC63" s="297">
        <v>1208287</v>
      </c>
      <c r="AD63" s="297">
        <v>120900</v>
      </c>
      <c r="AE63">
        <v>1318653</v>
      </c>
      <c r="AF63">
        <v>2760</v>
      </c>
      <c r="AH63">
        <v>266564.09000000003</v>
      </c>
      <c r="AI63">
        <v>119135.89</v>
      </c>
      <c r="AN63" s="76">
        <f t="shared" si="1"/>
        <v>297301.88</v>
      </c>
      <c r="AO63" s="31">
        <f t="shared" si="2"/>
        <v>5500</v>
      </c>
      <c r="AP63" s="21">
        <f t="shared" si="3"/>
        <v>291801.88</v>
      </c>
      <c r="AQ63" s="15">
        <f t="shared" si="4"/>
        <v>1848491.68</v>
      </c>
      <c r="AR63" s="16">
        <f t="shared" si="5"/>
        <v>1707112.98</v>
      </c>
      <c r="AS63" s="26">
        <f t="shared" si="6"/>
        <v>141378.69999999995</v>
      </c>
    </row>
    <row r="64" spans="1:45" x14ac:dyDescent="0.25">
      <c r="A64" t="s">
        <v>541</v>
      </c>
      <c r="B64" t="s">
        <v>542</v>
      </c>
      <c r="C64" s="71">
        <v>4846</v>
      </c>
      <c r="D64" s="58" t="s">
        <v>1307</v>
      </c>
      <c r="E64" t="s">
        <v>3240</v>
      </c>
      <c r="F64" s="297">
        <v>1289837.31</v>
      </c>
      <c r="G64" s="297">
        <v>0</v>
      </c>
      <c r="H64" s="297">
        <v>465265.27</v>
      </c>
      <c r="J64">
        <v>288853.45</v>
      </c>
      <c r="K64">
        <v>400969.37</v>
      </c>
      <c r="Q64" s="297">
        <v>115715</v>
      </c>
      <c r="R64" s="297">
        <v>17480.03</v>
      </c>
      <c r="U64">
        <v>176257.1</v>
      </c>
      <c r="V64">
        <v>1683662.57</v>
      </c>
      <c r="Y64" s="297">
        <v>627871.92000000004</v>
      </c>
      <c r="Z64" s="297">
        <v>55600</v>
      </c>
      <c r="AA64" s="297">
        <v>1365.28</v>
      </c>
      <c r="AC64" s="297">
        <v>1668425.5</v>
      </c>
      <c r="AD64" s="297">
        <v>95001</v>
      </c>
      <c r="AE64">
        <v>1766123.5</v>
      </c>
      <c r="AH64">
        <v>276429.44</v>
      </c>
      <c r="AI64">
        <v>89781.22</v>
      </c>
      <c r="AN64" s="76">
        <f t="shared" si="1"/>
        <v>1755102.58</v>
      </c>
      <c r="AO64" s="31">
        <f t="shared" si="2"/>
        <v>133195.03</v>
      </c>
      <c r="AP64" s="21">
        <f t="shared" si="3"/>
        <v>1621907.55</v>
      </c>
      <c r="AQ64" s="15">
        <f t="shared" si="4"/>
        <v>2448263.7000000002</v>
      </c>
      <c r="AR64" s="16">
        <f t="shared" si="5"/>
        <v>2132334.16</v>
      </c>
      <c r="AS64" s="26">
        <f t="shared" si="6"/>
        <v>315929.54000000004</v>
      </c>
    </row>
    <row r="65" spans="1:45" x14ac:dyDescent="0.25">
      <c r="A65" t="s">
        <v>541</v>
      </c>
      <c r="B65" t="s">
        <v>542</v>
      </c>
      <c r="C65" s="71">
        <v>2013</v>
      </c>
      <c r="D65" s="58" t="s">
        <v>1308</v>
      </c>
      <c r="E65" t="s">
        <v>3241</v>
      </c>
      <c r="F65" s="297">
        <v>723921.48</v>
      </c>
      <c r="G65" s="297">
        <v>0</v>
      </c>
      <c r="H65" s="297">
        <v>67881.429999999993</v>
      </c>
      <c r="J65">
        <v>-73430.25</v>
      </c>
      <c r="K65">
        <v>273367.32</v>
      </c>
      <c r="Q65" s="297">
        <v>74250</v>
      </c>
      <c r="R65" s="297">
        <v>28227</v>
      </c>
      <c r="T65">
        <v>-1786917.21</v>
      </c>
      <c r="U65">
        <v>1565047.72</v>
      </c>
      <c r="V65">
        <v>1188971.67</v>
      </c>
      <c r="Y65" s="297">
        <v>445544.6</v>
      </c>
      <c r="AA65" s="297">
        <v>868.22</v>
      </c>
      <c r="AC65" s="297">
        <v>534295.5</v>
      </c>
      <c r="AD65" s="297">
        <v>68714.399999999994</v>
      </c>
      <c r="AE65">
        <v>652122.9</v>
      </c>
      <c r="AH65">
        <v>239589.29</v>
      </c>
      <c r="AI65">
        <v>137474.73000000001</v>
      </c>
      <c r="AN65" s="76">
        <f t="shared" si="1"/>
        <v>791802.90999999992</v>
      </c>
      <c r="AO65" s="31">
        <f t="shared" si="2"/>
        <v>102477</v>
      </c>
      <c r="AP65" s="21">
        <f t="shared" si="3"/>
        <v>689325.90999999992</v>
      </c>
      <c r="AQ65" s="15">
        <f t="shared" si="4"/>
        <v>1049422.72</v>
      </c>
      <c r="AR65" s="16">
        <f t="shared" si="5"/>
        <v>1029186.92</v>
      </c>
      <c r="AS65" s="26">
        <f t="shared" si="6"/>
        <v>20235.79999999993</v>
      </c>
    </row>
    <row r="66" spans="1:45" x14ac:dyDescent="0.25">
      <c r="A66" t="s">
        <v>541</v>
      </c>
      <c r="B66" t="s">
        <v>542</v>
      </c>
      <c r="C66" s="71">
        <v>1672</v>
      </c>
      <c r="D66" s="58" t="s">
        <v>1309</v>
      </c>
      <c r="E66" t="s">
        <v>3242</v>
      </c>
      <c r="F66" s="297">
        <v>348840.04</v>
      </c>
      <c r="G66" s="297">
        <v>0</v>
      </c>
      <c r="H66" s="297">
        <v>70109.259999999995</v>
      </c>
      <c r="J66">
        <v>324471.33</v>
      </c>
      <c r="K66">
        <v>297410.34999999998</v>
      </c>
      <c r="R66" s="297">
        <v>110</v>
      </c>
      <c r="U66">
        <v>-893736.9</v>
      </c>
      <c r="V66">
        <v>2121250.9300000002</v>
      </c>
      <c r="X66" s="297">
        <v>909.16</v>
      </c>
      <c r="Y66" s="297">
        <v>441537.35</v>
      </c>
      <c r="Z66" s="297">
        <v>1600</v>
      </c>
      <c r="AC66" s="297">
        <v>899284.5</v>
      </c>
      <c r="AD66" s="297">
        <v>43000</v>
      </c>
      <c r="AE66">
        <v>1071005.5</v>
      </c>
      <c r="AH66">
        <v>242745.54</v>
      </c>
      <c r="AI66">
        <v>148913.85</v>
      </c>
      <c r="AN66" s="76">
        <f t="shared" si="1"/>
        <v>418949.3</v>
      </c>
      <c r="AO66" s="31">
        <f t="shared" si="2"/>
        <v>110</v>
      </c>
      <c r="AP66" s="21">
        <f t="shared" si="3"/>
        <v>418839.3</v>
      </c>
      <c r="AQ66" s="15">
        <f t="shared" si="4"/>
        <v>1386331.01</v>
      </c>
      <c r="AR66" s="16">
        <f t="shared" si="5"/>
        <v>1462664.8900000001</v>
      </c>
      <c r="AS66" s="26">
        <f t="shared" si="6"/>
        <v>-76333.880000000121</v>
      </c>
    </row>
    <row r="67" spans="1:45" x14ac:dyDescent="0.25">
      <c r="A67" t="s">
        <v>541</v>
      </c>
      <c r="B67" t="s">
        <v>542</v>
      </c>
      <c r="C67" s="71">
        <v>4546</v>
      </c>
      <c r="D67" s="58" t="s">
        <v>1310</v>
      </c>
      <c r="E67" t="s">
        <v>3243</v>
      </c>
      <c r="F67" s="297">
        <v>452998.13</v>
      </c>
      <c r="G67" s="297">
        <v>0</v>
      </c>
      <c r="H67" s="297">
        <v>237765.56</v>
      </c>
      <c r="J67">
        <v>8</v>
      </c>
      <c r="K67">
        <v>327870.90000000002</v>
      </c>
      <c r="Q67" s="297">
        <v>5800</v>
      </c>
      <c r="R67" s="297">
        <v>474</v>
      </c>
      <c r="U67">
        <v>-217371.63</v>
      </c>
      <c r="V67">
        <v>1374864.38</v>
      </c>
      <c r="Y67" s="297">
        <v>690833.45</v>
      </c>
      <c r="Z67" s="297">
        <v>142000</v>
      </c>
      <c r="AA67" s="297">
        <v>671.42</v>
      </c>
      <c r="AC67" s="297">
        <v>1105575</v>
      </c>
      <c r="AE67">
        <v>1377965.02</v>
      </c>
      <c r="AF67">
        <v>51362</v>
      </c>
      <c r="AG67">
        <v>12400</v>
      </c>
      <c r="AH67">
        <v>405778.18</v>
      </c>
      <c r="AI67">
        <v>125348.83</v>
      </c>
      <c r="AN67" s="76">
        <f t="shared" si="1"/>
        <v>690763.69</v>
      </c>
      <c r="AO67" s="31">
        <f t="shared" si="2"/>
        <v>6274</v>
      </c>
      <c r="AP67" s="21">
        <f t="shared" si="3"/>
        <v>684489.69</v>
      </c>
      <c r="AQ67" s="15">
        <f t="shared" si="4"/>
        <v>1939079.87</v>
      </c>
      <c r="AR67" s="16">
        <f t="shared" si="5"/>
        <v>1972854.03</v>
      </c>
      <c r="AS67" s="26">
        <f t="shared" si="6"/>
        <v>-33774.159999999916</v>
      </c>
    </row>
    <row r="68" spans="1:45" x14ac:dyDescent="0.25">
      <c r="A68" t="s">
        <v>541</v>
      </c>
      <c r="B68" t="s">
        <v>542</v>
      </c>
      <c r="C68" s="71">
        <v>3867</v>
      </c>
      <c r="D68" s="58" t="s">
        <v>1311</v>
      </c>
      <c r="E68" t="s">
        <v>3244</v>
      </c>
      <c r="F68" s="297">
        <v>550295.24</v>
      </c>
      <c r="G68" s="297">
        <v>0</v>
      </c>
      <c r="H68" s="297">
        <v>73428.600000000006</v>
      </c>
      <c r="J68">
        <v>229486.57</v>
      </c>
      <c r="K68">
        <v>751609.27</v>
      </c>
      <c r="Q68" s="297">
        <v>30000</v>
      </c>
      <c r="R68" s="297">
        <v>640</v>
      </c>
      <c r="U68">
        <v>-997455.85</v>
      </c>
      <c r="V68">
        <v>2680574.06</v>
      </c>
      <c r="Y68" s="297">
        <v>1007655.98</v>
      </c>
      <c r="AA68" s="297">
        <v>735.17</v>
      </c>
      <c r="AC68" s="297">
        <v>2127131.7999999998</v>
      </c>
      <c r="AD68" s="297">
        <v>71258.399999999994</v>
      </c>
      <c r="AE68">
        <v>2531498.2000000002</v>
      </c>
      <c r="AH68">
        <v>319361.67</v>
      </c>
      <c r="AI68">
        <v>284860.01</v>
      </c>
      <c r="AN68" s="76">
        <f t="shared" si="1"/>
        <v>623723.84</v>
      </c>
      <c r="AO68" s="31">
        <f t="shared" si="2"/>
        <v>30640</v>
      </c>
      <c r="AP68" s="21">
        <f t="shared" si="3"/>
        <v>593083.84</v>
      </c>
      <c r="AQ68" s="15">
        <f t="shared" si="4"/>
        <v>3206781.3499999996</v>
      </c>
      <c r="AR68" s="16">
        <f t="shared" si="5"/>
        <v>3135719.88</v>
      </c>
      <c r="AS68" s="26">
        <f t="shared" si="6"/>
        <v>71061.469999999739</v>
      </c>
    </row>
    <row r="69" spans="1:45" x14ac:dyDescent="0.25">
      <c r="A69" t="s">
        <v>541</v>
      </c>
      <c r="B69" t="s">
        <v>542</v>
      </c>
      <c r="C69" s="71">
        <v>2282</v>
      </c>
      <c r="D69" s="58" t="s">
        <v>1312</v>
      </c>
      <c r="E69" t="s">
        <v>3245</v>
      </c>
      <c r="F69" s="297">
        <v>600527.78</v>
      </c>
      <c r="G69" s="297">
        <v>5000</v>
      </c>
      <c r="H69" s="297">
        <v>161561.15</v>
      </c>
      <c r="J69">
        <v>8856.98</v>
      </c>
      <c r="K69">
        <v>428278.8</v>
      </c>
      <c r="Q69" s="297">
        <v>4020</v>
      </c>
      <c r="R69" s="297">
        <v>3997.1</v>
      </c>
      <c r="S69">
        <v>5000</v>
      </c>
      <c r="U69">
        <v>-964404.7</v>
      </c>
      <c r="V69">
        <v>2191965</v>
      </c>
      <c r="Y69" s="297">
        <v>373372.81</v>
      </c>
      <c r="AA69" s="297">
        <v>653.05999999999995</v>
      </c>
      <c r="AC69" s="297">
        <v>930350</v>
      </c>
      <c r="AE69">
        <v>1075027</v>
      </c>
      <c r="AG69">
        <v>3104</v>
      </c>
      <c r="AH69">
        <v>155859.73000000001</v>
      </c>
      <c r="AI69">
        <v>55887.83</v>
      </c>
      <c r="AN69" s="76">
        <f t="shared" ref="AN69:AN132" si="7">SUM(F69:I69)</f>
        <v>767088.93</v>
      </c>
      <c r="AO69" s="31">
        <f t="shared" ref="AO69:AO132" si="8">SUM(N69:R69)</f>
        <v>8017.1</v>
      </c>
      <c r="AP69" s="21">
        <f t="shared" ref="AP69:AP132" si="9">AN69-AO69</f>
        <v>759071.83000000007</v>
      </c>
      <c r="AQ69" s="15">
        <f t="shared" ref="AQ69:AQ132" si="10">SUM(W69:AD69)</f>
        <v>1304375.8700000001</v>
      </c>
      <c r="AR69" s="16">
        <f t="shared" ref="AR69:AR132" si="11">SUM(AE69:AM69)</f>
        <v>1289878.56</v>
      </c>
      <c r="AS69" s="26">
        <f t="shared" ref="AS69:AS132" si="12">AQ69-AR69</f>
        <v>14497.310000000056</v>
      </c>
    </row>
    <row r="70" spans="1:45" x14ac:dyDescent="0.25">
      <c r="A70" t="s">
        <v>541</v>
      </c>
      <c r="B70" t="s">
        <v>542</v>
      </c>
      <c r="C70" s="71">
        <v>2718</v>
      </c>
      <c r="D70" s="58" t="s">
        <v>1313</v>
      </c>
      <c r="E70" t="s">
        <v>3246</v>
      </c>
      <c r="F70" s="297">
        <v>763505.26</v>
      </c>
      <c r="G70" s="297">
        <v>0</v>
      </c>
      <c r="H70" s="297">
        <v>68865.69</v>
      </c>
      <c r="J70">
        <v>8873.25</v>
      </c>
      <c r="K70">
        <v>394453.98</v>
      </c>
      <c r="R70" s="297">
        <v>95</v>
      </c>
      <c r="U70">
        <v>157791.46</v>
      </c>
      <c r="V70">
        <v>1302561.3500000001</v>
      </c>
      <c r="X70" s="297">
        <v>297.64999999999998</v>
      </c>
      <c r="Y70" s="297">
        <v>485354.79</v>
      </c>
      <c r="Z70" s="297">
        <v>610</v>
      </c>
      <c r="AA70" s="297">
        <v>240</v>
      </c>
      <c r="AC70" s="297">
        <v>1201417.3</v>
      </c>
      <c r="AE70">
        <v>1329935.3</v>
      </c>
      <c r="AH70">
        <v>301350.24</v>
      </c>
      <c r="AI70">
        <v>107536.03</v>
      </c>
      <c r="AK70">
        <v>14222.8</v>
      </c>
      <c r="AN70" s="76">
        <f t="shared" si="7"/>
        <v>832370.95</v>
      </c>
      <c r="AO70" s="31">
        <f t="shared" si="8"/>
        <v>95</v>
      </c>
      <c r="AP70" s="21">
        <f t="shared" si="9"/>
        <v>832275.95</v>
      </c>
      <c r="AQ70" s="15">
        <f t="shared" si="10"/>
        <v>1687919.74</v>
      </c>
      <c r="AR70" s="16">
        <f t="shared" si="11"/>
        <v>1753044.37</v>
      </c>
      <c r="AS70" s="26">
        <f t="shared" si="12"/>
        <v>-65124.630000000121</v>
      </c>
    </row>
    <row r="71" spans="1:45" x14ac:dyDescent="0.25">
      <c r="A71" t="s">
        <v>541</v>
      </c>
      <c r="B71" t="s">
        <v>542</v>
      </c>
      <c r="C71" s="71">
        <v>4883</v>
      </c>
      <c r="D71" s="58" t="s">
        <v>1314</v>
      </c>
      <c r="E71" t="s">
        <v>3247</v>
      </c>
      <c r="F71" s="297">
        <v>884083.22</v>
      </c>
      <c r="G71" s="297">
        <v>0</v>
      </c>
      <c r="H71" s="297">
        <v>101343.03999999999</v>
      </c>
      <c r="J71">
        <v>341865.64</v>
      </c>
      <c r="K71">
        <v>463146.88</v>
      </c>
      <c r="N71" s="297">
        <v>0</v>
      </c>
      <c r="Q71" s="297">
        <v>133810</v>
      </c>
      <c r="R71" s="297">
        <v>1067.5</v>
      </c>
      <c r="U71">
        <v>-3082.1</v>
      </c>
      <c r="V71">
        <v>1726865.73</v>
      </c>
      <c r="Y71" s="297">
        <v>733441.74</v>
      </c>
      <c r="Z71" s="297">
        <v>60780</v>
      </c>
      <c r="AA71" s="297">
        <v>1084.3499999999999</v>
      </c>
      <c r="AC71" s="297">
        <v>1086625.8</v>
      </c>
      <c r="AD71" s="297">
        <v>91800</v>
      </c>
      <c r="AE71">
        <v>1385660.8</v>
      </c>
      <c r="AH71">
        <v>409710.16</v>
      </c>
      <c r="AI71">
        <v>72213.279999999999</v>
      </c>
      <c r="AN71" s="76">
        <f t="shared" si="7"/>
        <v>985426.26</v>
      </c>
      <c r="AO71" s="31">
        <f t="shared" si="8"/>
        <v>134877.5</v>
      </c>
      <c r="AP71" s="21">
        <f t="shared" si="9"/>
        <v>850548.76</v>
      </c>
      <c r="AQ71" s="15">
        <f t="shared" si="10"/>
        <v>1973731.8900000001</v>
      </c>
      <c r="AR71" s="16">
        <f t="shared" si="11"/>
        <v>1867584.24</v>
      </c>
      <c r="AS71" s="26">
        <f t="shared" si="12"/>
        <v>106147.65000000014</v>
      </c>
    </row>
    <row r="72" spans="1:45" x14ac:dyDescent="0.25">
      <c r="A72" t="s">
        <v>541</v>
      </c>
      <c r="B72" t="s">
        <v>542</v>
      </c>
      <c r="C72" s="71">
        <v>4275</v>
      </c>
      <c r="D72" s="58" t="s">
        <v>1315</v>
      </c>
      <c r="E72" t="s">
        <v>3248</v>
      </c>
      <c r="F72" s="297">
        <v>637855.17000000004</v>
      </c>
      <c r="G72" s="297">
        <v>0</v>
      </c>
      <c r="H72" s="297">
        <v>232274.7</v>
      </c>
      <c r="J72">
        <v>179116.61</v>
      </c>
      <c r="K72">
        <v>508635.3</v>
      </c>
      <c r="O72" s="297">
        <v>5978</v>
      </c>
      <c r="Q72" s="297">
        <v>272500</v>
      </c>
      <c r="R72" s="297">
        <v>0</v>
      </c>
      <c r="U72">
        <v>-241310.37</v>
      </c>
      <c r="V72">
        <v>1340923.19</v>
      </c>
      <c r="Y72" s="297">
        <v>835605.49</v>
      </c>
      <c r="Z72" s="297">
        <v>60000</v>
      </c>
      <c r="AA72" s="297">
        <v>614.97</v>
      </c>
      <c r="AC72" s="297">
        <v>1172703.3</v>
      </c>
      <c r="AD72" s="297">
        <v>102600</v>
      </c>
      <c r="AE72">
        <v>1448414.3</v>
      </c>
      <c r="AH72">
        <v>278846.09999999998</v>
      </c>
      <c r="AI72">
        <v>107122.4</v>
      </c>
      <c r="AN72" s="76">
        <f t="shared" si="7"/>
        <v>870129.87000000011</v>
      </c>
      <c r="AO72" s="31">
        <f t="shared" si="8"/>
        <v>278478</v>
      </c>
      <c r="AP72" s="21">
        <f t="shared" si="9"/>
        <v>591651.87000000011</v>
      </c>
      <c r="AQ72" s="15">
        <f t="shared" si="10"/>
        <v>2171523.7599999998</v>
      </c>
      <c r="AR72" s="16">
        <f t="shared" si="11"/>
        <v>1834382.7999999998</v>
      </c>
      <c r="AS72" s="26">
        <f t="shared" si="12"/>
        <v>337140.95999999996</v>
      </c>
    </row>
    <row r="73" spans="1:45" x14ac:dyDescent="0.25">
      <c r="A73" t="s">
        <v>541</v>
      </c>
      <c r="B73" t="s">
        <v>542</v>
      </c>
      <c r="C73" s="71">
        <v>3121</v>
      </c>
      <c r="D73" s="58" t="s">
        <v>1316</v>
      </c>
      <c r="E73" t="s">
        <v>3249</v>
      </c>
      <c r="F73" s="297">
        <v>688322.92</v>
      </c>
      <c r="G73" s="297">
        <v>45500</v>
      </c>
      <c r="H73" s="297">
        <v>168906.95</v>
      </c>
      <c r="J73">
        <v>513594.03</v>
      </c>
      <c r="K73">
        <v>142551.20000000001</v>
      </c>
      <c r="O73" s="297">
        <v>1769.22</v>
      </c>
      <c r="Q73" s="297">
        <v>129954</v>
      </c>
      <c r="R73" s="297">
        <v>49601</v>
      </c>
      <c r="T73">
        <v>-24969.200000000001</v>
      </c>
      <c r="U73">
        <v>-50100.89</v>
      </c>
      <c r="V73">
        <v>1495302.14</v>
      </c>
      <c r="Y73" s="297">
        <v>686679.31</v>
      </c>
      <c r="Z73" s="297">
        <v>206125</v>
      </c>
      <c r="AA73" s="297">
        <v>588.41999999999996</v>
      </c>
      <c r="AC73" s="297">
        <v>983386.4</v>
      </c>
      <c r="AD73" s="297">
        <v>6055.51</v>
      </c>
      <c r="AE73">
        <v>1164779.3999999999</v>
      </c>
      <c r="AH73">
        <v>504508.43</v>
      </c>
      <c r="AI73">
        <v>85587.98</v>
      </c>
      <c r="AN73" s="76">
        <f t="shared" si="7"/>
        <v>902729.87000000011</v>
      </c>
      <c r="AO73" s="31">
        <f t="shared" si="8"/>
        <v>181324.22</v>
      </c>
      <c r="AP73" s="21">
        <f t="shared" si="9"/>
        <v>721405.65000000014</v>
      </c>
      <c r="AQ73" s="15">
        <f t="shared" si="10"/>
        <v>1882834.6400000001</v>
      </c>
      <c r="AR73" s="16">
        <f t="shared" si="11"/>
        <v>1754875.8099999998</v>
      </c>
      <c r="AS73" s="26">
        <f t="shared" si="12"/>
        <v>127958.83000000031</v>
      </c>
    </row>
    <row r="74" spans="1:45" x14ac:dyDescent="0.25">
      <c r="A74" t="s">
        <v>541</v>
      </c>
      <c r="B74" t="s">
        <v>542</v>
      </c>
      <c r="C74" s="71">
        <v>1601</v>
      </c>
      <c r="D74" s="58" t="s">
        <v>1317</v>
      </c>
      <c r="E74" t="s">
        <v>3250</v>
      </c>
      <c r="F74" s="297">
        <v>953733.96</v>
      </c>
      <c r="G74" s="297">
        <v>0</v>
      </c>
      <c r="H74" s="297">
        <v>106758.89</v>
      </c>
      <c r="J74">
        <v>1828283.66</v>
      </c>
      <c r="K74">
        <v>677766.36</v>
      </c>
      <c r="Q74" s="297">
        <v>202106.9</v>
      </c>
      <c r="R74" s="297">
        <v>70086.720000000001</v>
      </c>
      <c r="U74">
        <v>3025510.46</v>
      </c>
      <c r="V74">
        <v>464694.52</v>
      </c>
      <c r="Y74" s="297">
        <v>329245.75</v>
      </c>
      <c r="Z74" s="297">
        <v>15000.9</v>
      </c>
      <c r="AA74" s="297">
        <v>1039.2</v>
      </c>
      <c r="AC74" s="297">
        <v>1029157.3</v>
      </c>
      <c r="AD74" s="297">
        <v>153800</v>
      </c>
      <c r="AE74">
        <v>1099949.3</v>
      </c>
      <c r="AH74">
        <v>268443.43</v>
      </c>
      <c r="AI74">
        <v>217342.15</v>
      </c>
      <c r="AL74">
        <v>1</v>
      </c>
      <c r="AN74" s="76">
        <f t="shared" si="7"/>
        <v>1060492.8499999999</v>
      </c>
      <c r="AO74" s="31">
        <f t="shared" si="8"/>
        <v>272193.62</v>
      </c>
      <c r="AP74" s="21">
        <f t="shared" si="9"/>
        <v>788299.22999999986</v>
      </c>
      <c r="AQ74" s="15">
        <f t="shared" si="10"/>
        <v>1528243.1500000001</v>
      </c>
      <c r="AR74" s="16">
        <f t="shared" si="11"/>
        <v>1585735.88</v>
      </c>
      <c r="AS74" s="26">
        <f t="shared" si="12"/>
        <v>-57492.729999999749</v>
      </c>
    </row>
    <row r="75" spans="1:45" x14ac:dyDescent="0.25">
      <c r="A75" t="s">
        <v>541</v>
      </c>
      <c r="B75" t="s">
        <v>542</v>
      </c>
      <c r="C75" s="71">
        <v>4298</v>
      </c>
      <c r="D75" s="58" t="s">
        <v>1318</v>
      </c>
      <c r="E75" t="s">
        <v>3251</v>
      </c>
      <c r="F75" s="297">
        <v>766282.34</v>
      </c>
      <c r="G75" s="297">
        <v>0</v>
      </c>
      <c r="H75" s="297">
        <v>145683.73000000001</v>
      </c>
      <c r="J75">
        <v>1028716.92</v>
      </c>
      <c r="K75">
        <v>338234.71</v>
      </c>
      <c r="O75" s="297">
        <v>5500</v>
      </c>
      <c r="Q75" s="297">
        <v>100710</v>
      </c>
      <c r="R75" s="297">
        <v>21072</v>
      </c>
      <c r="U75">
        <v>1321280.93</v>
      </c>
      <c r="V75">
        <v>961521.58</v>
      </c>
      <c r="Y75" s="297">
        <v>492145.51</v>
      </c>
      <c r="Z75" s="297">
        <v>59580</v>
      </c>
      <c r="AA75" s="297">
        <v>887.44</v>
      </c>
      <c r="AC75" s="297">
        <v>885608</v>
      </c>
      <c r="AD75" s="297">
        <v>189400</v>
      </c>
      <c r="AE75">
        <v>1057566</v>
      </c>
      <c r="AH75">
        <v>342565.66</v>
      </c>
      <c r="AI75">
        <v>151901.1</v>
      </c>
      <c r="AL75">
        <v>30230</v>
      </c>
      <c r="AN75" s="76">
        <f t="shared" si="7"/>
        <v>911966.07</v>
      </c>
      <c r="AO75" s="31">
        <f t="shared" si="8"/>
        <v>127282</v>
      </c>
      <c r="AP75" s="21">
        <f t="shared" si="9"/>
        <v>784684.07</v>
      </c>
      <c r="AQ75" s="15">
        <f t="shared" si="10"/>
        <v>1627620.95</v>
      </c>
      <c r="AR75" s="16">
        <f t="shared" si="11"/>
        <v>1582262.76</v>
      </c>
      <c r="AS75" s="26">
        <f t="shared" si="12"/>
        <v>45358.189999999944</v>
      </c>
    </row>
    <row r="76" spans="1:45" x14ac:dyDescent="0.25">
      <c r="A76" t="s">
        <v>541</v>
      </c>
      <c r="B76" t="s">
        <v>542</v>
      </c>
      <c r="C76" s="71">
        <v>4211</v>
      </c>
      <c r="D76" s="58" t="s">
        <v>1319</v>
      </c>
      <c r="E76" t="s">
        <v>3252</v>
      </c>
      <c r="F76" s="297">
        <v>883894.66</v>
      </c>
      <c r="G76" s="297">
        <v>0</v>
      </c>
      <c r="H76" s="297">
        <v>73727.509999999995</v>
      </c>
      <c r="J76">
        <v>1478805.42</v>
      </c>
      <c r="K76">
        <v>688965.43</v>
      </c>
      <c r="Q76" s="297">
        <v>51900</v>
      </c>
      <c r="R76" s="297">
        <v>-814</v>
      </c>
      <c r="U76">
        <v>666455.65</v>
      </c>
      <c r="V76">
        <v>2317512.06</v>
      </c>
      <c r="Y76" s="297">
        <v>745968.69</v>
      </c>
      <c r="AA76" s="297">
        <v>1105.98</v>
      </c>
      <c r="AC76" s="297">
        <v>865659</v>
      </c>
      <c r="AD76" s="297">
        <v>115200</v>
      </c>
      <c r="AE76">
        <v>1053138</v>
      </c>
      <c r="AF76">
        <v>28958</v>
      </c>
      <c r="AH76">
        <v>225081.98</v>
      </c>
      <c r="AI76">
        <v>138728.88</v>
      </c>
      <c r="AN76" s="76">
        <f t="shared" si="7"/>
        <v>957622.17</v>
      </c>
      <c r="AO76" s="31">
        <f t="shared" si="8"/>
        <v>51086</v>
      </c>
      <c r="AP76" s="21">
        <f t="shared" si="9"/>
        <v>906536.17</v>
      </c>
      <c r="AQ76" s="15">
        <f t="shared" si="10"/>
        <v>1727933.67</v>
      </c>
      <c r="AR76" s="16">
        <f t="shared" si="11"/>
        <v>1445906.8599999999</v>
      </c>
      <c r="AS76" s="26">
        <f t="shared" si="12"/>
        <v>282026.81000000006</v>
      </c>
    </row>
    <row r="77" spans="1:45" x14ac:dyDescent="0.25">
      <c r="A77" t="s">
        <v>541</v>
      </c>
      <c r="B77" t="s">
        <v>542</v>
      </c>
      <c r="C77" s="71">
        <v>3166</v>
      </c>
      <c r="D77" s="58" t="s">
        <v>1320</v>
      </c>
      <c r="E77" t="s">
        <v>3253</v>
      </c>
      <c r="F77" s="297">
        <v>787790.71</v>
      </c>
      <c r="G77" s="297">
        <v>0</v>
      </c>
      <c r="H77" s="297">
        <v>76417.73</v>
      </c>
      <c r="J77">
        <v>421142.48</v>
      </c>
      <c r="K77">
        <v>228489.41</v>
      </c>
      <c r="Q77" s="297">
        <v>314710</v>
      </c>
      <c r="R77" s="297">
        <v>432.6</v>
      </c>
      <c r="U77">
        <v>-807176.47</v>
      </c>
      <c r="V77">
        <v>2233839.69</v>
      </c>
      <c r="Y77" s="297">
        <v>362665.95</v>
      </c>
      <c r="Z77" s="297">
        <v>17100</v>
      </c>
      <c r="AA77" s="297">
        <v>1016.43</v>
      </c>
      <c r="AC77" s="297">
        <v>1063484.2</v>
      </c>
      <c r="AD77" s="297">
        <v>99900</v>
      </c>
      <c r="AE77">
        <v>1200278.2</v>
      </c>
      <c r="AH77">
        <v>298165.95</v>
      </c>
      <c r="AI77">
        <v>123233.23</v>
      </c>
      <c r="AN77" s="76">
        <f t="shared" si="7"/>
        <v>864208.44</v>
      </c>
      <c r="AO77" s="31">
        <f t="shared" si="8"/>
        <v>315142.59999999998</v>
      </c>
      <c r="AP77" s="21">
        <f t="shared" si="9"/>
        <v>549065.84</v>
      </c>
      <c r="AQ77" s="15">
        <f t="shared" si="10"/>
        <v>1544166.58</v>
      </c>
      <c r="AR77" s="16">
        <f t="shared" si="11"/>
        <v>1621677.38</v>
      </c>
      <c r="AS77" s="26">
        <f t="shared" si="12"/>
        <v>-77510.799999999814</v>
      </c>
    </row>
    <row r="78" spans="1:45" x14ac:dyDescent="0.25">
      <c r="A78" t="s">
        <v>541</v>
      </c>
      <c r="B78" t="s">
        <v>542</v>
      </c>
      <c r="C78" s="71">
        <v>2186</v>
      </c>
      <c r="D78" s="58" t="s">
        <v>1321</v>
      </c>
      <c r="E78" t="s">
        <v>3325</v>
      </c>
      <c r="F78" s="297">
        <v>522197.23</v>
      </c>
      <c r="G78" s="297">
        <v>0</v>
      </c>
      <c r="H78" s="297">
        <v>87728.51</v>
      </c>
      <c r="J78">
        <v>95986.43</v>
      </c>
      <c r="K78">
        <v>491389.15</v>
      </c>
      <c r="R78" s="297">
        <v>649</v>
      </c>
      <c r="U78">
        <v>-1257596.3899999999</v>
      </c>
      <c r="V78">
        <v>2560558.21</v>
      </c>
      <c r="Y78" s="297">
        <v>446293.46</v>
      </c>
      <c r="AA78" s="297">
        <v>758.11</v>
      </c>
      <c r="AC78" s="297">
        <v>1057872</v>
      </c>
      <c r="AD78" s="297">
        <v>65700</v>
      </c>
      <c r="AE78">
        <v>1213680</v>
      </c>
      <c r="AH78">
        <v>208844.22</v>
      </c>
      <c r="AI78">
        <v>114448.84</v>
      </c>
      <c r="AL78">
        <v>47.01</v>
      </c>
      <c r="AN78" s="76">
        <f t="shared" si="7"/>
        <v>609925.74</v>
      </c>
      <c r="AO78" s="31">
        <f t="shared" si="8"/>
        <v>649</v>
      </c>
      <c r="AP78" s="21">
        <f t="shared" si="9"/>
        <v>609276.74</v>
      </c>
      <c r="AQ78" s="15">
        <f t="shared" si="10"/>
        <v>1570623.57</v>
      </c>
      <c r="AR78" s="16">
        <f t="shared" si="11"/>
        <v>1537020.07</v>
      </c>
      <c r="AS78" s="26">
        <f t="shared" si="12"/>
        <v>33603.5</v>
      </c>
    </row>
    <row r="79" spans="1:45" x14ac:dyDescent="0.25">
      <c r="A79" t="s">
        <v>545</v>
      </c>
      <c r="B79" t="s">
        <v>546</v>
      </c>
      <c r="C79" s="71">
        <v>3311</v>
      </c>
      <c r="D79" s="58" t="s">
        <v>1322</v>
      </c>
      <c r="E79" t="s">
        <v>3254</v>
      </c>
      <c r="F79" s="297">
        <v>66092.34</v>
      </c>
      <c r="G79" s="297">
        <v>8485</v>
      </c>
      <c r="H79" s="297">
        <v>91249.93</v>
      </c>
      <c r="J79">
        <v>143254.23000000001</v>
      </c>
      <c r="K79">
        <v>548038.88</v>
      </c>
      <c r="O79" s="297">
        <v>-110779</v>
      </c>
      <c r="Q79" s="297">
        <v>-31460</v>
      </c>
      <c r="R79" s="297">
        <v>-5026.0200000000004</v>
      </c>
      <c r="U79">
        <v>-280760.81</v>
      </c>
      <c r="V79">
        <v>1212676.51</v>
      </c>
      <c r="Y79" s="297">
        <v>552583.93999999994</v>
      </c>
      <c r="Z79" s="297">
        <v>31460</v>
      </c>
      <c r="AA79" s="297">
        <v>357.03</v>
      </c>
      <c r="AC79" s="297">
        <v>938340</v>
      </c>
      <c r="AD79" s="297">
        <v>129492</v>
      </c>
      <c r="AE79">
        <v>1070985.5</v>
      </c>
      <c r="AG79">
        <v>7840</v>
      </c>
      <c r="AH79">
        <v>174621.84</v>
      </c>
      <c r="AI79">
        <v>31924.44</v>
      </c>
      <c r="AJ79">
        <v>20000</v>
      </c>
      <c r="AL79">
        <v>12000</v>
      </c>
      <c r="AN79" s="76">
        <f t="shared" si="7"/>
        <v>165827.26999999999</v>
      </c>
      <c r="AO79" s="31">
        <f t="shared" si="8"/>
        <v>-147265.01999999999</v>
      </c>
      <c r="AP79" s="21">
        <f t="shared" si="9"/>
        <v>313092.28999999998</v>
      </c>
      <c r="AQ79" s="15">
        <f t="shared" si="10"/>
        <v>1652232.97</v>
      </c>
      <c r="AR79" s="16">
        <f t="shared" si="11"/>
        <v>1317371.78</v>
      </c>
      <c r="AS79" s="26">
        <f t="shared" si="12"/>
        <v>334861.18999999994</v>
      </c>
    </row>
    <row r="80" spans="1:45" x14ac:dyDescent="0.25">
      <c r="A80" t="s">
        <v>545</v>
      </c>
      <c r="B80" t="s">
        <v>546</v>
      </c>
      <c r="C80" s="71">
        <v>2139</v>
      </c>
      <c r="D80" s="58" t="s">
        <v>1323</v>
      </c>
      <c r="E80" t="s">
        <v>3255</v>
      </c>
      <c r="F80" s="297">
        <v>85514.49</v>
      </c>
      <c r="G80" s="297">
        <v>5475</v>
      </c>
      <c r="H80" s="297">
        <v>70756.52</v>
      </c>
      <c r="J80">
        <v>25945.86</v>
      </c>
      <c r="K80">
        <v>175907.86</v>
      </c>
      <c r="O80" s="297">
        <v>24708</v>
      </c>
      <c r="Q80" s="297">
        <v>168000</v>
      </c>
      <c r="R80" s="297">
        <v>999.2</v>
      </c>
      <c r="U80">
        <v>-1514594.26</v>
      </c>
      <c r="V80">
        <v>1431387.54</v>
      </c>
      <c r="Y80" s="297">
        <v>500155.4</v>
      </c>
      <c r="AC80" s="297">
        <v>1072120</v>
      </c>
      <c r="AE80">
        <v>1149994</v>
      </c>
      <c r="AH80">
        <v>279447.15000000002</v>
      </c>
      <c r="AI80">
        <v>57495</v>
      </c>
      <c r="AL80">
        <v>50000</v>
      </c>
      <c r="AN80" s="76">
        <f t="shared" si="7"/>
        <v>161746.01</v>
      </c>
      <c r="AO80" s="31">
        <f t="shared" si="8"/>
        <v>193707.2</v>
      </c>
      <c r="AP80" s="21">
        <f t="shared" si="9"/>
        <v>-31961.190000000002</v>
      </c>
      <c r="AQ80" s="15">
        <f t="shared" si="10"/>
        <v>1572275.4</v>
      </c>
      <c r="AR80" s="16">
        <f t="shared" si="11"/>
        <v>1536936.15</v>
      </c>
      <c r="AS80" s="26">
        <f t="shared" si="12"/>
        <v>35339.25</v>
      </c>
    </row>
    <row r="81" spans="1:45" x14ac:dyDescent="0.25">
      <c r="A81" t="s">
        <v>545</v>
      </c>
      <c r="B81" t="s">
        <v>546</v>
      </c>
      <c r="C81" s="71">
        <v>4074</v>
      </c>
      <c r="D81" s="58" t="s">
        <v>1324</v>
      </c>
      <c r="E81" t="s">
        <v>3256</v>
      </c>
      <c r="F81" s="297">
        <v>488189.34</v>
      </c>
      <c r="G81" s="297">
        <v>0</v>
      </c>
      <c r="H81" s="297">
        <v>25015.040000000001</v>
      </c>
      <c r="J81">
        <v>308494.03999999998</v>
      </c>
      <c r="K81">
        <v>898268.96</v>
      </c>
      <c r="O81" s="297">
        <v>41326</v>
      </c>
      <c r="Q81" s="297">
        <v>130350</v>
      </c>
      <c r="R81" s="297">
        <v>11563.1</v>
      </c>
      <c r="U81">
        <v>-410689.76</v>
      </c>
      <c r="V81">
        <v>2041384.85</v>
      </c>
      <c r="Y81" s="297">
        <v>638770.07999999996</v>
      </c>
      <c r="Z81" s="297">
        <v>28500</v>
      </c>
      <c r="AC81" s="297">
        <v>1687360</v>
      </c>
      <c r="AD81" s="297">
        <v>143650</v>
      </c>
      <c r="AE81">
        <v>1877640</v>
      </c>
      <c r="AG81">
        <v>2580</v>
      </c>
      <c r="AH81">
        <v>200762.05</v>
      </c>
      <c r="AI81">
        <v>109280.4</v>
      </c>
      <c r="AL81">
        <v>83672.05</v>
      </c>
      <c r="AN81" s="76">
        <f t="shared" si="7"/>
        <v>513204.38</v>
      </c>
      <c r="AO81" s="31">
        <f t="shared" si="8"/>
        <v>183239.1</v>
      </c>
      <c r="AP81" s="21">
        <f t="shared" si="9"/>
        <v>329965.28000000003</v>
      </c>
      <c r="AQ81" s="15">
        <f t="shared" si="10"/>
        <v>2498280.08</v>
      </c>
      <c r="AR81" s="16">
        <f t="shared" si="11"/>
        <v>2273934.5</v>
      </c>
      <c r="AS81" s="26">
        <f t="shared" si="12"/>
        <v>224345.58000000007</v>
      </c>
    </row>
    <row r="82" spans="1:45" x14ac:dyDescent="0.25">
      <c r="A82" t="s">
        <v>545</v>
      </c>
      <c r="B82" t="s">
        <v>546</v>
      </c>
      <c r="C82" s="71">
        <v>2831</v>
      </c>
      <c r="D82" s="58" t="s">
        <v>1325</v>
      </c>
      <c r="E82" t="s">
        <v>3257</v>
      </c>
      <c r="F82" s="297">
        <v>327764.21000000002</v>
      </c>
      <c r="H82" s="297">
        <v>126297.41</v>
      </c>
      <c r="J82">
        <v>402935.43</v>
      </c>
      <c r="K82">
        <v>339700.63</v>
      </c>
      <c r="Q82" s="297">
        <v>73114.820000000007</v>
      </c>
      <c r="R82" s="297">
        <v>1745.12</v>
      </c>
      <c r="U82">
        <v>-195237.16</v>
      </c>
      <c r="V82">
        <v>1173118.0900000001</v>
      </c>
      <c r="Y82" s="297">
        <v>646780.73</v>
      </c>
      <c r="Z82" s="297">
        <v>42000</v>
      </c>
      <c r="AA82" s="297">
        <v>3209.18</v>
      </c>
      <c r="AC82" s="297">
        <v>870120</v>
      </c>
      <c r="AD82" s="297">
        <v>123300</v>
      </c>
      <c r="AE82">
        <v>954953.98</v>
      </c>
      <c r="AH82">
        <v>369116.77</v>
      </c>
      <c r="AI82">
        <v>51847.35</v>
      </c>
      <c r="AJ82">
        <v>20000</v>
      </c>
      <c r="AL82">
        <v>10</v>
      </c>
      <c r="AN82" s="76">
        <f t="shared" si="7"/>
        <v>454061.62</v>
      </c>
      <c r="AO82" s="31">
        <f t="shared" si="8"/>
        <v>74859.94</v>
      </c>
      <c r="AP82" s="21">
        <f t="shared" si="9"/>
        <v>379201.68</v>
      </c>
      <c r="AQ82" s="15">
        <f t="shared" si="10"/>
        <v>1685409.9100000001</v>
      </c>
      <c r="AR82" s="16">
        <f t="shared" si="11"/>
        <v>1395928.1</v>
      </c>
      <c r="AS82" s="26">
        <f t="shared" si="12"/>
        <v>289481.81000000006</v>
      </c>
    </row>
    <row r="83" spans="1:45" x14ac:dyDescent="0.25">
      <c r="A83" t="s">
        <v>545</v>
      </c>
      <c r="B83" t="s">
        <v>546</v>
      </c>
      <c r="C83" s="71">
        <v>2983</v>
      </c>
      <c r="D83" s="58" t="s">
        <v>1326</v>
      </c>
      <c r="E83" t="s">
        <v>3258</v>
      </c>
      <c r="F83" s="297">
        <v>431870.81</v>
      </c>
      <c r="G83" s="297">
        <v>0</v>
      </c>
      <c r="H83" s="297">
        <v>63116.95</v>
      </c>
      <c r="J83">
        <v>410263.22</v>
      </c>
      <c r="K83">
        <v>257611.89</v>
      </c>
      <c r="O83" s="297">
        <v>532.57000000000005</v>
      </c>
      <c r="Q83" s="297">
        <v>-437205</v>
      </c>
      <c r="R83" s="297">
        <v>0</v>
      </c>
      <c r="U83">
        <v>-262956.27</v>
      </c>
      <c r="V83">
        <v>1745362.84</v>
      </c>
      <c r="Y83" s="297">
        <v>773568.97</v>
      </c>
      <c r="Z83" s="297">
        <v>235660</v>
      </c>
      <c r="AA83" s="297">
        <v>980.12</v>
      </c>
      <c r="AC83" s="297">
        <v>1337100</v>
      </c>
      <c r="AD83" s="297">
        <v>132800</v>
      </c>
      <c r="AE83">
        <v>1516434</v>
      </c>
      <c r="AG83">
        <v>21366</v>
      </c>
      <c r="AH83">
        <v>383758.12</v>
      </c>
      <c r="AI83">
        <v>203259.74</v>
      </c>
      <c r="AL83">
        <v>20000</v>
      </c>
      <c r="AN83" s="76">
        <f t="shared" si="7"/>
        <v>494987.76</v>
      </c>
      <c r="AO83" s="31">
        <f t="shared" si="8"/>
        <v>-436672.43</v>
      </c>
      <c r="AP83" s="21">
        <f t="shared" si="9"/>
        <v>931660.19</v>
      </c>
      <c r="AQ83" s="15">
        <f t="shared" si="10"/>
        <v>2480109.09</v>
      </c>
      <c r="AR83" s="16">
        <f t="shared" si="11"/>
        <v>2144817.8600000003</v>
      </c>
      <c r="AS83" s="26">
        <f t="shared" si="12"/>
        <v>335291.22999999952</v>
      </c>
    </row>
    <row r="84" spans="1:45" x14ac:dyDescent="0.25">
      <c r="A84" t="s">
        <v>545</v>
      </c>
      <c r="B84" t="s">
        <v>546</v>
      </c>
      <c r="C84" s="71">
        <v>1867</v>
      </c>
      <c r="D84" s="58" t="s">
        <v>1327</v>
      </c>
      <c r="E84" t="s">
        <v>3259</v>
      </c>
      <c r="F84" s="297">
        <v>164033.97</v>
      </c>
      <c r="G84" s="297">
        <v>87795.24</v>
      </c>
      <c r="H84" s="297">
        <v>92539.55</v>
      </c>
      <c r="J84">
        <v>900706.41</v>
      </c>
      <c r="K84">
        <v>496813.53</v>
      </c>
      <c r="R84" s="297">
        <v>335.69</v>
      </c>
      <c r="U84">
        <v>-126192.94</v>
      </c>
      <c r="V84">
        <v>1929262.58</v>
      </c>
      <c r="X84" s="297">
        <v>74.150000000000006</v>
      </c>
      <c r="Y84" s="297">
        <v>460010.44</v>
      </c>
      <c r="Z84" s="297">
        <v>5600</v>
      </c>
      <c r="AA84" s="297">
        <v>406.74</v>
      </c>
      <c r="AC84" s="297">
        <v>1195080</v>
      </c>
      <c r="AD84" s="297">
        <v>120800</v>
      </c>
      <c r="AE84">
        <v>1122397</v>
      </c>
      <c r="AG84">
        <v>9000</v>
      </c>
      <c r="AH84">
        <v>306057.76</v>
      </c>
      <c r="AI84">
        <v>89298.2</v>
      </c>
      <c r="AL84">
        <v>91200</v>
      </c>
      <c r="AN84" s="76">
        <f t="shared" si="7"/>
        <v>344368.76</v>
      </c>
      <c r="AO84" s="31">
        <f t="shared" si="8"/>
        <v>335.69</v>
      </c>
      <c r="AP84" s="21">
        <f t="shared" si="9"/>
        <v>344033.07</v>
      </c>
      <c r="AQ84" s="15">
        <f t="shared" si="10"/>
        <v>1781971.33</v>
      </c>
      <c r="AR84" s="16">
        <f t="shared" si="11"/>
        <v>1617952.96</v>
      </c>
      <c r="AS84" s="26">
        <f t="shared" si="12"/>
        <v>164018.37000000011</v>
      </c>
    </row>
    <row r="85" spans="1:45" x14ac:dyDescent="0.25">
      <c r="A85" t="s">
        <v>545</v>
      </c>
      <c r="B85" t="s">
        <v>546</v>
      </c>
      <c r="C85" s="71">
        <v>2692</v>
      </c>
      <c r="D85" s="58" t="s">
        <v>1328</v>
      </c>
      <c r="E85" t="s">
        <v>3260</v>
      </c>
      <c r="F85" s="297">
        <v>687305.6</v>
      </c>
      <c r="G85" s="297">
        <v>11120</v>
      </c>
      <c r="H85" s="297">
        <v>19642.060000000001</v>
      </c>
      <c r="J85">
        <v>174314.04</v>
      </c>
      <c r="K85">
        <v>189965.77</v>
      </c>
      <c r="Q85" s="297">
        <v>111720</v>
      </c>
      <c r="R85" s="297">
        <v>-100.94</v>
      </c>
      <c r="U85">
        <v>-871371.42</v>
      </c>
      <c r="V85">
        <v>1851699.47</v>
      </c>
      <c r="Y85" s="297">
        <v>518487.69</v>
      </c>
      <c r="AC85" s="297">
        <v>1005608</v>
      </c>
      <c r="AD85" s="297">
        <v>118988</v>
      </c>
      <c r="AE85">
        <v>1241888.1200000001</v>
      </c>
      <c r="AF85">
        <v>400</v>
      </c>
      <c r="AG85">
        <v>3280</v>
      </c>
      <c r="AH85">
        <v>139330.4</v>
      </c>
      <c r="AI85">
        <v>125384.81</v>
      </c>
      <c r="AL85">
        <v>20000</v>
      </c>
      <c r="AN85" s="76">
        <f t="shared" si="7"/>
        <v>718067.66</v>
      </c>
      <c r="AO85" s="31">
        <f t="shared" si="8"/>
        <v>111619.06</v>
      </c>
      <c r="AP85" s="21">
        <f t="shared" si="9"/>
        <v>606448.60000000009</v>
      </c>
      <c r="AQ85" s="15">
        <f t="shared" si="10"/>
        <v>1643083.69</v>
      </c>
      <c r="AR85" s="16">
        <f t="shared" si="11"/>
        <v>1530283.33</v>
      </c>
      <c r="AS85" s="26">
        <f t="shared" si="12"/>
        <v>112800.35999999987</v>
      </c>
    </row>
    <row r="86" spans="1:45" x14ac:dyDescent="0.25">
      <c r="A86" t="s">
        <v>545</v>
      </c>
      <c r="B86" t="s">
        <v>546</v>
      </c>
      <c r="C86" s="71">
        <v>1950</v>
      </c>
      <c r="D86" s="58" t="s">
        <v>1329</v>
      </c>
      <c r="E86" t="s">
        <v>3261</v>
      </c>
      <c r="F86" s="297">
        <v>225044.98</v>
      </c>
      <c r="G86" s="297">
        <v>33714.32</v>
      </c>
      <c r="H86" s="297">
        <v>125592.25</v>
      </c>
      <c r="J86">
        <v>481606.08</v>
      </c>
      <c r="K86">
        <v>320187.59999999998</v>
      </c>
      <c r="R86" s="297">
        <v>-188058.07</v>
      </c>
      <c r="U86">
        <v>170428.74</v>
      </c>
      <c r="V86">
        <v>1211766.1200000001</v>
      </c>
      <c r="Y86" s="297">
        <v>396813.2</v>
      </c>
      <c r="Z86" s="297">
        <v>88620</v>
      </c>
      <c r="AC86" s="297">
        <v>705660</v>
      </c>
      <c r="AD86" s="297">
        <v>75969.87</v>
      </c>
      <c r="AE86">
        <v>838918</v>
      </c>
      <c r="AH86">
        <v>235550.65</v>
      </c>
      <c r="AI86">
        <v>41535.980000000003</v>
      </c>
      <c r="AL86">
        <v>20000</v>
      </c>
      <c r="AM86">
        <v>7000</v>
      </c>
      <c r="AN86" s="76">
        <f t="shared" si="7"/>
        <v>384351.55000000005</v>
      </c>
      <c r="AO86" s="31">
        <f t="shared" si="8"/>
        <v>-188058.07</v>
      </c>
      <c r="AP86" s="21">
        <f t="shared" si="9"/>
        <v>572409.62000000011</v>
      </c>
      <c r="AQ86" s="15">
        <f t="shared" si="10"/>
        <v>1267063.0699999998</v>
      </c>
      <c r="AR86" s="16">
        <f t="shared" si="11"/>
        <v>1143004.6299999999</v>
      </c>
      <c r="AS86" s="26">
        <f t="shared" si="12"/>
        <v>124058.43999999994</v>
      </c>
    </row>
    <row r="87" spans="1:45" x14ac:dyDescent="0.25">
      <c r="A87" t="s">
        <v>545</v>
      </c>
      <c r="B87" t="s">
        <v>546</v>
      </c>
      <c r="C87" s="71">
        <v>2898</v>
      </c>
      <c r="D87" s="58" t="s">
        <v>1330</v>
      </c>
      <c r="E87" t="s">
        <v>3262</v>
      </c>
      <c r="F87" s="297">
        <v>448621.34</v>
      </c>
      <c r="G87" s="297">
        <v>18669.88</v>
      </c>
      <c r="H87" s="297">
        <v>27126.58</v>
      </c>
      <c r="J87">
        <v>93601.78</v>
      </c>
      <c r="K87">
        <v>656378.71</v>
      </c>
      <c r="O87" s="297">
        <v>19235</v>
      </c>
      <c r="R87" s="297">
        <v>105</v>
      </c>
      <c r="U87">
        <v>167147.26</v>
      </c>
      <c r="V87">
        <v>1379368.14</v>
      </c>
      <c r="Y87" s="297">
        <v>640669.4</v>
      </c>
      <c r="AA87" s="297">
        <v>915.25</v>
      </c>
      <c r="AC87" s="297">
        <v>1342190</v>
      </c>
      <c r="AD87" s="297">
        <v>133600</v>
      </c>
      <c r="AE87">
        <v>1531397</v>
      </c>
      <c r="AG87">
        <v>5448</v>
      </c>
      <c r="AH87">
        <v>273434.07</v>
      </c>
      <c r="AI87">
        <v>281555.78000000003</v>
      </c>
      <c r="AL87">
        <v>20000</v>
      </c>
      <c r="AN87" s="76">
        <f t="shared" si="7"/>
        <v>494417.80000000005</v>
      </c>
      <c r="AO87" s="31">
        <f t="shared" si="8"/>
        <v>19340</v>
      </c>
      <c r="AP87" s="21">
        <f t="shared" si="9"/>
        <v>475077.80000000005</v>
      </c>
      <c r="AQ87" s="15">
        <f t="shared" si="10"/>
        <v>2117374.65</v>
      </c>
      <c r="AR87" s="16">
        <f t="shared" si="11"/>
        <v>2111834.85</v>
      </c>
      <c r="AS87" s="26">
        <f t="shared" si="12"/>
        <v>5539.7999999998137</v>
      </c>
    </row>
    <row r="88" spans="1:45" x14ac:dyDescent="0.25">
      <c r="A88" t="s">
        <v>545</v>
      </c>
      <c r="B88" t="s">
        <v>546</v>
      </c>
      <c r="C88" s="71">
        <v>1653</v>
      </c>
      <c r="D88" s="58" t="s">
        <v>1331</v>
      </c>
      <c r="E88" t="s">
        <v>3332</v>
      </c>
      <c r="F88" s="297">
        <v>477483.48</v>
      </c>
      <c r="G88" s="297">
        <v>24430.1</v>
      </c>
      <c r="H88" s="297">
        <v>14298.32</v>
      </c>
      <c r="J88">
        <v>268424.76</v>
      </c>
      <c r="K88">
        <v>91244.64</v>
      </c>
      <c r="O88" s="297">
        <v>38610</v>
      </c>
      <c r="Q88" s="297">
        <v>219597.5</v>
      </c>
      <c r="R88" s="297">
        <v>106</v>
      </c>
      <c r="U88">
        <v>-860089.41</v>
      </c>
      <c r="V88">
        <v>1583723.57</v>
      </c>
      <c r="Y88" s="297">
        <v>480053.01</v>
      </c>
      <c r="Z88" s="297">
        <v>8662.5</v>
      </c>
      <c r="AA88" s="297">
        <v>420.43</v>
      </c>
      <c r="AC88" s="297">
        <v>1283490</v>
      </c>
      <c r="AD88" s="297">
        <v>122200</v>
      </c>
      <c r="AE88">
        <v>1489916</v>
      </c>
      <c r="AG88">
        <v>2608</v>
      </c>
      <c r="AH88">
        <v>157586.54</v>
      </c>
      <c r="AI88">
        <v>159761.20000000001</v>
      </c>
      <c r="AL88">
        <v>30093.279999999999</v>
      </c>
      <c r="AN88" s="76">
        <f t="shared" si="7"/>
        <v>516211.89999999997</v>
      </c>
      <c r="AO88" s="31">
        <f t="shared" si="8"/>
        <v>258313.5</v>
      </c>
      <c r="AP88" s="21">
        <f t="shared" si="9"/>
        <v>257898.39999999997</v>
      </c>
      <c r="AQ88" s="15">
        <f t="shared" si="10"/>
        <v>1894825.94</v>
      </c>
      <c r="AR88" s="16">
        <f t="shared" si="11"/>
        <v>1839965.02</v>
      </c>
      <c r="AS88" s="26">
        <f t="shared" si="12"/>
        <v>54860.919999999925</v>
      </c>
    </row>
    <row r="89" spans="1:45" x14ac:dyDescent="0.25">
      <c r="A89" t="s">
        <v>549</v>
      </c>
      <c r="B89" t="s">
        <v>550</v>
      </c>
      <c r="C89" s="71">
        <v>3711</v>
      </c>
      <c r="D89" s="58" t="s">
        <v>1332</v>
      </c>
      <c r="E89" t="s">
        <v>3263</v>
      </c>
      <c r="F89" s="297">
        <v>362274.2</v>
      </c>
      <c r="G89" s="297">
        <v>0</v>
      </c>
      <c r="H89" s="297">
        <v>7507.57</v>
      </c>
      <c r="J89">
        <v>2</v>
      </c>
      <c r="K89">
        <v>111618.29</v>
      </c>
      <c r="N89" s="297">
        <v>6000</v>
      </c>
      <c r="R89" s="297">
        <v>212</v>
      </c>
      <c r="U89">
        <v>65543.39</v>
      </c>
      <c r="V89">
        <v>378255.7</v>
      </c>
      <c r="Y89" s="297">
        <v>696367.35</v>
      </c>
      <c r="AA89" s="297">
        <v>312.14</v>
      </c>
      <c r="AC89" s="297">
        <v>439850</v>
      </c>
      <c r="AD89" s="297">
        <v>98960</v>
      </c>
      <c r="AE89">
        <v>610170.28</v>
      </c>
      <c r="AH89">
        <v>310935.61</v>
      </c>
      <c r="AI89">
        <v>24407.63</v>
      </c>
      <c r="AN89" s="76">
        <f t="shared" si="7"/>
        <v>369781.77</v>
      </c>
      <c r="AO89" s="31">
        <f t="shared" si="8"/>
        <v>6212</v>
      </c>
      <c r="AP89" s="21">
        <f t="shared" si="9"/>
        <v>363569.77</v>
      </c>
      <c r="AQ89" s="15">
        <f t="shared" si="10"/>
        <v>1235489.49</v>
      </c>
      <c r="AR89" s="16">
        <f t="shared" si="11"/>
        <v>945513.52</v>
      </c>
      <c r="AS89" s="26">
        <f t="shared" si="12"/>
        <v>289975.96999999997</v>
      </c>
    </row>
    <row r="90" spans="1:45" x14ac:dyDescent="0.25">
      <c r="A90" t="s">
        <v>549</v>
      </c>
      <c r="B90" t="s">
        <v>550</v>
      </c>
      <c r="C90" s="71">
        <v>1437</v>
      </c>
      <c r="D90" s="58" t="s">
        <v>1333</v>
      </c>
      <c r="E90" t="s">
        <v>3264</v>
      </c>
      <c r="F90" s="297">
        <v>549123.51</v>
      </c>
      <c r="G90" s="297">
        <v>0</v>
      </c>
      <c r="H90" s="297">
        <v>28746.12</v>
      </c>
      <c r="J90">
        <v>-4559.0200000000004</v>
      </c>
      <c r="K90">
        <v>96765.65</v>
      </c>
      <c r="N90" s="297">
        <v>12000</v>
      </c>
      <c r="R90" s="297">
        <v>0</v>
      </c>
      <c r="U90">
        <v>-103523.93</v>
      </c>
      <c r="V90">
        <v>646850.12</v>
      </c>
      <c r="Y90" s="297">
        <v>655299.81999999995</v>
      </c>
      <c r="Z90" s="297">
        <v>155200</v>
      </c>
      <c r="AA90" s="297">
        <v>540.83000000000004</v>
      </c>
      <c r="AC90" s="297">
        <v>1052160</v>
      </c>
      <c r="AD90" s="297">
        <v>18000</v>
      </c>
      <c r="AE90">
        <v>1136696.3799999999</v>
      </c>
      <c r="AF90">
        <v>700</v>
      </c>
      <c r="AH90">
        <v>443025.83</v>
      </c>
      <c r="AI90">
        <v>87948.37</v>
      </c>
      <c r="AN90" s="76">
        <f t="shared" si="7"/>
        <v>577869.63</v>
      </c>
      <c r="AO90" s="31">
        <f t="shared" si="8"/>
        <v>12000</v>
      </c>
      <c r="AP90" s="21">
        <f t="shared" si="9"/>
        <v>565869.63</v>
      </c>
      <c r="AQ90" s="15">
        <f t="shared" si="10"/>
        <v>1881200.65</v>
      </c>
      <c r="AR90" s="16">
        <f t="shared" si="11"/>
        <v>1668370.58</v>
      </c>
      <c r="AS90" s="26">
        <f t="shared" si="12"/>
        <v>212830.06999999983</v>
      </c>
    </row>
    <row r="91" spans="1:45" x14ac:dyDescent="0.25">
      <c r="A91" t="s">
        <v>549</v>
      </c>
      <c r="B91" t="s">
        <v>550</v>
      </c>
      <c r="C91" s="71">
        <v>3388</v>
      </c>
      <c r="D91" s="58" t="s">
        <v>1334</v>
      </c>
      <c r="E91" t="s">
        <v>3265</v>
      </c>
      <c r="F91" s="297">
        <v>494525.41</v>
      </c>
      <c r="G91" s="297">
        <v>0</v>
      </c>
      <c r="H91" s="297">
        <v>43615.63</v>
      </c>
      <c r="J91">
        <v>2470085.17</v>
      </c>
      <c r="K91">
        <v>361624.98</v>
      </c>
      <c r="N91" s="297">
        <v>6000</v>
      </c>
      <c r="R91" s="297">
        <v>210</v>
      </c>
      <c r="U91">
        <v>-170201.41</v>
      </c>
      <c r="V91">
        <v>3382854.97</v>
      </c>
      <c r="Y91" s="297">
        <v>701431.54</v>
      </c>
      <c r="Z91" s="297">
        <v>113600</v>
      </c>
      <c r="AA91" s="297">
        <v>382.88</v>
      </c>
      <c r="AC91" s="297">
        <v>1023940</v>
      </c>
      <c r="AD91" s="297">
        <v>201980</v>
      </c>
      <c r="AE91">
        <v>1192814</v>
      </c>
      <c r="AF91">
        <v>160</v>
      </c>
      <c r="AG91">
        <v>280</v>
      </c>
      <c r="AH91">
        <v>262027.11</v>
      </c>
      <c r="AI91">
        <v>199905.68</v>
      </c>
      <c r="AN91" s="76">
        <f t="shared" si="7"/>
        <v>538141.03999999992</v>
      </c>
      <c r="AO91" s="31">
        <f t="shared" si="8"/>
        <v>6210</v>
      </c>
      <c r="AP91" s="21">
        <f t="shared" si="9"/>
        <v>531931.03999999992</v>
      </c>
      <c r="AQ91" s="15">
        <f t="shared" si="10"/>
        <v>2041334.42</v>
      </c>
      <c r="AR91" s="16">
        <f t="shared" si="11"/>
        <v>1655186.7899999998</v>
      </c>
      <c r="AS91" s="26">
        <f t="shared" si="12"/>
        <v>386147.63000000012</v>
      </c>
    </row>
    <row r="92" spans="1:45" x14ac:dyDescent="0.25">
      <c r="A92" t="s">
        <v>549</v>
      </c>
      <c r="B92" t="s">
        <v>550</v>
      </c>
      <c r="C92" s="71">
        <v>2340</v>
      </c>
      <c r="D92" s="58" t="s">
        <v>1335</v>
      </c>
      <c r="E92" t="s">
        <v>3266</v>
      </c>
      <c r="F92" s="297">
        <v>442324.31</v>
      </c>
      <c r="G92" s="297">
        <v>0</v>
      </c>
      <c r="H92" s="297">
        <v>54481.98</v>
      </c>
      <c r="J92">
        <v>358719.6</v>
      </c>
      <c r="K92">
        <v>299577.59999999998</v>
      </c>
      <c r="N92" s="297">
        <v>5800</v>
      </c>
      <c r="R92" s="297">
        <v>613.95000000000005</v>
      </c>
      <c r="U92">
        <v>-5696.92</v>
      </c>
      <c r="V92">
        <v>1045747.78</v>
      </c>
      <c r="Y92" s="297">
        <v>591087.76</v>
      </c>
      <c r="Z92" s="297">
        <v>74200</v>
      </c>
      <c r="AA92" s="297">
        <v>394.8</v>
      </c>
      <c r="AC92" s="297">
        <v>946570</v>
      </c>
      <c r="AD92" s="297">
        <v>104540</v>
      </c>
      <c r="AE92">
        <v>1035550</v>
      </c>
      <c r="AH92">
        <v>294771.03000000003</v>
      </c>
      <c r="AI92">
        <v>82647.850000000006</v>
      </c>
      <c r="AN92" s="76">
        <f t="shared" si="7"/>
        <v>496806.29</v>
      </c>
      <c r="AO92" s="31">
        <f t="shared" si="8"/>
        <v>6413.95</v>
      </c>
      <c r="AP92" s="21">
        <f t="shared" si="9"/>
        <v>490392.33999999997</v>
      </c>
      <c r="AQ92" s="15">
        <f t="shared" si="10"/>
        <v>1716792.56</v>
      </c>
      <c r="AR92" s="16">
        <f t="shared" si="11"/>
        <v>1412968.8800000001</v>
      </c>
      <c r="AS92" s="26">
        <f t="shared" si="12"/>
        <v>303823.67999999993</v>
      </c>
    </row>
    <row r="93" spans="1:45" x14ac:dyDescent="0.25">
      <c r="A93" t="s">
        <v>549</v>
      </c>
      <c r="B93" t="s">
        <v>550</v>
      </c>
      <c r="C93" s="71">
        <v>2160</v>
      </c>
      <c r="D93" s="58" t="s">
        <v>1336</v>
      </c>
      <c r="E93" t="s">
        <v>3267</v>
      </c>
      <c r="F93" s="297">
        <v>442920.44</v>
      </c>
      <c r="G93" s="297">
        <v>0</v>
      </c>
      <c r="H93" s="297">
        <v>28650.85</v>
      </c>
      <c r="J93">
        <v>23728.39</v>
      </c>
      <c r="K93">
        <v>254217.7</v>
      </c>
      <c r="R93" s="297">
        <v>1380</v>
      </c>
      <c r="U93">
        <v>302644.17</v>
      </c>
      <c r="V93">
        <v>320699.84999999998</v>
      </c>
      <c r="Y93" s="297">
        <v>652552.63</v>
      </c>
      <c r="AA93" s="297">
        <v>263.62</v>
      </c>
      <c r="AC93" s="297">
        <v>831599</v>
      </c>
      <c r="AD93" s="297">
        <v>472760</v>
      </c>
      <c r="AE93">
        <v>1111028</v>
      </c>
      <c r="AF93">
        <v>19480</v>
      </c>
      <c r="AG93">
        <v>5536</v>
      </c>
      <c r="AH93">
        <v>350997.36</v>
      </c>
      <c r="AI93">
        <v>29310.53</v>
      </c>
      <c r="AN93" s="76">
        <f t="shared" si="7"/>
        <v>471571.29</v>
      </c>
      <c r="AO93" s="31">
        <f t="shared" si="8"/>
        <v>1380</v>
      </c>
      <c r="AP93" s="21">
        <f t="shared" si="9"/>
        <v>470191.29</v>
      </c>
      <c r="AQ93" s="15">
        <f t="shared" si="10"/>
        <v>1957175.25</v>
      </c>
      <c r="AR93" s="16">
        <f t="shared" si="11"/>
        <v>1516351.89</v>
      </c>
      <c r="AS93" s="26">
        <f t="shared" si="12"/>
        <v>440823.3600000001</v>
      </c>
    </row>
    <row r="94" spans="1:45" x14ac:dyDescent="0.25">
      <c r="A94" t="s">
        <v>549</v>
      </c>
      <c r="B94" t="s">
        <v>550</v>
      </c>
      <c r="C94" s="71">
        <v>1723</v>
      </c>
      <c r="D94" s="58" t="s">
        <v>1337</v>
      </c>
      <c r="E94" t="s">
        <v>3268</v>
      </c>
      <c r="F94" s="297">
        <v>463260.62</v>
      </c>
      <c r="G94" s="297">
        <v>1200</v>
      </c>
      <c r="H94" s="297">
        <v>39130.26</v>
      </c>
      <c r="J94">
        <v>469641</v>
      </c>
      <c r="K94">
        <v>9926.08</v>
      </c>
      <c r="R94" s="297">
        <v>0</v>
      </c>
      <c r="U94">
        <v>100689.64</v>
      </c>
      <c r="V94">
        <v>810688.21</v>
      </c>
      <c r="Y94" s="297">
        <v>542695.94999999995</v>
      </c>
      <c r="AA94" s="297">
        <v>389.43</v>
      </c>
      <c r="AC94" s="297">
        <v>528411.80000000005</v>
      </c>
      <c r="AD94" s="297">
        <v>104240</v>
      </c>
      <c r="AE94">
        <v>622537.80000000005</v>
      </c>
      <c r="AG94">
        <v>3408</v>
      </c>
      <c r="AH94">
        <v>233827.3</v>
      </c>
      <c r="AI94">
        <v>63043.97</v>
      </c>
      <c r="AN94" s="76">
        <f t="shared" si="7"/>
        <v>503590.88</v>
      </c>
      <c r="AO94" s="31">
        <f t="shared" si="8"/>
        <v>0</v>
      </c>
      <c r="AP94" s="21">
        <f t="shared" si="9"/>
        <v>503590.88</v>
      </c>
      <c r="AQ94" s="15">
        <f t="shared" si="10"/>
        <v>1175737.1800000002</v>
      </c>
      <c r="AR94" s="16">
        <f t="shared" si="11"/>
        <v>922817.07000000007</v>
      </c>
      <c r="AS94" s="26">
        <f t="shared" si="12"/>
        <v>252920.1100000001</v>
      </c>
    </row>
    <row r="95" spans="1:45" x14ac:dyDescent="0.25">
      <c r="A95" t="s">
        <v>549</v>
      </c>
      <c r="B95" t="s">
        <v>550</v>
      </c>
      <c r="C95" s="71">
        <v>2675</v>
      </c>
      <c r="D95" s="58" t="s">
        <v>1338</v>
      </c>
      <c r="E95" t="s">
        <v>3269</v>
      </c>
      <c r="F95" s="297">
        <v>135837.51999999999</v>
      </c>
      <c r="G95" s="297">
        <v>0</v>
      </c>
      <c r="H95" s="297">
        <v>190050.87</v>
      </c>
      <c r="J95">
        <v>3</v>
      </c>
      <c r="K95">
        <v>911396.84</v>
      </c>
      <c r="N95" s="297">
        <v>6000</v>
      </c>
      <c r="R95" s="297">
        <v>413</v>
      </c>
      <c r="U95">
        <v>622517.82999999996</v>
      </c>
      <c r="V95">
        <v>573056.03</v>
      </c>
      <c r="X95" s="297">
        <v>643.99</v>
      </c>
      <c r="Y95" s="297">
        <v>529964.65</v>
      </c>
      <c r="AC95" s="297">
        <v>1169640</v>
      </c>
      <c r="AD95" s="297">
        <v>386705</v>
      </c>
      <c r="AE95">
        <v>1271249</v>
      </c>
      <c r="AH95">
        <v>445948.6</v>
      </c>
      <c r="AI95">
        <v>160253.32</v>
      </c>
      <c r="AL95">
        <v>221.35</v>
      </c>
      <c r="AN95" s="76">
        <f t="shared" si="7"/>
        <v>325888.39</v>
      </c>
      <c r="AO95" s="31">
        <f t="shared" si="8"/>
        <v>6413</v>
      </c>
      <c r="AP95" s="21">
        <f t="shared" si="9"/>
        <v>319475.39</v>
      </c>
      <c r="AQ95" s="15">
        <f t="shared" si="10"/>
        <v>2086953.6400000001</v>
      </c>
      <c r="AR95" s="16">
        <f t="shared" si="11"/>
        <v>1877672.2700000003</v>
      </c>
      <c r="AS95" s="26">
        <f t="shared" si="12"/>
        <v>209281.36999999988</v>
      </c>
    </row>
    <row r="96" spans="1:45" x14ac:dyDescent="0.25">
      <c r="A96" t="s">
        <v>549</v>
      </c>
      <c r="B96" t="s">
        <v>550</v>
      </c>
      <c r="C96" s="71">
        <v>1715</v>
      </c>
      <c r="D96" s="58" t="s">
        <v>1339</v>
      </c>
      <c r="E96" t="s">
        <v>3270</v>
      </c>
      <c r="F96" s="297">
        <v>127300.07</v>
      </c>
      <c r="G96" s="297">
        <v>0</v>
      </c>
      <c r="H96" s="297">
        <v>15367.39</v>
      </c>
      <c r="J96">
        <v>1314862.02</v>
      </c>
      <c r="K96">
        <v>164074.74</v>
      </c>
      <c r="N96" s="297">
        <v>13550</v>
      </c>
      <c r="R96" s="297">
        <v>2427.88</v>
      </c>
      <c r="U96">
        <v>-201215.75</v>
      </c>
      <c r="V96">
        <v>1997218.5</v>
      </c>
      <c r="Y96" s="297">
        <v>488777.9</v>
      </c>
      <c r="Z96" s="297">
        <v>74000</v>
      </c>
      <c r="AA96" s="297">
        <v>210.78</v>
      </c>
      <c r="AC96" s="297">
        <v>915820</v>
      </c>
      <c r="AE96">
        <v>1013499</v>
      </c>
      <c r="AH96">
        <v>359363.45</v>
      </c>
      <c r="AI96">
        <v>117555.92</v>
      </c>
      <c r="AL96">
        <v>6.72</v>
      </c>
      <c r="AN96" s="76">
        <f t="shared" si="7"/>
        <v>142667.46000000002</v>
      </c>
      <c r="AO96" s="31">
        <f t="shared" si="8"/>
        <v>15977.880000000001</v>
      </c>
      <c r="AP96" s="21">
        <f t="shared" si="9"/>
        <v>126689.58000000002</v>
      </c>
      <c r="AQ96" s="15">
        <f t="shared" si="10"/>
        <v>1478808.6800000002</v>
      </c>
      <c r="AR96" s="16">
        <f t="shared" si="11"/>
        <v>1490425.0899999999</v>
      </c>
      <c r="AS96" s="26">
        <f t="shared" si="12"/>
        <v>-11616.409999999683</v>
      </c>
    </row>
    <row r="97" spans="1:45" x14ac:dyDescent="0.25">
      <c r="A97" t="s">
        <v>549</v>
      </c>
      <c r="B97" t="s">
        <v>550</v>
      </c>
      <c r="C97" s="71">
        <v>3187</v>
      </c>
      <c r="D97" s="58" t="s">
        <v>1340</v>
      </c>
      <c r="E97" t="s">
        <v>3271</v>
      </c>
      <c r="F97" s="297">
        <v>578461.02</v>
      </c>
      <c r="G97" s="297">
        <v>116520</v>
      </c>
      <c r="H97" s="297">
        <v>2831.71</v>
      </c>
      <c r="J97">
        <v>145286.06</v>
      </c>
      <c r="K97">
        <v>206848.08</v>
      </c>
      <c r="N97" s="297">
        <v>6000</v>
      </c>
      <c r="R97" s="297">
        <v>207</v>
      </c>
      <c r="U97">
        <v>363663.43</v>
      </c>
      <c r="V97">
        <v>569833.9</v>
      </c>
      <c r="Y97" s="297">
        <v>330959.7</v>
      </c>
      <c r="Z97" s="297">
        <v>366000</v>
      </c>
      <c r="AA97" s="297">
        <v>457.71</v>
      </c>
      <c r="AC97" s="297">
        <v>918650</v>
      </c>
      <c r="AD97" s="297">
        <v>346800</v>
      </c>
      <c r="AE97">
        <v>1137077</v>
      </c>
      <c r="AF97">
        <v>11360</v>
      </c>
      <c r="AH97">
        <v>340419.35</v>
      </c>
      <c r="AI97">
        <v>86248.52</v>
      </c>
      <c r="AN97" s="76">
        <f t="shared" si="7"/>
        <v>697812.73</v>
      </c>
      <c r="AO97" s="31">
        <f t="shared" si="8"/>
        <v>6207</v>
      </c>
      <c r="AP97" s="21">
        <f t="shared" si="9"/>
        <v>691605.73</v>
      </c>
      <c r="AQ97" s="15">
        <f t="shared" si="10"/>
        <v>1962867.41</v>
      </c>
      <c r="AR97" s="16">
        <f t="shared" si="11"/>
        <v>1575104.87</v>
      </c>
      <c r="AS97" s="26">
        <f t="shared" si="12"/>
        <v>387762.5399999998</v>
      </c>
    </row>
    <row r="98" spans="1:45" x14ac:dyDescent="0.25">
      <c r="A98" t="s">
        <v>549</v>
      </c>
      <c r="B98" t="s">
        <v>550</v>
      </c>
      <c r="C98" s="71">
        <v>2867</v>
      </c>
      <c r="D98" s="58" t="s">
        <v>1341</v>
      </c>
      <c r="E98" t="s">
        <v>3272</v>
      </c>
      <c r="F98" s="297">
        <v>736993.17</v>
      </c>
      <c r="G98" s="297">
        <v>0</v>
      </c>
      <c r="H98" s="297">
        <v>64799.76</v>
      </c>
      <c r="J98">
        <v>8857.17</v>
      </c>
      <c r="K98">
        <v>509682.73</v>
      </c>
      <c r="N98" s="297">
        <v>6000</v>
      </c>
      <c r="R98" s="297">
        <v>644.5</v>
      </c>
      <c r="U98">
        <v>306953.2</v>
      </c>
      <c r="V98">
        <v>528870.26</v>
      </c>
      <c r="Y98" s="297">
        <v>807458.39</v>
      </c>
      <c r="Z98" s="297">
        <v>468000</v>
      </c>
      <c r="AA98" s="297">
        <v>701.67</v>
      </c>
      <c r="AC98" s="297">
        <v>762920</v>
      </c>
      <c r="AD98" s="297">
        <v>334496</v>
      </c>
      <c r="AE98">
        <v>1031240</v>
      </c>
      <c r="AH98">
        <v>548598.42000000004</v>
      </c>
      <c r="AI98">
        <v>106788.65</v>
      </c>
      <c r="AN98" s="76">
        <f t="shared" si="7"/>
        <v>801792.93</v>
      </c>
      <c r="AO98" s="31">
        <f t="shared" si="8"/>
        <v>6644.5</v>
      </c>
      <c r="AP98" s="21">
        <f t="shared" si="9"/>
        <v>795148.43</v>
      </c>
      <c r="AQ98" s="15">
        <f t="shared" si="10"/>
        <v>2373576.06</v>
      </c>
      <c r="AR98" s="16">
        <f t="shared" si="11"/>
        <v>1686627.0699999998</v>
      </c>
      <c r="AS98" s="26">
        <f t="shared" si="12"/>
        <v>686948.99000000022</v>
      </c>
    </row>
    <row r="99" spans="1:45" x14ac:dyDescent="0.25">
      <c r="A99" t="s">
        <v>549</v>
      </c>
      <c r="B99" t="s">
        <v>550</v>
      </c>
      <c r="C99" s="71">
        <v>3076</v>
      </c>
      <c r="D99" s="58" t="s">
        <v>1342</v>
      </c>
      <c r="E99" t="s">
        <v>3273</v>
      </c>
      <c r="F99" s="297">
        <v>604122.06000000006</v>
      </c>
      <c r="G99" s="297">
        <v>0</v>
      </c>
      <c r="H99" s="297">
        <v>189168.27</v>
      </c>
      <c r="J99">
        <v>5868.21</v>
      </c>
      <c r="K99">
        <v>183491.35</v>
      </c>
      <c r="N99" s="297">
        <v>7710.8</v>
      </c>
      <c r="R99" s="297">
        <v>2008.32</v>
      </c>
      <c r="U99">
        <v>-222460.11</v>
      </c>
      <c r="V99">
        <v>713142.2</v>
      </c>
      <c r="Y99" s="297">
        <v>1083951.3500000001</v>
      </c>
      <c r="AA99" s="297">
        <v>460.06</v>
      </c>
      <c r="AC99" s="297">
        <v>1242295.6000000001</v>
      </c>
      <c r="AD99" s="297">
        <v>56800</v>
      </c>
      <c r="AE99">
        <v>1416357.6</v>
      </c>
      <c r="AH99">
        <v>185480.43</v>
      </c>
      <c r="AI99">
        <v>45195.3</v>
      </c>
      <c r="AJ99">
        <v>100000</v>
      </c>
      <c r="AN99" s="76">
        <f t="shared" si="7"/>
        <v>793290.33000000007</v>
      </c>
      <c r="AO99" s="31">
        <f t="shared" si="8"/>
        <v>9719.1200000000008</v>
      </c>
      <c r="AP99" s="21">
        <f t="shared" si="9"/>
        <v>783571.21000000008</v>
      </c>
      <c r="AQ99" s="15">
        <f t="shared" si="10"/>
        <v>2383507.0100000002</v>
      </c>
      <c r="AR99" s="16">
        <f t="shared" si="11"/>
        <v>1747033.33</v>
      </c>
      <c r="AS99" s="26">
        <f t="shared" si="12"/>
        <v>636473.68000000017</v>
      </c>
    </row>
    <row r="100" spans="1:45" x14ac:dyDescent="0.25">
      <c r="A100" t="s">
        <v>549</v>
      </c>
      <c r="B100" t="s">
        <v>550</v>
      </c>
      <c r="C100" s="71">
        <v>2086</v>
      </c>
      <c r="D100" s="58" t="s">
        <v>1343</v>
      </c>
      <c r="E100" t="s">
        <v>3274</v>
      </c>
      <c r="F100" s="297">
        <v>239071.63</v>
      </c>
      <c r="G100" s="297">
        <v>0</v>
      </c>
      <c r="H100" s="297">
        <v>64458.58</v>
      </c>
      <c r="J100">
        <v>155919.09</v>
      </c>
      <c r="K100">
        <v>177531.42</v>
      </c>
      <c r="N100" s="297">
        <v>6000</v>
      </c>
      <c r="R100" s="297">
        <v>224</v>
      </c>
      <c r="U100">
        <v>295855.28999999998</v>
      </c>
      <c r="V100">
        <v>673323.61</v>
      </c>
      <c r="Y100" s="297">
        <v>464804</v>
      </c>
      <c r="AA100" s="297">
        <v>289.61</v>
      </c>
      <c r="AC100" s="297">
        <v>334880</v>
      </c>
      <c r="AD100" s="297">
        <v>164160</v>
      </c>
      <c r="AE100">
        <v>520152</v>
      </c>
      <c r="AF100">
        <v>1500</v>
      </c>
      <c r="AH100">
        <v>499784.25</v>
      </c>
      <c r="AI100">
        <v>117339.54</v>
      </c>
      <c r="AN100" s="76">
        <f t="shared" si="7"/>
        <v>303530.21000000002</v>
      </c>
      <c r="AO100" s="31">
        <f t="shared" si="8"/>
        <v>6224</v>
      </c>
      <c r="AP100" s="21">
        <f t="shared" si="9"/>
        <v>297306.21000000002</v>
      </c>
      <c r="AQ100" s="15">
        <f t="shared" si="10"/>
        <v>964133.61</v>
      </c>
      <c r="AR100" s="16">
        <f t="shared" si="11"/>
        <v>1138775.79</v>
      </c>
      <c r="AS100" s="26">
        <f t="shared" si="12"/>
        <v>-174642.18000000005</v>
      </c>
    </row>
    <row r="101" spans="1:45" x14ac:dyDescent="0.25">
      <c r="A101" t="s">
        <v>549</v>
      </c>
      <c r="B101" t="s">
        <v>550</v>
      </c>
      <c r="C101" s="71">
        <v>1893</v>
      </c>
      <c r="D101" s="58" t="s">
        <v>1344</v>
      </c>
      <c r="E101" t="s">
        <v>3275</v>
      </c>
      <c r="F101" s="297">
        <v>368352.26</v>
      </c>
      <c r="G101" s="297">
        <v>0</v>
      </c>
      <c r="H101" s="297">
        <v>-3331.29</v>
      </c>
      <c r="J101">
        <v>3</v>
      </c>
      <c r="K101">
        <v>260766.51</v>
      </c>
      <c r="N101" s="297">
        <v>5000</v>
      </c>
      <c r="R101" s="297">
        <v>210</v>
      </c>
      <c r="U101">
        <v>-584685.38</v>
      </c>
      <c r="V101">
        <v>1404582.07</v>
      </c>
      <c r="Y101" s="297">
        <v>505808.12</v>
      </c>
      <c r="AA101" s="297">
        <v>543.66</v>
      </c>
      <c r="AC101" s="297">
        <v>815740</v>
      </c>
      <c r="AD101" s="297">
        <v>123600</v>
      </c>
      <c r="AE101">
        <v>925020</v>
      </c>
      <c r="AH101">
        <v>477450.59</v>
      </c>
      <c r="AI101">
        <v>58677.4</v>
      </c>
      <c r="AN101" s="76">
        <f t="shared" si="7"/>
        <v>365020.97000000003</v>
      </c>
      <c r="AO101" s="31">
        <f t="shared" si="8"/>
        <v>5210</v>
      </c>
      <c r="AP101" s="21">
        <f t="shared" si="9"/>
        <v>359810.97000000003</v>
      </c>
      <c r="AQ101" s="15">
        <f t="shared" si="10"/>
        <v>1445691.78</v>
      </c>
      <c r="AR101" s="16">
        <f t="shared" si="11"/>
        <v>1461147.99</v>
      </c>
      <c r="AS101" s="26">
        <f t="shared" si="12"/>
        <v>-15456.209999999963</v>
      </c>
    </row>
    <row r="102" spans="1:45" x14ac:dyDescent="0.25">
      <c r="A102" t="s">
        <v>549</v>
      </c>
      <c r="B102" t="s">
        <v>550</v>
      </c>
      <c r="C102" s="71">
        <v>2677</v>
      </c>
      <c r="D102" s="58" t="s">
        <v>1345</v>
      </c>
      <c r="E102" t="s">
        <v>3276</v>
      </c>
      <c r="F102" s="297">
        <v>223824.42</v>
      </c>
      <c r="G102" s="297">
        <v>0</v>
      </c>
      <c r="H102" s="297">
        <v>81345.73</v>
      </c>
      <c r="J102">
        <v>1</v>
      </c>
      <c r="K102">
        <v>162325.29999999999</v>
      </c>
      <c r="N102" s="297">
        <v>6000</v>
      </c>
      <c r="R102" s="297">
        <v>203</v>
      </c>
      <c r="U102">
        <v>37239.22</v>
      </c>
      <c r="V102">
        <v>819557.49</v>
      </c>
      <c r="Y102" s="297">
        <v>372225.32</v>
      </c>
      <c r="AA102" s="297">
        <v>7963.97</v>
      </c>
      <c r="AB102" s="297">
        <v>4900</v>
      </c>
      <c r="AC102" s="297">
        <v>3260190</v>
      </c>
      <c r="AD102" s="297">
        <v>162400</v>
      </c>
      <c r="AE102">
        <v>3423694.81</v>
      </c>
      <c r="AF102">
        <v>1500</v>
      </c>
      <c r="AG102">
        <v>11470</v>
      </c>
      <c r="AH102">
        <v>224299.69</v>
      </c>
      <c r="AI102">
        <v>316558.05</v>
      </c>
      <c r="AN102" s="76">
        <f t="shared" si="7"/>
        <v>305170.15000000002</v>
      </c>
      <c r="AO102" s="31">
        <f t="shared" si="8"/>
        <v>6203</v>
      </c>
      <c r="AP102" s="21">
        <f t="shared" si="9"/>
        <v>298967.15000000002</v>
      </c>
      <c r="AQ102" s="15">
        <f t="shared" si="10"/>
        <v>3807679.29</v>
      </c>
      <c r="AR102" s="16">
        <f t="shared" si="11"/>
        <v>3977522.55</v>
      </c>
      <c r="AS102" s="26">
        <f t="shared" si="12"/>
        <v>-169843.25999999978</v>
      </c>
    </row>
    <row r="103" spans="1:45" x14ac:dyDescent="0.25">
      <c r="A103" t="s">
        <v>549</v>
      </c>
      <c r="B103" t="s">
        <v>550</v>
      </c>
      <c r="C103" s="71">
        <v>2827</v>
      </c>
      <c r="D103" s="58" t="s">
        <v>1346</v>
      </c>
      <c r="E103" t="s">
        <v>3279</v>
      </c>
      <c r="F103" s="297">
        <v>89376.25</v>
      </c>
      <c r="G103" s="297">
        <v>0</v>
      </c>
      <c r="H103" s="297">
        <v>125958.88</v>
      </c>
      <c r="J103">
        <v>2</v>
      </c>
      <c r="K103">
        <v>482835.01</v>
      </c>
      <c r="N103" s="297">
        <v>6300</v>
      </c>
      <c r="R103" s="297">
        <v>0</v>
      </c>
      <c r="U103">
        <v>186727.36</v>
      </c>
      <c r="V103">
        <v>474645.55</v>
      </c>
      <c r="Y103" s="297">
        <v>548401.5</v>
      </c>
      <c r="AA103" s="297">
        <v>191.09</v>
      </c>
      <c r="AC103" s="297">
        <v>1287790</v>
      </c>
      <c r="AD103" s="297">
        <v>151760</v>
      </c>
      <c r="AE103">
        <v>1369856</v>
      </c>
      <c r="AH103">
        <v>308332.94</v>
      </c>
      <c r="AI103">
        <v>113969.42</v>
      </c>
      <c r="AN103" s="76">
        <f t="shared" si="7"/>
        <v>215335.13</v>
      </c>
      <c r="AO103" s="31">
        <f t="shared" si="8"/>
        <v>6300</v>
      </c>
      <c r="AP103" s="21">
        <f t="shared" si="9"/>
        <v>209035.13</v>
      </c>
      <c r="AQ103" s="15">
        <f t="shared" si="10"/>
        <v>1988142.5899999999</v>
      </c>
      <c r="AR103" s="16">
        <f t="shared" si="11"/>
        <v>1792158.3599999999</v>
      </c>
      <c r="AS103" s="26">
        <f t="shared" si="12"/>
        <v>195984.22999999998</v>
      </c>
    </row>
    <row r="104" spans="1:45" x14ac:dyDescent="0.25">
      <c r="A104" t="s">
        <v>549</v>
      </c>
      <c r="B104" t="s">
        <v>550</v>
      </c>
      <c r="C104" s="71">
        <v>3372</v>
      </c>
      <c r="D104" s="58" t="s">
        <v>1347</v>
      </c>
      <c r="E104" t="s">
        <v>3280</v>
      </c>
      <c r="F104" s="297">
        <v>624359.75</v>
      </c>
      <c r="G104" s="297">
        <v>15000</v>
      </c>
      <c r="H104" s="297">
        <v>393160.01</v>
      </c>
      <c r="J104">
        <v>7690.2</v>
      </c>
      <c r="K104">
        <v>185319.25</v>
      </c>
      <c r="N104" s="297">
        <v>5000</v>
      </c>
      <c r="R104" s="297">
        <v>2574.9899999999998</v>
      </c>
      <c r="U104">
        <v>178203</v>
      </c>
      <c r="V104">
        <v>1172968.6100000001</v>
      </c>
      <c r="Y104" s="297">
        <v>845380.01</v>
      </c>
      <c r="AA104" s="297">
        <v>704.65</v>
      </c>
      <c r="AC104" s="297">
        <v>370720</v>
      </c>
      <c r="AD104" s="297">
        <v>251580</v>
      </c>
      <c r="AE104">
        <v>643529.21</v>
      </c>
      <c r="AF104">
        <v>1140</v>
      </c>
      <c r="AH104">
        <v>672722.15</v>
      </c>
      <c r="AI104">
        <v>107422.98</v>
      </c>
      <c r="AL104">
        <v>5957.71</v>
      </c>
      <c r="AN104" s="76">
        <f t="shared" si="7"/>
        <v>1032519.76</v>
      </c>
      <c r="AO104" s="31">
        <f t="shared" si="8"/>
        <v>7574.99</v>
      </c>
      <c r="AP104" s="21">
        <f t="shared" si="9"/>
        <v>1024944.77</v>
      </c>
      <c r="AQ104" s="15">
        <f t="shared" si="10"/>
        <v>1468384.6600000001</v>
      </c>
      <c r="AR104" s="16">
        <f t="shared" si="11"/>
        <v>1430772.0499999998</v>
      </c>
      <c r="AS104" s="26">
        <f t="shared" si="12"/>
        <v>37612.610000000335</v>
      </c>
    </row>
    <row r="105" spans="1:45" x14ac:dyDescent="0.25">
      <c r="A105" t="s">
        <v>549</v>
      </c>
      <c r="B105" t="s">
        <v>550</v>
      </c>
      <c r="C105" s="71">
        <v>1747</v>
      </c>
      <c r="D105" s="58" t="s">
        <v>1348</v>
      </c>
      <c r="E105" t="s">
        <v>3328</v>
      </c>
      <c r="F105" s="297">
        <v>280918.03000000003</v>
      </c>
      <c r="G105" s="297">
        <v>0</v>
      </c>
      <c r="H105" s="297">
        <v>11698.18</v>
      </c>
      <c r="J105">
        <v>251352.15</v>
      </c>
      <c r="K105">
        <v>354487.32</v>
      </c>
      <c r="N105" s="297">
        <v>6000</v>
      </c>
      <c r="R105" s="297">
        <v>400</v>
      </c>
      <c r="U105">
        <v>199556.62</v>
      </c>
      <c r="V105">
        <v>764461.81</v>
      </c>
      <c r="Y105" s="297">
        <v>410453.04</v>
      </c>
      <c r="AA105" s="297">
        <v>411.39</v>
      </c>
      <c r="AC105" s="297">
        <v>1221500</v>
      </c>
      <c r="AD105" s="297">
        <v>266280</v>
      </c>
      <c r="AE105">
        <v>1355655</v>
      </c>
      <c r="AF105">
        <v>19150</v>
      </c>
      <c r="AH105">
        <v>169673.15</v>
      </c>
      <c r="AI105">
        <v>158199.03</v>
      </c>
      <c r="AL105">
        <v>540</v>
      </c>
      <c r="AN105" s="76">
        <f t="shared" si="7"/>
        <v>292616.21000000002</v>
      </c>
      <c r="AO105" s="31">
        <f t="shared" si="8"/>
        <v>6400</v>
      </c>
      <c r="AP105" s="21">
        <f t="shared" si="9"/>
        <v>286216.21000000002</v>
      </c>
      <c r="AQ105" s="15">
        <f t="shared" si="10"/>
        <v>1898644.43</v>
      </c>
      <c r="AR105" s="16">
        <f t="shared" si="11"/>
        <v>1703217.18</v>
      </c>
      <c r="AS105" s="26">
        <f t="shared" si="12"/>
        <v>195427.25</v>
      </c>
    </row>
    <row r="106" spans="1:45" x14ac:dyDescent="0.25">
      <c r="A106" t="s">
        <v>549</v>
      </c>
      <c r="B106" t="s">
        <v>550</v>
      </c>
      <c r="C106" s="71">
        <v>2607</v>
      </c>
      <c r="D106" s="58" t="s">
        <v>1349</v>
      </c>
      <c r="E106" t="s">
        <v>3329</v>
      </c>
      <c r="F106" s="297">
        <v>455249.02</v>
      </c>
      <c r="G106" s="297">
        <v>0</v>
      </c>
      <c r="H106" s="297">
        <v>19017.740000000002</v>
      </c>
      <c r="J106">
        <v>902136.13</v>
      </c>
      <c r="K106">
        <v>166975.89000000001</v>
      </c>
      <c r="N106" s="297">
        <v>6000</v>
      </c>
      <c r="R106" s="297">
        <v>2908</v>
      </c>
      <c r="U106">
        <v>-68530.87</v>
      </c>
      <c r="V106">
        <v>1440238.21</v>
      </c>
      <c r="Y106" s="297">
        <v>811975.05</v>
      </c>
      <c r="AA106" s="297">
        <v>190.67</v>
      </c>
      <c r="AC106" s="297">
        <v>1173770</v>
      </c>
      <c r="AD106" s="297">
        <v>32000</v>
      </c>
      <c r="AE106">
        <v>1345331</v>
      </c>
      <c r="AF106">
        <v>400</v>
      </c>
      <c r="AH106">
        <v>251569.34</v>
      </c>
      <c r="AI106">
        <v>128496.73</v>
      </c>
      <c r="AL106">
        <v>25.21</v>
      </c>
      <c r="AN106" s="76">
        <f t="shared" si="7"/>
        <v>474266.76</v>
      </c>
      <c r="AO106" s="31">
        <f t="shared" si="8"/>
        <v>8908</v>
      </c>
      <c r="AP106" s="21">
        <f t="shared" si="9"/>
        <v>465358.76</v>
      </c>
      <c r="AQ106" s="15">
        <f t="shared" si="10"/>
        <v>2017935.7200000002</v>
      </c>
      <c r="AR106" s="16">
        <f t="shared" si="11"/>
        <v>1725822.28</v>
      </c>
      <c r="AS106" s="26">
        <f t="shared" si="12"/>
        <v>292113.44000000018</v>
      </c>
    </row>
    <row r="107" spans="1:45" x14ac:dyDescent="0.25">
      <c r="A107" t="s">
        <v>549</v>
      </c>
      <c r="B107" t="s">
        <v>550</v>
      </c>
      <c r="C107" s="71">
        <v>2124</v>
      </c>
      <c r="D107" s="58" t="s">
        <v>1350</v>
      </c>
      <c r="E107" t="s">
        <v>3334</v>
      </c>
      <c r="F107" s="297">
        <v>1229996.08</v>
      </c>
      <c r="G107" s="297">
        <v>0</v>
      </c>
      <c r="H107" s="297">
        <v>50179.45</v>
      </c>
      <c r="J107">
        <v>1794995.42</v>
      </c>
      <c r="K107">
        <v>255050.96</v>
      </c>
      <c r="N107" s="297">
        <v>11300</v>
      </c>
      <c r="R107" s="297">
        <v>0</v>
      </c>
      <c r="U107">
        <v>521836.13</v>
      </c>
      <c r="V107">
        <v>2616413.23</v>
      </c>
      <c r="Y107" s="297">
        <v>783636.18</v>
      </c>
      <c r="Z107" s="297">
        <v>49480</v>
      </c>
      <c r="AA107" s="297">
        <v>1178.5899999999999</v>
      </c>
      <c r="AC107" s="297">
        <v>408420</v>
      </c>
      <c r="AD107" s="297">
        <v>188190</v>
      </c>
      <c r="AE107">
        <v>526201.81999999995</v>
      </c>
      <c r="AF107">
        <v>320</v>
      </c>
      <c r="AH107">
        <v>291379.46000000002</v>
      </c>
      <c r="AI107">
        <v>171305.94</v>
      </c>
      <c r="AN107" s="76">
        <f t="shared" si="7"/>
        <v>1280175.53</v>
      </c>
      <c r="AO107" s="31">
        <f t="shared" si="8"/>
        <v>11300</v>
      </c>
      <c r="AP107" s="21">
        <f t="shared" si="9"/>
        <v>1268875.53</v>
      </c>
      <c r="AQ107" s="15">
        <f t="shared" si="10"/>
        <v>1430904.77</v>
      </c>
      <c r="AR107" s="16">
        <f t="shared" si="11"/>
        <v>989207.22</v>
      </c>
      <c r="AS107" s="26">
        <f t="shared" si="12"/>
        <v>441697.55000000005</v>
      </c>
    </row>
    <row r="108" spans="1:45" x14ac:dyDescent="0.25">
      <c r="A108" t="s">
        <v>553</v>
      </c>
      <c r="B108" t="s">
        <v>554</v>
      </c>
      <c r="C108" s="71">
        <v>2908</v>
      </c>
      <c r="D108" s="58" t="s">
        <v>1351</v>
      </c>
      <c r="E108" t="s">
        <v>3282</v>
      </c>
      <c r="F108" s="297">
        <v>240292.8</v>
      </c>
      <c r="G108" s="297">
        <v>0</v>
      </c>
      <c r="H108" s="297">
        <v>50586.5</v>
      </c>
      <c r="J108">
        <v>-98.43</v>
      </c>
      <c r="K108">
        <v>106409.7</v>
      </c>
      <c r="R108" s="297">
        <v>904.52</v>
      </c>
      <c r="U108">
        <v>-1905053.59</v>
      </c>
      <c r="V108">
        <v>2310952.34</v>
      </c>
      <c r="W108" s="297">
        <v>117</v>
      </c>
      <c r="Y108" s="297">
        <v>741050.33</v>
      </c>
      <c r="Z108" s="297">
        <v>75000</v>
      </c>
      <c r="AA108" s="297">
        <v>528.51</v>
      </c>
      <c r="AC108" s="297">
        <v>777090</v>
      </c>
      <c r="AD108" s="297">
        <v>208280</v>
      </c>
      <c r="AE108">
        <v>932106.64</v>
      </c>
      <c r="AH108">
        <v>669588.31000000006</v>
      </c>
      <c r="AI108">
        <v>36583.589999999997</v>
      </c>
      <c r="AN108" s="76">
        <f t="shared" si="7"/>
        <v>290879.3</v>
      </c>
      <c r="AO108" s="31">
        <f t="shared" si="8"/>
        <v>904.52</v>
      </c>
      <c r="AP108" s="21">
        <f t="shared" si="9"/>
        <v>289974.77999999997</v>
      </c>
      <c r="AQ108" s="15">
        <f t="shared" si="10"/>
        <v>1802065.8399999999</v>
      </c>
      <c r="AR108" s="16">
        <f t="shared" si="11"/>
        <v>1638278.5400000003</v>
      </c>
      <c r="AS108" s="26">
        <f t="shared" si="12"/>
        <v>163787.29999999958</v>
      </c>
    </row>
    <row r="109" spans="1:45" x14ac:dyDescent="0.25">
      <c r="A109" t="s">
        <v>553</v>
      </c>
      <c r="B109" t="s">
        <v>554</v>
      </c>
      <c r="C109" s="71">
        <v>2944</v>
      </c>
      <c r="D109" s="58" t="s">
        <v>1352</v>
      </c>
      <c r="E109" t="s">
        <v>3283</v>
      </c>
      <c r="F109" s="297">
        <v>857515.76</v>
      </c>
      <c r="G109" s="297">
        <v>0</v>
      </c>
      <c r="H109" s="297">
        <v>28019.66</v>
      </c>
      <c r="J109">
        <v>1247904.6399999999</v>
      </c>
      <c r="K109">
        <v>85860.68</v>
      </c>
      <c r="O109" s="297">
        <v>0</v>
      </c>
      <c r="R109" s="297">
        <v>532.72</v>
      </c>
      <c r="U109">
        <v>794380.63</v>
      </c>
      <c r="V109">
        <v>1228203.58</v>
      </c>
      <c r="Y109" s="297">
        <v>573699.44999999995</v>
      </c>
      <c r="Z109" s="297">
        <v>75000</v>
      </c>
      <c r="AA109" s="297">
        <v>920.42</v>
      </c>
      <c r="AC109" s="297">
        <v>697500</v>
      </c>
      <c r="AD109" s="297">
        <v>144300</v>
      </c>
      <c r="AE109">
        <v>853265.84</v>
      </c>
      <c r="AH109">
        <v>220179.17</v>
      </c>
      <c r="AI109">
        <v>96066.05</v>
      </c>
      <c r="AN109" s="76">
        <f t="shared" si="7"/>
        <v>885535.42</v>
      </c>
      <c r="AO109" s="31">
        <f t="shared" si="8"/>
        <v>532.72</v>
      </c>
      <c r="AP109" s="21">
        <f t="shared" si="9"/>
        <v>885002.70000000007</v>
      </c>
      <c r="AQ109" s="15">
        <f t="shared" si="10"/>
        <v>1491419.87</v>
      </c>
      <c r="AR109" s="16">
        <f t="shared" si="11"/>
        <v>1169511.06</v>
      </c>
      <c r="AS109" s="26">
        <f t="shared" si="12"/>
        <v>321908.81000000006</v>
      </c>
    </row>
    <row r="110" spans="1:45" x14ac:dyDescent="0.25">
      <c r="A110" t="s">
        <v>553</v>
      </c>
      <c r="B110" t="s">
        <v>554</v>
      </c>
      <c r="C110" s="71">
        <v>4209</v>
      </c>
      <c r="D110" s="58" t="s">
        <v>1353</v>
      </c>
      <c r="E110" t="s">
        <v>3284</v>
      </c>
      <c r="F110" s="297">
        <v>280256.17</v>
      </c>
      <c r="G110" s="297">
        <v>0</v>
      </c>
      <c r="H110" s="297">
        <v>52915.08</v>
      </c>
      <c r="J110">
        <v>1216617.3600000001</v>
      </c>
      <c r="K110">
        <v>126415.63</v>
      </c>
      <c r="O110" s="297">
        <v>6000</v>
      </c>
      <c r="R110" s="297">
        <v>288.79000000000002</v>
      </c>
      <c r="U110">
        <v>302595.07</v>
      </c>
      <c r="V110">
        <v>1322855.6000000001</v>
      </c>
      <c r="Y110" s="297">
        <v>749231.92</v>
      </c>
      <c r="AA110" s="297">
        <v>467.06</v>
      </c>
      <c r="AC110" s="297">
        <v>764400</v>
      </c>
      <c r="AD110" s="297">
        <v>288400</v>
      </c>
      <c r="AE110">
        <v>919094.8</v>
      </c>
      <c r="AH110">
        <v>498484.98</v>
      </c>
      <c r="AI110">
        <v>93445.42</v>
      </c>
      <c r="AN110" s="76">
        <f t="shared" si="7"/>
        <v>333171.25</v>
      </c>
      <c r="AO110" s="31">
        <f t="shared" si="8"/>
        <v>6288.79</v>
      </c>
      <c r="AP110" s="21">
        <f t="shared" si="9"/>
        <v>326882.46000000002</v>
      </c>
      <c r="AQ110" s="15">
        <f t="shared" si="10"/>
        <v>1802498.98</v>
      </c>
      <c r="AR110" s="16">
        <f t="shared" si="11"/>
        <v>1511025.2</v>
      </c>
      <c r="AS110" s="26">
        <f t="shared" si="12"/>
        <v>291473.78000000003</v>
      </c>
    </row>
    <row r="111" spans="1:45" x14ac:dyDescent="0.25">
      <c r="A111" t="s">
        <v>553</v>
      </c>
      <c r="B111" t="s">
        <v>554</v>
      </c>
      <c r="C111" s="71">
        <v>4669</v>
      </c>
      <c r="D111" s="58" t="s">
        <v>1354</v>
      </c>
      <c r="E111" t="s">
        <v>3285</v>
      </c>
      <c r="F111" s="297">
        <v>326924.26</v>
      </c>
      <c r="G111" s="297">
        <v>0</v>
      </c>
      <c r="H111" s="297">
        <v>157637.23000000001</v>
      </c>
      <c r="J111">
        <v>1066784.3</v>
      </c>
      <c r="K111">
        <v>284922.94</v>
      </c>
      <c r="O111" s="297">
        <v>288.79000000000002</v>
      </c>
      <c r="R111" s="297">
        <v>-509</v>
      </c>
      <c r="U111">
        <v>-195022.42</v>
      </c>
      <c r="V111">
        <v>2235714.37</v>
      </c>
      <c r="Y111" s="297">
        <v>717517.59</v>
      </c>
      <c r="AA111" s="297">
        <v>510.96</v>
      </c>
      <c r="AC111" s="297">
        <v>1083481.8</v>
      </c>
      <c r="AD111" s="297">
        <v>162800</v>
      </c>
      <c r="AE111">
        <v>1239046.8</v>
      </c>
      <c r="AH111">
        <v>466539.97</v>
      </c>
      <c r="AI111">
        <v>215596.59</v>
      </c>
      <c r="AN111" s="76">
        <f t="shared" si="7"/>
        <v>484561.49</v>
      </c>
      <c r="AO111" s="31">
        <f t="shared" si="8"/>
        <v>-220.20999999999998</v>
      </c>
      <c r="AP111" s="21">
        <f t="shared" si="9"/>
        <v>484781.7</v>
      </c>
      <c r="AQ111" s="15">
        <f t="shared" si="10"/>
        <v>1964310.35</v>
      </c>
      <c r="AR111" s="16">
        <f t="shared" si="11"/>
        <v>1921183.36</v>
      </c>
      <c r="AS111" s="26">
        <f t="shared" si="12"/>
        <v>43126.989999999991</v>
      </c>
    </row>
    <row r="112" spans="1:45" x14ac:dyDescent="0.25">
      <c r="A112" t="s">
        <v>553</v>
      </c>
      <c r="B112" t="s">
        <v>554</v>
      </c>
      <c r="C112" s="71">
        <v>2279</v>
      </c>
      <c r="D112" s="58" t="s">
        <v>1355</v>
      </c>
      <c r="E112" t="s">
        <v>3286</v>
      </c>
      <c r="F112" s="297">
        <v>455084.39</v>
      </c>
      <c r="G112" s="297">
        <v>0</v>
      </c>
      <c r="H112" s="297">
        <v>83392.2</v>
      </c>
      <c r="J112">
        <v>421745.56</v>
      </c>
      <c r="K112">
        <v>49355.92</v>
      </c>
      <c r="N112" s="297">
        <v>37200</v>
      </c>
      <c r="R112" s="297">
        <v>1379.4</v>
      </c>
      <c r="U112">
        <v>-868090.31</v>
      </c>
      <c r="V112">
        <v>1762414.5</v>
      </c>
      <c r="Y112" s="297">
        <v>650060.53</v>
      </c>
      <c r="Z112" s="297">
        <v>60000</v>
      </c>
      <c r="AA112" s="297">
        <v>554.01</v>
      </c>
      <c r="AC112" s="297">
        <v>627724.80000000005</v>
      </c>
      <c r="AD112" s="297">
        <v>125200</v>
      </c>
      <c r="AE112">
        <v>782651.8</v>
      </c>
      <c r="AG112">
        <v>808</v>
      </c>
      <c r="AH112">
        <v>359471.51</v>
      </c>
      <c r="AI112">
        <v>112110.55</v>
      </c>
      <c r="AN112" s="76">
        <f t="shared" si="7"/>
        <v>538476.59</v>
      </c>
      <c r="AO112" s="31">
        <f t="shared" si="8"/>
        <v>38579.4</v>
      </c>
      <c r="AP112" s="21">
        <f t="shared" si="9"/>
        <v>499897.18999999994</v>
      </c>
      <c r="AQ112" s="15">
        <f t="shared" si="10"/>
        <v>1463539.34</v>
      </c>
      <c r="AR112" s="16">
        <f t="shared" si="11"/>
        <v>1255041.8600000001</v>
      </c>
      <c r="AS112" s="26">
        <f t="shared" si="12"/>
        <v>208497.47999999998</v>
      </c>
    </row>
    <row r="113" spans="1:45" x14ac:dyDescent="0.25">
      <c r="A113" t="s">
        <v>553</v>
      </c>
      <c r="B113" t="s">
        <v>554</v>
      </c>
      <c r="C113" s="71">
        <v>723</v>
      </c>
      <c r="D113" s="58" t="s">
        <v>1356</v>
      </c>
      <c r="E113" t="s">
        <v>3287</v>
      </c>
      <c r="F113" s="297">
        <v>314259.46999999997</v>
      </c>
      <c r="G113" s="297">
        <v>0</v>
      </c>
      <c r="H113" s="297">
        <v>17996.650000000001</v>
      </c>
      <c r="J113">
        <v>1917068.41</v>
      </c>
      <c r="K113">
        <v>149048.38</v>
      </c>
      <c r="L113">
        <v>1</v>
      </c>
      <c r="R113" s="297">
        <v>1086</v>
      </c>
      <c r="U113">
        <v>1948609.62</v>
      </c>
      <c r="V113">
        <v>513834.47</v>
      </c>
      <c r="Y113" s="297">
        <v>517894.55</v>
      </c>
      <c r="Z113" s="297">
        <v>76000</v>
      </c>
      <c r="AA113" s="297">
        <v>570.29999999999995</v>
      </c>
      <c r="AC113" s="297">
        <v>590080</v>
      </c>
      <c r="AD113" s="297">
        <v>106530.77</v>
      </c>
      <c r="AE113">
        <v>713142.15</v>
      </c>
      <c r="AH113">
        <v>428269.13</v>
      </c>
      <c r="AI113">
        <v>106645.52</v>
      </c>
      <c r="AN113" s="76">
        <f t="shared" si="7"/>
        <v>332256.12</v>
      </c>
      <c r="AO113" s="31">
        <f t="shared" si="8"/>
        <v>1086</v>
      </c>
      <c r="AP113" s="21">
        <f t="shared" si="9"/>
        <v>331170.12</v>
      </c>
      <c r="AQ113" s="15">
        <f t="shared" si="10"/>
        <v>1291075.6200000001</v>
      </c>
      <c r="AR113" s="16">
        <f t="shared" si="11"/>
        <v>1248056.8</v>
      </c>
      <c r="AS113" s="26">
        <f t="shared" si="12"/>
        <v>43018.820000000065</v>
      </c>
    </row>
    <row r="114" spans="1:45" x14ac:dyDescent="0.25">
      <c r="A114" t="s">
        <v>553</v>
      </c>
      <c r="B114" t="s">
        <v>554</v>
      </c>
      <c r="C114" s="71">
        <v>3567</v>
      </c>
      <c r="D114" s="58" t="s">
        <v>1357</v>
      </c>
      <c r="E114" t="s">
        <v>3288</v>
      </c>
      <c r="F114" s="297">
        <v>261402.46</v>
      </c>
      <c r="G114" s="297">
        <v>189370.56</v>
      </c>
      <c r="H114" s="297">
        <v>250870.31</v>
      </c>
      <c r="J114">
        <v>471423.9</v>
      </c>
      <c r="K114">
        <v>161191.96</v>
      </c>
      <c r="O114" s="297">
        <v>-1840.74</v>
      </c>
      <c r="R114" s="297">
        <v>-1423.22</v>
      </c>
      <c r="U114">
        <v>-2652436.2000000002</v>
      </c>
      <c r="V114">
        <v>3774792.24</v>
      </c>
      <c r="Y114" s="297">
        <v>1168507.97</v>
      </c>
      <c r="Z114" s="297">
        <v>155680</v>
      </c>
      <c r="AA114" s="297">
        <v>10.66</v>
      </c>
      <c r="AC114" s="297">
        <v>833646.26</v>
      </c>
      <c r="AD114" s="297">
        <v>202300</v>
      </c>
      <c r="AE114">
        <v>1031122.26</v>
      </c>
      <c r="AF114">
        <v>6080</v>
      </c>
      <c r="AH114">
        <v>832428.89</v>
      </c>
      <c r="AI114">
        <v>86421.63</v>
      </c>
      <c r="AN114" s="76">
        <f t="shared" si="7"/>
        <v>701643.33000000007</v>
      </c>
      <c r="AO114" s="31">
        <f t="shared" si="8"/>
        <v>-3263.96</v>
      </c>
      <c r="AP114" s="21">
        <f t="shared" si="9"/>
        <v>704907.29</v>
      </c>
      <c r="AQ114" s="15">
        <f t="shared" si="10"/>
        <v>2360144.8899999997</v>
      </c>
      <c r="AR114" s="16">
        <f t="shared" si="11"/>
        <v>1956052.7799999998</v>
      </c>
      <c r="AS114" s="26">
        <f t="shared" si="12"/>
        <v>404092.10999999987</v>
      </c>
    </row>
    <row r="115" spans="1:45" x14ac:dyDescent="0.25">
      <c r="A115" t="s">
        <v>553</v>
      </c>
      <c r="B115" t="s">
        <v>554</v>
      </c>
      <c r="C115" s="71">
        <v>2416</v>
      </c>
      <c r="D115" s="58" t="s">
        <v>1358</v>
      </c>
      <c r="E115" t="s">
        <v>3289</v>
      </c>
      <c r="F115" s="297">
        <v>573313.52</v>
      </c>
      <c r="G115" s="297">
        <v>0</v>
      </c>
      <c r="H115" s="297">
        <v>28494.86</v>
      </c>
      <c r="J115">
        <v>252348.31</v>
      </c>
      <c r="K115">
        <v>310047.03000000003</v>
      </c>
      <c r="R115" s="297">
        <v>-8362.5</v>
      </c>
      <c r="U115">
        <v>-911010.05</v>
      </c>
      <c r="V115">
        <v>1908283.93</v>
      </c>
      <c r="Y115" s="297">
        <v>556650.32999999996</v>
      </c>
      <c r="Z115" s="297">
        <v>151880</v>
      </c>
      <c r="AA115" s="297">
        <v>552.83000000000004</v>
      </c>
      <c r="AC115" s="297">
        <v>807200</v>
      </c>
      <c r="AE115">
        <v>952903</v>
      </c>
      <c r="AH115">
        <v>294196.46999999997</v>
      </c>
      <c r="AI115">
        <v>75666.350000000006</v>
      </c>
      <c r="AN115" s="76">
        <f t="shared" si="7"/>
        <v>601808.38</v>
      </c>
      <c r="AO115" s="31">
        <f t="shared" si="8"/>
        <v>-8362.5</v>
      </c>
      <c r="AP115" s="21">
        <f t="shared" si="9"/>
        <v>610170.88</v>
      </c>
      <c r="AQ115" s="15">
        <f t="shared" si="10"/>
        <v>1516283.16</v>
      </c>
      <c r="AR115" s="16">
        <f t="shared" si="11"/>
        <v>1322765.82</v>
      </c>
      <c r="AS115" s="26">
        <f t="shared" si="12"/>
        <v>193517.33999999985</v>
      </c>
    </row>
    <row r="116" spans="1:45" x14ac:dyDescent="0.25">
      <c r="A116" t="s">
        <v>553</v>
      </c>
      <c r="B116" t="s">
        <v>554</v>
      </c>
      <c r="C116" s="71">
        <v>1268</v>
      </c>
      <c r="D116" s="58" t="s">
        <v>1359</v>
      </c>
      <c r="E116" t="s">
        <v>3290</v>
      </c>
      <c r="F116" s="297">
        <v>423672.12</v>
      </c>
      <c r="G116" s="297">
        <v>0</v>
      </c>
      <c r="H116" s="297">
        <v>45078.63</v>
      </c>
      <c r="J116">
        <v>925049.32</v>
      </c>
      <c r="K116">
        <v>215685.21</v>
      </c>
      <c r="R116" s="297">
        <v>-18.72</v>
      </c>
      <c r="U116">
        <v>-437847.08</v>
      </c>
      <c r="V116">
        <v>1980426.11</v>
      </c>
      <c r="Y116" s="297">
        <v>576705.23</v>
      </c>
      <c r="Z116" s="297">
        <v>144000</v>
      </c>
      <c r="AA116" s="297">
        <v>516.22</v>
      </c>
      <c r="AC116" s="297">
        <v>667689</v>
      </c>
      <c r="AD116" s="297">
        <v>114390</v>
      </c>
      <c r="AE116">
        <v>768005</v>
      </c>
      <c r="AF116">
        <v>320</v>
      </c>
      <c r="AG116">
        <v>1408</v>
      </c>
      <c r="AH116">
        <v>453342.73</v>
      </c>
      <c r="AI116">
        <v>101113.7</v>
      </c>
      <c r="AN116" s="76">
        <f t="shared" si="7"/>
        <v>468750.75</v>
      </c>
      <c r="AO116" s="31">
        <f t="shared" si="8"/>
        <v>-18.72</v>
      </c>
      <c r="AP116" s="21">
        <f t="shared" si="9"/>
        <v>468769.47</v>
      </c>
      <c r="AQ116" s="15">
        <f t="shared" si="10"/>
        <v>1503300.45</v>
      </c>
      <c r="AR116" s="16">
        <f t="shared" si="11"/>
        <v>1324189.43</v>
      </c>
      <c r="AS116" s="26">
        <f t="shared" si="12"/>
        <v>179111.02000000002</v>
      </c>
    </row>
    <row r="117" spans="1:45" x14ac:dyDescent="0.25">
      <c r="A117" t="s">
        <v>553</v>
      </c>
      <c r="B117" t="s">
        <v>554</v>
      </c>
      <c r="C117" s="71">
        <v>3345</v>
      </c>
      <c r="D117" s="58" t="s">
        <v>1360</v>
      </c>
      <c r="E117" t="s">
        <v>3291</v>
      </c>
      <c r="F117" s="297">
        <v>632065.21</v>
      </c>
      <c r="G117" s="297">
        <v>23129.85</v>
      </c>
      <c r="H117" s="297">
        <v>43369.36</v>
      </c>
      <c r="J117">
        <v>170858.92</v>
      </c>
      <c r="K117">
        <v>382446.03</v>
      </c>
      <c r="R117" s="297">
        <v>-1453</v>
      </c>
      <c r="U117">
        <v>-1054989.74</v>
      </c>
      <c r="V117">
        <v>2133398.12</v>
      </c>
      <c r="Y117" s="297">
        <v>745829.83</v>
      </c>
      <c r="Z117" s="297">
        <v>71000</v>
      </c>
      <c r="AA117" s="297">
        <v>662.62</v>
      </c>
      <c r="AC117" s="297">
        <v>1266844.6000000001</v>
      </c>
      <c r="AD117" s="297">
        <v>146400</v>
      </c>
      <c r="AE117">
        <v>1446489.7</v>
      </c>
      <c r="AH117">
        <v>356457.76</v>
      </c>
      <c r="AI117">
        <v>95535.6</v>
      </c>
      <c r="AN117" s="76">
        <f t="shared" si="7"/>
        <v>698564.41999999993</v>
      </c>
      <c r="AO117" s="31">
        <f t="shared" si="8"/>
        <v>-1453</v>
      </c>
      <c r="AP117" s="21">
        <f t="shared" si="9"/>
        <v>700017.41999999993</v>
      </c>
      <c r="AQ117" s="15">
        <f t="shared" si="10"/>
        <v>2230737.0499999998</v>
      </c>
      <c r="AR117" s="16">
        <f t="shared" si="11"/>
        <v>1898483.06</v>
      </c>
      <c r="AS117" s="26">
        <f t="shared" si="12"/>
        <v>332253.98999999976</v>
      </c>
    </row>
    <row r="118" spans="1:45" x14ac:dyDescent="0.25">
      <c r="A118" t="s">
        <v>553</v>
      </c>
      <c r="B118" t="s">
        <v>554</v>
      </c>
      <c r="C118" s="71">
        <v>1431</v>
      </c>
      <c r="D118" s="58" t="s">
        <v>1361</v>
      </c>
      <c r="E118" t="s">
        <v>3292</v>
      </c>
      <c r="F118" s="297">
        <v>245291.37</v>
      </c>
      <c r="G118" s="297">
        <v>0</v>
      </c>
      <c r="H118" s="297">
        <v>27354.07</v>
      </c>
      <c r="J118">
        <v>5</v>
      </c>
      <c r="K118">
        <v>140046.85</v>
      </c>
      <c r="O118" s="297">
        <v>6000</v>
      </c>
      <c r="R118" s="297">
        <v>-1864</v>
      </c>
      <c r="U118">
        <v>-1511542.96</v>
      </c>
      <c r="V118">
        <v>1945240.49</v>
      </c>
      <c r="Y118" s="297">
        <v>410026.77</v>
      </c>
      <c r="Z118" s="297">
        <v>121500</v>
      </c>
      <c r="AA118" s="297">
        <v>396.79</v>
      </c>
      <c r="AC118" s="297">
        <v>772885.3</v>
      </c>
      <c r="AD118" s="297">
        <v>318627.5</v>
      </c>
      <c r="AE118">
        <v>965818.3</v>
      </c>
      <c r="AG118">
        <v>1800</v>
      </c>
      <c r="AH118">
        <v>452343.69</v>
      </c>
      <c r="AI118">
        <v>24472.48</v>
      </c>
      <c r="AL118">
        <v>16.13</v>
      </c>
      <c r="AN118" s="76">
        <f t="shared" si="7"/>
        <v>272645.44</v>
      </c>
      <c r="AO118" s="31">
        <f t="shared" si="8"/>
        <v>4136</v>
      </c>
      <c r="AP118" s="21">
        <f t="shared" si="9"/>
        <v>268509.44</v>
      </c>
      <c r="AQ118" s="15">
        <f t="shared" si="10"/>
        <v>1623436.36</v>
      </c>
      <c r="AR118" s="16">
        <f t="shared" si="11"/>
        <v>1444450.5999999999</v>
      </c>
      <c r="AS118" s="26">
        <f t="shared" si="12"/>
        <v>178985.76000000024</v>
      </c>
    </row>
    <row r="119" spans="1:45" x14ac:dyDescent="0.25">
      <c r="A119" t="s">
        <v>553</v>
      </c>
      <c r="B119" t="s">
        <v>554</v>
      </c>
      <c r="C119" s="71">
        <v>2020</v>
      </c>
      <c r="D119" s="58" t="s">
        <v>1362</v>
      </c>
      <c r="E119" t="s">
        <v>3293</v>
      </c>
      <c r="F119" s="297">
        <v>193601.76</v>
      </c>
      <c r="G119" s="297">
        <v>0</v>
      </c>
      <c r="H119" s="297">
        <v>32928.44</v>
      </c>
      <c r="J119">
        <v>271204.12</v>
      </c>
      <c r="K119">
        <v>124925.87</v>
      </c>
      <c r="R119" s="297">
        <v>0</v>
      </c>
      <c r="U119">
        <v>-1801723.99</v>
      </c>
      <c r="V119">
        <v>2404357.2799999998</v>
      </c>
      <c r="Y119" s="297">
        <v>881416.66</v>
      </c>
      <c r="AA119" s="297">
        <v>284.58999999999997</v>
      </c>
      <c r="AC119" s="297">
        <v>577040</v>
      </c>
      <c r="AE119">
        <v>759236.45</v>
      </c>
      <c r="AH119">
        <v>462847.12</v>
      </c>
      <c r="AI119">
        <v>83430.78</v>
      </c>
      <c r="AN119" s="76">
        <f t="shared" si="7"/>
        <v>226530.2</v>
      </c>
      <c r="AO119" s="31">
        <f t="shared" si="8"/>
        <v>0</v>
      </c>
      <c r="AP119" s="21">
        <f t="shared" si="9"/>
        <v>226530.2</v>
      </c>
      <c r="AQ119" s="15">
        <f t="shared" si="10"/>
        <v>1458741.25</v>
      </c>
      <c r="AR119" s="16">
        <f t="shared" si="11"/>
        <v>1305514.3499999999</v>
      </c>
      <c r="AS119" s="26">
        <f t="shared" si="12"/>
        <v>153226.90000000014</v>
      </c>
    </row>
    <row r="120" spans="1:45" x14ac:dyDescent="0.25">
      <c r="A120" t="s">
        <v>553</v>
      </c>
      <c r="B120" t="s">
        <v>554</v>
      </c>
      <c r="C120" s="71">
        <v>3005</v>
      </c>
      <c r="D120" s="58" t="s">
        <v>1363</v>
      </c>
      <c r="E120" t="s">
        <v>3294</v>
      </c>
      <c r="F120" s="297">
        <v>442454.37</v>
      </c>
      <c r="G120" s="297">
        <v>0</v>
      </c>
      <c r="H120" s="297">
        <v>23074.639999999999</v>
      </c>
      <c r="J120">
        <v>7</v>
      </c>
      <c r="K120">
        <v>131119.03</v>
      </c>
      <c r="R120" s="297">
        <v>-9312.27</v>
      </c>
      <c r="U120">
        <v>-2700059.1</v>
      </c>
      <c r="V120">
        <v>3154007.83</v>
      </c>
      <c r="Y120" s="297">
        <v>607359.94999999995</v>
      </c>
      <c r="AA120" s="297">
        <v>491.43</v>
      </c>
      <c r="AC120" s="297">
        <v>908160</v>
      </c>
      <c r="AD120" s="297">
        <v>157200</v>
      </c>
      <c r="AE120">
        <v>1071066.8999999999</v>
      </c>
      <c r="AF120">
        <v>4400</v>
      </c>
      <c r="AG120">
        <v>5936</v>
      </c>
      <c r="AH120">
        <v>229583.58</v>
      </c>
      <c r="AI120">
        <v>22006.32</v>
      </c>
      <c r="AN120" s="76">
        <f t="shared" si="7"/>
        <v>465529.01</v>
      </c>
      <c r="AO120" s="31">
        <f t="shared" si="8"/>
        <v>-9312.27</v>
      </c>
      <c r="AP120" s="21">
        <f t="shared" si="9"/>
        <v>474841.28</v>
      </c>
      <c r="AQ120" s="15">
        <f t="shared" si="10"/>
        <v>1673211.38</v>
      </c>
      <c r="AR120" s="16">
        <f t="shared" si="11"/>
        <v>1332992.8</v>
      </c>
      <c r="AS120" s="26">
        <f t="shared" si="12"/>
        <v>340218.57999999984</v>
      </c>
    </row>
    <row r="121" spans="1:45" x14ac:dyDescent="0.25">
      <c r="A121" t="s">
        <v>553</v>
      </c>
      <c r="B121" t="s">
        <v>554</v>
      </c>
      <c r="C121" s="71">
        <v>2671</v>
      </c>
      <c r="D121" s="58" t="s">
        <v>1364</v>
      </c>
      <c r="E121" t="s">
        <v>3295</v>
      </c>
      <c r="F121" s="297">
        <v>458580.62</v>
      </c>
      <c r="G121" s="297">
        <v>0</v>
      </c>
      <c r="H121" s="297">
        <v>53864.57</v>
      </c>
      <c r="J121">
        <v>520329.89</v>
      </c>
      <c r="K121">
        <v>211265.1</v>
      </c>
      <c r="Q121" s="297">
        <v>331435</v>
      </c>
      <c r="R121" s="297">
        <v>-114.41</v>
      </c>
      <c r="U121">
        <v>-1329898.3500000001</v>
      </c>
      <c r="V121">
        <v>2272032.2400000002</v>
      </c>
      <c r="Y121" s="297">
        <v>773759.89</v>
      </c>
      <c r="AA121" s="297">
        <v>566.02</v>
      </c>
      <c r="AC121" s="297">
        <v>754828.4</v>
      </c>
      <c r="AD121" s="297">
        <v>231227.25</v>
      </c>
      <c r="AE121">
        <v>876043.4</v>
      </c>
      <c r="AH121">
        <v>589476.38</v>
      </c>
      <c r="AI121">
        <v>124441.08</v>
      </c>
      <c r="AN121" s="76">
        <f t="shared" si="7"/>
        <v>512445.19</v>
      </c>
      <c r="AO121" s="31">
        <f t="shared" si="8"/>
        <v>331320.59000000003</v>
      </c>
      <c r="AP121" s="21">
        <f t="shared" si="9"/>
        <v>181124.59999999998</v>
      </c>
      <c r="AQ121" s="15">
        <f t="shared" si="10"/>
        <v>1760381.56</v>
      </c>
      <c r="AR121" s="16">
        <f t="shared" si="11"/>
        <v>1589960.86</v>
      </c>
      <c r="AS121" s="26">
        <f t="shared" si="12"/>
        <v>170420.69999999995</v>
      </c>
    </row>
    <row r="122" spans="1:45" x14ac:dyDescent="0.25">
      <c r="A122" t="s">
        <v>553</v>
      </c>
      <c r="B122" t="s">
        <v>554</v>
      </c>
      <c r="C122" s="71">
        <v>1913</v>
      </c>
      <c r="D122" s="58" t="s">
        <v>1365</v>
      </c>
      <c r="E122" t="s">
        <v>3296</v>
      </c>
      <c r="F122" s="297">
        <v>180562.85</v>
      </c>
      <c r="G122" s="297">
        <v>0</v>
      </c>
      <c r="H122" s="297">
        <v>302934.45</v>
      </c>
      <c r="J122">
        <v>230328.97</v>
      </c>
      <c r="K122">
        <v>7282.77</v>
      </c>
      <c r="O122" s="297">
        <v>10000</v>
      </c>
      <c r="R122" s="297">
        <v>1237</v>
      </c>
      <c r="U122">
        <v>-1078900.8899999999</v>
      </c>
      <c r="V122">
        <v>1679735.01</v>
      </c>
      <c r="Y122" s="297">
        <v>483589.22</v>
      </c>
      <c r="Z122" s="297">
        <v>138000</v>
      </c>
      <c r="AA122" s="297">
        <v>305.52999999999997</v>
      </c>
      <c r="AC122" s="297">
        <v>350880</v>
      </c>
      <c r="AD122" s="297">
        <v>60500</v>
      </c>
      <c r="AE122">
        <v>505190.21</v>
      </c>
      <c r="AF122">
        <v>480</v>
      </c>
      <c r="AG122">
        <v>1504</v>
      </c>
      <c r="AH122">
        <v>224116.7</v>
      </c>
      <c r="AI122">
        <v>123895.81</v>
      </c>
      <c r="AN122" s="76">
        <f t="shared" si="7"/>
        <v>483497.30000000005</v>
      </c>
      <c r="AO122" s="31">
        <f t="shared" si="8"/>
        <v>11237</v>
      </c>
      <c r="AP122" s="21">
        <f t="shared" si="9"/>
        <v>472260.30000000005</v>
      </c>
      <c r="AQ122" s="15">
        <f t="shared" si="10"/>
        <v>1033274.75</v>
      </c>
      <c r="AR122" s="16">
        <f t="shared" si="11"/>
        <v>855186.72</v>
      </c>
      <c r="AS122" s="26">
        <f t="shared" si="12"/>
        <v>178088.03000000003</v>
      </c>
    </row>
    <row r="123" spans="1:45" x14ac:dyDescent="0.25">
      <c r="A123" t="s">
        <v>553</v>
      </c>
      <c r="B123" t="s">
        <v>554</v>
      </c>
      <c r="C123" s="71">
        <v>2409</v>
      </c>
      <c r="D123" s="58" t="s">
        <v>1366</v>
      </c>
      <c r="E123" t="s">
        <v>3297</v>
      </c>
      <c r="F123" s="297">
        <v>635527.81999999995</v>
      </c>
      <c r="G123" s="297">
        <v>0</v>
      </c>
      <c r="H123" s="297">
        <v>37783.61</v>
      </c>
      <c r="J123">
        <v>2122.1799999999998</v>
      </c>
      <c r="K123">
        <v>111330.62</v>
      </c>
      <c r="O123" s="297">
        <v>6000</v>
      </c>
      <c r="R123" s="297">
        <v>205.61</v>
      </c>
      <c r="U123">
        <v>-1209047.1100000001</v>
      </c>
      <c r="V123">
        <v>1611506.92</v>
      </c>
      <c r="Y123" s="297">
        <v>507563.21</v>
      </c>
      <c r="Z123" s="297">
        <v>318400</v>
      </c>
      <c r="AA123" s="297">
        <v>704.83</v>
      </c>
      <c r="AC123" s="297">
        <v>783040</v>
      </c>
      <c r="AD123" s="297">
        <v>259511</v>
      </c>
      <c r="AE123">
        <v>949763</v>
      </c>
      <c r="AH123">
        <v>337869.21</v>
      </c>
      <c r="AI123">
        <v>29816.02</v>
      </c>
      <c r="AN123" s="76">
        <f t="shared" si="7"/>
        <v>673311.42999999993</v>
      </c>
      <c r="AO123" s="31">
        <f t="shared" si="8"/>
        <v>6205.61</v>
      </c>
      <c r="AP123" s="21">
        <f t="shared" si="9"/>
        <v>667105.81999999995</v>
      </c>
      <c r="AQ123" s="15">
        <f t="shared" si="10"/>
        <v>1869219.04</v>
      </c>
      <c r="AR123" s="16">
        <f t="shared" si="11"/>
        <v>1317448.23</v>
      </c>
      <c r="AS123" s="26">
        <f t="shared" si="12"/>
        <v>551770.81000000006</v>
      </c>
    </row>
    <row r="124" spans="1:45" x14ac:dyDescent="0.25">
      <c r="A124" t="s">
        <v>553</v>
      </c>
      <c r="B124" t="s">
        <v>554</v>
      </c>
      <c r="C124" s="71">
        <v>1702</v>
      </c>
      <c r="D124" s="58" t="s">
        <v>1367</v>
      </c>
      <c r="E124" t="s">
        <v>3298</v>
      </c>
      <c r="F124" s="297">
        <v>217114.45</v>
      </c>
      <c r="G124" s="297">
        <v>106737.01</v>
      </c>
      <c r="H124" s="297">
        <v>341374.77</v>
      </c>
      <c r="J124">
        <v>-25626.98</v>
      </c>
      <c r="K124">
        <v>554390.11</v>
      </c>
      <c r="N124" s="297">
        <v>59800</v>
      </c>
      <c r="R124" s="297">
        <v>5954.34</v>
      </c>
      <c r="U124">
        <v>323510.74</v>
      </c>
      <c r="V124">
        <v>667875.67000000004</v>
      </c>
      <c r="Y124" s="297">
        <v>547763.28</v>
      </c>
      <c r="Z124" s="297">
        <v>6000</v>
      </c>
      <c r="AA124" s="297">
        <v>309.25</v>
      </c>
      <c r="AC124" s="297">
        <v>115873.2</v>
      </c>
      <c r="AD124" s="297">
        <v>122400</v>
      </c>
      <c r="AE124">
        <v>224489.2</v>
      </c>
      <c r="AG124">
        <v>1036</v>
      </c>
      <c r="AH124">
        <v>205733.16</v>
      </c>
      <c r="AI124">
        <v>48913.760000000002</v>
      </c>
      <c r="AN124" s="76">
        <f t="shared" si="7"/>
        <v>665226.23</v>
      </c>
      <c r="AO124" s="31">
        <f t="shared" si="8"/>
        <v>65754.34</v>
      </c>
      <c r="AP124" s="21">
        <f t="shared" si="9"/>
        <v>599471.89</v>
      </c>
      <c r="AQ124" s="15">
        <f t="shared" si="10"/>
        <v>792345.73</v>
      </c>
      <c r="AR124" s="16">
        <f t="shared" si="11"/>
        <v>480172.12</v>
      </c>
      <c r="AS124" s="26">
        <f t="shared" si="12"/>
        <v>312173.61</v>
      </c>
    </row>
    <row r="125" spans="1:45" x14ac:dyDescent="0.25">
      <c r="A125" t="s">
        <v>553</v>
      </c>
      <c r="B125" t="s">
        <v>554</v>
      </c>
      <c r="C125" s="71">
        <v>2179</v>
      </c>
      <c r="D125" s="58" t="s">
        <v>1368</v>
      </c>
      <c r="E125" t="s">
        <v>3299</v>
      </c>
      <c r="F125" s="297">
        <v>268599.25</v>
      </c>
      <c r="G125" s="297">
        <v>0</v>
      </c>
      <c r="H125" s="297">
        <v>40688.33</v>
      </c>
      <c r="J125">
        <v>539356.78</v>
      </c>
      <c r="K125">
        <v>173755.49</v>
      </c>
      <c r="L125">
        <v>1</v>
      </c>
      <c r="O125" s="297">
        <v>440</v>
      </c>
      <c r="R125" s="297">
        <v>-1154.3699999999999</v>
      </c>
      <c r="U125">
        <v>459354.27</v>
      </c>
      <c r="V125">
        <v>654977.96</v>
      </c>
      <c r="Y125" s="297">
        <v>802355.18</v>
      </c>
      <c r="Z125" s="297">
        <v>30000</v>
      </c>
      <c r="AA125" s="297">
        <v>562.4</v>
      </c>
      <c r="AC125" s="297">
        <v>684829.9</v>
      </c>
      <c r="AD125" s="297">
        <v>141600</v>
      </c>
      <c r="AE125">
        <v>854161.29</v>
      </c>
      <c r="AH125">
        <v>559592.24</v>
      </c>
      <c r="AI125">
        <v>155755.96</v>
      </c>
      <c r="AN125" s="76">
        <f t="shared" si="7"/>
        <v>309287.58</v>
      </c>
      <c r="AO125" s="31">
        <f t="shared" si="8"/>
        <v>-714.36999999999989</v>
      </c>
      <c r="AP125" s="21">
        <f t="shared" si="9"/>
        <v>310001.95</v>
      </c>
      <c r="AQ125" s="15">
        <f t="shared" si="10"/>
        <v>1659347.48</v>
      </c>
      <c r="AR125" s="16">
        <f t="shared" si="11"/>
        <v>1569509.49</v>
      </c>
      <c r="AS125" s="26">
        <f t="shared" si="12"/>
        <v>89837.989999999991</v>
      </c>
    </row>
    <row r="126" spans="1:45" x14ac:dyDescent="0.25">
      <c r="A126" t="s">
        <v>557</v>
      </c>
      <c r="B126" t="s">
        <v>558</v>
      </c>
      <c r="C126" s="71">
        <v>3793</v>
      </c>
      <c r="D126" s="58" t="s">
        <v>1369</v>
      </c>
      <c r="E126" t="s">
        <v>3300</v>
      </c>
      <c r="F126" s="297">
        <v>874349.78</v>
      </c>
      <c r="G126" s="297">
        <v>0</v>
      </c>
      <c r="H126" s="297">
        <v>215120.41</v>
      </c>
      <c r="J126">
        <v>139253.54999999999</v>
      </c>
      <c r="K126">
        <v>204003.12</v>
      </c>
      <c r="R126" s="297">
        <v>200</v>
      </c>
      <c r="U126">
        <v>-2296779.96</v>
      </c>
      <c r="V126">
        <v>3175397.16</v>
      </c>
      <c r="Y126" s="297">
        <v>1130644.0900000001</v>
      </c>
      <c r="Z126" s="297">
        <v>308000</v>
      </c>
      <c r="AA126" s="297">
        <v>550.48</v>
      </c>
      <c r="AC126" s="297">
        <v>1233920</v>
      </c>
      <c r="AE126">
        <v>1493887.3</v>
      </c>
      <c r="AH126">
        <v>391864.69</v>
      </c>
      <c r="AI126">
        <v>63902.92</v>
      </c>
      <c r="AN126" s="76">
        <f t="shared" si="7"/>
        <v>1089470.19</v>
      </c>
      <c r="AO126" s="31">
        <f t="shared" si="8"/>
        <v>200</v>
      </c>
      <c r="AP126" s="21">
        <f t="shared" si="9"/>
        <v>1089270.19</v>
      </c>
      <c r="AQ126" s="15">
        <f t="shared" si="10"/>
        <v>2673114.5700000003</v>
      </c>
      <c r="AR126" s="16">
        <f t="shared" si="11"/>
        <v>1949654.91</v>
      </c>
      <c r="AS126" s="26">
        <f t="shared" si="12"/>
        <v>723459.66000000038</v>
      </c>
    </row>
    <row r="127" spans="1:45" x14ac:dyDescent="0.25">
      <c r="A127" t="s">
        <v>557</v>
      </c>
      <c r="B127" t="s">
        <v>558</v>
      </c>
      <c r="C127" s="71">
        <v>1435</v>
      </c>
      <c r="D127" s="58" t="s">
        <v>1370</v>
      </c>
      <c r="E127" t="s">
        <v>3301</v>
      </c>
      <c r="F127" s="297">
        <v>449415.78</v>
      </c>
      <c r="G127" s="297">
        <v>0</v>
      </c>
      <c r="H127" s="297">
        <v>125710.83</v>
      </c>
      <c r="J127">
        <v>77887.5</v>
      </c>
      <c r="K127">
        <v>47000.26</v>
      </c>
      <c r="R127" s="297">
        <v>0</v>
      </c>
      <c r="U127">
        <v>-636130.38</v>
      </c>
      <c r="V127">
        <v>1191484.79</v>
      </c>
      <c r="Y127" s="297">
        <v>753705.78</v>
      </c>
      <c r="Z127" s="297">
        <v>190000</v>
      </c>
      <c r="AA127" s="297">
        <v>417.3</v>
      </c>
      <c r="AC127" s="297">
        <v>677920</v>
      </c>
      <c r="AD127" s="297">
        <v>138840</v>
      </c>
      <c r="AE127">
        <v>961976</v>
      </c>
      <c r="AF127">
        <v>80</v>
      </c>
      <c r="AG127">
        <v>800</v>
      </c>
      <c r="AH127">
        <v>369941.81</v>
      </c>
      <c r="AI127">
        <v>53855.31</v>
      </c>
      <c r="AN127" s="76">
        <f t="shared" si="7"/>
        <v>575126.61</v>
      </c>
      <c r="AO127" s="31">
        <f t="shared" si="8"/>
        <v>0</v>
      </c>
      <c r="AP127" s="21">
        <f t="shared" si="9"/>
        <v>575126.61</v>
      </c>
      <c r="AQ127" s="15">
        <f t="shared" si="10"/>
        <v>1760883.08</v>
      </c>
      <c r="AR127" s="16">
        <f t="shared" si="11"/>
        <v>1386653.12</v>
      </c>
      <c r="AS127" s="26">
        <f t="shared" si="12"/>
        <v>374229.95999999996</v>
      </c>
    </row>
    <row r="128" spans="1:45" x14ac:dyDescent="0.25">
      <c r="A128" t="s">
        <v>557</v>
      </c>
      <c r="B128" t="s">
        <v>558</v>
      </c>
      <c r="C128" s="71">
        <v>1980</v>
      </c>
      <c r="D128" s="58" t="s">
        <v>1371</v>
      </c>
      <c r="E128" t="s">
        <v>3302</v>
      </c>
      <c r="F128" s="297">
        <v>812310.2</v>
      </c>
      <c r="G128" s="297">
        <v>0</v>
      </c>
      <c r="H128" s="297">
        <v>302757.42</v>
      </c>
      <c r="J128">
        <v>2121647.98</v>
      </c>
      <c r="K128">
        <v>164522.82999999999</v>
      </c>
      <c r="R128" s="297">
        <v>5793.4</v>
      </c>
      <c r="U128">
        <v>2190259.27</v>
      </c>
      <c r="V128">
        <v>918887.6</v>
      </c>
      <c r="Y128" s="297">
        <v>785163.54</v>
      </c>
      <c r="Z128" s="297">
        <v>182000</v>
      </c>
      <c r="AA128" s="297">
        <v>672.57</v>
      </c>
      <c r="AC128" s="297">
        <v>1274840</v>
      </c>
      <c r="AD128" s="297">
        <v>172320</v>
      </c>
      <c r="AE128">
        <v>1550386</v>
      </c>
      <c r="AH128">
        <v>269911.32</v>
      </c>
      <c r="AI128">
        <v>129435.63</v>
      </c>
      <c r="AL128">
        <v>12865</v>
      </c>
      <c r="AN128" s="76">
        <f t="shared" si="7"/>
        <v>1115067.6199999999</v>
      </c>
      <c r="AO128" s="31">
        <f t="shared" si="8"/>
        <v>5793.4</v>
      </c>
      <c r="AP128" s="21">
        <f t="shared" si="9"/>
        <v>1109274.22</v>
      </c>
      <c r="AQ128" s="15">
        <f t="shared" si="10"/>
        <v>2414996.11</v>
      </c>
      <c r="AR128" s="16">
        <f t="shared" si="11"/>
        <v>1962597.9500000002</v>
      </c>
      <c r="AS128" s="26">
        <f t="shared" si="12"/>
        <v>452398.15999999968</v>
      </c>
    </row>
    <row r="129" spans="1:45" x14ac:dyDescent="0.25">
      <c r="A129" t="s">
        <v>557</v>
      </c>
      <c r="B129" t="s">
        <v>558</v>
      </c>
      <c r="C129" s="71">
        <v>2225</v>
      </c>
      <c r="D129" s="58" t="s">
        <v>1372</v>
      </c>
      <c r="E129" t="s">
        <v>3303</v>
      </c>
      <c r="F129" s="297">
        <v>445105.54</v>
      </c>
      <c r="G129" s="297">
        <v>0</v>
      </c>
      <c r="H129" s="297">
        <v>36369.449999999997</v>
      </c>
      <c r="J129">
        <v>78168.88</v>
      </c>
      <c r="K129">
        <v>131050.24000000001</v>
      </c>
      <c r="R129" s="297">
        <v>499</v>
      </c>
      <c r="U129">
        <v>-1315124.06</v>
      </c>
      <c r="V129">
        <v>1855787.89</v>
      </c>
      <c r="Y129" s="297">
        <v>896511.44</v>
      </c>
      <c r="AA129" s="297">
        <v>419.52</v>
      </c>
      <c r="AC129" s="297">
        <v>780460</v>
      </c>
      <c r="AD129" s="297">
        <v>166080</v>
      </c>
      <c r="AE129">
        <v>1050779</v>
      </c>
      <c r="AG129">
        <v>500</v>
      </c>
      <c r="AH129">
        <v>399543.78</v>
      </c>
      <c r="AI129">
        <v>30546.9</v>
      </c>
      <c r="AL129">
        <v>12190</v>
      </c>
      <c r="AN129" s="76">
        <f t="shared" si="7"/>
        <v>481474.99</v>
      </c>
      <c r="AO129" s="31">
        <f t="shared" si="8"/>
        <v>499</v>
      </c>
      <c r="AP129" s="21">
        <f t="shared" si="9"/>
        <v>480975.99</v>
      </c>
      <c r="AQ129" s="15">
        <f t="shared" si="10"/>
        <v>1843470.96</v>
      </c>
      <c r="AR129" s="16">
        <f t="shared" si="11"/>
        <v>1493559.68</v>
      </c>
      <c r="AS129" s="26">
        <f t="shared" si="12"/>
        <v>349911.28</v>
      </c>
    </row>
    <row r="130" spans="1:45" x14ac:dyDescent="0.25">
      <c r="A130" t="s">
        <v>557</v>
      </c>
      <c r="B130" t="s">
        <v>558</v>
      </c>
      <c r="C130" s="71">
        <v>2531</v>
      </c>
      <c r="D130" s="58" t="s">
        <v>1373</v>
      </c>
      <c r="E130" t="s">
        <v>3304</v>
      </c>
      <c r="F130" s="297">
        <v>388751.58</v>
      </c>
      <c r="G130" s="297">
        <v>0</v>
      </c>
      <c r="H130" s="297">
        <v>57254.6</v>
      </c>
      <c r="J130">
        <v>301356.03999999998</v>
      </c>
      <c r="K130">
        <v>266799.43</v>
      </c>
      <c r="R130" s="297">
        <v>0</v>
      </c>
      <c r="U130">
        <v>-499173.19</v>
      </c>
      <c r="V130">
        <v>1498231.3</v>
      </c>
      <c r="X130" s="297">
        <v>498.98</v>
      </c>
      <c r="Y130" s="297">
        <v>778527.51</v>
      </c>
      <c r="AA130" s="297">
        <v>425.94</v>
      </c>
      <c r="AE130">
        <v>153837</v>
      </c>
      <c r="AF130">
        <v>160</v>
      </c>
      <c r="AG130">
        <v>1760</v>
      </c>
      <c r="AH130">
        <v>386319.18</v>
      </c>
      <c r="AI130">
        <v>56667.71</v>
      </c>
      <c r="AL130">
        <v>12230</v>
      </c>
      <c r="AN130" s="76">
        <f t="shared" si="7"/>
        <v>446006.18</v>
      </c>
      <c r="AO130" s="31">
        <f t="shared" si="8"/>
        <v>0</v>
      </c>
      <c r="AP130" s="21">
        <f t="shared" si="9"/>
        <v>446006.18</v>
      </c>
      <c r="AQ130" s="15">
        <f t="shared" si="10"/>
        <v>779452.42999999993</v>
      </c>
      <c r="AR130" s="16">
        <f t="shared" si="11"/>
        <v>610973.8899999999</v>
      </c>
      <c r="AS130" s="26">
        <f t="shared" si="12"/>
        <v>168478.54000000004</v>
      </c>
    </row>
    <row r="131" spans="1:45" x14ac:dyDescent="0.25">
      <c r="A131" t="s">
        <v>557</v>
      </c>
      <c r="B131" t="s">
        <v>558</v>
      </c>
      <c r="C131" s="71">
        <v>3452</v>
      </c>
      <c r="D131" s="58" t="s">
        <v>1374</v>
      </c>
      <c r="E131" t="s">
        <v>3305</v>
      </c>
      <c r="F131" s="297">
        <v>788902.26</v>
      </c>
      <c r="H131" s="297">
        <v>106682.1</v>
      </c>
      <c r="J131">
        <v>260862.3</v>
      </c>
      <c r="K131">
        <v>10836.37</v>
      </c>
      <c r="R131" s="297">
        <v>490</v>
      </c>
      <c r="U131">
        <v>-1303553.17</v>
      </c>
      <c r="V131">
        <v>2202136.4300000002</v>
      </c>
      <c r="Y131" s="297">
        <v>997534.03</v>
      </c>
      <c r="Z131" s="297">
        <v>123500</v>
      </c>
      <c r="AA131" s="297">
        <v>855.78</v>
      </c>
      <c r="AC131" s="297">
        <v>1360792</v>
      </c>
      <c r="AE131">
        <v>1535765</v>
      </c>
      <c r="AG131">
        <v>984</v>
      </c>
      <c r="AH131">
        <v>325072.19</v>
      </c>
      <c r="AI131">
        <v>47101.05</v>
      </c>
      <c r="AL131">
        <v>14892.57</v>
      </c>
      <c r="AN131" s="76">
        <f t="shared" si="7"/>
        <v>895584.36</v>
      </c>
      <c r="AO131" s="31">
        <f t="shared" si="8"/>
        <v>490</v>
      </c>
      <c r="AP131" s="21">
        <f t="shared" si="9"/>
        <v>895094.36</v>
      </c>
      <c r="AQ131" s="15">
        <f t="shared" si="10"/>
        <v>2482681.81</v>
      </c>
      <c r="AR131" s="16">
        <f t="shared" si="11"/>
        <v>1923814.81</v>
      </c>
      <c r="AS131" s="26">
        <f t="shared" si="12"/>
        <v>558867</v>
      </c>
    </row>
    <row r="132" spans="1:45" x14ac:dyDescent="0.25">
      <c r="A132" t="s">
        <v>557</v>
      </c>
      <c r="B132" t="s">
        <v>558</v>
      </c>
      <c r="C132" s="71">
        <v>3453</v>
      </c>
      <c r="D132" s="58" t="s">
        <v>1375</v>
      </c>
      <c r="E132" t="s">
        <v>3306</v>
      </c>
      <c r="F132" s="297">
        <v>731417.28</v>
      </c>
      <c r="G132" s="297">
        <v>0</v>
      </c>
      <c r="H132" s="297">
        <v>2847.85</v>
      </c>
      <c r="J132">
        <v>1944733.47</v>
      </c>
      <c r="K132">
        <v>989084.34</v>
      </c>
      <c r="R132" s="297">
        <v>1598</v>
      </c>
      <c r="U132">
        <v>2989856.6</v>
      </c>
      <c r="V132">
        <v>655276.54</v>
      </c>
      <c r="Y132" s="297">
        <v>1029376.77</v>
      </c>
      <c r="Z132" s="297">
        <v>40000</v>
      </c>
      <c r="AA132" s="297">
        <v>819.73</v>
      </c>
      <c r="AC132" s="297">
        <v>1092300</v>
      </c>
      <c r="AD132" s="297">
        <v>298620</v>
      </c>
      <c r="AE132">
        <v>1337603</v>
      </c>
      <c r="AF132">
        <v>320</v>
      </c>
      <c r="AG132">
        <v>9500</v>
      </c>
      <c r="AH132">
        <v>487599.27</v>
      </c>
      <c r="AI132">
        <v>370072.43</v>
      </c>
      <c r="AL132">
        <v>66435</v>
      </c>
      <c r="AN132" s="76">
        <f t="shared" si="7"/>
        <v>734265.13</v>
      </c>
      <c r="AO132" s="31">
        <f t="shared" si="8"/>
        <v>1598</v>
      </c>
      <c r="AP132" s="21">
        <f t="shared" si="9"/>
        <v>732667.13</v>
      </c>
      <c r="AQ132" s="15">
        <f t="shared" si="10"/>
        <v>2461116.5</v>
      </c>
      <c r="AR132" s="16">
        <f t="shared" si="11"/>
        <v>2271529.7000000002</v>
      </c>
      <c r="AS132" s="26">
        <f t="shared" si="12"/>
        <v>189586.79999999981</v>
      </c>
    </row>
    <row r="133" spans="1:45" x14ac:dyDescent="0.25">
      <c r="A133" t="s">
        <v>557</v>
      </c>
      <c r="B133" t="s">
        <v>558</v>
      </c>
      <c r="C133" s="71">
        <v>3635</v>
      </c>
      <c r="D133" s="58" t="s">
        <v>1376</v>
      </c>
      <c r="E133" t="s">
        <v>3307</v>
      </c>
      <c r="F133" s="297">
        <v>532231.66</v>
      </c>
      <c r="G133" s="297">
        <v>0</v>
      </c>
      <c r="H133" s="297">
        <v>39413.83</v>
      </c>
      <c r="J133">
        <v>1193545.6399999999</v>
      </c>
      <c r="K133">
        <v>102332.84</v>
      </c>
      <c r="R133" s="297">
        <v>5059</v>
      </c>
      <c r="U133">
        <v>-2351.3200000000002</v>
      </c>
      <c r="V133">
        <v>1904716.16</v>
      </c>
      <c r="Y133" s="297">
        <v>932410.23</v>
      </c>
      <c r="AA133" s="297">
        <v>681.82</v>
      </c>
      <c r="AC133" s="297">
        <v>1158560</v>
      </c>
      <c r="AE133">
        <v>1443541</v>
      </c>
      <c r="AF133">
        <v>830</v>
      </c>
      <c r="AH133">
        <v>536034.11</v>
      </c>
      <c r="AI133">
        <v>119587.81</v>
      </c>
      <c r="AL133">
        <v>16665</v>
      </c>
      <c r="AN133" s="76">
        <f t="shared" ref="AN133:AN154" si="13">SUM(F133:I133)</f>
        <v>571645.49</v>
      </c>
      <c r="AO133" s="31">
        <f t="shared" ref="AO133:AO154" si="14">SUM(N133:R133)</f>
        <v>5059</v>
      </c>
      <c r="AP133" s="21">
        <f t="shared" ref="AP133:AP154" si="15">AN133-AO133</f>
        <v>566586.49</v>
      </c>
      <c r="AQ133" s="15">
        <f t="shared" ref="AQ133:AQ154" si="16">SUM(W133:AD133)</f>
        <v>2091652.0499999998</v>
      </c>
      <c r="AR133" s="16">
        <f t="shared" ref="AR133:AR154" si="17">SUM(AE133:AM133)</f>
        <v>2116657.92</v>
      </c>
      <c r="AS133" s="26">
        <f t="shared" ref="AS133:AS154" si="18">AQ133-AR133</f>
        <v>-25005.870000000112</v>
      </c>
    </row>
    <row r="134" spans="1:45" x14ac:dyDescent="0.25">
      <c r="A134" t="s">
        <v>557</v>
      </c>
      <c r="B134" t="s">
        <v>558</v>
      </c>
      <c r="C134" s="71">
        <v>4256</v>
      </c>
      <c r="D134" s="58" t="s">
        <v>1377</v>
      </c>
      <c r="E134" t="s">
        <v>3308</v>
      </c>
      <c r="F134" s="297">
        <v>630035.56000000006</v>
      </c>
      <c r="G134" s="297">
        <v>0</v>
      </c>
      <c r="H134" s="297">
        <v>69975.679999999993</v>
      </c>
      <c r="J134">
        <v>147294.10999999999</v>
      </c>
      <c r="K134">
        <v>370205.63</v>
      </c>
      <c r="R134" s="297">
        <v>0</v>
      </c>
      <c r="U134">
        <v>-1385819.73</v>
      </c>
      <c r="V134">
        <v>2482221.21</v>
      </c>
      <c r="Y134" s="297">
        <v>954492.31</v>
      </c>
      <c r="Z134" s="297">
        <v>190000</v>
      </c>
      <c r="AA134" s="297">
        <v>557.87</v>
      </c>
      <c r="AC134" s="297">
        <v>1069920</v>
      </c>
      <c r="AE134">
        <v>1317710</v>
      </c>
      <c r="AF134">
        <v>7470</v>
      </c>
      <c r="AG134">
        <v>4320</v>
      </c>
      <c r="AH134">
        <v>446850.34</v>
      </c>
      <c r="AI134">
        <v>109835.34</v>
      </c>
      <c r="AJ134">
        <v>22030</v>
      </c>
      <c r="AN134" s="76">
        <f t="shared" si="13"/>
        <v>700011.24</v>
      </c>
      <c r="AO134" s="31">
        <f t="shared" si="14"/>
        <v>0</v>
      </c>
      <c r="AP134" s="21">
        <f t="shared" si="15"/>
        <v>700011.24</v>
      </c>
      <c r="AQ134" s="15">
        <f t="shared" si="16"/>
        <v>2214970.1800000002</v>
      </c>
      <c r="AR134" s="16">
        <f t="shared" si="17"/>
        <v>1908215.6800000002</v>
      </c>
      <c r="AS134" s="26">
        <f t="shared" si="18"/>
        <v>306754.5</v>
      </c>
    </row>
    <row r="135" spans="1:45" x14ac:dyDescent="0.25">
      <c r="A135" t="s">
        <v>561</v>
      </c>
      <c r="B135" t="s">
        <v>562</v>
      </c>
      <c r="C135" s="71">
        <v>2177</v>
      </c>
      <c r="D135" s="58" t="s">
        <v>1378</v>
      </c>
      <c r="E135" t="s">
        <v>3309</v>
      </c>
      <c r="F135" s="297">
        <v>632006.79</v>
      </c>
      <c r="G135" s="297">
        <v>0</v>
      </c>
      <c r="H135" s="297">
        <v>146530.64000000001</v>
      </c>
      <c r="J135">
        <v>485863.61</v>
      </c>
      <c r="K135">
        <v>35963.980000000003</v>
      </c>
      <c r="R135" s="297">
        <v>126</v>
      </c>
      <c r="U135">
        <v>-2649584.19</v>
      </c>
      <c r="V135">
        <v>3637434.23</v>
      </c>
      <c r="Y135" s="297">
        <v>630865.82999999996</v>
      </c>
      <c r="Z135" s="297">
        <v>270000</v>
      </c>
      <c r="AA135" s="297">
        <v>416.96</v>
      </c>
      <c r="AC135" s="297">
        <v>992000</v>
      </c>
      <c r="AD135" s="297">
        <v>33600</v>
      </c>
      <c r="AE135">
        <v>1155337</v>
      </c>
      <c r="AG135">
        <v>26160</v>
      </c>
      <c r="AH135">
        <v>143869.01999999999</v>
      </c>
      <c r="AI135">
        <v>106077.79</v>
      </c>
      <c r="AN135" s="76">
        <f t="shared" si="13"/>
        <v>778537.43</v>
      </c>
      <c r="AO135" s="31">
        <f t="shared" si="14"/>
        <v>126</v>
      </c>
      <c r="AP135" s="21">
        <f t="shared" si="15"/>
        <v>778411.43</v>
      </c>
      <c r="AQ135" s="15">
        <f t="shared" si="16"/>
        <v>1926882.79</v>
      </c>
      <c r="AR135" s="16">
        <f t="shared" si="17"/>
        <v>1431443.81</v>
      </c>
      <c r="AS135" s="26">
        <f t="shared" si="18"/>
        <v>495438.98</v>
      </c>
    </row>
    <row r="136" spans="1:45" x14ac:dyDescent="0.25">
      <c r="A136" t="s">
        <v>561</v>
      </c>
      <c r="B136" t="s">
        <v>562</v>
      </c>
      <c r="C136" s="71">
        <v>3300</v>
      </c>
      <c r="D136" s="58" t="s">
        <v>1379</v>
      </c>
      <c r="E136" t="s">
        <v>3310</v>
      </c>
      <c r="F136" s="297">
        <v>531074.07999999996</v>
      </c>
      <c r="G136" s="297">
        <v>28930</v>
      </c>
      <c r="H136" s="297">
        <v>771139.02</v>
      </c>
      <c r="J136">
        <v>1826624.95</v>
      </c>
      <c r="K136">
        <v>10597.88</v>
      </c>
      <c r="R136" s="297">
        <v>0</v>
      </c>
      <c r="U136">
        <v>2940892.88</v>
      </c>
      <c r="Y136" s="297">
        <v>653285.06999999995</v>
      </c>
      <c r="Z136" s="297">
        <v>336000</v>
      </c>
      <c r="AA136" s="297">
        <v>319.68</v>
      </c>
      <c r="AC136" s="297">
        <v>799536</v>
      </c>
      <c r="AE136">
        <v>921295</v>
      </c>
      <c r="AG136">
        <v>19620</v>
      </c>
      <c r="AH136">
        <v>228826.94</v>
      </c>
      <c r="AI136">
        <v>117955.86</v>
      </c>
      <c r="AN136" s="76">
        <f t="shared" si="13"/>
        <v>1331143.1000000001</v>
      </c>
      <c r="AO136" s="31">
        <f t="shared" si="14"/>
        <v>0</v>
      </c>
      <c r="AP136" s="21">
        <f t="shared" si="15"/>
        <v>1331143.1000000001</v>
      </c>
      <c r="AQ136" s="15">
        <f t="shared" si="16"/>
        <v>1789140.75</v>
      </c>
      <c r="AR136" s="16">
        <f t="shared" si="17"/>
        <v>1287697.8</v>
      </c>
      <c r="AS136" s="26">
        <f t="shared" si="18"/>
        <v>501442.94999999995</v>
      </c>
    </row>
    <row r="137" spans="1:45" x14ac:dyDescent="0.25">
      <c r="A137" t="s">
        <v>561</v>
      </c>
      <c r="B137" t="s">
        <v>562</v>
      </c>
      <c r="C137" s="71">
        <v>1172</v>
      </c>
      <c r="D137" s="58" t="s">
        <v>1380</v>
      </c>
      <c r="E137" t="s">
        <v>3311</v>
      </c>
      <c r="F137" s="297">
        <v>469602.2</v>
      </c>
      <c r="G137" s="297">
        <v>0</v>
      </c>
      <c r="H137" s="297">
        <v>222458.35</v>
      </c>
      <c r="J137">
        <v>114424.13</v>
      </c>
      <c r="K137">
        <v>295551.68</v>
      </c>
      <c r="N137" s="297">
        <v>0</v>
      </c>
      <c r="R137" s="297">
        <v>0</v>
      </c>
      <c r="U137">
        <v>616369.17000000004</v>
      </c>
      <c r="V137">
        <v>431249.19</v>
      </c>
      <c r="Y137" s="297">
        <v>497927.42</v>
      </c>
      <c r="AA137" s="297">
        <v>589.41</v>
      </c>
      <c r="AD137" s="297">
        <v>50400</v>
      </c>
      <c r="AE137">
        <v>152936</v>
      </c>
      <c r="AF137">
        <v>11520</v>
      </c>
      <c r="AG137">
        <v>14640</v>
      </c>
      <c r="AH137">
        <v>195936.83</v>
      </c>
      <c r="AN137" s="76">
        <f t="shared" si="13"/>
        <v>692060.55</v>
      </c>
      <c r="AO137" s="31">
        <f t="shared" si="14"/>
        <v>0</v>
      </c>
      <c r="AP137" s="21">
        <f t="shared" si="15"/>
        <v>692060.55</v>
      </c>
      <c r="AQ137" s="15">
        <f t="shared" si="16"/>
        <v>548916.82999999996</v>
      </c>
      <c r="AR137" s="16">
        <f t="shared" si="17"/>
        <v>375032.82999999996</v>
      </c>
      <c r="AS137" s="26">
        <f t="shared" si="18"/>
        <v>173884</v>
      </c>
    </row>
    <row r="138" spans="1:45" x14ac:dyDescent="0.25">
      <c r="A138" t="s">
        <v>561</v>
      </c>
      <c r="B138" t="s">
        <v>562</v>
      </c>
      <c r="C138" s="71">
        <v>2177</v>
      </c>
      <c r="D138" s="58" t="s">
        <v>1381</v>
      </c>
      <c r="E138" t="s">
        <v>3312</v>
      </c>
      <c r="F138" s="297">
        <v>130950.85</v>
      </c>
      <c r="G138" s="297">
        <v>19620</v>
      </c>
      <c r="H138" s="297">
        <v>572678.64</v>
      </c>
      <c r="J138">
        <v>68254</v>
      </c>
      <c r="K138">
        <v>176188.18</v>
      </c>
      <c r="N138" s="297">
        <v>0</v>
      </c>
      <c r="R138" s="297">
        <v>0</v>
      </c>
      <c r="U138">
        <v>929102.6</v>
      </c>
      <c r="Y138" s="297">
        <v>569695.48</v>
      </c>
      <c r="AA138" s="297">
        <v>227.49</v>
      </c>
      <c r="AD138" s="297">
        <v>52187.5</v>
      </c>
      <c r="AE138">
        <v>153742</v>
      </c>
      <c r="AH138">
        <v>262299.40000000002</v>
      </c>
      <c r="AL138">
        <v>600</v>
      </c>
      <c r="AN138" s="76">
        <f t="shared" si="13"/>
        <v>723249.49</v>
      </c>
      <c r="AO138" s="31">
        <f t="shared" si="14"/>
        <v>0</v>
      </c>
      <c r="AP138" s="21">
        <f t="shared" si="15"/>
        <v>723249.49</v>
      </c>
      <c r="AQ138" s="15">
        <f t="shared" si="16"/>
        <v>622110.47</v>
      </c>
      <c r="AR138" s="16">
        <f t="shared" si="17"/>
        <v>416641.4</v>
      </c>
      <c r="AS138" s="26">
        <f t="shared" si="18"/>
        <v>205469.06999999995</v>
      </c>
    </row>
    <row r="139" spans="1:45" x14ac:dyDescent="0.25">
      <c r="A139" t="s">
        <v>561</v>
      </c>
      <c r="B139" t="s">
        <v>562</v>
      </c>
      <c r="C139" s="71">
        <v>4986</v>
      </c>
      <c r="D139" s="58" t="s">
        <v>1382</v>
      </c>
      <c r="E139" t="s">
        <v>3313</v>
      </c>
      <c r="F139" s="297">
        <v>597425.66</v>
      </c>
      <c r="G139" s="297">
        <v>0</v>
      </c>
      <c r="H139" s="297">
        <v>501370.18</v>
      </c>
      <c r="J139">
        <v>117011.23</v>
      </c>
      <c r="K139">
        <v>364696.03</v>
      </c>
      <c r="O139" s="297">
        <v>14500</v>
      </c>
      <c r="R139" s="297">
        <v>-19883.330000000002</v>
      </c>
      <c r="U139">
        <v>1138884.8600000001</v>
      </c>
      <c r="V139">
        <v>343312.84</v>
      </c>
      <c r="Y139" s="297">
        <v>1104486.92</v>
      </c>
      <c r="Z139" s="297">
        <v>22810</v>
      </c>
      <c r="AA139" s="297">
        <v>1844.46</v>
      </c>
      <c r="AC139" s="297">
        <v>1171440</v>
      </c>
      <c r="AD139" s="297">
        <v>18280</v>
      </c>
      <c r="AE139">
        <v>1313446</v>
      </c>
      <c r="AF139">
        <v>1140</v>
      </c>
      <c r="AG139">
        <v>1740</v>
      </c>
      <c r="AH139">
        <v>494724.75</v>
      </c>
      <c r="AI139">
        <v>20461.900000000001</v>
      </c>
      <c r="AL139">
        <v>68600</v>
      </c>
      <c r="AN139" s="76">
        <f t="shared" si="13"/>
        <v>1098795.8400000001</v>
      </c>
      <c r="AO139" s="31">
        <f t="shared" si="14"/>
        <v>-5383.3300000000017</v>
      </c>
      <c r="AP139" s="21">
        <f t="shared" si="15"/>
        <v>1104179.1700000002</v>
      </c>
      <c r="AQ139" s="15">
        <f t="shared" si="16"/>
        <v>2318861.38</v>
      </c>
      <c r="AR139" s="16">
        <f t="shared" si="17"/>
        <v>1900112.65</v>
      </c>
      <c r="AS139" s="26">
        <f t="shared" si="18"/>
        <v>418748.73</v>
      </c>
    </row>
    <row r="140" spans="1:45" x14ac:dyDescent="0.25">
      <c r="A140" t="s">
        <v>561</v>
      </c>
      <c r="B140" t="s">
        <v>562</v>
      </c>
      <c r="C140" s="71">
        <v>4194</v>
      </c>
      <c r="D140" s="58" t="s">
        <v>1383</v>
      </c>
      <c r="E140" t="s">
        <v>3314</v>
      </c>
      <c r="F140" s="297">
        <v>283334.12</v>
      </c>
      <c r="G140" s="297">
        <v>0</v>
      </c>
      <c r="H140" s="297">
        <v>586950.26</v>
      </c>
      <c r="J140">
        <v>119699.55</v>
      </c>
      <c r="K140">
        <v>115967.19</v>
      </c>
      <c r="R140" s="297">
        <v>-725</v>
      </c>
      <c r="U140">
        <v>-673858.83</v>
      </c>
      <c r="V140">
        <v>1627802.29</v>
      </c>
      <c r="Y140" s="297">
        <v>714980.55</v>
      </c>
      <c r="Z140" s="297">
        <v>30100</v>
      </c>
      <c r="AA140" s="297">
        <v>376.54</v>
      </c>
      <c r="AD140" s="297">
        <v>124527.5</v>
      </c>
      <c r="AE140">
        <v>302650.46000000002</v>
      </c>
      <c r="AG140">
        <v>32700</v>
      </c>
      <c r="AH140">
        <v>149497.66</v>
      </c>
      <c r="AL140">
        <v>34403.81</v>
      </c>
      <c r="AN140" s="76">
        <f t="shared" si="13"/>
        <v>870284.38</v>
      </c>
      <c r="AO140" s="31">
        <f t="shared" si="14"/>
        <v>-725</v>
      </c>
      <c r="AP140" s="21">
        <f t="shared" si="15"/>
        <v>871009.38</v>
      </c>
      <c r="AQ140" s="15">
        <f t="shared" si="16"/>
        <v>869984.59000000008</v>
      </c>
      <c r="AR140" s="16">
        <f t="shared" si="17"/>
        <v>519251.93</v>
      </c>
      <c r="AS140" s="26">
        <f t="shared" si="18"/>
        <v>350732.66000000009</v>
      </c>
    </row>
    <row r="141" spans="1:45" x14ac:dyDescent="0.25">
      <c r="A141" t="s">
        <v>561</v>
      </c>
      <c r="B141" t="s">
        <v>562</v>
      </c>
      <c r="C141" s="71">
        <v>4296</v>
      </c>
      <c r="D141" s="58" t="s">
        <v>1384</v>
      </c>
      <c r="E141" t="s">
        <v>3315</v>
      </c>
      <c r="F141" s="297">
        <v>947417.23</v>
      </c>
      <c r="G141" s="297">
        <v>26160</v>
      </c>
      <c r="H141" s="297">
        <v>857743.79</v>
      </c>
      <c r="J141">
        <v>17</v>
      </c>
      <c r="K141">
        <v>70690.23</v>
      </c>
      <c r="R141" s="297">
        <v>0</v>
      </c>
      <c r="U141">
        <v>-1137265.4099999999</v>
      </c>
      <c r="V141">
        <v>2560000</v>
      </c>
      <c r="Y141" s="297">
        <v>1212337.73</v>
      </c>
      <c r="AA141" s="297">
        <v>698.9</v>
      </c>
      <c r="AC141" s="297">
        <v>690720</v>
      </c>
      <c r="AD141" s="297">
        <v>50400</v>
      </c>
      <c r="AE141">
        <v>892016</v>
      </c>
      <c r="AG141">
        <v>3024</v>
      </c>
      <c r="AH141">
        <v>190164.78</v>
      </c>
      <c r="AI141">
        <v>37598.19</v>
      </c>
      <c r="AL141">
        <v>52500</v>
      </c>
      <c r="AN141" s="76">
        <f t="shared" si="13"/>
        <v>1831321.02</v>
      </c>
      <c r="AO141" s="31">
        <f t="shared" si="14"/>
        <v>0</v>
      </c>
      <c r="AP141" s="21">
        <f t="shared" si="15"/>
        <v>1831321.02</v>
      </c>
      <c r="AQ141" s="15">
        <f t="shared" si="16"/>
        <v>1954156.63</v>
      </c>
      <c r="AR141" s="16">
        <f t="shared" si="17"/>
        <v>1175302.97</v>
      </c>
      <c r="AS141" s="26">
        <f t="shared" si="18"/>
        <v>778853.65999999992</v>
      </c>
    </row>
    <row r="142" spans="1:45" x14ac:dyDescent="0.25">
      <c r="A142" t="s">
        <v>561</v>
      </c>
      <c r="B142" t="s">
        <v>562</v>
      </c>
      <c r="C142" s="71">
        <v>2528</v>
      </c>
      <c r="D142" s="58" t="s">
        <v>1385</v>
      </c>
      <c r="E142" t="s">
        <v>3316</v>
      </c>
      <c r="F142" s="297">
        <v>551933.77</v>
      </c>
      <c r="G142" s="297">
        <v>0</v>
      </c>
      <c r="H142" s="297">
        <v>49428.160000000003</v>
      </c>
      <c r="J142">
        <v>657038.01</v>
      </c>
      <c r="K142">
        <v>182373.57</v>
      </c>
      <c r="U142">
        <v>-1585667.52</v>
      </c>
      <c r="V142">
        <v>2875000</v>
      </c>
      <c r="Y142" s="297">
        <v>880611.93</v>
      </c>
      <c r="AA142" s="297">
        <v>473.93</v>
      </c>
      <c r="AC142" s="297">
        <v>1327786</v>
      </c>
      <c r="AD142" s="297">
        <v>323269.13</v>
      </c>
      <c r="AE142">
        <v>1419960</v>
      </c>
      <c r="AG142">
        <v>6104</v>
      </c>
      <c r="AH142">
        <v>542489.43999999994</v>
      </c>
      <c r="AI142">
        <v>60486.52</v>
      </c>
      <c r="AN142" s="76">
        <f t="shared" si="13"/>
        <v>601361.93000000005</v>
      </c>
      <c r="AO142" s="31">
        <f t="shared" si="14"/>
        <v>0</v>
      </c>
      <c r="AP142" s="21">
        <f t="shared" si="15"/>
        <v>601361.93000000005</v>
      </c>
      <c r="AQ142" s="15">
        <f t="shared" si="16"/>
        <v>2532140.9900000002</v>
      </c>
      <c r="AR142" s="16">
        <f t="shared" si="17"/>
        <v>2029039.96</v>
      </c>
      <c r="AS142" s="26">
        <f t="shared" si="18"/>
        <v>503101.03000000026</v>
      </c>
    </row>
    <row r="143" spans="1:45" x14ac:dyDescent="0.25">
      <c r="A143" t="s">
        <v>561</v>
      </c>
      <c r="B143" t="s">
        <v>562</v>
      </c>
      <c r="C143" s="71">
        <v>3203</v>
      </c>
      <c r="D143" s="58" t="s">
        <v>1386</v>
      </c>
      <c r="E143" t="s">
        <v>3317</v>
      </c>
      <c r="F143" s="297">
        <v>829061.73</v>
      </c>
      <c r="G143" s="297">
        <v>0</v>
      </c>
      <c r="H143" s="297">
        <v>35215.9</v>
      </c>
      <c r="J143">
        <v>1519100.83</v>
      </c>
      <c r="K143">
        <v>788273.2</v>
      </c>
      <c r="R143" s="297">
        <v>0</v>
      </c>
      <c r="U143">
        <v>575556.48</v>
      </c>
      <c r="V143">
        <v>2368242.5</v>
      </c>
      <c r="Y143" s="297">
        <v>778566.17</v>
      </c>
      <c r="Z143" s="297">
        <v>344000</v>
      </c>
      <c r="AA143" s="297">
        <v>577.37</v>
      </c>
      <c r="AC143" s="297">
        <v>1040080</v>
      </c>
      <c r="AE143">
        <v>1127391</v>
      </c>
      <c r="AF143">
        <v>21198</v>
      </c>
      <c r="AH143">
        <v>442923.77</v>
      </c>
      <c r="AI143">
        <v>149938.09</v>
      </c>
      <c r="AN143" s="76">
        <f t="shared" si="13"/>
        <v>864277.63</v>
      </c>
      <c r="AO143" s="31">
        <f t="shared" si="14"/>
        <v>0</v>
      </c>
      <c r="AP143" s="21">
        <f t="shared" si="15"/>
        <v>864277.63</v>
      </c>
      <c r="AQ143" s="15">
        <f t="shared" si="16"/>
        <v>2163223.54</v>
      </c>
      <c r="AR143" s="16">
        <f t="shared" si="17"/>
        <v>1741450.86</v>
      </c>
      <c r="AS143" s="26">
        <f t="shared" si="18"/>
        <v>421772.67999999993</v>
      </c>
    </row>
    <row r="144" spans="1:45" x14ac:dyDescent="0.25">
      <c r="A144" t="s">
        <v>561</v>
      </c>
      <c r="B144" t="s">
        <v>562</v>
      </c>
      <c r="C144" s="71">
        <v>3469</v>
      </c>
      <c r="D144" s="58" t="s">
        <v>1387</v>
      </c>
      <c r="E144" t="s">
        <v>3318</v>
      </c>
      <c r="F144" s="297">
        <v>562515.55000000005</v>
      </c>
      <c r="G144" s="297">
        <v>0</v>
      </c>
      <c r="H144" s="297">
        <v>159817.44</v>
      </c>
      <c r="J144">
        <v>1286579.22</v>
      </c>
      <c r="K144">
        <v>115303.31</v>
      </c>
      <c r="R144" s="297">
        <v>-7779.4</v>
      </c>
      <c r="U144">
        <v>506855.44</v>
      </c>
      <c r="V144">
        <v>1552681.09</v>
      </c>
      <c r="Y144" s="297">
        <v>416731.17</v>
      </c>
      <c r="AA144" s="297">
        <v>444.88</v>
      </c>
      <c r="AC144" s="297">
        <v>89210</v>
      </c>
      <c r="AD144" s="297">
        <v>407909.3</v>
      </c>
      <c r="AE144">
        <v>294158.53000000003</v>
      </c>
      <c r="AG144">
        <v>1080</v>
      </c>
      <c r="AH144">
        <v>248241.01</v>
      </c>
      <c r="AI144">
        <v>101067.42</v>
      </c>
      <c r="AN144" s="76">
        <f t="shared" si="13"/>
        <v>722332.99</v>
      </c>
      <c r="AO144" s="31">
        <f t="shared" si="14"/>
        <v>-7779.4</v>
      </c>
      <c r="AP144" s="21">
        <f t="shared" si="15"/>
        <v>730112.39</v>
      </c>
      <c r="AQ144" s="15">
        <f t="shared" si="16"/>
        <v>914295.35</v>
      </c>
      <c r="AR144" s="16">
        <f t="shared" si="17"/>
        <v>644546.96000000008</v>
      </c>
      <c r="AS144" s="26">
        <f t="shared" si="18"/>
        <v>269748.3899999999</v>
      </c>
    </row>
    <row r="145" spans="1:45" x14ac:dyDescent="0.25">
      <c r="A145" t="s">
        <v>561</v>
      </c>
      <c r="B145" t="s">
        <v>562</v>
      </c>
      <c r="C145" s="71">
        <v>3469</v>
      </c>
      <c r="D145" s="58" t="s">
        <v>1388</v>
      </c>
      <c r="E145" t="s">
        <v>3333</v>
      </c>
      <c r="F145" s="297">
        <v>1455486.87</v>
      </c>
      <c r="G145" s="297">
        <v>152075</v>
      </c>
      <c r="H145" s="297">
        <v>124142.75</v>
      </c>
      <c r="J145">
        <v>1611541.55</v>
      </c>
      <c r="K145">
        <v>632821.4</v>
      </c>
      <c r="O145" s="297">
        <v>55000</v>
      </c>
      <c r="R145" s="297">
        <v>5120.83</v>
      </c>
      <c r="U145">
        <v>387178.62</v>
      </c>
      <c r="V145">
        <v>2662147.65</v>
      </c>
      <c r="Y145" s="297">
        <v>1436429.4</v>
      </c>
      <c r="AA145" s="297">
        <v>-1087.1400000000001</v>
      </c>
      <c r="AC145" s="297">
        <v>849030</v>
      </c>
      <c r="AE145">
        <v>932360</v>
      </c>
      <c r="AG145">
        <v>1560</v>
      </c>
      <c r="AH145">
        <v>252991.79</v>
      </c>
      <c r="AN145" s="76">
        <f t="shared" si="13"/>
        <v>1731704.62</v>
      </c>
      <c r="AO145" s="31">
        <f t="shared" si="14"/>
        <v>60120.83</v>
      </c>
      <c r="AP145" s="21">
        <f t="shared" si="15"/>
        <v>1671583.79</v>
      </c>
      <c r="AQ145" s="15">
        <f t="shared" si="16"/>
        <v>2284372.2599999998</v>
      </c>
      <c r="AR145" s="16">
        <f t="shared" si="17"/>
        <v>1186911.79</v>
      </c>
      <c r="AS145" s="26">
        <f t="shared" si="18"/>
        <v>1097460.4699999997</v>
      </c>
    </row>
    <row r="146" spans="1:45" x14ac:dyDescent="0.25">
      <c r="A146" t="s">
        <v>565</v>
      </c>
      <c r="B146" t="s">
        <v>566</v>
      </c>
      <c r="C146" s="71">
        <v>2217</v>
      </c>
      <c r="D146" s="58" t="s">
        <v>1389</v>
      </c>
      <c r="E146" t="s">
        <v>3319</v>
      </c>
      <c r="F146" s="297">
        <v>894101.62</v>
      </c>
      <c r="G146" s="297">
        <v>0</v>
      </c>
      <c r="H146" s="297">
        <v>887194.13</v>
      </c>
      <c r="J146">
        <v>4</v>
      </c>
      <c r="K146">
        <v>-29003.3</v>
      </c>
      <c r="O146" s="297">
        <v>950</v>
      </c>
      <c r="R146" s="297">
        <v>1441.41</v>
      </c>
      <c r="U146">
        <v>-1153701.46</v>
      </c>
      <c r="V146">
        <v>1849445.73</v>
      </c>
      <c r="Y146" s="297">
        <v>1342139.57</v>
      </c>
      <c r="Z146" s="297">
        <v>186989</v>
      </c>
      <c r="AC146" s="297">
        <v>714093.6</v>
      </c>
      <c r="AD146" s="297">
        <v>194735</v>
      </c>
      <c r="AE146">
        <v>851719.28</v>
      </c>
      <c r="AG146">
        <v>4604</v>
      </c>
      <c r="AH146">
        <v>241585.46</v>
      </c>
      <c r="AI146">
        <v>11067.66</v>
      </c>
      <c r="AL146">
        <v>31850</v>
      </c>
      <c r="AN146" s="76">
        <f t="shared" si="13"/>
        <v>1781295.75</v>
      </c>
      <c r="AO146" s="31">
        <f t="shared" si="14"/>
        <v>2391.41</v>
      </c>
      <c r="AP146" s="21">
        <f t="shared" si="15"/>
        <v>1778904.34</v>
      </c>
      <c r="AQ146" s="15">
        <f t="shared" si="16"/>
        <v>2437957.17</v>
      </c>
      <c r="AR146" s="16">
        <f t="shared" si="17"/>
        <v>1140826.3999999999</v>
      </c>
      <c r="AS146" s="26">
        <f t="shared" si="18"/>
        <v>1297130.77</v>
      </c>
    </row>
    <row r="147" spans="1:45" x14ac:dyDescent="0.25">
      <c r="A147" t="s">
        <v>565</v>
      </c>
      <c r="B147" t="s">
        <v>566</v>
      </c>
      <c r="C147" s="71">
        <v>3536</v>
      </c>
      <c r="D147" s="58" t="s">
        <v>1390</v>
      </c>
      <c r="E147" t="s">
        <v>3320</v>
      </c>
      <c r="F147" s="297">
        <v>733314.3</v>
      </c>
      <c r="G147" s="297">
        <v>35000</v>
      </c>
      <c r="H147" s="297">
        <v>138499.79</v>
      </c>
      <c r="J147">
        <v>83063.929999999993</v>
      </c>
      <c r="K147">
        <v>277473.61</v>
      </c>
      <c r="N147" s="297">
        <v>0</v>
      </c>
      <c r="O147" s="297">
        <v>17610</v>
      </c>
      <c r="R147" s="297">
        <v>103</v>
      </c>
      <c r="U147">
        <v>-2110940.36</v>
      </c>
      <c r="V147">
        <v>2606531.4300000002</v>
      </c>
      <c r="Y147" s="297">
        <v>1171551.74</v>
      </c>
      <c r="Z147" s="297">
        <v>362400</v>
      </c>
      <c r="AA147" s="297">
        <v>403.26</v>
      </c>
      <c r="AC147" s="297">
        <v>1175425.6000000001</v>
      </c>
      <c r="AD147" s="297">
        <v>423725</v>
      </c>
      <c r="AE147">
        <v>1321814.6000000001</v>
      </c>
      <c r="AF147">
        <v>33948</v>
      </c>
      <c r="AH147">
        <v>712035</v>
      </c>
      <c r="AI147">
        <v>47810.44</v>
      </c>
      <c r="AL147">
        <v>19700</v>
      </c>
      <c r="AN147" s="76">
        <f t="shared" si="13"/>
        <v>906814.09000000008</v>
      </c>
      <c r="AO147" s="31">
        <f t="shared" si="14"/>
        <v>17713</v>
      </c>
      <c r="AP147" s="21">
        <f t="shared" si="15"/>
        <v>889101.09000000008</v>
      </c>
      <c r="AQ147" s="15">
        <f t="shared" si="16"/>
        <v>3133505.6</v>
      </c>
      <c r="AR147" s="16">
        <f t="shared" si="17"/>
        <v>2135308.04</v>
      </c>
      <c r="AS147" s="26">
        <f t="shared" si="18"/>
        <v>998197.56</v>
      </c>
    </row>
    <row r="148" spans="1:45" x14ac:dyDescent="0.25">
      <c r="A148" t="s">
        <v>565</v>
      </c>
      <c r="B148" t="s">
        <v>566</v>
      </c>
      <c r="C148" s="71">
        <v>4975</v>
      </c>
      <c r="D148" s="58" t="s">
        <v>1391</v>
      </c>
      <c r="E148" t="s">
        <v>3321</v>
      </c>
      <c r="F148" s="297">
        <v>519608.56</v>
      </c>
      <c r="G148" s="297">
        <v>0</v>
      </c>
      <c r="H148" s="297">
        <v>36651.99</v>
      </c>
      <c r="J148">
        <v>6</v>
      </c>
      <c r="K148">
        <v>55824.91</v>
      </c>
      <c r="O148" s="297">
        <v>12500</v>
      </c>
      <c r="R148" s="297">
        <v>1321.44</v>
      </c>
      <c r="U148">
        <v>-891542.91</v>
      </c>
      <c r="V148">
        <v>1289115.33</v>
      </c>
      <c r="Y148" s="297">
        <v>1129807.8</v>
      </c>
      <c r="AA148" s="297">
        <v>466.48</v>
      </c>
      <c r="AC148" s="297">
        <v>1002688</v>
      </c>
      <c r="AD148" s="297">
        <v>198000</v>
      </c>
      <c r="AE148">
        <v>1132106.77</v>
      </c>
      <c r="AF148">
        <v>2944</v>
      </c>
      <c r="AH148">
        <v>772394.57</v>
      </c>
      <c r="AI148">
        <v>8889.34</v>
      </c>
      <c r="AL148">
        <v>22750</v>
      </c>
      <c r="AN148" s="76">
        <f t="shared" si="13"/>
        <v>556260.55000000005</v>
      </c>
      <c r="AO148" s="31">
        <f t="shared" si="14"/>
        <v>13821.44</v>
      </c>
      <c r="AP148" s="21">
        <f t="shared" si="15"/>
        <v>542439.1100000001</v>
      </c>
      <c r="AQ148" s="15">
        <f t="shared" si="16"/>
        <v>2330962.2800000003</v>
      </c>
      <c r="AR148" s="16">
        <f t="shared" si="17"/>
        <v>1939084.68</v>
      </c>
      <c r="AS148" s="26">
        <f t="shared" si="18"/>
        <v>391877.60000000033</v>
      </c>
    </row>
    <row r="149" spans="1:45" x14ac:dyDescent="0.25">
      <c r="A149" t="s">
        <v>565</v>
      </c>
      <c r="B149" t="s">
        <v>566</v>
      </c>
      <c r="C149" s="71">
        <v>2059</v>
      </c>
      <c r="D149" s="58" t="s">
        <v>1392</v>
      </c>
      <c r="E149" t="s">
        <v>3322</v>
      </c>
      <c r="F149" s="297">
        <v>261646.62</v>
      </c>
      <c r="G149" s="297">
        <v>0</v>
      </c>
      <c r="H149" s="297">
        <v>388109.58</v>
      </c>
      <c r="J149">
        <v>1756990.04</v>
      </c>
      <c r="K149">
        <v>241244.45</v>
      </c>
      <c r="O149" s="297">
        <v>10500</v>
      </c>
      <c r="R149" s="297">
        <v>119</v>
      </c>
      <c r="U149">
        <v>-35595.83</v>
      </c>
      <c r="V149">
        <v>2316929.4300000002</v>
      </c>
      <c r="Y149" s="297">
        <v>1092741.73</v>
      </c>
      <c r="AA149" s="297">
        <v>645.66</v>
      </c>
      <c r="AC149" s="297">
        <v>917650</v>
      </c>
      <c r="AD149" s="297">
        <v>199052.79999999999</v>
      </c>
      <c r="AE149">
        <v>1078593.05</v>
      </c>
      <c r="AF149">
        <v>1204</v>
      </c>
      <c r="AH149">
        <v>535813.93000000005</v>
      </c>
      <c r="AI149">
        <v>177541.12</v>
      </c>
      <c r="AL149">
        <v>10600</v>
      </c>
      <c r="AN149" s="76">
        <f t="shared" si="13"/>
        <v>649756.19999999995</v>
      </c>
      <c r="AO149" s="31">
        <f t="shared" si="14"/>
        <v>10619</v>
      </c>
      <c r="AP149" s="21">
        <f t="shared" si="15"/>
        <v>639137.19999999995</v>
      </c>
      <c r="AQ149" s="15">
        <f t="shared" si="16"/>
        <v>2210090.19</v>
      </c>
      <c r="AR149" s="16">
        <f t="shared" si="17"/>
        <v>1803752.1</v>
      </c>
      <c r="AS149" s="26">
        <f t="shared" si="18"/>
        <v>406338.08999999985</v>
      </c>
    </row>
    <row r="150" spans="1:45" x14ac:dyDescent="0.25">
      <c r="A150" t="s">
        <v>565</v>
      </c>
      <c r="B150" t="s">
        <v>566</v>
      </c>
      <c r="C150" s="71">
        <v>1986</v>
      </c>
      <c r="D150" s="58" t="s">
        <v>1393</v>
      </c>
      <c r="E150" t="s">
        <v>3323</v>
      </c>
      <c r="F150" s="297">
        <v>344869.95</v>
      </c>
      <c r="G150" s="297">
        <v>0</v>
      </c>
      <c r="H150" s="297">
        <v>136884.22</v>
      </c>
      <c r="J150">
        <v>880009.42</v>
      </c>
      <c r="K150">
        <v>97958.44</v>
      </c>
      <c r="O150" s="297">
        <v>8500</v>
      </c>
      <c r="R150" s="297">
        <v>109</v>
      </c>
      <c r="U150">
        <v>-1243772.8799999999</v>
      </c>
      <c r="V150">
        <v>2601070</v>
      </c>
      <c r="Y150" s="297">
        <v>882129.27</v>
      </c>
      <c r="AA150" s="297">
        <v>327.01</v>
      </c>
      <c r="AC150" s="297">
        <v>335120</v>
      </c>
      <c r="AD150" s="297">
        <v>283000</v>
      </c>
      <c r="AE150">
        <v>440292</v>
      </c>
      <c r="AG150">
        <v>2760</v>
      </c>
      <c r="AH150">
        <v>679835.63</v>
      </c>
      <c r="AI150">
        <v>76062.740000000005</v>
      </c>
      <c r="AN150" s="76">
        <f t="shared" si="13"/>
        <v>481754.17000000004</v>
      </c>
      <c r="AO150" s="31">
        <f t="shared" si="14"/>
        <v>8609</v>
      </c>
      <c r="AP150" s="21">
        <f t="shared" si="15"/>
        <v>473145.17000000004</v>
      </c>
      <c r="AQ150" s="15">
        <f t="shared" si="16"/>
        <v>1500576.28</v>
      </c>
      <c r="AR150" s="16">
        <f t="shared" si="17"/>
        <v>1198950.3699999999</v>
      </c>
      <c r="AS150" s="26">
        <f t="shared" si="18"/>
        <v>301625.91000000015</v>
      </c>
    </row>
    <row r="151" spans="1:45" x14ac:dyDescent="0.25">
      <c r="A151" t="s">
        <v>569</v>
      </c>
      <c r="B151" t="s">
        <v>571</v>
      </c>
      <c r="C151" s="71">
        <v>2574</v>
      </c>
      <c r="D151" s="58" t="s">
        <v>1394</v>
      </c>
      <c r="E151" t="s">
        <v>3277</v>
      </c>
      <c r="F151" s="297">
        <v>234361.08</v>
      </c>
      <c r="G151" s="297">
        <v>0</v>
      </c>
      <c r="H151" s="297">
        <v>102113.59</v>
      </c>
      <c r="J151">
        <v>636181.55000000005</v>
      </c>
      <c r="K151">
        <v>41881.019999999997</v>
      </c>
      <c r="N151" s="297">
        <v>-79870</v>
      </c>
      <c r="Q151" s="297">
        <v>96530</v>
      </c>
      <c r="R151" s="297">
        <v>6653</v>
      </c>
      <c r="U151">
        <v>-620267.66</v>
      </c>
      <c r="V151">
        <v>1543067.19</v>
      </c>
      <c r="Y151" s="297">
        <v>1001025.99</v>
      </c>
      <c r="AA151" s="297">
        <v>356.72</v>
      </c>
      <c r="AC151" s="297">
        <v>931360</v>
      </c>
      <c r="AE151">
        <v>1107298</v>
      </c>
      <c r="AG151">
        <v>616</v>
      </c>
      <c r="AH151">
        <v>398115.94</v>
      </c>
      <c r="AI151">
        <v>76213.06</v>
      </c>
      <c r="AL151">
        <v>35000</v>
      </c>
      <c r="AN151" s="76">
        <f t="shared" si="13"/>
        <v>336474.67</v>
      </c>
      <c r="AO151" s="31">
        <f t="shared" si="14"/>
        <v>23313</v>
      </c>
      <c r="AP151" s="21">
        <f t="shared" si="15"/>
        <v>313161.67</v>
      </c>
      <c r="AQ151" s="15">
        <f t="shared" si="16"/>
        <v>1932742.71</v>
      </c>
      <c r="AR151" s="16">
        <f t="shared" si="17"/>
        <v>1617243</v>
      </c>
      <c r="AS151" s="26">
        <f t="shared" si="18"/>
        <v>315499.70999999996</v>
      </c>
    </row>
    <row r="152" spans="1:45" x14ac:dyDescent="0.25">
      <c r="A152" t="s">
        <v>569</v>
      </c>
      <c r="B152" t="s">
        <v>571</v>
      </c>
      <c r="C152" s="71">
        <v>918</v>
      </c>
      <c r="D152" s="58" t="s">
        <v>1395</v>
      </c>
      <c r="E152" t="s">
        <v>3278</v>
      </c>
      <c r="F152" s="297">
        <v>485516.97</v>
      </c>
      <c r="G152" s="297">
        <v>0</v>
      </c>
      <c r="H152" s="297">
        <v>373644.36</v>
      </c>
      <c r="J152">
        <v>-63234.06</v>
      </c>
      <c r="K152">
        <v>-268307.56</v>
      </c>
      <c r="M152">
        <v>265500</v>
      </c>
      <c r="Q152" s="297">
        <v>46500</v>
      </c>
      <c r="R152" s="297">
        <v>-89</v>
      </c>
      <c r="U152">
        <v>-791360.7</v>
      </c>
      <c r="V152">
        <v>1115354.6000000001</v>
      </c>
      <c r="Y152" s="297">
        <v>910270.32</v>
      </c>
      <c r="AA152" s="297">
        <v>463.72</v>
      </c>
      <c r="AC152" s="297">
        <v>829060</v>
      </c>
      <c r="AD152" s="297">
        <v>97300</v>
      </c>
      <c r="AE152">
        <v>892562</v>
      </c>
      <c r="AG152">
        <v>2780</v>
      </c>
      <c r="AH152">
        <v>206944.37</v>
      </c>
      <c r="AI152">
        <v>29267.86</v>
      </c>
      <c r="AL152">
        <v>35000</v>
      </c>
      <c r="AN152" s="76">
        <f t="shared" si="13"/>
        <v>859161.33</v>
      </c>
      <c r="AO152" s="31">
        <f t="shared" si="14"/>
        <v>46411</v>
      </c>
      <c r="AP152" s="21">
        <f t="shared" si="15"/>
        <v>812750.33</v>
      </c>
      <c r="AQ152" s="15">
        <f t="shared" si="16"/>
        <v>1837094.04</v>
      </c>
      <c r="AR152" s="16">
        <f t="shared" si="17"/>
        <v>1166554.2300000002</v>
      </c>
      <c r="AS152" s="26">
        <f t="shared" si="18"/>
        <v>670539.80999999982</v>
      </c>
    </row>
    <row r="153" spans="1:45" x14ac:dyDescent="0.25">
      <c r="A153" t="s">
        <v>569</v>
      </c>
      <c r="B153" t="s">
        <v>571</v>
      </c>
      <c r="C153" s="71">
        <v>4046</v>
      </c>
      <c r="D153" s="58" t="s">
        <v>1396</v>
      </c>
      <c r="E153" t="s">
        <v>3281</v>
      </c>
      <c r="F153" s="297">
        <v>799343.48</v>
      </c>
      <c r="G153" s="297">
        <v>0</v>
      </c>
      <c r="H153" s="297">
        <v>37178.019999999997</v>
      </c>
      <c r="J153">
        <v>457285.26</v>
      </c>
      <c r="K153">
        <v>332968.90999999997</v>
      </c>
      <c r="N153" s="297">
        <v>0</v>
      </c>
      <c r="Q153" s="297">
        <v>111400</v>
      </c>
      <c r="R153" s="297">
        <v>0</v>
      </c>
      <c r="T153">
        <v>-230742.42</v>
      </c>
      <c r="U153">
        <v>654989.75</v>
      </c>
      <c r="V153">
        <v>1287495.99</v>
      </c>
      <c r="Y153" s="297">
        <v>592426.85</v>
      </c>
      <c r="Z153" s="297">
        <v>25000</v>
      </c>
      <c r="AA153" s="297">
        <v>1097.8499999999999</v>
      </c>
      <c r="AC153" s="297">
        <v>1094450</v>
      </c>
      <c r="AD153" s="297">
        <v>127954</v>
      </c>
      <c r="AE153">
        <v>1168811</v>
      </c>
      <c r="AG153">
        <v>8580</v>
      </c>
      <c r="AH153">
        <v>443592.11</v>
      </c>
      <c r="AI153">
        <v>69843.240000000005</v>
      </c>
      <c r="AL153">
        <v>35000</v>
      </c>
      <c r="AN153" s="76">
        <f t="shared" si="13"/>
        <v>836521.5</v>
      </c>
      <c r="AO153" s="31">
        <f t="shared" si="14"/>
        <v>111400</v>
      </c>
      <c r="AP153" s="21">
        <f t="shared" si="15"/>
        <v>725121.5</v>
      </c>
      <c r="AQ153" s="15">
        <f t="shared" si="16"/>
        <v>1840928.7</v>
      </c>
      <c r="AR153" s="16">
        <f t="shared" si="17"/>
        <v>1725826.3499999999</v>
      </c>
      <c r="AS153" s="26">
        <f t="shared" si="18"/>
        <v>115102.35000000009</v>
      </c>
    </row>
    <row r="154" spans="1:45" x14ac:dyDescent="0.25">
      <c r="A154" t="s">
        <v>569</v>
      </c>
      <c r="B154" t="s">
        <v>571</v>
      </c>
      <c r="C154" s="71">
        <v>1868</v>
      </c>
      <c r="D154" s="58" t="s">
        <v>1397</v>
      </c>
      <c r="E154" t="s">
        <v>3330</v>
      </c>
      <c r="F154" s="297">
        <v>244899.75</v>
      </c>
      <c r="G154" s="297">
        <v>0</v>
      </c>
      <c r="H154" s="297">
        <v>279220.64</v>
      </c>
      <c r="J154">
        <v>705052.01</v>
      </c>
      <c r="K154">
        <v>194835.76</v>
      </c>
      <c r="Q154" s="297">
        <v>84150</v>
      </c>
      <c r="U154">
        <v>-703041.31</v>
      </c>
      <c r="V154">
        <v>1993235.29</v>
      </c>
      <c r="Y154" s="297">
        <v>761927.98</v>
      </c>
      <c r="AA154" s="297">
        <v>382.82</v>
      </c>
      <c r="AC154" s="297">
        <v>910400</v>
      </c>
      <c r="AD154" s="297">
        <v>86900</v>
      </c>
      <c r="AE154">
        <v>983200</v>
      </c>
      <c r="AF154">
        <v>3000</v>
      </c>
      <c r="AG154">
        <v>25104</v>
      </c>
      <c r="AH154">
        <v>298644.69</v>
      </c>
      <c r="AI154">
        <v>153047.93</v>
      </c>
      <c r="AL154">
        <v>35000</v>
      </c>
      <c r="AN154" s="76">
        <f t="shared" si="13"/>
        <v>524120.39</v>
      </c>
      <c r="AO154" s="31">
        <f t="shared" si="14"/>
        <v>84150</v>
      </c>
      <c r="AP154" s="21">
        <f t="shared" si="15"/>
        <v>439970.39</v>
      </c>
      <c r="AQ154" s="15">
        <f t="shared" si="16"/>
        <v>1759610.7999999998</v>
      </c>
      <c r="AR154" s="16">
        <f t="shared" si="17"/>
        <v>1497996.6199999999</v>
      </c>
      <c r="AS154" s="26">
        <f t="shared" si="18"/>
        <v>261614.17999999993</v>
      </c>
    </row>
    <row r="157" spans="1:45" x14ac:dyDescent="0.25">
      <c r="D157" s="44"/>
    </row>
    <row r="158" spans="1:45" x14ac:dyDescent="0.25">
      <c r="D158" s="44"/>
    </row>
    <row r="159" spans="1:45" x14ac:dyDescent="0.25">
      <c r="D159" s="44"/>
    </row>
    <row r="160" spans="1:45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A4" sqref="A4:A5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296" t="s">
        <v>2439</v>
      </c>
    </row>
    <row r="2" spans="1:8" ht="24.6" x14ac:dyDescent="0.7">
      <c r="A2" s="308" t="s">
        <v>1405</v>
      </c>
      <c r="B2" s="308"/>
      <c r="C2" s="308"/>
      <c r="D2" s="308"/>
      <c r="E2" s="308"/>
      <c r="F2" s="308"/>
      <c r="G2" s="308"/>
      <c r="H2" s="308"/>
    </row>
    <row r="3" spans="1:8" ht="24.6" x14ac:dyDescent="0.7">
      <c r="A3" s="309" t="s">
        <v>3349</v>
      </c>
      <c r="B3" s="309"/>
      <c r="C3" s="309"/>
      <c r="D3" s="309"/>
      <c r="E3" s="309"/>
      <c r="F3" s="309"/>
      <c r="G3" s="309"/>
      <c r="H3" s="309"/>
    </row>
    <row r="4" spans="1:8" s="79" customFormat="1" ht="24.6" x14ac:dyDescent="0.45">
      <c r="A4" s="310" t="s">
        <v>51</v>
      </c>
      <c r="B4" s="310" t="s">
        <v>1406</v>
      </c>
      <c r="C4" s="204" t="s">
        <v>1407</v>
      </c>
      <c r="D4" s="205" t="s">
        <v>1408</v>
      </c>
      <c r="E4" s="312" t="s">
        <v>52</v>
      </c>
      <c r="F4" s="206" t="s">
        <v>53</v>
      </c>
      <c r="G4" s="314" t="s">
        <v>52</v>
      </c>
      <c r="H4" s="310" t="s">
        <v>1409</v>
      </c>
    </row>
    <row r="5" spans="1:8" s="79" customFormat="1" ht="24.6" x14ac:dyDescent="0.45">
      <c r="A5" s="311"/>
      <c r="B5" s="311"/>
      <c r="C5" s="204" t="s">
        <v>1410</v>
      </c>
      <c r="D5" s="207" t="s">
        <v>1410</v>
      </c>
      <c r="E5" s="313"/>
      <c r="F5" s="206" t="s">
        <v>1410</v>
      </c>
      <c r="G5" s="315"/>
      <c r="H5" s="311"/>
    </row>
    <row r="6" spans="1:8" s="228" customFormat="1" ht="24.6" x14ac:dyDescent="0.25">
      <c r="A6" s="222">
        <v>1</v>
      </c>
      <c r="B6" s="223" t="s">
        <v>45</v>
      </c>
      <c r="C6" s="224">
        <v>61</v>
      </c>
      <c r="D6" s="205">
        <f>C6-F6</f>
        <v>61</v>
      </c>
      <c r="E6" s="225">
        <f t="shared" ref="E6:E13" si="0">D6/C6*100</f>
        <v>100</v>
      </c>
      <c r="F6" s="206">
        <v>0</v>
      </c>
      <c r="G6" s="226">
        <f t="shared" ref="G6:G12" si="1">F6/C6*100</f>
        <v>0</v>
      </c>
      <c r="H6" s="227"/>
    </row>
    <row r="7" spans="1:8" s="228" customFormat="1" ht="24.6" x14ac:dyDescent="0.25">
      <c r="A7" s="222">
        <v>2</v>
      </c>
      <c r="B7" s="223" t="s">
        <v>49</v>
      </c>
      <c r="C7" s="224">
        <v>83</v>
      </c>
      <c r="D7" s="205">
        <f t="shared" ref="D7:D12" si="2">C7-F7</f>
        <v>83</v>
      </c>
      <c r="E7" s="225">
        <f t="shared" si="0"/>
        <v>100</v>
      </c>
      <c r="F7" s="206">
        <v>0</v>
      </c>
      <c r="G7" s="226">
        <f t="shared" si="1"/>
        <v>0</v>
      </c>
      <c r="H7" s="227"/>
    </row>
    <row r="8" spans="1:8" ht="24.6" x14ac:dyDescent="0.7">
      <c r="A8" s="165">
        <v>3</v>
      </c>
      <c r="B8" s="140" t="s">
        <v>50</v>
      </c>
      <c r="C8" s="208">
        <v>209</v>
      </c>
      <c r="D8" s="205">
        <f t="shared" si="2"/>
        <v>209</v>
      </c>
      <c r="E8" s="209">
        <f t="shared" si="0"/>
        <v>100</v>
      </c>
      <c r="F8" s="210">
        <v>0</v>
      </c>
      <c r="G8" s="211">
        <f t="shared" si="1"/>
        <v>0</v>
      </c>
      <c r="H8" s="212" t="s">
        <v>1414</v>
      </c>
    </row>
    <row r="9" spans="1:8" ht="24.6" x14ac:dyDescent="0.7">
      <c r="A9" s="165">
        <v>4</v>
      </c>
      <c r="B9" s="140" t="s">
        <v>46</v>
      </c>
      <c r="C9" s="208">
        <v>127</v>
      </c>
      <c r="D9" s="205">
        <f t="shared" si="2"/>
        <v>127</v>
      </c>
      <c r="E9" s="209">
        <f t="shared" si="0"/>
        <v>100</v>
      </c>
      <c r="F9" s="210">
        <v>0</v>
      </c>
      <c r="G9" s="211">
        <f t="shared" si="1"/>
        <v>0</v>
      </c>
      <c r="H9" s="140"/>
    </row>
    <row r="10" spans="1:8" ht="24.6" x14ac:dyDescent="0.7">
      <c r="A10" s="165">
        <v>5</v>
      </c>
      <c r="B10" s="140" t="s">
        <v>48</v>
      </c>
      <c r="C10" s="208">
        <v>74</v>
      </c>
      <c r="D10" s="205">
        <f t="shared" si="2"/>
        <v>74</v>
      </c>
      <c r="E10" s="209">
        <f t="shared" si="0"/>
        <v>100</v>
      </c>
      <c r="F10" s="210">
        <v>0</v>
      </c>
      <c r="G10" s="211">
        <f t="shared" si="1"/>
        <v>0</v>
      </c>
      <c r="H10" s="140"/>
    </row>
    <row r="11" spans="1:8" ht="24.6" x14ac:dyDescent="0.7">
      <c r="A11" s="165">
        <v>6</v>
      </c>
      <c r="B11" s="140" t="s">
        <v>47</v>
      </c>
      <c r="C11" s="208">
        <v>168</v>
      </c>
      <c r="D11" s="205">
        <f t="shared" si="2"/>
        <v>168</v>
      </c>
      <c r="E11" s="209">
        <f t="shared" si="0"/>
        <v>100</v>
      </c>
      <c r="F11" s="210">
        <v>0</v>
      </c>
      <c r="G11" s="211">
        <f t="shared" si="1"/>
        <v>0</v>
      </c>
      <c r="H11" s="140"/>
    </row>
    <row r="12" spans="1:8" ht="24.6" x14ac:dyDescent="0.7">
      <c r="A12" s="165">
        <v>7</v>
      </c>
      <c r="B12" s="140" t="s">
        <v>44</v>
      </c>
      <c r="C12" s="208">
        <v>151</v>
      </c>
      <c r="D12" s="205">
        <f t="shared" si="2"/>
        <v>151</v>
      </c>
      <c r="E12" s="209">
        <f t="shared" si="0"/>
        <v>100</v>
      </c>
      <c r="F12" s="210">
        <v>0</v>
      </c>
      <c r="G12" s="213">
        <f t="shared" si="1"/>
        <v>0</v>
      </c>
      <c r="H12" s="212"/>
    </row>
    <row r="13" spans="1:8" ht="25.2" thickBot="1" x14ac:dyDescent="0.75">
      <c r="A13" s="303" t="s">
        <v>1411</v>
      </c>
      <c r="B13" s="304"/>
      <c r="C13" s="214">
        <f>SUM(C6:C12)</f>
        <v>873</v>
      </c>
      <c r="D13" s="215">
        <f>SUM(D6:D12)</f>
        <v>873</v>
      </c>
      <c r="E13" s="216">
        <f t="shared" si="0"/>
        <v>100</v>
      </c>
      <c r="F13" s="217">
        <f>SUM(F6:F12)</f>
        <v>0</v>
      </c>
      <c r="G13" s="218">
        <f>F13/C13*100</f>
        <v>0</v>
      </c>
      <c r="H13" s="219"/>
    </row>
    <row r="14" spans="1:8" ht="25.2" thickTop="1" x14ac:dyDescent="0.7">
      <c r="A14" s="92"/>
      <c r="B14" s="220" t="s">
        <v>1406</v>
      </c>
      <c r="C14" s="98" t="s">
        <v>1412</v>
      </c>
      <c r="D14" s="98" t="s">
        <v>1413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1411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5"/>
      <c r="D36" s="305"/>
    </row>
    <row r="37" spans="1:4" x14ac:dyDescent="0.45">
      <c r="B37" s="85"/>
      <c r="C37" s="306"/>
      <c r="D37" s="306"/>
    </row>
    <row r="38" spans="1:4" x14ac:dyDescent="0.45">
      <c r="B38" s="85"/>
      <c r="C38" s="307"/>
      <c r="D38" s="307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0" t="s">
        <v>1416</v>
      </c>
      <c r="B1" s="281"/>
      <c r="C1" s="281"/>
      <c r="D1" s="281"/>
      <c r="E1" s="282"/>
    </row>
    <row r="2" spans="1:5" x14ac:dyDescent="0.25">
      <c r="A2" s="283" t="s">
        <v>1417</v>
      </c>
      <c r="B2" s="275" t="s">
        <v>1418</v>
      </c>
      <c r="C2" s="276"/>
      <c r="D2" s="274"/>
      <c r="E2" s="284"/>
    </row>
    <row r="3" spans="1:5" x14ac:dyDescent="0.25">
      <c r="A3" s="283" t="s">
        <v>1419</v>
      </c>
      <c r="B3" s="275" t="s">
        <v>1418</v>
      </c>
      <c r="C3" s="276"/>
      <c r="D3" s="274"/>
      <c r="E3" s="284"/>
    </row>
    <row r="4" spans="1:5" ht="14.25" customHeight="1" x14ac:dyDescent="0.25">
      <c r="A4" s="283" t="s">
        <v>1420</v>
      </c>
      <c r="B4" s="340" t="s">
        <v>1421</v>
      </c>
      <c r="C4" s="341"/>
      <c r="D4" s="274"/>
      <c r="E4" s="284"/>
    </row>
    <row r="5" spans="1:5" x14ac:dyDescent="0.25">
      <c r="A5" s="283"/>
      <c r="B5" s="340"/>
      <c r="C5" s="341"/>
      <c r="D5" s="274"/>
      <c r="E5" s="284"/>
    </row>
    <row r="6" spans="1:5" x14ac:dyDescent="0.25">
      <c r="A6" s="344"/>
      <c r="B6" s="345"/>
      <c r="C6" s="345"/>
      <c r="D6" s="345"/>
      <c r="E6" s="346"/>
    </row>
    <row r="7" spans="1:5" x14ac:dyDescent="0.25">
      <c r="A7" s="285" t="s">
        <v>1422</v>
      </c>
      <c r="B7" s="342" t="s">
        <v>43</v>
      </c>
      <c r="C7" s="343"/>
      <c r="D7" s="277" t="s">
        <v>1406</v>
      </c>
      <c r="E7" s="286">
        <v>242248</v>
      </c>
    </row>
    <row r="8" spans="1:5" x14ac:dyDescent="0.25">
      <c r="A8" s="287" t="s">
        <v>1423</v>
      </c>
      <c r="B8" s="336"/>
      <c r="C8" s="337"/>
      <c r="D8" s="278" t="s">
        <v>44</v>
      </c>
      <c r="E8" s="288"/>
    </row>
    <row r="9" spans="1:5" x14ac:dyDescent="0.25">
      <c r="A9" s="289" t="s">
        <v>1424</v>
      </c>
      <c r="B9" s="338"/>
      <c r="C9" s="339"/>
      <c r="D9" s="279" t="s">
        <v>44</v>
      </c>
      <c r="E9" s="290"/>
    </row>
    <row r="10" spans="1:5" x14ac:dyDescent="0.25">
      <c r="A10" s="287" t="s">
        <v>1425</v>
      </c>
      <c r="B10" s="336"/>
      <c r="C10" s="337"/>
      <c r="D10" s="278" t="s">
        <v>44</v>
      </c>
      <c r="E10" s="288"/>
    </row>
    <row r="11" spans="1:5" x14ac:dyDescent="0.25">
      <c r="A11" s="289" t="s">
        <v>1426</v>
      </c>
      <c r="B11" s="338"/>
      <c r="C11" s="339"/>
      <c r="D11" s="279" t="s">
        <v>44</v>
      </c>
      <c r="E11" s="290"/>
    </row>
    <row r="12" spans="1:5" x14ac:dyDescent="0.25">
      <c r="A12" s="287" t="s">
        <v>1427</v>
      </c>
      <c r="B12" s="336"/>
      <c r="C12" s="337"/>
      <c r="D12" s="278" t="s">
        <v>44</v>
      </c>
      <c r="E12" s="288"/>
    </row>
    <row r="13" spans="1:5" x14ac:dyDescent="0.25">
      <c r="A13" s="289" t="s">
        <v>1428</v>
      </c>
      <c r="B13" s="338"/>
      <c r="C13" s="339"/>
      <c r="D13" s="279" t="s">
        <v>44</v>
      </c>
      <c r="E13" s="290"/>
    </row>
    <row r="14" spans="1:5" x14ac:dyDescent="0.25">
      <c r="A14" s="287" t="s">
        <v>1429</v>
      </c>
      <c r="B14" s="336"/>
      <c r="C14" s="337"/>
      <c r="D14" s="278" t="s">
        <v>44</v>
      </c>
      <c r="E14" s="288"/>
    </row>
    <row r="15" spans="1:5" x14ac:dyDescent="0.25">
      <c r="A15" s="289" t="s">
        <v>1430</v>
      </c>
      <c r="B15" s="338"/>
      <c r="C15" s="339"/>
      <c r="D15" s="279" t="s">
        <v>44</v>
      </c>
      <c r="E15" s="290"/>
    </row>
    <row r="16" spans="1:5" x14ac:dyDescent="0.25">
      <c r="A16" s="287" t="s">
        <v>1431</v>
      </c>
      <c r="B16" s="336"/>
      <c r="C16" s="337"/>
      <c r="D16" s="278" t="s">
        <v>44</v>
      </c>
      <c r="E16" s="288"/>
    </row>
    <row r="17" spans="1:5" x14ac:dyDescent="0.25">
      <c r="A17" s="289" t="s">
        <v>1432</v>
      </c>
      <c r="B17" s="338"/>
      <c r="C17" s="339"/>
      <c r="D17" s="279" t="s">
        <v>44</v>
      </c>
      <c r="E17" s="290"/>
    </row>
    <row r="18" spans="1:5" x14ac:dyDescent="0.25">
      <c r="A18" s="287" t="s">
        <v>1433</v>
      </c>
      <c r="B18" s="336"/>
      <c r="C18" s="337"/>
      <c r="D18" s="278" t="s">
        <v>44</v>
      </c>
      <c r="E18" s="288"/>
    </row>
    <row r="19" spans="1:5" x14ac:dyDescent="0.25">
      <c r="A19" s="289" t="s">
        <v>1434</v>
      </c>
      <c r="B19" s="338"/>
      <c r="C19" s="339"/>
      <c r="D19" s="279" t="s">
        <v>44</v>
      </c>
      <c r="E19" s="290"/>
    </row>
    <row r="20" spans="1:5" x14ac:dyDescent="0.25">
      <c r="A20" s="324" t="s">
        <v>1435</v>
      </c>
      <c r="B20" s="326" t="s">
        <v>1436</v>
      </c>
      <c r="C20" s="327"/>
      <c r="D20" s="330" t="s">
        <v>44</v>
      </c>
      <c r="E20" s="291" t="s">
        <v>1437</v>
      </c>
    </row>
    <row r="21" spans="1:5" x14ac:dyDescent="0.25">
      <c r="A21" s="332"/>
      <c r="B21" s="333"/>
      <c r="C21" s="334"/>
      <c r="D21" s="335"/>
      <c r="E21" s="292" t="s">
        <v>1438</v>
      </c>
    </row>
    <row r="22" spans="1:5" x14ac:dyDescent="0.25">
      <c r="A22" s="316" t="s">
        <v>1439</v>
      </c>
      <c r="B22" s="318" t="s">
        <v>1436</v>
      </c>
      <c r="C22" s="319"/>
      <c r="D22" s="322" t="s">
        <v>44</v>
      </c>
      <c r="E22" s="293" t="s">
        <v>1437</v>
      </c>
    </row>
    <row r="23" spans="1:5" x14ac:dyDescent="0.25">
      <c r="A23" s="317"/>
      <c r="B23" s="320"/>
      <c r="C23" s="321"/>
      <c r="D23" s="323"/>
      <c r="E23" s="294" t="s">
        <v>1438</v>
      </c>
    </row>
    <row r="24" spans="1:5" x14ac:dyDescent="0.25">
      <c r="A24" s="324" t="s">
        <v>1440</v>
      </c>
      <c r="B24" s="326" t="s">
        <v>1436</v>
      </c>
      <c r="C24" s="327"/>
      <c r="D24" s="330" t="s">
        <v>44</v>
      </c>
      <c r="E24" s="291" t="s">
        <v>1437</v>
      </c>
    </row>
    <row r="25" spans="1:5" x14ac:dyDescent="0.25">
      <c r="A25" s="332"/>
      <c r="B25" s="333"/>
      <c r="C25" s="334"/>
      <c r="D25" s="335"/>
      <c r="E25" s="292" t="s">
        <v>1438</v>
      </c>
    </row>
    <row r="26" spans="1:5" x14ac:dyDescent="0.25">
      <c r="A26" s="316" t="s">
        <v>1441</v>
      </c>
      <c r="B26" s="318" t="s">
        <v>1436</v>
      </c>
      <c r="C26" s="319"/>
      <c r="D26" s="322" t="s">
        <v>44</v>
      </c>
      <c r="E26" s="293" t="s">
        <v>1437</v>
      </c>
    </row>
    <row r="27" spans="1:5" x14ac:dyDescent="0.25">
      <c r="A27" s="317"/>
      <c r="B27" s="320"/>
      <c r="C27" s="321"/>
      <c r="D27" s="323"/>
      <c r="E27" s="294" t="s">
        <v>1438</v>
      </c>
    </row>
    <row r="28" spans="1:5" x14ac:dyDescent="0.25">
      <c r="A28" s="324" t="s">
        <v>1442</v>
      </c>
      <c r="B28" s="326" t="s">
        <v>1436</v>
      </c>
      <c r="C28" s="327"/>
      <c r="D28" s="330" t="s">
        <v>44</v>
      </c>
      <c r="E28" s="291" t="s">
        <v>1437</v>
      </c>
    </row>
    <row r="29" spans="1:5" x14ac:dyDescent="0.25">
      <c r="A29" s="332"/>
      <c r="B29" s="333"/>
      <c r="C29" s="334"/>
      <c r="D29" s="335"/>
      <c r="E29" s="292" t="s">
        <v>1438</v>
      </c>
    </row>
    <row r="30" spans="1:5" x14ac:dyDescent="0.25">
      <c r="A30" s="316" t="s">
        <v>1443</v>
      </c>
      <c r="B30" s="318" t="s">
        <v>1436</v>
      </c>
      <c r="C30" s="319"/>
      <c r="D30" s="322" t="s">
        <v>44</v>
      </c>
      <c r="E30" s="293" t="s">
        <v>1437</v>
      </c>
    </row>
    <row r="31" spans="1:5" x14ac:dyDescent="0.25">
      <c r="A31" s="317"/>
      <c r="B31" s="320"/>
      <c r="C31" s="321"/>
      <c r="D31" s="323"/>
      <c r="E31" s="294" t="s">
        <v>1438</v>
      </c>
    </row>
    <row r="32" spans="1:5" x14ac:dyDescent="0.25">
      <c r="A32" s="324" t="s">
        <v>1444</v>
      </c>
      <c r="B32" s="326" t="s">
        <v>1436</v>
      </c>
      <c r="C32" s="327"/>
      <c r="D32" s="330" t="s">
        <v>44</v>
      </c>
      <c r="E32" s="291" t="s">
        <v>1437</v>
      </c>
    </row>
    <row r="33" spans="1:5" x14ac:dyDescent="0.25">
      <c r="A33" s="332"/>
      <c r="B33" s="333"/>
      <c r="C33" s="334"/>
      <c r="D33" s="335"/>
      <c r="E33" s="292" t="s">
        <v>1438</v>
      </c>
    </row>
    <row r="34" spans="1:5" x14ac:dyDescent="0.25">
      <c r="A34" s="316" t="s">
        <v>1445</v>
      </c>
      <c r="B34" s="318" t="s">
        <v>1436</v>
      </c>
      <c r="C34" s="319"/>
      <c r="D34" s="322" t="s">
        <v>44</v>
      </c>
      <c r="E34" s="293" t="s">
        <v>1437</v>
      </c>
    </row>
    <row r="35" spans="1:5" x14ac:dyDescent="0.25">
      <c r="A35" s="317"/>
      <c r="B35" s="320"/>
      <c r="C35" s="321"/>
      <c r="D35" s="323"/>
      <c r="E35" s="294" t="s">
        <v>1438</v>
      </c>
    </row>
    <row r="36" spans="1:5" x14ac:dyDescent="0.25">
      <c r="A36" s="324" t="s">
        <v>1446</v>
      </c>
      <c r="B36" s="326" t="s">
        <v>1436</v>
      </c>
      <c r="C36" s="327"/>
      <c r="D36" s="330" t="s">
        <v>44</v>
      </c>
      <c r="E36" s="291" t="s">
        <v>1437</v>
      </c>
    </row>
    <row r="37" spans="1:5" x14ac:dyDescent="0.25">
      <c r="A37" s="332"/>
      <c r="B37" s="333"/>
      <c r="C37" s="334"/>
      <c r="D37" s="335"/>
      <c r="E37" s="292" t="s">
        <v>1438</v>
      </c>
    </row>
    <row r="38" spans="1:5" x14ac:dyDescent="0.25">
      <c r="A38" s="316" t="s">
        <v>1447</v>
      </c>
      <c r="B38" s="318" t="s">
        <v>1436</v>
      </c>
      <c r="C38" s="319"/>
      <c r="D38" s="322" t="s">
        <v>44</v>
      </c>
      <c r="E38" s="293" t="s">
        <v>1437</v>
      </c>
    </row>
    <row r="39" spans="1:5" x14ac:dyDescent="0.25">
      <c r="A39" s="317"/>
      <c r="B39" s="320"/>
      <c r="C39" s="321"/>
      <c r="D39" s="323"/>
      <c r="E39" s="294" t="s">
        <v>1438</v>
      </c>
    </row>
    <row r="40" spans="1:5" x14ac:dyDescent="0.25">
      <c r="A40" s="324" t="s">
        <v>1448</v>
      </c>
      <c r="B40" s="326" t="s">
        <v>1436</v>
      </c>
      <c r="C40" s="327"/>
      <c r="D40" s="330" t="s">
        <v>44</v>
      </c>
      <c r="E40" s="291" t="s">
        <v>1437</v>
      </c>
    </row>
    <row r="41" spans="1:5" x14ac:dyDescent="0.25">
      <c r="A41" s="332"/>
      <c r="B41" s="333"/>
      <c r="C41" s="334"/>
      <c r="D41" s="335"/>
      <c r="E41" s="292" t="s">
        <v>1438</v>
      </c>
    </row>
    <row r="42" spans="1:5" x14ac:dyDescent="0.25">
      <c r="A42" s="316" t="s">
        <v>1449</v>
      </c>
      <c r="B42" s="318" t="s">
        <v>1436</v>
      </c>
      <c r="C42" s="319"/>
      <c r="D42" s="322" t="s">
        <v>44</v>
      </c>
      <c r="E42" s="293" t="s">
        <v>1437</v>
      </c>
    </row>
    <row r="43" spans="1:5" x14ac:dyDescent="0.25">
      <c r="A43" s="317"/>
      <c r="B43" s="320"/>
      <c r="C43" s="321"/>
      <c r="D43" s="323"/>
      <c r="E43" s="294" t="s">
        <v>1438</v>
      </c>
    </row>
    <row r="44" spans="1:5" x14ac:dyDescent="0.25">
      <c r="A44" s="324" t="s">
        <v>1450</v>
      </c>
      <c r="B44" s="326" t="s">
        <v>1436</v>
      </c>
      <c r="C44" s="327"/>
      <c r="D44" s="330" t="s">
        <v>44</v>
      </c>
      <c r="E44" s="291" t="s">
        <v>1437</v>
      </c>
    </row>
    <row r="45" spans="1:5" x14ac:dyDescent="0.25">
      <c r="A45" s="332"/>
      <c r="B45" s="333"/>
      <c r="C45" s="334"/>
      <c r="D45" s="335"/>
      <c r="E45" s="292" t="s">
        <v>1438</v>
      </c>
    </row>
    <row r="46" spans="1:5" x14ac:dyDescent="0.25">
      <c r="A46" s="316" t="s">
        <v>1451</v>
      </c>
      <c r="B46" s="318" t="s">
        <v>1436</v>
      </c>
      <c r="C46" s="319"/>
      <c r="D46" s="322" t="s">
        <v>44</v>
      </c>
      <c r="E46" s="293" t="s">
        <v>1437</v>
      </c>
    </row>
    <row r="47" spans="1:5" x14ac:dyDescent="0.25">
      <c r="A47" s="317"/>
      <c r="B47" s="320"/>
      <c r="C47" s="321"/>
      <c r="D47" s="323"/>
      <c r="E47" s="294" t="s">
        <v>1438</v>
      </c>
    </row>
    <row r="48" spans="1:5" x14ac:dyDescent="0.25">
      <c r="A48" s="324" t="s">
        <v>1452</v>
      </c>
      <c r="B48" s="326" t="s">
        <v>1436</v>
      </c>
      <c r="C48" s="327"/>
      <c r="D48" s="330" t="s">
        <v>44</v>
      </c>
      <c r="E48" s="291" t="s">
        <v>1437</v>
      </c>
    </row>
    <row r="49" spans="1:5" x14ac:dyDescent="0.25">
      <c r="A49" s="332"/>
      <c r="B49" s="333"/>
      <c r="C49" s="334"/>
      <c r="D49" s="335"/>
      <c r="E49" s="292" t="s">
        <v>1438</v>
      </c>
    </row>
    <row r="50" spans="1:5" x14ac:dyDescent="0.25">
      <c r="A50" s="316" t="s">
        <v>1453</v>
      </c>
      <c r="B50" s="318" t="s">
        <v>1436</v>
      </c>
      <c r="C50" s="319"/>
      <c r="D50" s="322" t="s">
        <v>44</v>
      </c>
      <c r="E50" s="293" t="s">
        <v>1437</v>
      </c>
    </row>
    <row r="51" spans="1:5" x14ac:dyDescent="0.25">
      <c r="A51" s="317"/>
      <c r="B51" s="320"/>
      <c r="C51" s="321"/>
      <c r="D51" s="323"/>
      <c r="E51" s="294" t="s">
        <v>1438</v>
      </c>
    </row>
    <row r="52" spans="1:5" x14ac:dyDescent="0.25">
      <c r="A52" s="324" t="s">
        <v>1454</v>
      </c>
      <c r="B52" s="326" t="s">
        <v>1436</v>
      </c>
      <c r="C52" s="327"/>
      <c r="D52" s="330" t="s">
        <v>44</v>
      </c>
      <c r="E52" s="291" t="s">
        <v>1437</v>
      </c>
    </row>
    <row r="53" spans="1:5" x14ac:dyDescent="0.25">
      <c r="A53" s="332"/>
      <c r="B53" s="333"/>
      <c r="C53" s="334"/>
      <c r="D53" s="335"/>
      <c r="E53" s="292" t="s">
        <v>1438</v>
      </c>
    </row>
    <row r="54" spans="1:5" x14ac:dyDescent="0.25">
      <c r="A54" s="316" t="s">
        <v>1455</v>
      </c>
      <c r="B54" s="318" t="s">
        <v>1436</v>
      </c>
      <c r="C54" s="319"/>
      <c r="D54" s="322" t="s">
        <v>44</v>
      </c>
      <c r="E54" s="293" t="s">
        <v>1437</v>
      </c>
    </row>
    <row r="55" spans="1:5" x14ac:dyDescent="0.25">
      <c r="A55" s="317"/>
      <c r="B55" s="320"/>
      <c r="C55" s="321"/>
      <c r="D55" s="323"/>
      <c r="E55" s="294" t="s">
        <v>1438</v>
      </c>
    </row>
    <row r="56" spans="1:5" x14ac:dyDescent="0.25">
      <c r="A56" s="324" t="s">
        <v>1456</v>
      </c>
      <c r="B56" s="326" t="s">
        <v>1436</v>
      </c>
      <c r="C56" s="327"/>
      <c r="D56" s="330" t="s">
        <v>44</v>
      </c>
      <c r="E56" s="291" t="s">
        <v>1437</v>
      </c>
    </row>
    <row r="57" spans="1:5" x14ac:dyDescent="0.25">
      <c r="A57" s="332"/>
      <c r="B57" s="333"/>
      <c r="C57" s="334"/>
      <c r="D57" s="335"/>
      <c r="E57" s="292" t="s">
        <v>1438</v>
      </c>
    </row>
    <row r="58" spans="1:5" x14ac:dyDescent="0.25">
      <c r="A58" s="316" t="s">
        <v>1457</v>
      </c>
      <c r="B58" s="318" t="s">
        <v>1436</v>
      </c>
      <c r="C58" s="319"/>
      <c r="D58" s="322" t="s">
        <v>44</v>
      </c>
      <c r="E58" s="293" t="s">
        <v>1437</v>
      </c>
    </row>
    <row r="59" spans="1:5" x14ac:dyDescent="0.25">
      <c r="A59" s="317"/>
      <c r="B59" s="320"/>
      <c r="C59" s="321"/>
      <c r="D59" s="323"/>
      <c r="E59" s="294" t="s">
        <v>1438</v>
      </c>
    </row>
    <row r="60" spans="1:5" x14ac:dyDescent="0.25">
      <c r="A60" s="324" t="s">
        <v>1458</v>
      </c>
      <c r="B60" s="326" t="s">
        <v>1436</v>
      </c>
      <c r="C60" s="327"/>
      <c r="D60" s="330" t="s">
        <v>44</v>
      </c>
      <c r="E60" s="291" t="s">
        <v>1437</v>
      </c>
    </row>
    <row r="61" spans="1:5" x14ac:dyDescent="0.25">
      <c r="A61" s="332"/>
      <c r="B61" s="333"/>
      <c r="C61" s="334"/>
      <c r="D61" s="335"/>
      <c r="E61" s="292" t="s">
        <v>1438</v>
      </c>
    </row>
    <row r="62" spans="1:5" x14ac:dyDescent="0.25">
      <c r="A62" s="316" t="s">
        <v>1459</v>
      </c>
      <c r="B62" s="318" t="s">
        <v>1436</v>
      </c>
      <c r="C62" s="319"/>
      <c r="D62" s="322" t="s">
        <v>44</v>
      </c>
      <c r="E62" s="293" t="s">
        <v>1437</v>
      </c>
    </row>
    <row r="63" spans="1:5" x14ac:dyDescent="0.25">
      <c r="A63" s="317"/>
      <c r="B63" s="320"/>
      <c r="C63" s="321"/>
      <c r="D63" s="323"/>
      <c r="E63" s="294" t="s">
        <v>1438</v>
      </c>
    </row>
    <row r="64" spans="1:5" x14ac:dyDescent="0.25">
      <c r="A64" s="324" t="s">
        <v>1460</v>
      </c>
      <c r="B64" s="326" t="s">
        <v>1436</v>
      </c>
      <c r="C64" s="327"/>
      <c r="D64" s="330" t="s">
        <v>44</v>
      </c>
      <c r="E64" s="291" t="s">
        <v>1437</v>
      </c>
    </row>
    <row r="65" spans="1:5" x14ac:dyDescent="0.25">
      <c r="A65" s="332"/>
      <c r="B65" s="333"/>
      <c r="C65" s="334"/>
      <c r="D65" s="335"/>
      <c r="E65" s="292" t="s">
        <v>1438</v>
      </c>
    </row>
    <row r="66" spans="1:5" x14ac:dyDescent="0.25">
      <c r="A66" s="316" t="s">
        <v>1461</v>
      </c>
      <c r="B66" s="318" t="s">
        <v>1462</v>
      </c>
      <c r="C66" s="319"/>
      <c r="D66" s="322" t="s">
        <v>44</v>
      </c>
      <c r="E66" s="293" t="s">
        <v>1437</v>
      </c>
    </row>
    <row r="67" spans="1:5" x14ac:dyDescent="0.25">
      <c r="A67" s="317"/>
      <c r="B67" s="320"/>
      <c r="C67" s="321"/>
      <c r="D67" s="323"/>
      <c r="E67" s="294" t="s">
        <v>1438</v>
      </c>
    </row>
    <row r="68" spans="1:5" x14ac:dyDescent="0.25">
      <c r="A68" s="324" t="s">
        <v>1463</v>
      </c>
      <c r="B68" s="326" t="s">
        <v>1462</v>
      </c>
      <c r="C68" s="327"/>
      <c r="D68" s="330" t="s">
        <v>44</v>
      </c>
      <c r="E68" s="291" t="s">
        <v>1437</v>
      </c>
    </row>
    <row r="69" spans="1:5" x14ac:dyDescent="0.25">
      <c r="A69" s="332"/>
      <c r="B69" s="333"/>
      <c r="C69" s="334"/>
      <c r="D69" s="335"/>
      <c r="E69" s="292" t="s">
        <v>1438</v>
      </c>
    </row>
    <row r="70" spans="1:5" x14ac:dyDescent="0.25">
      <c r="A70" s="316" t="s">
        <v>1464</v>
      </c>
      <c r="B70" s="318" t="s">
        <v>1462</v>
      </c>
      <c r="C70" s="319"/>
      <c r="D70" s="322" t="s">
        <v>44</v>
      </c>
      <c r="E70" s="293" t="s">
        <v>1437</v>
      </c>
    </row>
    <row r="71" spans="1:5" x14ac:dyDescent="0.25">
      <c r="A71" s="317"/>
      <c r="B71" s="320"/>
      <c r="C71" s="321"/>
      <c r="D71" s="323"/>
      <c r="E71" s="294" t="s">
        <v>1438</v>
      </c>
    </row>
    <row r="72" spans="1:5" x14ac:dyDescent="0.25">
      <c r="A72" s="324" t="s">
        <v>1465</v>
      </c>
      <c r="B72" s="326" t="s">
        <v>1462</v>
      </c>
      <c r="C72" s="327"/>
      <c r="D72" s="330" t="s">
        <v>44</v>
      </c>
      <c r="E72" s="291" t="s">
        <v>1437</v>
      </c>
    </row>
    <row r="73" spans="1:5" x14ac:dyDescent="0.25">
      <c r="A73" s="332"/>
      <c r="B73" s="333"/>
      <c r="C73" s="334"/>
      <c r="D73" s="335"/>
      <c r="E73" s="292" t="s">
        <v>1438</v>
      </c>
    </row>
    <row r="74" spans="1:5" x14ac:dyDescent="0.25">
      <c r="A74" s="316" t="s">
        <v>1466</v>
      </c>
      <c r="B74" s="318" t="s">
        <v>1462</v>
      </c>
      <c r="C74" s="319"/>
      <c r="D74" s="322" t="s">
        <v>44</v>
      </c>
      <c r="E74" s="293" t="s">
        <v>1437</v>
      </c>
    </row>
    <row r="75" spans="1:5" x14ac:dyDescent="0.25">
      <c r="A75" s="317"/>
      <c r="B75" s="320"/>
      <c r="C75" s="321"/>
      <c r="D75" s="323"/>
      <c r="E75" s="294" t="s">
        <v>1438</v>
      </c>
    </row>
    <row r="76" spans="1:5" x14ac:dyDescent="0.25">
      <c r="A76" s="324" t="s">
        <v>1467</v>
      </c>
      <c r="B76" s="326" t="s">
        <v>1462</v>
      </c>
      <c r="C76" s="327"/>
      <c r="D76" s="330" t="s">
        <v>44</v>
      </c>
      <c r="E76" s="291" t="s">
        <v>1437</v>
      </c>
    </row>
    <row r="77" spans="1:5" x14ac:dyDescent="0.25">
      <c r="A77" s="332"/>
      <c r="B77" s="333"/>
      <c r="C77" s="334"/>
      <c r="D77" s="335"/>
      <c r="E77" s="292" t="s">
        <v>1438</v>
      </c>
    </row>
    <row r="78" spans="1:5" x14ac:dyDescent="0.25">
      <c r="A78" s="316" t="s">
        <v>1468</v>
      </c>
      <c r="B78" s="318" t="s">
        <v>1462</v>
      </c>
      <c r="C78" s="319"/>
      <c r="D78" s="322" t="s">
        <v>44</v>
      </c>
      <c r="E78" s="293" t="s">
        <v>1437</v>
      </c>
    </row>
    <row r="79" spans="1:5" x14ac:dyDescent="0.25">
      <c r="A79" s="317"/>
      <c r="B79" s="320"/>
      <c r="C79" s="321"/>
      <c r="D79" s="323"/>
      <c r="E79" s="294" t="s">
        <v>1438</v>
      </c>
    </row>
    <row r="80" spans="1:5" x14ac:dyDescent="0.25">
      <c r="A80" s="324" t="s">
        <v>1469</v>
      </c>
      <c r="B80" s="326" t="s">
        <v>1462</v>
      </c>
      <c r="C80" s="327"/>
      <c r="D80" s="330" t="s">
        <v>44</v>
      </c>
      <c r="E80" s="291" t="s">
        <v>1437</v>
      </c>
    </row>
    <row r="81" spans="1:5" x14ac:dyDescent="0.25">
      <c r="A81" s="332"/>
      <c r="B81" s="333"/>
      <c r="C81" s="334"/>
      <c r="D81" s="335"/>
      <c r="E81" s="292" t="s">
        <v>1438</v>
      </c>
    </row>
    <row r="82" spans="1:5" x14ac:dyDescent="0.25">
      <c r="A82" s="316" t="s">
        <v>1470</v>
      </c>
      <c r="B82" s="318" t="s">
        <v>1462</v>
      </c>
      <c r="C82" s="319"/>
      <c r="D82" s="322" t="s">
        <v>44</v>
      </c>
      <c r="E82" s="293" t="s">
        <v>1437</v>
      </c>
    </row>
    <row r="83" spans="1:5" x14ac:dyDescent="0.25">
      <c r="A83" s="317"/>
      <c r="B83" s="320"/>
      <c r="C83" s="321"/>
      <c r="D83" s="323"/>
      <c r="E83" s="294" t="s">
        <v>1438</v>
      </c>
    </row>
    <row r="84" spans="1:5" x14ac:dyDescent="0.25">
      <c r="A84" s="324" t="s">
        <v>1471</v>
      </c>
      <c r="B84" s="326" t="s">
        <v>1472</v>
      </c>
      <c r="C84" s="327"/>
      <c r="D84" s="330" t="s">
        <v>44</v>
      </c>
      <c r="E84" s="291" t="s">
        <v>1437</v>
      </c>
    </row>
    <row r="85" spans="1:5" x14ac:dyDescent="0.25">
      <c r="A85" s="332"/>
      <c r="B85" s="333"/>
      <c r="C85" s="334"/>
      <c r="D85" s="335"/>
      <c r="E85" s="292" t="s">
        <v>1438</v>
      </c>
    </row>
    <row r="86" spans="1:5" x14ac:dyDescent="0.25">
      <c r="A86" s="316" t="s">
        <v>1473</v>
      </c>
      <c r="B86" s="318" t="s">
        <v>1472</v>
      </c>
      <c r="C86" s="319"/>
      <c r="D86" s="322" t="s">
        <v>44</v>
      </c>
      <c r="E86" s="293" t="s">
        <v>1437</v>
      </c>
    </row>
    <row r="87" spans="1:5" x14ac:dyDescent="0.25">
      <c r="A87" s="317"/>
      <c r="B87" s="320"/>
      <c r="C87" s="321"/>
      <c r="D87" s="323"/>
      <c r="E87" s="294" t="s">
        <v>1438</v>
      </c>
    </row>
    <row r="88" spans="1:5" x14ac:dyDescent="0.25">
      <c r="A88" s="324" t="s">
        <v>1474</v>
      </c>
      <c r="B88" s="326" t="s">
        <v>1472</v>
      </c>
      <c r="C88" s="327"/>
      <c r="D88" s="330" t="s">
        <v>44</v>
      </c>
      <c r="E88" s="291" t="s">
        <v>1437</v>
      </c>
    </row>
    <row r="89" spans="1:5" x14ac:dyDescent="0.25">
      <c r="A89" s="332"/>
      <c r="B89" s="333"/>
      <c r="C89" s="334"/>
      <c r="D89" s="335"/>
      <c r="E89" s="292" t="s">
        <v>1438</v>
      </c>
    </row>
    <row r="90" spans="1:5" x14ac:dyDescent="0.25">
      <c r="A90" s="316" t="s">
        <v>1475</v>
      </c>
      <c r="B90" s="318" t="s">
        <v>1472</v>
      </c>
      <c r="C90" s="319"/>
      <c r="D90" s="322" t="s">
        <v>44</v>
      </c>
      <c r="E90" s="293" t="s">
        <v>1437</v>
      </c>
    </row>
    <row r="91" spans="1:5" x14ac:dyDescent="0.25">
      <c r="A91" s="317"/>
      <c r="B91" s="320"/>
      <c r="C91" s="321"/>
      <c r="D91" s="323"/>
      <c r="E91" s="294" t="s">
        <v>1438</v>
      </c>
    </row>
    <row r="92" spans="1:5" x14ac:dyDescent="0.25">
      <c r="A92" s="324" t="s">
        <v>1476</v>
      </c>
      <c r="B92" s="326" t="s">
        <v>1472</v>
      </c>
      <c r="C92" s="327"/>
      <c r="D92" s="330" t="s">
        <v>44</v>
      </c>
      <c r="E92" s="291" t="s">
        <v>1437</v>
      </c>
    </row>
    <row r="93" spans="1:5" x14ac:dyDescent="0.25">
      <c r="A93" s="332"/>
      <c r="B93" s="333"/>
      <c r="C93" s="334"/>
      <c r="D93" s="335"/>
      <c r="E93" s="292" t="s">
        <v>1438</v>
      </c>
    </row>
    <row r="94" spans="1:5" x14ac:dyDescent="0.25">
      <c r="A94" s="316" t="s">
        <v>1477</v>
      </c>
      <c r="B94" s="318" t="s">
        <v>1472</v>
      </c>
      <c r="C94" s="319"/>
      <c r="D94" s="322" t="s">
        <v>44</v>
      </c>
      <c r="E94" s="293" t="s">
        <v>1437</v>
      </c>
    </row>
    <row r="95" spans="1:5" x14ac:dyDescent="0.25">
      <c r="A95" s="317"/>
      <c r="B95" s="320"/>
      <c r="C95" s="321"/>
      <c r="D95" s="323"/>
      <c r="E95" s="294" t="s">
        <v>1438</v>
      </c>
    </row>
    <row r="96" spans="1:5" x14ac:dyDescent="0.25">
      <c r="A96" s="324" t="s">
        <v>1478</v>
      </c>
      <c r="B96" s="326" t="s">
        <v>1472</v>
      </c>
      <c r="C96" s="327"/>
      <c r="D96" s="330" t="s">
        <v>44</v>
      </c>
      <c r="E96" s="291" t="s">
        <v>1437</v>
      </c>
    </row>
    <row r="97" spans="1:5" x14ac:dyDescent="0.25">
      <c r="A97" s="332"/>
      <c r="B97" s="333"/>
      <c r="C97" s="334"/>
      <c r="D97" s="335"/>
      <c r="E97" s="292" t="s">
        <v>1438</v>
      </c>
    </row>
    <row r="98" spans="1:5" x14ac:dyDescent="0.25">
      <c r="A98" s="316" t="s">
        <v>1479</v>
      </c>
      <c r="B98" s="318" t="s">
        <v>1472</v>
      </c>
      <c r="C98" s="319"/>
      <c r="D98" s="322" t="s">
        <v>44</v>
      </c>
      <c r="E98" s="293" t="s">
        <v>1437</v>
      </c>
    </row>
    <row r="99" spans="1:5" x14ac:dyDescent="0.25">
      <c r="A99" s="317"/>
      <c r="B99" s="320"/>
      <c r="C99" s="321"/>
      <c r="D99" s="323"/>
      <c r="E99" s="294" t="s">
        <v>1438</v>
      </c>
    </row>
    <row r="100" spans="1:5" x14ac:dyDescent="0.25">
      <c r="A100" s="324" t="s">
        <v>1480</v>
      </c>
      <c r="B100" s="326" t="s">
        <v>1472</v>
      </c>
      <c r="C100" s="327"/>
      <c r="D100" s="330" t="s">
        <v>44</v>
      </c>
      <c r="E100" s="291" t="s">
        <v>1437</v>
      </c>
    </row>
    <row r="101" spans="1:5" x14ac:dyDescent="0.25">
      <c r="A101" s="332"/>
      <c r="B101" s="333"/>
      <c r="C101" s="334"/>
      <c r="D101" s="335"/>
      <c r="E101" s="292" t="s">
        <v>1438</v>
      </c>
    </row>
    <row r="102" spans="1:5" x14ac:dyDescent="0.25">
      <c r="A102" s="316" t="s">
        <v>1481</v>
      </c>
      <c r="B102" s="318" t="s">
        <v>1472</v>
      </c>
      <c r="C102" s="319"/>
      <c r="D102" s="322" t="s">
        <v>44</v>
      </c>
      <c r="E102" s="293" t="s">
        <v>1437</v>
      </c>
    </row>
    <row r="103" spans="1:5" x14ac:dyDescent="0.25">
      <c r="A103" s="317"/>
      <c r="B103" s="320"/>
      <c r="C103" s="321"/>
      <c r="D103" s="323"/>
      <c r="E103" s="294" t="s">
        <v>1438</v>
      </c>
    </row>
    <row r="104" spans="1:5" x14ac:dyDescent="0.25">
      <c r="A104" s="324" t="s">
        <v>1482</v>
      </c>
      <c r="B104" s="326" t="s">
        <v>1472</v>
      </c>
      <c r="C104" s="327"/>
      <c r="D104" s="330" t="s">
        <v>44</v>
      </c>
      <c r="E104" s="291" t="s">
        <v>1437</v>
      </c>
    </row>
    <row r="105" spans="1:5" x14ac:dyDescent="0.25">
      <c r="A105" s="332"/>
      <c r="B105" s="333"/>
      <c r="C105" s="334"/>
      <c r="D105" s="335"/>
      <c r="E105" s="292" t="s">
        <v>1438</v>
      </c>
    </row>
    <row r="106" spans="1:5" x14ac:dyDescent="0.25">
      <c r="A106" s="316" t="s">
        <v>1483</v>
      </c>
      <c r="B106" s="318" t="s">
        <v>1472</v>
      </c>
      <c r="C106" s="319"/>
      <c r="D106" s="322" t="s">
        <v>44</v>
      </c>
      <c r="E106" s="293" t="s">
        <v>1437</v>
      </c>
    </row>
    <row r="107" spans="1:5" x14ac:dyDescent="0.25">
      <c r="A107" s="317"/>
      <c r="B107" s="320"/>
      <c r="C107" s="321"/>
      <c r="D107" s="323"/>
      <c r="E107" s="294" t="s">
        <v>1438</v>
      </c>
    </row>
    <row r="108" spans="1:5" x14ac:dyDescent="0.25">
      <c r="A108" s="324" t="s">
        <v>1484</v>
      </c>
      <c r="B108" s="326" t="s">
        <v>1472</v>
      </c>
      <c r="C108" s="327"/>
      <c r="D108" s="330" t="s">
        <v>44</v>
      </c>
      <c r="E108" s="291" t="s">
        <v>1437</v>
      </c>
    </row>
    <row r="109" spans="1:5" x14ac:dyDescent="0.25">
      <c r="A109" s="332"/>
      <c r="B109" s="333"/>
      <c r="C109" s="334"/>
      <c r="D109" s="335"/>
      <c r="E109" s="292" t="s">
        <v>1438</v>
      </c>
    </row>
    <row r="110" spans="1:5" x14ac:dyDescent="0.25">
      <c r="A110" s="316" t="s">
        <v>1485</v>
      </c>
      <c r="B110" s="318" t="s">
        <v>1472</v>
      </c>
      <c r="C110" s="319"/>
      <c r="D110" s="322" t="s">
        <v>44</v>
      </c>
      <c r="E110" s="293" t="s">
        <v>1437</v>
      </c>
    </row>
    <row r="111" spans="1:5" x14ac:dyDescent="0.25">
      <c r="A111" s="317"/>
      <c r="B111" s="320"/>
      <c r="C111" s="321"/>
      <c r="D111" s="323"/>
      <c r="E111" s="294" t="s">
        <v>1438</v>
      </c>
    </row>
    <row r="112" spans="1:5" x14ac:dyDescent="0.25">
      <c r="A112" s="324" t="s">
        <v>1486</v>
      </c>
      <c r="B112" s="326" t="s">
        <v>1472</v>
      </c>
      <c r="C112" s="327"/>
      <c r="D112" s="330" t="s">
        <v>44</v>
      </c>
      <c r="E112" s="291" t="s">
        <v>1437</v>
      </c>
    </row>
    <row r="113" spans="1:5" x14ac:dyDescent="0.25">
      <c r="A113" s="332"/>
      <c r="B113" s="333"/>
      <c r="C113" s="334"/>
      <c r="D113" s="335"/>
      <c r="E113" s="292" t="s">
        <v>1438</v>
      </c>
    </row>
    <row r="114" spans="1:5" x14ac:dyDescent="0.25">
      <c r="A114" s="316" t="s">
        <v>1487</v>
      </c>
      <c r="B114" s="318" t="s">
        <v>1472</v>
      </c>
      <c r="C114" s="319"/>
      <c r="D114" s="322" t="s">
        <v>44</v>
      </c>
      <c r="E114" s="293" t="s">
        <v>1437</v>
      </c>
    </row>
    <row r="115" spans="1:5" x14ac:dyDescent="0.25">
      <c r="A115" s="317"/>
      <c r="B115" s="320"/>
      <c r="C115" s="321"/>
      <c r="D115" s="323"/>
      <c r="E115" s="294" t="s">
        <v>1438</v>
      </c>
    </row>
    <row r="116" spans="1:5" x14ac:dyDescent="0.25">
      <c r="A116" s="324" t="s">
        <v>1488</v>
      </c>
      <c r="B116" s="326" t="s">
        <v>1472</v>
      </c>
      <c r="C116" s="327"/>
      <c r="D116" s="330" t="s">
        <v>44</v>
      </c>
      <c r="E116" s="291" t="s">
        <v>1437</v>
      </c>
    </row>
    <row r="117" spans="1:5" x14ac:dyDescent="0.25">
      <c r="A117" s="332"/>
      <c r="B117" s="333"/>
      <c r="C117" s="334"/>
      <c r="D117" s="335"/>
      <c r="E117" s="292" t="s">
        <v>1438</v>
      </c>
    </row>
    <row r="118" spans="1:5" x14ac:dyDescent="0.25">
      <c r="A118" s="316" t="s">
        <v>1489</v>
      </c>
      <c r="B118" s="318" t="s">
        <v>1490</v>
      </c>
      <c r="C118" s="319"/>
      <c r="D118" s="322" t="s">
        <v>44</v>
      </c>
      <c r="E118" s="293" t="s">
        <v>1437</v>
      </c>
    </row>
    <row r="119" spans="1:5" x14ac:dyDescent="0.25">
      <c r="A119" s="317"/>
      <c r="B119" s="320"/>
      <c r="C119" s="321"/>
      <c r="D119" s="323"/>
      <c r="E119" s="294" t="s">
        <v>1438</v>
      </c>
    </row>
    <row r="120" spans="1:5" x14ac:dyDescent="0.25">
      <c r="A120" s="324" t="s">
        <v>1491</v>
      </c>
      <c r="B120" s="326" t="s">
        <v>1490</v>
      </c>
      <c r="C120" s="327"/>
      <c r="D120" s="330" t="s">
        <v>44</v>
      </c>
      <c r="E120" s="291" t="s">
        <v>1437</v>
      </c>
    </row>
    <row r="121" spans="1:5" x14ac:dyDescent="0.25">
      <c r="A121" s="332"/>
      <c r="B121" s="333"/>
      <c r="C121" s="334"/>
      <c r="D121" s="335"/>
      <c r="E121" s="292" t="s">
        <v>1438</v>
      </c>
    </row>
    <row r="122" spans="1:5" x14ac:dyDescent="0.25">
      <c r="A122" s="316" t="s">
        <v>1492</v>
      </c>
      <c r="B122" s="318" t="s">
        <v>1490</v>
      </c>
      <c r="C122" s="319"/>
      <c r="D122" s="322" t="s">
        <v>44</v>
      </c>
      <c r="E122" s="293" t="s">
        <v>1437</v>
      </c>
    </row>
    <row r="123" spans="1:5" x14ac:dyDescent="0.25">
      <c r="A123" s="317"/>
      <c r="B123" s="320"/>
      <c r="C123" s="321"/>
      <c r="D123" s="323"/>
      <c r="E123" s="294" t="s">
        <v>1438</v>
      </c>
    </row>
    <row r="124" spans="1:5" x14ac:dyDescent="0.25">
      <c r="A124" s="324" t="s">
        <v>1493</v>
      </c>
      <c r="B124" s="326" t="s">
        <v>1490</v>
      </c>
      <c r="C124" s="327"/>
      <c r="D124" s="330" t="s">
        <v>44</v>
      </c>
      <c r="E124" s="291" t="s">
        <v>1437</v>
      </c>
    </row>
    <row r="125" spans="1:5" x14ac:dyDescent="0.25">
      <c r="A125" s="332"/>
      <c r="B125" s="333"/>
      <c r="C125" s="334"/>
      <c r="D125" s="335"/>
      <c r="E125" s="292" t="s">
        <v>1438</v>
      </c>
    </row>
    <row r="126" spans="1:5" x14ac:dyDescent="0.25">
      <c r="A126" s="316" t="s">
        <v>1494</v>
      </c>
      <c r="B126" s="318" t="s">
        <v>1490</v>
      </c>
      <c r="C126" s="319"/>
      <c r="D126" s="322" t="s">
        <v>44</v>
      </c>
      <c r="E126" s="293" t="s">
        <v>1437</v>
      </c>
    </row>
    <row r="127" spans="1:5" x14ac:dyDescent="0.25">
      <c r="A127" s="317"/>
      <c r="B127" s="320"/>
      <c r="C127" s="321"/>
      <c r="D127" s="323"/>
      <c r="E127" s="294" t="s">
        <v>1438</v>
      </c>
    </row>
    <row r="128" spans="1:5" x14ac:dyDescent="0.25">
      <c r="A128" s="324" t="s">
        <v>1495</v>
      </c>
      <c r="B128" s="326" t="s">
        <v>1490</v>
      </c>
      <c r="C128" s="327"/>
      <c r="D128" s="330" t="s">
        <v>44</v>
      </c>
      <c r="E128" s="291" t="s">
        <v>1437</v>
      </c>
    </row>
    <row r="129" spans="1:5" x14ac:dyDescent="0.25">
      <c r="A129" s="332"/>
      <c r="B129" s="333"/>
      <c r="C129" s="334"/>
      <c r="D129" s="335"/>
      <c r="E129" s="292" t="s">
        <v>1438</v>
      </c>
    </row>
    <row r="130" spans="1:5" x14ac:dyDescent="0.25">
      <c r="A130" s="316" t="s">
        <v>1496</v>
      </c>
      <c r="B130" s="318" t="s">
        <v>1490</v>
      </c>
      <c r="C130" s="319"/>
      <c r="D130" s="322" t="s">
        <v>44</v>
      </c>
      <c r="E130" s="293" t="s">
        <v>1437</v>
      </c>
    </row>
    <row r="131" spans="1:5" x14ac:dyDescent="0.25">
      <c r="A131" s="317"/>
      <c r="B131" s="320"/>
      <c r="C131" s="321"/>
      <c r="D131" s="323"/>
      <c r="E131" s="294" t="s">
        <v>1438</v>
      </c>
    </row>
    <row r="132" spans="1:5" x14ac:dyDescent="0.25">
      <c r="A132" s="324" t="s">
        <v>1497</v>
      </c>
      <c r="B132" s="326" t="s">
        <v>1498</v>
      </c>
      <c r="C132" s="327"/>
      <c r="D132" s="330" t="s">
        <v>44</v>
      </c>
      <c r="E132" s="291" t="s">
        <v>1437</v>
      </c>
    </row>
    <row r="133" spans="1:5" x14ac:dyDescent="0.25">
      <c r="A133" s="332"/>
      <c r="B133" s="333"/>
      <c r="C133" s="334"/>
      <c r="D133" s="335"/>
      <c r="E133" s="292" t="s">
        <v>1438</v>
      </c>
    </row>
    <row r="134" spans="1:5" x14ac:dyDescent="0.25">
      <c r="A134" s="316" t="s">
        <v>1499</v>
      </c>
      <c r="B134" s="318" t="s">
        <v>1498</v>
      </c>
      <c r="C134" s="319"/>
      <c r="D134" s="322" t="s">
        <v>44</v>
      </c>
      <c r="E134" s="293" t="s">
        <v>1437</v>
      </c>
    </row>
    <row r="135" spans="1:5" x14ac:dyDescent="0.25">
      <c r="A135" s="317"/>
      <c r="B135" s="320"/>
      <c r="C135" s="321"/>
      <c r="D135" s="323"/>
      <c r="E135" s="294" t="s">
        <v>1438</v>
      </c>
    </row>
    <row r="136" spans="1:5" x14ac:dyDescent="0.25">
      <c r="A136" s="324" t="s">
        <v>1500</v>
      </c>
      <c r="B136" s="326" t="s">
        <v>1498</v>
      </c>
      <c r="C136" s="327"/>
      <c r="D136" s="330" t="s">
        <v>44</v>
      </c>
      <c r="E136" s="291" t="s">
        <v>1437</v>
      </c>
    </row>
    <row r="137" spans="1:5" x14ac:dyDescent="0.25">
      <c r="A137" s="332"/>
      <c r="B137" s="333"/>
      <c r="C137" s="334"/>
      <c r="D137" s="335"/>
      <c r="E137" s="292" t="s">
        <v>1438</v>
      </c>
    </row>
    <row r="138" spans="1:5" x14ac:dyDescent="0.25">
      <c r="A138" s="316" t="s">
        <v>1501</v>
      </c>
      <c r="B138" s="318" t="s">
        <v>1498</v>
      </c>
      <c r="C138" s="319"/>
      <c r="D138" s="322" t="s">
        <v>44</v>
      </c>
      <c r="E138" s="293" t="s">
        <v>1437</v>
      </c>
    </row>
    <row r="139" spans="1:5" x14ac:dyDescent="0.25">
      <c r="A139" s="317"/>
      <c r="B139" s="320"/>
      <c r="C139" s="321"/>
      <c r="D139" s="323"/>
      <c r="E139" s="294" t="s">
        <v>1438</v>
      </c>
    </row>
    <row r="140" spans="1:5" x14ac:dyDescent="0.25">
      <c r="A140" s="324" t="s">
        <v>1502</v>
      </c>
      <c r="B140" s="326" t="s">
        <v>1498</v>
      </c>
      <c r="C140" s="327"/>
      <c r="D140" s="330" t="s">
        <v>44</v>
      </c>
      <c r="E140" s="291" t="s">
        <v>1437</v>
      </c>
    </row>
    <row r="141" spans="1:5" x14ac:dyDescent="0.25">
      <c r="A141" s="332"/>
      <c r="B141" s="333"/>
      <c r="C141" s="334"/>
      <c r="D141" s="335"/>
      <c r="E141" s="292" t="s">
        <v>1438</v>
      </c>
    </row>
    <row r="142" spans="1:5" x14ac:dyDescent="0.25">
      <c r="A142" s="316" t="s">
        <v>1503</v>
      </c>
      <c r="B142" s="318" t="s">
        <v>1498</v>
      </c>
      <c r="C142" s="319"/>
      <c r="D142" s="322" t="s">
        <v>44</v>
      </c>
      <c r="E142" s="293" t="s">
        <v>1437</v>
      </c>
    </row>
    <row r="143" spans="1:5" x14ac:dyDescent="0.25">
      <c r="A143" s="317"/>
      <c r="B143" s="320"/>
      <c r="C143" s="321"/>
      <c r="D143" s="323"/>
      <c r="E143" s="294" t="s">
        <v>1438</v>
      </c>
    </row>
    <row r="144" spans="1:5" x14ac:dyDescent="0.25">
      <c r="A144" s="324" t="s">
        <v>1504</v>
      </c>
      <c r="B144" s="326" t="s">
        <v>1498</v>
      </c>
      <c r="C144" s="327"/>
      <c r="D144" s="330" t="s">
        <v>44</v>
      </c>
      <c r="E144" s="291" t="s">
        <v>1437</v>
      </c>
    </row>
    <row r="145" spans="1:5" x14ac:dyDescent="0.25">
      <c r="A145" s="332"/>
      <c r="B145" s="333"/>
      <c r="C145" s="334"/>
      <c r="D145" s="335"/>
      <c r="E145" s="292" t="s">
        <v>1438</v>
      </c>
    </row>
    <row r="146" spans="1:5" x14ac:dyDescent="0.25">
      <c r="A146" s="316" t="s">
        <v>1505</v>
      </c>
      <c r="B146" s="318" t="s">
        <v>1498</v>
      </c>
      <c r="C146" s="319"/>
      <c r="D146" s="322" t="s">
        <v>44</v>
      </c>
      <c r="E146" s="293" t="s">
        <v>1437</v>
      </c>
    </row>
    <row r="147" spans="1:5" x14ac:dyDescent="0.25">
      <c r="A147" s="317"/>
      <c r="B147" s="320"/>
      <c r="C147" s="321"/>
      <c r="D147" s="323"/>
      <c r="E147" s="294" t="s">
        <v>1438</v>
      </c>
    </row>
    <row r="148" spans="1:5" x14ac:dyDescent="0.25">
      <c r="A148" s="324" t="s">
        <v>1506</v>
      </c>
      <c r="B148" s="326" t="s">
        <v>1498</v>
      </c>
      <c r="C148" s="327"/>
      <c r="D148" s="330" t="s">
        <v>44</v>
      </c>
      <c r="E148" s="291" t="s">
        <v>1437</v>
      </c>
    </row>
    <row r="149" spans="1:5" x14ac:dyDescent="0.25">
      <c r="A149" s="332"/>
      <c r="B149" s="333"/>
      <c r="C149" s="334"/>
      <c r="D149" s="335"/>
      <c r="E149" s="292" t="s">
        <v>1438</v>
      </c>
    </row>
    <row r="150" spans="1:5" x14ac:dyDescent="0.25">
      <c r="A150" s="316" t="s">
        <v>1507</v>
      </c>
      <c r="B150" s="318" t="s">
        <v>1498</v>
      </c>
      <c r="C150" s="319"/>
      <c r="D150" s="322" t="s">
        <v>44</v>
      </c>
      <c r="E150" s="293" t="s">
        <v>1437</v>
      </c>
    </row>
    <row r="151" spans="1:5" x14ac:dyDescent="0.25">
      <c r="A151" s="317"/>
      <c r="B151" s="320"/>
      <c r="C151" s="321"/>
      <c r="D151" s="323"/>
      <c r="E151" s="294" t="s">
        <v>1438</v>
      </c>
    </row>
    <row r="152" spans="1:5" x14ac:dyDescent="0.25">
      <c r="A152" s="324" t="s">
        <v>1508</v>
      </c>
      <c r="B152" s="326" t="s">
        <v>1498</v>
      </c>
      <c r="C152" s="327"/>
      <c r="D152" s="330" t="s">
        <v>44</v>
      </c>
      <c r="E152" s="291" t="s">
        <v>1437</v>
      </c>
    </row>
    <row r="153" spans="1:5" x14ac:dyDescent="0.25">
      <c r="A153" s="332"/>
      <c r="B153" s="333"/>
      <c r="C153" s="334"/>
      <c r="D153" s="335"/>
      <c r="E153" s="292" t="s">
        <v>1438</v>
      </c>
    </row>
    <row r="154" spans="1:5" x14ac:dyDescent="0.25">
      <c r="A154" s="316" t="s">
        <v>1509</v>
      </c>
      <c r="B154" s="318" t="s">
        <v>1498</v>
      </c>
      <c r="C154" s="319"/>
      <c r="D154" s="322" t="s">
        <v>44</v>
      </c>
      <c r="E154" s="293" t="s">
        <v>1437</v>
      </c>
    </row>
    <row r="155" spans="1:5" x14ac:dyDescent="0.25">
      <c r="A155" s="317"/>
      <c r="B155" s="320"/>
      <c r="C155" s="321"/>
      <c r="D155" s="323"/>
      <c r="E155" s="294" t="s">
        <v>1438</v>
      </c>
    </row>
    <row r="156" spans="1:5" x14ac:dyDescent="0.25">
      <c r="A156" s="324" t="s">
        <v>1510</v>
      </c>
      <c r="B156" s="326" t="s">
        <v>1498</v>
      </c>
      <c r="C156" s="327"/>
      <c r="D156" s="330" t="s">
        <v>44</v>
      </c>
      <c r="E156" s="291" t="s">
        <v>1437</v>
      </c>
    </row>
    <row r="157" spans="1:5" x14ac:dyDescent="0.25">
      <c r="A157" s="332"/>
      <c r="B157" s="333"/>
      <c r="C157" s="334"/>
      <c r="D157" s="335"/>
      <c r="E157" s="292" t="s">
        <v>1438</v>
      </c>
    </row>
    <row r="158" spans="1:5" x14ac:dyDescent="0.25">
      <c r="A158" s="316" t="s">
        <v>1511</v>
      </c>
      <c r="B158" s="318" t="s">
        <v>1498</v>
      </c>
      <c r="C158" s="319"/>
      <c r="D158" s="322" t="s">
        <v>44</v>
      </c>
      <c r="E158" s="293" t="s">
        <v>1437</v>
      </c>
    </row>
    <row r="159" spans="1:5" x14ac:dyDescent="0.25">
      <c r="A159" s="317"/>
      <c r="B159" s="320"/>
      <c r="C159" s="321"/>
      <c r="D159" s="323"/>
      <c r="E159" s="294" t="s">
        <v>1438</v>
      </c>
    </row>
    <row r="160" spans="1:5" x14ac:dyDescent="0.25">
      <c r="A160" s="324" t="s">
        <v>1512</v>
      </c>
      <c r="B160" s="326" t="s">
        <v>1513</v>
      </c>
      <c r="C160" s="327"/>
      <c r="D160" s="330" t="s">
        <v>44</v>
      </c>
      <c r="E160" s="291" t="s">
        <v>1437</v>
      </c>
    </row>
    <row r="161" spans="1:5" x14ac:dyDescent="0.25">
      <c r="A161" s="332"/>
      <c r="B161" s="333"/>
      <c r="C161" s="334"/>
      <c r="D161" s="335"/>
      <c r="E161" s="292" t="s">
        <v>1438</v>
      </c>
    </row>
    <row r="162" spans="1:5" x14ac:dyDescent="0.25">
      <c r="A162" s="316" t="s">
        <v>1514</v>
      </c>
      <c r="B162" s="318" t="s">
        <v>1513</v>
      </c>
      <c r="C162" s="319"/>
      <c r="D162" s="322" t="s">
        <v>44</v>
      </c>
      <c r="E162" s="293" t="s">
        <v>1437</v>
      </c>
    </row>
    <row r="163" spans="1:5" x14ac:dyDescent="0.25">
      <c r="A163" s="317"/>
      <c r="B163" s="320"/>
      <c r="C163" s="321"/>
      <c r="D163" s="323"/>
      <c r="E163" s="294" t="s">
        <v>1438</v>
      </c>
    </row>
    <row r="164" spans="1:5" x14ac:dyDescent="0.25">
      <c r="A164" s="324" t="s">
        <v>1515</v>
      </c>
      <c r="B164" s="326" t="s">
        <v>1513</v>
      </c>
      <c r="C164" s="327"/>
      <c r="D164" s="330" t="s">
        <v>44</v>
      </c>
      <c r="E164" s="291" t="s">
        <v>1437</v>
      </c>
    </row>
    <row r="165" spans="1:5" x14ac:dyDescent="0.25">
      <c r="A165" s="332"/>
      <c r="B165" s="333"/>
      <c r="C165" s="334"/>
      <c r="D165" s="335"/>
      <c r="E165" s="292" t="s">
        <v>1438</v>
      </c>
    </row>
    <row r="166" spans="1:5" x14ac:dyDescent="0.25">
      <c r="A166" s="316" t="s">
        <v>1516</v>
      </c>
      <c r="B166" s="318" t="s">
        <v>1513</v>
      </c>
      <c r="C166" s="319"/>
      <c r="D166" s="322" t="s">
        <v>44</v>
      </c>
      <c r="E166" s="293" t="s">
        <v>1437</v>
      </c>
    </row>
    <row r="167" spans="1:5" x14ac:dyDescent="0.25">
      <c r="A167" s="317"/>
      <c r="B167" s="320"/>
      <c r="C167" s="321"/>
      <c r="D167" s="323"/>
      <c r="E167" s="294" t="s">
        <v>1438</v>
      </c>
    </row>
    <row r="168" spans="1:5" x14ac:dyDescent="0.25">
      <c r="A168" s="324" t="s">
        <v>1517</v>
      </c>
      <c r="B168" s="326" t="s">
        <v>1513</v>
      </c>
      <c r="C168" s="327"/>
      <c r="D168" s="330" t="s">
        <v>44</v>
      </c>
      <c r="E168" s="291" t="s">
        <v>1437</v>
      </c>
    </row>
    <row r="169" spans="1:5" x14ac:dyDescent="0.25">
      <c r="A169" s="332"/>
      <c r="B169" s="333"/>
      <c r="C169" s="334"/>
      <c r="D169" s="335"/>
      <c r="E169" s="292" t="s">
        <v>1438</v>
      </c>
    </row>
    <row r="170" spans="1:5" x14ac:dyDescent="0.25">
      <c r="A170" s="316" t="s">
        <v>1518</v>
      </c>
      <c r="B170" s="318" t="s">
        <v>1513</v>
      </c>
      <c r="C170" s="319"/>
      <c r="D170" s="322" t="s">
        <v>44</v>
      </c>
      <c r="E170" s="293" t="s">
        <v>1437</v>
      </c>
    </row>
    <row r="171" spans="1:5" x14ac:dyDescent="0.25">
      <c r="A171" s="317"/>
      <c r="B171" s="320"/>
      <c r="C171" s="321"/>
      <c r="D171" s="323"/>
      <c r="E171" s="294" t="s">
        <v>1438</v>
      </c>
    </row>
    <row r="172" spans="1:5" x14ac:dyDescent="0.25">
      <c r="A172" s="324" t="s">
        <v>1519</v>
      </c>
      <c r="B172" s="326" t="s">
        <v>1513</v>
      </c>
      <c r="C172" s="327"/>
      <c r="D172" s="330" t="s">
        <v>44</v>
      </c>
      <c r="E172" s="291" t="s">
        <v>1437</v>
      </c>
    </row>
    <row r="173" spans="1:5" x14ac:dyDescent="0.25">
      <c r="A173" s="332"/>
      <c r="B173" s="333"/>
      <c r="C173" s="334"/>
      <c r="D173" s="335"/>
      <c r="E173" s="292" t="s">
        <v>1438</v>
      </c>
    </row>
    <row r="174" spans="1:5" x14ac:dyDescent="0.25">
      <c r="A174" s="316" t="s">
        <v>1520</v>
      </c>
      <c r="B174" s="318" t="s">
        <v>1513</v>
      </c>
      <c r="C174" s="319"/>
      <c r="D174" s="322" t="s">
        <v>44</v>
      </c>
      <c r="E174" s="293" t="s">
        <v>1437</v>
      </c>
    </row>
    <row r="175" spans="1:5" x14ac:dyDescent="0.25">
      <c r="A175" s="317"/>
      <c r="B175" s="320"/>
      <c r="C175" s="321"/>
      <c r="D175" s="323"/>
      <c r="E175" s="294" t="s">
        <v>1438</v>
      </c>
    </row>
    <row r="176" spans="1:5" x14ac:dyDescent="0.25">
      <c r="A176" s="324" t="s">
        <v>1521</v>
      </c>
      <c r="B176" s="326" t="s">
        <v>1513</v>
      </c>
      <c r="C176" s="327"/>
      <c r="D176" s="330" t="s">
        <v>44</v>
      </c>
      <c r="E176" s="291" t="s">
        <v>1437</v>
      </c>
    </row>
    <row r="177" spans="1:5" x14ac:dyDescent="0.25">
      <c r="A177" s="332"/>
      <c r="B177" s="333"/>
      <c r="C177" s="334"/>
      <c r="D177" s="335"/>
      <c r="E177" s="292" t="s">
        <v>1438</v>
      </c>
    </row>
    <row r="178" spans="1:5" x14ac:dyDescent="0.25">
      <c r="A178" s="316" t="s">
        <v>1522</v>
      </c>
      <c r="B178" s="318" t="s">
        <v>1523</v>
      </c>
      <c r="C178" s="319"/>
      <c r="D178" s="322" t="s">
        <v>44</v>
      </c>
      <c r="E178" s="293" t="s">
        <v>1437</v>
      </c>
    </row>
    <row r="179" spans="1:5" x14ac:dyDescent="0.25">
      <c r="A179" s="317"/>
      <c r="B179" s="320"/>
      <c r="C179" s="321"/>
      <c r="D179" s="323"/>
      <c r="E179" s="294" t="s">
        <v>1438</v>
      </c>
    </row>
    <row r="180" spans="1:5" x14ac:dyDescent="0.25">
      <c r="A180" s="324" t="s">
        <v>1524</v>
      </c>
      <c r="B180" s="326" t="s">
        <v>1523</v>
      </c>
      <c r="C180" s="327"/>
      <c r="D180" s="330" t="s">
        <v>44</v>
      </c>
      <c r="E180" s="291" t="s">
        <v>1437</v>
      </c>
    </row>
    <row r="181" spans="1:5" x14ac:dyDescent="0.25">
      <c r="A181" s="332"/>
      <c r="B181" s="333"/>
      <c r="C181" s="334"/>
      <c r="D181" s="335"/>
      <c r="E181" s="292" t="s">
        <v>1438</v>
      </c>
    </row>
    <row r="182" spans="1:5" x14ac:dyDescent="0.25">
      <c r="A182" s="316" t="s">
        <v>1525</v>
      </c>
      <c r="B182" s="318" t="s">
        <v>1523</v>
      </c>
      <c r="C182" s="319"/>
      <c r="D182" s="322" t="s">
        <v>44</v>
      </c>
      <c r="E182" s="293" t="s">
        <v>1437</v>
      </c>
    </row>
    <row r="183" spans="1:5" x14ac:dyDescent="0.25">
      <c r="A183" s="317"/>
      <c r="B183" s="320"/>
      <c r="C183" s="321"/>
      <c r="D183" s="323"/>
      <c r="E183" s="294" t="s">
        <v>1438</v>
      </c>
    </row>
    <row r="184" spans="1:5" x14ac:dyDescent="0.25">
      <c r="A184" s="324" t="s">
        <v>1526</v>
      </c>
      <c r="B184" s="326" t="s">
        <v>1523</v>
      </c>
      <c r="C184" s="327"/>
      <c r="D184" s="330" t="s">
        <v>44</v>
      </c>
      <c r="E184" s="291" t="s">
        <v>1437</v>
      </c>
    </row>
    <row r="185" spans="1:5" x14ac:dyDescent="0.25">
      <c r="A185" s="332"/>
      <c r="B185" s="333"/>
      <c r="C185" s="334"/>
      <c r="D185" s="335"/>
      <c r="E185" s="292" t="s">
        <v>1438</v>
      </c>
    </row>
    <row r="186" spans="1:5" x14ac:dyDescent="0.25">
      <c r="A186" s="316" t="s">
        <v>1527</v>
      </c>
      <c r="B186" s="318" t="s">
        <v>1523</v>
      </c>
      <c r="C186" s="319"/>
      <c r="D186" s="322" t="s">
        <v>44</v>
      </c>
      <c r="E186" s="293" t="s">
        <v>1437</v>
      </c>
    </row>
    <row r="187" spans="1:5" x14ac:dyDescent="0.25">
      <c r="A187" s="317"/>
      <c r="B187" s="320"/>
      <c r="C187" s="321"/>
      <c r="D187" s="323"/>
      <c r="E187" s="294" t="s">
        <v>1438</v>
      </c>
    </row>
    <row r="188" spans="1:5" x14ac:dyDescent="0.25">
      <c r="A188" s="324" t="s">
        <v>1528</v>
      </c>
      <c r="B188" s="326" t="s">
        <v>1523</v>
      </c>
      <c r="C188" s="327"/>
      <c r="D188" s="330" t="s">
        <v>44</v>
      </c>
      <c r="E188" s="291" t="s">
        <v>1437</v>
      </c>
    </row>
    <row r="189" spans="1:5" x14ac:dyDescent="0.25">
      <c r="A189" s="332"/>
      <c r="B189" s="333"/>
      <c r="C189" s="334"/>
      <c r="D189" s="335"/>
      <c r="E189" s="292" t="s">
        <v>1438</v>
      </c>
    </row>
    <row r="190" spans="1:5" x14ac:dyDescent="0.25">
      <c r="A190" s="316" t="s">
        <v>1529</v>
      </c>
      <c r="B190" s="318" t="s">
        <v>1523</v>
      </c>
      <c r="C190" s="319"/>
      <c r="D190" s="322" t="s">
        <v>44</v>
      </c>
      <c r="E190" s="293" t="s">
        <v>1437</v>
      </c>
    </row>
    <row r="191" spans="1:5" x14ac:dyDescent="0.25">
      <c r="A191" s="317"/>
      <c r="B191" s="320"/>
      <c r="C191" s="321"/>
      <c r="D191" s="323"/>
      <c r="E191" s="294" t="s">
        <v>1438</v>
      </c>
    </row>
    <row r="192" spans="1:5" x14ac:dyDescent="0.25">
      <c r="A192" s="324" t="s">
        <v>1530</v>
      </c>
      <c r="B192" s="326" t="s">
        <v>1523</v>
      </c>
      <c r="C192" s="327"/>
      <c r="D192" s="330" t="s">
        <v>44</v>
      </c>
      <c r="E192" s="291" t="s">
        <v>1437</v>
      </c>
    </row>
    <row r="193" spans="1:5" x14ac:dyDescent="0.25">
      <c r="A193" s="332"/>
      <c r="B193" s="333"/>
      <c r="C193" s="334"/>
      <c r="D193" s="335"/>
      <c r="E193" s="292" t="s">
        <v>1438</v>
      </c>
    </row>
    <row r="194" spans="1:5" x14ac:dyDescent="0.25">
      <c r="A194" s="316" t="s">
        <v>1531</v>
      </c>
      <c r="B194" s="318" t="s">
        <v>1523</v>
      </c>
      <c r="C194" s="319"/>
      <c r="D194" s="322" t="s">
        <v>44</v>
      </c>
      <c r="E194" s="293" t="s">
        <v>1437</v>
      </c>
    </row>
    <row r="195" spans="1:5" x14ac:dyDescent="0.25">
      <c r="A195" s="317"/>
      <c r="B195" s="320"/>
      <c r="C195" s="321"/>
      <c r="D195" s="323"/>
      <c r="E195" s="294" t="s">
        <v>1438</v>
      </c>
    </row>
    <row r="196" spans="1:5" x14ac:dyDescent="0.25">
      <c r="A196" s="324" t="s">
        <v>1532</v>
      </c>
      <c r="B196" s="326" t="s">
        <v>1523</v>
      </c>
      <c r="C196" s="327"/>
      <c r="D196" s="330" t="s">
        <v>44</v>
      </c>
      <c r="E196" s="291" t="s">
        <v>1437</v>
      </c>
    </row>
    <row r="197" spans="1:5" x14ac:dyDescent="0.25">
      <c r="A197" s="332"/>
      <c r="B197" s="333"/>
      <c r="C197" s="334"/>
      <c r="D197" s="335"/>
      <c r="E197" s="292" t="s">
        <v>1438</v>
      </c>
    </row>
    <row r="198" spans="1:5" x14ac:dyDescent="0.25">
      <c r="A198" s="316" t="s">
        <v>1533</v>
      </c>
      <c r="B198" s="318" t="s">
        <v>1523</v>
      </c>
      <c r="C198" s="319"/>
      <c r="D198" s="322" t="s">
        <v>44</v>
      </c>
      <c r="E198" s="293" t="s">
        <v>1437</v>
      </c>
    </row>
    <row r="199" spans="1:5" x14ac:dyDescent="0.25">
      <c r="A199" s="317"/>
      <c r="B199" s="320"/>
      <c r="C199" s="321"/>
      <c r="D199" s="323"/>
      <c r="E199" s="294" t="s">
        <v>1438</v>
      </c>
    </row>
    <row r="200" spans="1:5" x14ac:dyDescent="0.25">
      <c r="A200" s="324" t="s">
        <v>1534</v>
      </c>
      <c r="B200" s="326" t="s">
        <v>1523</v>
      </c>
      <c r="C200" s="327"/>
      <c r="D200" s="330" t="s">
        <v>44</v>
      </c>
      <c r="E200" s="291" t="s">
        <v>1437</v>
      </c>
    </row>
    <row r="201" spans="1:5" x14ac:dyDescent="0.25">
      <c r="A201" s="332"/>
      <c r="B201" s="333"/>
      <c r="C201" s="334"/>
      <c r="D201" s="335"/>
      <c r="E201" s="292" t="s">
        <v>1438</v>
      </c>
    </row>
    <row r="202" spans="1:5" x14ac:dyDescent="0.25">
      <c r="A202" s="316" t="s">
        <v>1535</v>
      </c>
      <c r="B202" s="318" t="s">
        <v>1523</v>
      </c>
      <c r="C202" s="319"/>
      <c r="D202" s="322" t="s">
        <v>44</v>
      </c>
      <c r="E202" s="293" t="s">
        <v>1437</v>
      </c>
    </row>
    <row r="203" spans="1:5" x14ac:dyDescent="0.25">
      <c r="A203" s="317"/>
      <c r="B203" s="320"/>
      <c r="C203" s="321"/>
      <c r="D203" s="323"/>
      <c r="E203" s="294" t="s">
        <v>1438</v>
      </c>
    </row>
    <row r="204" spans="1:5" x14ac:dyDescent="0.25">
      <c r="A204" s="324" t="s">
        <v>1536</v>
      </c>
      <c r="B204" s="326" t="s">
        <v>1523</v>
      </c>
      <c r="C204" s="327"/>
      <c r="D204" s="330" t="s">
        <v>44</v>
      </c>
      <c r="E204" s="291" t="s">
        <v>1437</v>
      </c>
    </row>
    <row r="205" spans="1:5" x14ac:dyDescent="0.25">
      <c r="A205" s="332"/>
      <c r="B205" s="333"/>
      <c r="C205" s="334"/>
      <c r="D205" s="335"/>
      <c r="E205" s="292" t="s">
        <v>1438</v>
      </c>
    </row>
    <row r="206" spans="1:5" x14ac:dyDescent="0.25">
      <c r="A206" s="316" t="s">
        <v>1537</v>
      </c>
      <c r="B206" s="318" t="s">
        <v>1538</v>
      </c>
      <c r="C206" s="319"/>
      <c r="D206" s="322" t="s">
        <v>44</v>
      </c>
      <c r="E206" s="293" t="s">
        <v>1437</v>
      </c>
    </row>
    <row r="207" spans="1:5" x14ac:dyDescent="0.25">
      <c r="A207" s="317"/>
      <c r="B207" s="320"/>
      <c r="C207" s="321"/>
      <c r="D207" s="323"/>
      <c r="E207" s="294" t="s">
        <v>1438</v>
      </c>
    </row>
    <row r="208" spans="1:5" x14ac:dyDescent="0.25">
      <c r="A208" s="324" t="s">
        <v>1539</v>
      </c>
      <c r="B208" s="326" t="s">
        <v>1538</v>
      </c>
      <c r="C208" s="327"/>
      <c r="D208" s="330" t="s">
        <v>44</v>
      </c>
      <c r="E208" s="291" t="s">
        <v>1437</v>
      </c>
    </row>
    <row r="209" spans="1:5" x14ac:dyDescent="0.25">
      <c r="A209" s="332"/>
      <c r="B209" s="333"/>
      <c r="C209" s="334"/>
      <c r="D209" s="335"/>
      <c r="E209" s="292" t="s">
        <v>1438</v>
      </c>
    </row>
    <row r="210" spans="1:5" x14ac:dyDescent="0.25">
      <c r="A210" s="316" t="s">
        <v>1540</v>
      </c>
      <c r="B210" s="318" t="s">
        <v>1523</v>
      </c>
      <c r="C210" s="319"/>
      <c r="D210" s="322" t="s">
        <v>44</v>
      </c>
      <c r="E210" s="293" t="s">
        <v>1437</v>
      </c>
    </row>
    <row r="211" spans="1:5" x14ac:dyDescent="0.25">
      <c r="A211" s="317"/>
      <c r="B211" s="320"/>
      <c r="C211" s="321"/>
      <c r="D211" s="323"/>
      <c r="E211" s="294" t="s">
        <v>1438</v>
      </c>
    </row>
    <row r="212" spans="1:5" x14ac:dyDescent="0.25">
      <c r="A212" s="324" t="s">
        <v>1541</v>
      </c>
      <c r="B212" s="326" t="s">
        <v>1523</v>
      </c>
      <c r="C212" s="327"/>
      <c r="D212" s="330" t="s">
        <v>44</v>
      </c>
      <c r="E212" s="291" t="s">
        <v>1437</v>
      </c>
    </row>
    <row r="213" spans="1:5" x14ac:dyDescent="0.25">
      <c r="A213" s="332"/>
      <c r="B213" s="333"/>
      <c r="C213" s="334"/>
      <c r="D213" s="335"/>
      <c r="E213" s="292" t="s">
        <v>1438</v>
      </c>
    </row>
    <row r="214" spans="1:5" x14ac:dyDescent="0.25">
      <c r="A214" s="316" t="s">
        <v>1542</v>
      </c>
      <c r="B214" s="318" t="s">
        <v>1538</v>
      </c>
      <c r="C214" s="319"/>
      <c r="D214" s="322" t="s">
        <v>44</v>
      </c>
      <c r="E214" s="293" t="s">
        <v>1437</v>
      </c>
    </row>
    <row r="215" spans="1:5" x14ac:dyDescent="0.25">
      <c r="A215" s="317"/>
      <c r="B215" s="320"/>
      <c r="C215" s="321"/>
      <c r="D215" s="323"/>
      <c r="E215" s="294" t="s">
        <v>1438</v>
      </c>
    </row>
    <row r="216" spans="1:5" x14ac:dyDescent="0.25">
      <c r="A216" s="324" t="s">
        <v>1543</v>
      </c>
      <c r="B216" s="326" t="s">
        <v>1544</v>
      </c>
      <c r="C216" s="327"/>
      <c r="D216" s="330" t="s">
        <v>44</v>
      </c>
      <c r="E216" s="291" t="s">
        <v>1437</v>
      </c>
    </row>
    <row r="217" spans="1:5" x14ac:dyDescent="0.25">
      <c r="A217" s="332"/>
      <c r="B217" s="333"/>
      <c r="C217" s="334"/>
      <c r="D217" s="335"/>
      <c r="E217" s="292" t="s">
        <v>1438</v>
      </c>
    </row>
    <row r="218" spans="1:5" x14ac:dyDescent="0.25">
      <c r="A218" s="316" t="s">
        <v>1545</v>
      </c>
      <c r="B218" s="318" t="s">
        <v>1544</v>
      </c>
      <c r="C218" s="319"/>
      <c r="D218" s="322" t="s">
        <v>44</v>
      </c>
      <c r="E218" s="293" t="s">
        <v>1437</v>
      </c>
    </row>
    <row r="219" spans="1:5" x14ac:dyDescent="0.25">
      <c r="A219" s="317"/>
      <c r="B219" s="320"/>
      <c r="C219" s="321"/>
      <c r="D219" s="323"/>
      <c r="E219" s="294" t="s">
        <v>1438</v>
      </c>
    </row>
    <row r="220" spans="1:5" x14ac:dyDescent="0.25">
      <c r="A220" s="324" t="s">
        <v>1546</v>
      </c>
      <c r="B220" s="326" t="s">
        <v>1544</v>
      </c>
      <c r="C220" s="327"/>
      <c r="D220" s="330" t="s">
        <v>44</v>
      </c>
      <c r="E220" s="291" t="s">
        <v>1437</v>
      </c>
    </row>
    <row r="221" spans="1:5" x14ac:dyDescent="0.25">
      <c r="A221" s="332"/>
      <c r="B221" s="333"/>
      <c r="C221" s="334"/>
      <c r="D221" s="335"/>
      <c r="E221" s="292" t="s">
        <v>1438</v>
      </c>
    </row>
    <row r="222" spans="1:5" x14ac:dyDescent="0.25">
      <c r="A222" s="316" t="s">
        <v>1547</v>
      </c>
      <c r="B222" s="318" t="s">
        <v>1544</v>
      </c>
      <c r="C222" s="319"/>
      <c r="D222" s="322" t="s">
        <v>44</v>
      </c>
      <c r="E222" s="293" t="s">
        <v>1437</v>
      </c>
    </row>
    <row r="223" spans="1:5" x14ac:dyDescent="0.25">
      <c r="A223" s="317"/>
      <c r="B223" s="320"/>
      <c r="C223" s="321"/>
      <c r="D223" s="323"/>
      <c r="E223" s="294" t="s">
        <v>1438</v>
      </c>
    </row>
    <row r="224" spans="1:5" x14ac:dyDescent="0.25">
      <c r="A224" s="324" t="s">
        <v>1548</v>
      </c>
      <c r="B224" s="326" t="s">
        <v>1544</v>
      </c>
      <c r="C224" s="327"/>
      <c r="D224" s="330" t="s">
        <v>44</v>
      </c>
      <c r="E224" s="291" t="s">
        <v>1437</v>
      </c>
    </row>
    <row r="225" spans="1:5" x14ac:dyDescent="0.25">
      <c r="A225" s="332"/>
      <c r="B225" s="333"/>
      <c r="C225" s="334"/>
      <c r="D225" s="335"/>
      <c r="E225" s="292" t="s">
        <v>1438</v>
      </c>
    </row>
    <row r="226" spans="1:5" x14ac:dyDescent="0.25">
      <c r="A226" s="316" t="s">
        <v>1549</v>
      </c>
      <c r="B226" s="318" t="s">
        <v>1544</v>
      </c>
      <c r="C226" s="319"/>
      <c r="D226" s="322" t="s">
        <v>44</v>
      </c>
      <c r="E226" s="293" t="s">
        <v>1437</v>
      </c>
    </row>
    <row r="227" spans="1:5" x14ac:dyDescent="0.25">
      <c r="A227" s="317"/>
      <c r="B227" s="320"/>
      <c r="C227" s="321"/>
      <c r="D227" s="323"/>
      <c r="E227" s="294" t="s">
        <v>1438</v>
      </c>
    </row>
    <row r="228" spans="1:5" x14ac:dyDescent="0.25">
      <c r="A228" s="324" t="s">
        <v>1550</v>
      </c>
      <c r="B228" s="326" t="s">
        <v>1544</v>
      </c>
      <c r="C228" s="327"/>
      <c r="D228" s="330" t="s">
        <v>44</v>
      </c>
      <c r="E228" s="291" t="s">
        <v>1437</v>
      </c>
    </row>
    <row r="229" spans="1:5" x14ac:dyDescent="0.25">
      <c r="A229" s="332"/>
      <c r="B229" s="333"/>
      <c r="C229" s="334"/>
      <c r="D229" s="335"/>
      <c r="E229" s="292" t="s">
        <v>1438</v>
      </c>
    </row>
    <row r="230" spans="1:5" x14ac:dyDescent="0.25">
      <c r="A230" s="316" t="s">
        <v>1551</v>
      </c>
      <c r="B230" s="318" t="s">
        <v>1544</v>
      </c>
      <c r="C230" s="319"/>
      <c r="D230" s="322" t="s">
        <v>44</v>
      </c>
      <c r="E230" s="293" t="s">
        <v>1437</v>
      </c>
    </row>
    <row r="231" spans="1:5" x14ac:dyDescent="0.25">
      <c r="A231" s="317"/>
      <c r="B231" s="320"/>
      <c r="C231" s="321"/>
      <c r="D231" s="323"/>
      <c r="E231" s="294" t="s">
        <v>1438</v>
      </c>
    </row>
    <row r="232" spans="1:5" x14ac:dyDescent="0.25">
      <c r="A232" s="324" t="s">
        <v>1552</v>
      </c>
      <c r="B232" s="326" t="s">
        <v>1544</v>
      </c>
      <c r="C232" s="327"/>
      <c r="D232" s="330" t="s">
        <v>44</v>
      </c>
      <c r="E232" s="291" t="s">
        <v>1437</v>
      </c>
    </row>
    <row r="233" spans="1:5" x14ac:dyDescent="0.25">
      <c r="A233" s="332"/>
      <c r="B233" s="333"/>
      <c r="C233" s="334"/>
      <c r="D233" s="335"/>
      <c r="E233" s="292" t="s">
        <v>1438</v>
      </c>
    </row>
    <row r="234" spans="1:5" x14ac:dyDescent="0.25">
      <c r="A234" s="316" t="s">
        <v>1553</v>
      </c>
      <c r="B234" s="318" t="s">
        <v>1544</v>
      </c>
      <c r="C234" s="319"/>
      <c r="D234" s="322" t="s">
        <v>44</v>
      </c>
      <c r="E234" s="293" t="s">
        <v>1437</v>
      </c>
    </row>
    <row r="235" spans="1:5" x14ac:dyDescent="0.25">
      <c r="A235" s="317"/>
      <c r="B235" s="320"/>
      <c r="C235" s="321"/>
      <c r="D235" s="323"/>
      <c r="E235" s="294" t="s">
        <v>1438</v>
      </c>
    </row>
    <row r="236" spans="1:5" x14ac:dyDescent="0.25">
      <c r="A236" s="324" t="s">
        <v>1554</v>
      </c>
      <c r="B236" s="326" t="s">
        <v>1544</v>
      </c>
      <c r="C236" s="327"/>
      <c r="D236" s="330" t="s">
        <v>44</v>
      </c>
      <c r="E236" s="291" t="s">
        <v>1437</v>
      </c>
    </row>
    <row r="237" spans="1:5" x14ac:dyDescent="0.25">
      <c r="A237" s="332"/>
      <c r="B237" s="333"/>
      <c r="C237" s="334"/>
      <c r="D237" s="335"/>
      <c r="E237" s="292" t="s">
        <v>1438</v>
      </c>
    </row>
    <row r="238" spans="1:5" x14ac:dyDescent="0.25">
      <c r="A238" s="316" t="s">
        <v>1555</v>
      </c>
      <c r="B238" s="318" t="s">
        <v>1544</v>
      </c>
      <c r="C238" s="319"/>
      <c r="D238" s="322" t="s">
        <v>44</v>
      </c>
      <c r="E238" s="293" t="s">
        <v>1437</v>
      </c>
    </row>
    <row r="239" spans="1:5" x14ac:dyDescent="0.25">
      <c r="A239" s="317"/>
      <c r="B239" s="320"/>
      <c r="C239" s="321"/>
      <c r="D239" s="323"/>
      <c r="E239" s="294" t="s">
        <v>1438</v>
      </c>
    </row>
    <row r="240" spans="1:5" x14ac:dyDescent="0.25">
      <c r="A240" s="324" t="s">
        <v>1556</v>
      </c>
      <c r="B240" s="326" t="s">
        <v>1544</v>
      </c>
      <c r="C240" s="327"/>
      <c r="D240" s="330" t="s">
        <v>44</v>
      </c>
      <c r="E240" s="291" t="s">
        <v>1437</v>
      </c>
    </row>
    <row r="241" spans="1:5" x14ac:dyDescent="0.25">
      <c r="A241" s="332"/>
      <c r="B241" s="333"/>
      <c r="C241" s="334"/>
      <c r="D241" s="335"/>
      <c r="E241" s="292" t="s">
        <v>1438</v>
      </c>
    </row>
    <row r="242" spans="1:5" x14ac:dyDescent="0.25">
      <c r="A242" s="316" t="s">
        <v>1557</v>
      </c>
      <c r="B242" s="318" t="s">
        <v>1544</v>
      </c>
      <c r="C242" s="319"/>
      <c r="D242" s="322" t="s">
        <v>44</v>
      </c>
      <c r="E242" s="293" t="s">
        <v>1437</v>
      </c>
    </row>
    <row r="243" spans="1:5" x14ac:dyDescent="0.25">
      <c r="A243" s="317"/>
      <c r="B243" s="320"/>
      <c r="C243" s="321"/>
      <c r="D243" s="323"/>
      <c r="E243" s="294" t="s">
        <v>1438</v>
      </c>
    </row>
    <row r="244" spans="1:5" x14ac:dyDescent="0.25">
      <c r="A244" s="324" t="s">
        <v>1558</v>
      </c>
      <c r="B244" s="326" t="s">
        <v>1544</v>
      </c>
      <c r="C244" s="327"/>
      <c r="D244" s="330" t="s">
        <v>44</v>
      </c>
      <c r="E244" s="291" t="s">
        <v>1437</v>
      </c>
    </row>
    <row r="245" spans="1:5" x14ac:dyDescent="0.25">
      <c r="A245" s="332"/>
      <c r="B245" s="333"/>
      <c r="C245" s="334"/>
      <c r="D245" s="335"/>
      <c r="E245" s="292" t="s">
        <v>1438</v>
      </c>
    </row>
    <row r="246" spans="1:5" x14ac:dyDescent="0.25">
      <c r="A246" s="316" t="s">
        <v>1559</v>
      </c>
      <c r="B246" s="318" t="s">
        <v>1544</v>
      </c>
      <c r="C246" s="319"/>
      <c r="D246" s="322" t="s">
        <v>44</v>
      </c>
      <c r="E246" s="293" t="s">
        <v>1437</v>
      </c>
    </row>
    <row r="247" spans="1:5" x14ac:dyDescent="0.25">
      <c r="A247" s="317"/>
      <c r="B247" s="320"/>
      <c r="C247" s="321"/>
      <c r="D247" s="323"/>
      <c r="E247" s="294" t="s">
        <v>1438</v>
      </c>
    </row>
    <row r="248" spans="1:5" x14ac:dyDescent="0.25">
      <c r="A248" s="324" t="s">
        <v>1560</v>
      </c>
      <c r="B248" s="326" t="s">
        <v>1544</v>
      </c>
      <c r="C248" s="327"/>
      <c r="D248" s="330" t="s">
        <v>44</v>
      </c>
      <c r="E248" s="291" t="s">
        <v>1437</v>
      </c>
    </row>
    <row r="249" spans="1:5" x14ac:dyDescent="0.25">
      <c r="A249" s="332"/>
      <c r="B249" s="333"/>
      <c r="C249" s="334"/>
      <c r="D249" s="335"/>
      <c r="E249" s="292" t="s">
        <v>1438</v>
      </c>
    </row>
    <row r="250" spans="1:5" x14ac:dyDescent="0.25">
      <c r="A250" s="316" t="s">
        <v>1561</v>
      </c>
      <c r="B250" s="318" t="s">
        <v>1544</v>
      </c>
      <c r="C250" s="319"/>
      <c r="D250" s="322" t="s">
        <v>44</v>
      </c>
      <c r="E250" s="293" t="s">
        <v>1437</v>
      </c>
    </row>
    <row r="251" spans="1:5" x14ac:dyDescent="0.25">
      <c r="A251" s="317"/>
      <c r="B251" s="320"/>
      <c r="C251" s="321"/>
      <c r="D251" s="323"/>
      <c r="E251" s="294" t="s">
        <v>1438</v>
      </c>
    </row>
    <row r="252" spans="1:5" x14ac:dyDescent="0.25">
      <c r="A252" s="324" t="s">
        <v>1562</v>
      </c>
      <c r="B252" s="326" t="s">
        <v>1563</v>
      </c>
      <c r="C252" s="327"/>
      <c r="D252" s="330" t="s">
        <v>44</v>
      </c>
      <c r="E252" s="291" t="s">
        <v>1437</v>
      </c>
    </row>
    <row r="253" spans="1:5" x14ac:dyDescent="0.25">
      <c r="A253" s="332"/>
      <c r="B253" s="333"/>
      <c r="C253" s="334"/>
      <c r="D253" s="335"/>
      <c r="E253" s="292" t="s">
        <v>1438</v>
      </c>
    </row>
    <row r="254" spans="1:5" x14ac:dyDescent="0.25">
      <c r="A254" s="316" t="s">
        <v>1564</v>
      </c>
      <c r="B254" s="318" t="s">
        <v>1563</v>
      </c>
      <c r="C254" s="319"/>
      <c r="D254" s="322" t="s">
        <v>44</v>
      </c>
      <c r="E254" s="293" t="s">
        <v>1437</v>
      </c>
    </row>
    <row r="255" spans="1:5" x14ac:dyDescent="0.25">
      <c r="A255" s="317"/>
      <c r="B255" s="320"/>
      <c r="C255" s="321"/>
      <c r="D255" s="323"/>
      <c r="E255" s="294" t="s">
        <v>1438</v>
      </c>
    </row>
    <row r="256" spans="1:5" x14ac:dyDescent="0.25">
      <c r="A256" s="324" t="s">
        <v>1565</v>
      </c>
      <c r="B256" s="326" t="s">
        <v>1563</v>
      </c>
      <c r="C256" s="327"/>
      <c r="D256" s="330" t="s">
        <v>44</v>
      </c>
      <c r="E256" s="291" t="s">
        <v>1437</v>
      </c>
    </row>
    <row r="257" spans="1:5" x14ac:dyDescent="0.25">
      <c r="A257" s="332"/>
      <c r="B257" s="333"/>
      <c r="C257" s="334"/>
      <c r="D257" s="335"/>
      <c r="E257" s="292" t="s">
        <v>1438</v>
      </c>
    </row>
    <row r="258" spans="1:5" x14ac:dyDescent="0.25">
      <c r="A258" s="316" t="s">
        <v>1566</v>
      </c>
      <c r="B258" s="318" t="s">
        <v>1563</v>
      </c>
      <c r="C258" s="319"/>
      <c r="D258" s="322" t="s">
        <v>44</v>
      </c>
      <c r="E258" s="293" t="s">
        <v>1437</v>
      </c>
    </row>
    <row r="259" spans="1:5" x14ac:dyDescent="0.25">
      <c r="A259" s="317"/>
      <c r="B259" s="320"/>
      <c r="C259" s="321"/>
      <c r="D259" s="323"/>
      <c r="E259" s="294" t="s">
        <v>1438</v>
      </c>
    </row>
    <row r="260" spans="1:5" x14ac:dyDescent="0.25">
      <c r="A260" s="324" t="s">
        <v>1567</v>
      </c>
      <c r="B260" s="326" t="s">
        <v>1563</v>
      </c>
      <c r="C260" s="327"/>
      <c r="D260" s="330" t="s">
        <v>44</v>
      </c>
      <c r="E260" s="291" t="s">
        <v>1437</v>
      </c>
    </row>
    <row r="261" spans="1:5" x14ac:dyDescent="0.25">
      <c r="A261" s="332"/>
      <c r="B261" s="333"/>
      <c r="C261" s="334"/>
      <c r="D261" s="335"/>
      <c r="E261" s="292" t="s">
        <v>1438</v>
      </c>
    </row>
    <row r="262" spans="1:5" x14ac:dyDescent="0.25">
      <c r="A262" s="316" t="s">
        <v>1568</v>
      </c>
      <c r="B262" s="318" t="s">
        <v>1563</v>
      </c>
      <c r="C262" s="319"/>
      <c r="D262" s="322" t="s">
        <v>44</v>
      </c>
      <c r="E262" s="293" t="s">
        <v>1437</v>
      </c>
    </row>
    <row r="263" spans="1:5" x14ac:dyDescent="0.25">
      <c r="A263" s="317"/>
      <c r="B263" s="320"/>
      <c r="C263" s="321"/>
      <c r="D263" s="323"/>
      <c r="E263" s="294" t="s">
        <v>1438</v>
      </c>
    </row>
    <row r="264" spans="1:5" x14ac:dyDescent="0.25">
      <c r="A264" s="324" t="s">
        <v>1569</v>
      </c>
      <c r="B264" s="326" t="s">
        <v>1563</v>
      </c>
      <c r="C264" s="327"/>
      <c r="D264" s="330" t="s">
        <v>44</v>
      </c>
      <c r="E264" s="291" t="s">
        <v>1437</v>
      </c>
    </row>
    <row r="265" spans="1:5" x14ac:dyDescent="0.25">
      <c r="A265" s="332"/>
      <c r="B265" s="333"/>
      <c r="C265" s="334"/>
      <c r="D265" s="335"/>
      <c r="E265" s="292" t="s">
        <v>1438</v>
      </c>
    </row>
    <row r="266" spans="1:5" x14ac:dyDescent="0.25">
      <c r="A266" s="316" t="s">
        <v>1570</v>
      </c>
      <c r="B266" s="318" t="s">
        <v>1563</v>
      </c>
      <c r="C266" s="319"/>
      <c r="D266" s="322" t="s">
        <v>44</v>
      </c>
      <c r="E266" s="293" t="s">
        <v>1437</v>
      </c>
    </row>
    <row r="267" spans="1:5" x14ac:dyDescent="0.25">
      <c r="A267" s="317"/>
      <c r="B267" s="320"/>
      <c r="C267" s="321"/>
      <c r="D267" s="323"/>
      <c r="E267" s="294" t="s">
        <v>1438</v>
      </c>
    </row>
    <row r="268" spans="1:5" x14ac:dyDescent="0.25">
      <c r="A268" s="324" t="s">
        <v>1571</v>
      </c>
      <c r="B268" s="326" t="s">
        <v>1563</v>
      </c>
      <c r="C268" s="327"/>
      <c r="D268" s="330" t="s">
        <v>44</v>
      </c>
      <c r="E268" s="291" t="s">
        <v>1437</v>
      </c>
    </row>
    <row r="269" spans="1:5" x14ac:dyDescent="0.25">
      <c r="A269" s="332"/>
      <c r="B269" s="333"/>
      <c r="C269" s="334"/>
      <c r="D269" s="335"/>
      <c r="E269" s="292" t="s">
        <v>1438</v>
      </c>
    </row>
    <row r="270" spans="1:5" x14ac:dyDescent="0.25">
      <c r="A270" s="316" t="s">
        <v>1572</v>
      </c>
      <c r="B270" s="318" t="s">
        <v>1573</v>
      </c>
      <c r="C270" s="319"/>
      <c r="D270" s="322" t="s">
        <v>44</v>
      </c>
      <c r="E270" s="293" t="s">
        <v>1437</v>
      </c>
    </row>
    <row r="271" spans="1:5" x14ac:dyDescent="0.25">
      <c r="A271" s="317"/>
      <c r="B271" s="320"/>
      <c r="C271" s="321"/>
      <c r="D271" s="323"/>
      <c r="E271" s="294" t="s">
        <v>1438</v>
      </c>
    </row>
    <row r="272" spans="1:5" x14ac:dyDescent="0.25">
      <c r="A272" s="324" t="s">
        <v>1574</v>
      </c>
      <c r="B272" s="326" t="s">
        <v>1573</v>
      </c>
      <c r="C272" s="327"/>
      <c r="D272" s="330" t="s">
        <v>44</v>
      </c>
      <c r="E272" s="291" t="s">
        <v>1437</v>
      </c>
    </row>
    <row r="273" spans="1:5" x14ac:dyDescent="0.25">
      <c r="A273" s="332"/>
      <c r="B273" s="333"/>
      <c r="C273" s="334"/>
      <c r="D273" s="335"/>
      <c r="E273" s="292" t="s">
        <v>1438</v>
      </c>
    </row>
    <row r="274" spans="1:5" x14ac:dyDescent="0.25">
      <c r="A274" s="316" t="s">
        <v>1532</v>
      </c>
      <c r="B274" s="318" t="s">
        <v>1573</v>
      </c>
      <c r="C274" s="319"/>
      <c r="D274" s="322" t="s">
        <v>44</v>
      </c>
      <c r="E274" s="293" t="s">
        <v>1437</v>
      </c>
    </row>
    <row r="275" spans="1:5" x14ac:dyDescent="0.25">
      <c r="A275" s="317"/>
      <c r="B275" s="320"/>
      <c r="C275" s="321"/>
      <c r="D275" s="323"/>
      <c r="E275" s="294" t="s">
        <v>1438</v>
      </c>
    </row>
    <row r="276" spans="1:5" x14ac:dyDescent="0.25">
      <c r="A276" s="324" t="s">
        <v>1575</v>
      </c>
      <c r="B276" s="326" t="s">
        <v>1573</v>
      </c>
      <c r="C276" s="327"/>
      <c r="D276" s="330" t="s">
        <v>44</v>
      </c>
      <c r="E276" s="291" t="s">
        <v>1437</v>
      </c>
    </row>
    <row r="277" spans="1:5" x14ac:dyDescent="0.25">
      <c r="A277" s="332"/>
      <c r="B277" s="333"/>
      <c r="C277" s="334"/>
      <c r="D277" s="335"/>
      <c r="E277" s="292" t="s">
        <v>1438</v>
      </c>
    </row>
    <row r="278" spans="1:5" x14ac:dyDescent="0.25">
      <c r="A278" s="316" t="s">
        <v>1576</v>
      </c>
      <c r="B278" s="318" t="s">
        <v>1573</v>
      </c>
      <c r="C278" s="319"/>
      <c r="D278" s="322" t="s">
        <v>44</v>
      </c>
      <c r="E278" s="293" t="s">
        <v>1437</v>
      </c>
    </row>
    <row r="279" spans="1:5" x14ac:dyDescent="0.25">
      <c r="A279" s="317"/>
      <c r="B279" s="320"/>
      <c r="C279" s="321"/>
      <c r="D279" s="323"/>
      <c r="E279" s="294" t="s">
        <v>1438</v>
      </c>
    </row>
    <row r="280" spans="1:5" x14ac:dyDescent="0.25">
      <c r="A280" s="324" t="s">
        <v>1577</v>
      </c>
      <c r="B280" s="326" t="s">
        <v>1573</v>
      </c>
      <c r="C280" s="327"/>
      <c r="D280" s="330" t="s">
        <v>44</v>
      </c>
      <c r="E280" s="291" t="s">
        <v>1437</v>
      </c>
    </row>
    <row r="281" spans="1:5" x14ac:dyDescent="0.25">
      <c r="A281" s="332"/>
      <c r="B281" s="333"/>
      <c r="C281" s="334"/>
      <c r="D281" s="335"/>
      <c r="E281" s="292" t="s">
        <v>1438</v>
      </c>
    </row>
    <row r="282" spans="1:5" x14ac:dyDescent="0.25">
      <c r="A282" s="316" t="s">
        <v>1578</v>
      </c>
      <c r="B282" s="318" t="s">
        <v>1573</v>
      </c>
      <c r="C282" s="319"/>
      <c r="D282" s="322" t="s">
        <v>44</v>
      </c>
      <c r="E282" s="293" t="s">
        <v>1437</v>
      </c>
    </row>
    <row r="283" spans="1:5" x14ac:dyDescent="0.25">
      <c r="A283" s="317"/>
      <c r="B283" s="320"/>
      <c r="C283" s="321"/>
      <c r="D283" s="323"/>
      <c r="E283" s="294" t="s">
        <v>1438</v>
      </c>
    </row>
    <row r="284" spans="1:5" x14ac:dyDescent="0.25">
      <c r="A284" s="324" t="s">
        <v>1579</v>
      </c>
      <c r="B284" s="326" t="s">
        <v>1573</v>
      </c>
      <c r="C284" s="327"/>
      <c r="D284" s="330" t="s">
        <v>44</v>
      </c>
      <c r="E284" s="291" t="s">
        <v>1437</v>
      </c>
    </row>
    <row r="285" spans="1:5" x14ac:dyDescent="0.25">
      <c r="A285" s="332"/>
      <c r="B285" s="333"/>
      <c r="C285" s="334"/>
      <c r="D285" s="335"/>
      <c r="E285" s="292" t="s">
        <v>1438</v>
      </c>
    </row>
    <row r="286" spans="1:5" x14ac:dyDescent="0.25">
      <c r="A286" s="316" t="s">
        <v>1580</v>
      </c>
      <c r="B286" s="318" t="s">
        <v>1573</v>
      </c>
      <c r="C286" s="319"/>
      <c r="D286" s="322" t="s">
        <v>44</v>
      </c>
      <c r="E286" s="293" t="s">
        <v>1437</v>
      </c>
    </row>
    <row r="287" spans="1:5" x14ac:dyDescent="0.25">
      <c r="A287" s="317"/>
      <c r="B287" s="320"/>
      <c r="C287" s="321"/>
      <c r="D287" s="323"/>
      <c r="E287" s="294" t="s">
        <v>1438</v>
      </c>
    </row>
    <row r="288" spans="1:5" x14ac:dyDescent="0.25">
      <c r="A288" s="324" t="s">
        <v>1581</v>
      </c>
      <c r="B288" s="326" t="s">
        <v>1573</v>
      </c>
      <c r="C288" s="327"/>
      <c r="D288" s="330" t="s">
        <v>44</v>
      </c>
      <c r="E288" s="291" t="s">
        <v>1437</v>
      </c>
    </row>
    <row r="289" spans="1:5" x14ac:dyDescent="0.25">
      <c r="A289" s="332"/>
      <c r="B289" s="333"/>
      <c r="C289" s="334"/>
      <c r="D289" s="335"/>
      <c r="E289" s="292" t="s">
        <v>1438</v>
      </c>
    </row>
    <row r="290" spans="1:5" x14ac:dyDescent="0.25">
      <c r="A290" s="316" t="s">
        <v>1582</v>
      </c>
      <c r="B290" s="318" t="s">
        <v>1583</v>
      </c>
      <c r="C290" s="319"/>
      <c r="D290" s="322" t="s">
        <v>44</v>
      </c>
      <c r="E290" s="293" t="s">
        <v>1437</v>
      </c>
    </row>
    <row r="291" spans="1:5" x14ac:dyDescent="0.25">
      <c r="A291" s="317"/>
      <c r="B291" s="320"/>
      <c r="C291" s="321"/>
      <c r="D291" s="323"/>
      <c r="E291" s="294" t="s">
        <v>1438</v>
      </c>
    </row>
    <row r="292" spans="1:5" x14ac:dyDescent="0.25">
      <c r="A292" s="324" t="s">
        <v>1584</v>
      </c>
      <c r="B292" s="326" t="s">
        <v>1583</v>
      </c>
      <c r="C292" s="327"/>
      <c r="D292" s="330" t="s">
        <v>44</v>
      </c>
      <c r="E292" s="291" t="s">
        <v>1437</v>
      </c>
    </row>
    <row r="293" spans="1:5" x14ac:dyDescent="0.25">
      <c r="A293" s="332"/>
      <c r="B293" s="333"/>
      <c r="C293" s="334"/>
      <c r="D293" s="335"/>
      <c r="E293" s="292" t="s">
        <v>1438</v>
      </c>
    </row>
    <row r="294" spans="1:5" x14ac:dyDescent="0.25">
      <c r="A294" s="316" t="s">
        <v>1585</v>
      </c>
      <c r="B294" s="318" t="s">
        <v>1583</v>
      </c>
      <c r="C294" s="319"/>
      <c r="D294" s="322" t="s">
        <v>44</v>
      </c>
      <c r="E294" s="293" t="s">
        <v>1437</v>
      </c>
    </row>
    <row r="295" spans="1:5" x14ac:dyDescent="0.25">
      <c r="A295" s="317"/>
      <c r="B295" s="320"/>
      <c r="C295" s="321"/>
      <c r="D295" s="323"/>
      <c r="E295" s="294" t="s">
        <v>1438</v>
      </c>
    </row>
    <row r="296" spans="1:5" x14ac:dyDescent="0.25">
      <c r="A296" s="324" t="s">
        <v>1586</v>
      </c>
      <c r="B296" s="326" t="s">
        <v>1583</v>
      </c>
      <c r="C296" s="327"/>
      <c r="D296" s="330" t="s">
        <v>44</v>
      </c>
      <c r="E296" s="291" t="s">
        <v>1437</v>
      </c>
    </row>
    <row r="297" spans="1:5" x14ac:dyDescent="0.25">
      <c r="A297" s="332"/>
      <c r="B297" s="333"/>
      <c r="C297" s="334"/>
      <c r="D297" s="335"/>
      <c r="E297" s="292" t="s">
        <v>1438</v>
      </c>
    </row>
    <row r="298" spans="1:5" x14ac:dyDescent="0.25">
      <c r="A298" s="316" t="s">
        <v>1587</v>
      </c>
      <c r="B298" s="318" t="s">
        <v>1583</v>
      </c>
      <c r="C298" s="319"/>
      <c r="D298" s="322" t="s">
        <v>44</v>
      </c>
      <c r="E298" s="293" t="s">
        <v>1437</v>
      </c>
    </row>
    <row r="299" spans="1:5" x14ac:dyDescent="0.25">
      <c r="A299" s="317"/>
      <c r="B299" s="320"/>
      <c r="C299" s="321"/>
      <c r="D299" s="323"/>
      <c r="E299" s="294" t="s">
        <v>1438</v>
      </c>
    </row>
    <row r="300" spans="1:5" x14ac:dyDescent="0.25">
      <c r="A300" s="324" t="s">
        <v>1588</v>
      </c>
      <c r="B300" s="326" t="s">
        <v>1490</v>
      </c>
      <c r="C300" s="327"/>
      <c r="D300" s="330" t="s">
        <v>44</v>
      </c>
      <c r="E300" s="291" t="s">
        <v>1437</v>
      </c>
    </row>
    <row r="301" spans="1:5" x14ac:dyDescent="0.25">
      <c r="A301" s="332"/>
      <c r="B301" s="333"/>
      <c r="C301" s="334"/>
      <c r="D301" s="335"/>
      <c r="E301" s="292" t="s">
        <v>1438</v>
      </c>
    </row>
    <row r="302" spans="1:5" x14ac:dyDescent="0.25">
      <c r="A302" s="316" t="s">
        <v>1436</v>
      </c>
      <c r="B302" s="318"/>
      <c r="C302" s="319"/>
      <c r="D302" s="322" t="s">
        <v>44</v>
      </c>
      <c r="E302" s="293" t="s">
        <v>1437</v>
      </c>
    </row>
    <row r="303" spans="1:5" x14ac:dyDescent="0.25">
      <c r="A303" s="317"/>
      <c r="B303" s="320"/>
      <c r="C303" s="321"/>
      <c r="D303" s="323"/>
      <c r="E303" s="294" t="s">
        <v>1438</v>
      </c>
    </row>
    <row r="304" spans="1:5" x14ac:dyDescent="0.25">
      <c r="A304" s="324" t="s">
        <v>1462</v>
      </c>
      <c r="B304" s="326"/>
      <c r="C304" s="327"/>
      <c r="D304" s="330" t="s">
        <v>44</v>
      </c>
      <c r="E304" s="291" t="s">
        <v>1437</v>
      </c>
    </row>
    <row r="305" spans="1:5" x14ac:dyDescent="0.25">
      <c r="A305" s="332"/>
      <c r="B305" s="333"/>
      <c r="C305" s="334"/>
      <c r="D305" s="335"/>
      <c r="E305" s="292" t="s">
        <v>1438</v>
      </c>
    </row>
    <row r="306" spans="1:5" x14ac:dyDescent="0.25">
      <c r="A306" s="316" t="s">
        <v>1472</v>
      </c>
      <c r="B306" s="318"/>
      <c r="C306" s="319"/>
      <c r="D306" s="322" t="s">
        <v>44</v>
      </c>
      <c r="E306" s="293" t="s">
        <v>1437</v>
      </c>
    </row>
    <row r="307" spans="1:5" x14ac:dyDescent="0.25">
      <c r="A307" s="317"/>
      <c r="B307" s="320"/>
      <c r="C307" s="321"/>
      <c r="D307" s="323"/>
      <c r="E307" s="294" t="s">
        <v>1438</v>
      </c>
    </row>
    <row r="308" spans="1:5" x14ac:dyDescent="0.25">
      <c r="A308" s="324" t="s">
        <v>1490</v>
      </c>
      <c r="B308" s="326"/>
      <c r="C308" s="327"/>
      <c r="D308" s="330" t="s">
        <v>44</v>
      </c>
      <c r="E308" s="291" t="s">
        <v>1437</v>
      </c>
    </row>
    <row r="309" spans="1:5" x14ac:dyDescent="0.25">
      <c r="A309" s="332"/>
      <c r="B309" s="333"/>
      <c r="C309" s="334"/>
      <c r="D309" s="335"/>
      <c r="E309" s="292" t="s">
        <v>1438</v>
      </c>
    </row>
    <row r="310" spans="1:5" x14ac:dyDescent="0.25">
      <c r="A310" s="316" t="s">
        <v>1583</v>
      </c>
      <c r="B310" s="318"/>
      <c r="C310" s="319"/>
      <c r="D310" s="322" t="s">
        <v>44</v>
      </c>
      <c r="E310" s="293" t="s">
        <v>1437</v>
      </c>
    </row>
    <row r="311" spans="1:5" x14ac:dyDescent="0.25">
      <c r="A311" s="317"/>
      <c r="B311" s="320"/>
      <c r="C311" s="321"/>
      <c r="D311" s="323"/>
      <c r="E311" s="294" t="s">
        <v>1438</v>
      </c>
    </row>
    <row r="312" spans="1:5" x14ac:dyDescent="0.25">
      <c r="A312" s="324" t="s">
        <v>1513</v>
      </c>
      <c r="B312" s="326"/>
      <c r="C312" s="327"/>
      <c r="D312" s="330" t="s">
        <v>44</v>
      </c>
      <c r="E312" s="291" t="s">
        <v>1437</v>
      </c>
    </row>
    <row r="313" spans="1:5" x14ac:dyDescent="0.25">
      <c r="A313" s="332"/>
      <c r="B313" s="333"/>
      <c r="C313" s="334"/>
      <c r="D313" s="335"/>
      <c r="E313" s="292" t="s">
        <v>1438</v>
      </c>
    </row>
    <row r="314" spans="1:5" x14ac:dyDescent="0.25">
      <c r="A314" s="316" t="s">
        <v>1523</v>
      </c>
      <c r="B314" s="318"/>
      <c r="C314" s="319"/>
      <c r="D314" s="322" t="s">
        <v>44</v>
      </c>
      <c r="E314" s="293" t="s">
        <v>1437</v>
      </c>
    </row>
    <row r="315" spans="1:5" x14ac:dyDescent="0.25">
      <c r="A315" s="317"/>
      <c r="B315" s="320"/>
      <c r="C315" s="321"/>
      <c r="D315" s="323"/>
      <c r="E315" s="294" t="s">
        <v>1438</v>
      </c>
    </row>
    <row r="316" spans="1:5" x14ac:dyDescent="0.25">
      <c r="A316" s="324" t="s">
        <v>1544</v>
      </c>
      <c r="B316" s="326"/>
      <c r="C316" s="327"/>
      <c r="D316" s="330" t="s">
        <v>44</v>
      </c>
      <c r="E316" s="291" t="s">
        <v>1437</v>
      </c>
    </row>
    <row r="317" spans="1:5" x14ac:dyDescent="0.25">
      <c r="A317" s="332"/>
      <c r="B317" s="333"/>
      <c r="C317" s="334"/>
      <c r="D317" s="335"/>
      <c r="E317" s="292" t="s">
        <v>1438</v>
      </c>
    </row>
    <row r="318" spans="1:5" x14ac:dyDescent="0.25">
      <c r="A318" s="316" t="s">
        <v>1563</v>
      </c>
      <c r="B318" s="318"/>
      <c r="C318" s="319"/>
      <c r="D318" s="322" t="s">
        <v>44</v>
      </c>
      <c r="E318" s="293" t="s">
        <v>1437</v>
      </c>
    </row>
    <row r="319" spans="1:5" x14ac:dyDescent="0.25">
      <c r="A319" s="317"/>
      <c r="B319" s="320"/>
      <c r="C319" s="321"/>
      <c r="D319" s="323"/>
      <c r="E319" s="294" t="s">
        <v>1438</v>
      </c>
    </row>
    <row r="320" spans="1:5" x14ac:dyDescent="0.25">
      <c r="A320" s="324" t="s">
        <v>1573</v>
      </c>
      <c r="B320" s="326"/>
      <c r="C320" s="327"/>
      <c r="D320" s="330" t="s">
        <v>44</v>
      </c>
      <c r="E320" s="291" t="s">
        <v>1437</v>
      </c>
    </row>
    <row r="321" spans="1:5" x14ac:dyDescent="0.25">
      <c r="A321" s="332"/>
      <c r="B321" s="333"/>
      <c r="C321" s="334"/>
      <c r="D321" s="335"/>
      <c r="E321" s="292" t="s">
        <v>1438</v>
      </c>
    </row>
    <row r="322" spans="1:5" x14ac:dyDescent="0.25">
      <c r="A322" s="316" t="s">
        <v>1498</v>
      </c>
      <c r="B322" s="318"/>
      <c r="C322" s="319"/>
      <c r="D322" s="322" t="s">
        <v>44</v>
      </c>
      <c r="E322" s="293" t="s">
        <v>1437</v>
      </c>
    </row>
    <row r="323" spans="1:5" x14ac:dyDescent="0.25">
      <c r="A323" s="317"/>
      <c r="B323" s="320"/>
      <c r="C323" s="321"/>
      <c r="D323" s="323"/>
      <c r="E323" s="294" t="s">
        <v>1438</v>
      </c>
    </row>
    <row r="324" spans="1:5" x14ac:dyDescent="0.25">
      <c r="A324" s="324" t="s">
        <v>1589</v>
      </c>
      <c r="B324" s="326" t="s">
        <v>1498</v>
      </c>
      <c r="C324" s="327"/>
      <c r="D324" s="330" t="s">
        <v>44</v>
      </c>
      <c r="E324" s="291" t="s">
        <v>1437</v>
      </c>
    </row>
    <row r="325" spans="1:5" x14ac:dyDescent="0.25">
      <c r="A325" s="332"/>
      <c r="B325" s="333"/>
      <c r="C325" s="334"/>
      <c r="D325" s="335"/>
      <c r="E325" s="292" t="s">
        <v>1438</v>
      </c>
    </row>
    <row r="326" spans="1:5" x14ac:dyDescent="0.25">
      <c r="A326" s="316" t="s">
        <v>1590</v>
      </c>
      <c r="B326" s="318" t="s">
        <v>1436</v>
      </c>
      <c r="C326" s="319"/>
      <c r="D326" s="322" t="s">
        <v>44</v>
      </c>
      <c r="E326" s="293" t="s">
        <v>1437</v>
      </c>
    </row>
    <row r="327" spans="1:5" x14ac:dyDescent="0.25">
      <c r="A327" s="317"/>
      <c r="B327" s="320"/>
      <c r="C327" s="321"/>
      <c r="D327" s="323"/>
      <c r="E327" s="294" t="s">
        <v>1438</v>
      </c>
    </row>
    <row r="328" spans="1:5" x14ac:dyDescent="0.25">
      <c r="A328" s="324" t="s">
        <v>1591</v>
      </c>
      <c r="B328" s="326" t="s">
        <v>1490</v>
      </c>
      <c r="C328" s="327"/>
      <c r="D328" s="330" t="s">
        <v>44</v>
      </c>
      <c r="E328" s="291" t="s">
        <v>1437</v>
      </c>
    </row>
    <row r="329" spans="1:5" x14ac:dyDescent="0.25">
      <c r="A329" s="332"/>
      <c r="B329" s="333"/>
      <c r="C329" s="334"/>
      <c r="D329" s="335"/>
      <c r="E329" s="292" t="s">
        <v>1438</v>
      </c>
    </row>
    <row r="330" spans="1:5" x14ac:dyDescent="0.25">
      <c r="A330" s="316" t="s">
        <v>1592</v>
      </c>
      <c r="B330" s="318" t="s">
        <v>1523</v>
      </c>
      <c r="C330" s="319"/>
      <c r="D330" s="322" t="s">
        <v>44</v>
      </c>
      <c r="E330" s="293" t="s">
        <v>1437</v>
      </c>
    </row>
    <row r="331" spans="1:5" x14ac:dyDescent="0.25">
      <c r="A331" s="317"/>
      <c r="B331" s="320"/>
      <c r="C331" s="321"/>
      <c r="D331" s="323"/>
      <c r="E331" s="294" t="s">
        <v>1438</v>
      </c>
    </row>
    <row r="332" spans="1:5" x14ac:dyDescent="0.25">
      <c r="A332" s="324" t="s">
        <v>1593</v>
      </c>
      <c r="B332" s="326" t="s">
        <v>1523</v>
      </c>
      <c r="C332" s="327"/>
      <c r="D332" s="330" t="s">
        <v>44</v>
      </c>
      <c r="E332" s="291" t="s">
        <v>1437</v>
      </c>
    </row>
    <row r="333" spans="1:5" x14ac:dyDescent="0.25">
      <c r="A333" s="332"/>
      <c r="B333" s="333"/>
      <c r="C333" s="334"/>
      <c r="D333" s="335"/>
      <c r="E333" s="292" t="s">
        <v>1438</v>
      </c>
    </row>
    <row r="334" spans="1:5" x14ac:dyDescent="0.25">
      <c r="A334" s="316" t="s">
        <v>1594</v>
      </c>
      <c r="B334" s="318" t="s">
        <v>1538</v>
      </c>
      <c r="C334" s="319"/>
      <c r="D334" s="322" t="s">
        <v>44</v>
      </c>
      <c r="E334" s="293" t="s">
        <v>1437</v>
      </c>
    </row>
    <row r="335" spans="1:5" x14ac:dyDescent="0.25">
      <c r="A335" s="317"/>
      <c r="B335" s="320"/>
      <c r="C335" s="321"/>
      <c r="D335" s="323"/>
      <c r="E335" s="294" t="s">
        <v>1438</v>
      </c>
    </row>
    <row r="336" spans="1:5" x14ac:dyDescent="0.25">
      <c r="A336" s="324" t="s">
        <v>1595</v>
      </c>
      <c r="B336" s="326" t="s">
        <v>1436</v>
      </c>
      <c r="C336" s="327"/>
      <c r="D336" s="330" t="s">
        <v>44</v>
      </c>
      <c r="E336" s="291" t="s">
        <v>1437</v>
      </c>
    </row>
    <row r="337" spans="1:5" x14ac:dyDescent="0.25">
      <c r="A337" s="332"/>
      <c r="B337" s="333"/>
      <c r="C337" s="334"/>
      <c r="D337" s="335"/>
      <c r="E337" s="292" t="s">
        <v>1438</v>
      </c>
    </row>
    <row r="338" spans="1:5" x14ac:dyDescent="0.25">
      <c r="A338" s="316" t="s">
        <v>1596</v>
      </c>
      <c r="B338" s="318" t="s">
        <v>1513</v>
      </c>
      <c r="C338" s="319"/>
      <c r="D338" s="322" t="s">
        <v>44</v>
      </c>
      <c r="E338" s="293" t="s">
        <v>1437</v>
      </c>
    </row>
    <row r="339" spans="1:5" x14ac:dyDescent="0.25">
      <c r="A339" s="317"/>
      <c r="B339" s="320"/>
      <c r="C339" s="321"/>
      <c r="D339" s="323"/>
      <c r="E339" s="294" t="s">
        <v>1438</v>
      </c>
    </row>
    <row r="340" spans="1:5" x14ac:dyDescent="0.25">
      <c r="A340" s="324" t="s">
        <v>1597</v>
      </c>
      <c r="B340" s="326" t="s">
        <v>1573</v>
      </c>
      <c r="C340" s="327"/>
      <c r="D340" s="330" t="s">
        <v>44</v>
      </c>
      <c r="E340" s="291" t="s">
        <v>1437</v>
      </c>
    </row>
    <row r="341" spans="1:5" x14ac:dyDescent="0.25">
      <c r="A341" s="332"/>
      <c r="B341" s="333"/>
      <c r="C341" s="334"/>
      <c r="D341" s="335"/>
      <c r="E341" s="292" t="s">
        <v>1438</v>
      </c>
    </row>
    <row r="342" spans="1:5" x14ac:dyDescent="0.25">
      <c r="A342" s="316" t="s">
        <v>1598</v>
      </c>
      <c r="B342" s="318" t="s">
        <v>1523</v>
      </c>
      <c r="C342" s="319"/>
      <c r="D342" s="322" t="s">
        <v>44</v>
      </c>
      <c r="E342" s="293" t="s">
        <v>1437</v>
      </c>
    </row>
    <row r="343" spans="1:5" x14ac:dyDescent="0.25">
      <c r="A343" s="317"/>
      <c r="B343" s="320"/>
      <c r="C343" s="321"/>
      <c r="D343" s="323"/>
      <c r="E343" s="294" t="s">
        <v>1438</v>
      </c>
    </row>
    <row r="344" spans="1:5" x14ac:dyDescent="0.25">
      <c r="A344" s="324" t="s">
        <v>1538</v>
      </c>
      <c r="B344" s="326"/>
      <c r="C344" s="327"/>
      <c r="D344" s="330" t="s">
        <v>44</v>
      </c>
      <c r="E344" s="291" t="s">
        <v>1437</v>
      </c>
    </row>
    <row r="345" spans="1:5" x14ac:dyDescent="0.25">
      <c r="A345" s="332"/>
      <c r="B345" s="333"/>
      <c r="C345" s="334"/>
      <c r="D345" s="335"/>
      <c r="E345" s="292" t="s">
        <v>1438</v>
      </c>
    </row>
    <row r="346" spans="1:5" x14ac:dyDescent="0.25">
      <c r="A346" s="289" t="s">
        <v>1599</v>
      </c>
      <c r="B346" s="338"/>
      <c r="C346" s="339"/>
      <c r="D346" s="279" t="s">
        <v>45</v>
      </c>
      <c r="E346" s="290"/>
    </row>
    <row r="347" spans="1:5" x14ac:dyDescent="0.25">
      <c r="A347" s="287" t="s">
        <v>1600</v>
      </c>
      <c r="B347" s="336"/>
      <c r="C347" s="337"/>
      <c r="D347" s="278" t="s">
        <v>45</v>
      </c>
      <c r="E347" s="288"/>
    </row>
    <row r="348" spans="1:5" x14ac:dyDescent="0.25">
      <c r="A348" s="289" t="s">
        <v>1601</v>
      </c>
      <c r="B348" s="338"/>
      <c r="C348" s="339"/>
      <c r="D348" s="279" t="s">
        <v>45</v>
      </c>
      <c r="E348" s="290"/>
    </row>
    <row r="349" spans="1:5" x14ac:dyDescent="0.25">
      <c r="A349" s="287" t="s">
        <v>1602</v>
      </c>
      <c r="B349" s="336"/>
      <c r="C349" s="337"/>
      <c r="D349" s="278" t="s">
        <v>45</v>
      </c>
      <c r="E349" s="288"/>
    </row>
    <row r="350" spans="1:5" x14ac:dyDescent="0.25">
      <c r="A350" s="316" t="s">
        <v>1603</v>
      </c>
      <c r="B350" s="318"/>
      <c r="C350" s="319"/>
      <c r="D350" s="322" t="s">
        <v>45</v>
      </c>
      <c r="E350" s="293" t="s">
        <v>1437</v>
      </c>
    </row>
    <row r="351" spans="1:5" x14ac:dyDescent="0.25">
      <c r="A351" s="317"/>
      <c r="B351" s="320"/>
      <c r="C351" s="321"/>
      <c r="D351" s="323"/>
      <c r="E351" s="294" t="s">
        <v>1438</v>
      </c>
    </row>
    <row r="352" spans="1:5" x14ac:dyDescent="0.25">
      <c r="A352" s="287" t="s">
        <v>1604</v>
      </c>
      <c r="B352" s="336"/>
      <c r="C352" s="337"/>
      <c r="D352" s="278" t="s">
        <v>45</v>
      </c>
      <c r="E352" s="288"/>
    </row>
    <row r="353" spans="1:5" x14ac:dyDescent="0.25">
      <c r="A353" s="316" t="s">
        <v>1605</v>
      </c>
      <c r="B353" s="318"/>
      <c r="C353" s="319"/>
      <c r="D353" s="322" t="s">
        <v>45</v>
      </c>
      <c r="E353" s="293" t="s">
        <v>1437</v>
      </c>
    </row>
    <row r="354" spans="1:5" x14ac:dyDescent="0.25">
      <c r="A354" s="317"/>
      <c r="B354" s="320"/>
      <c r="C354" s="321"/>
      <c r="D354" s="323"/>
      <c r="E354" s="294" t="s">
        <v>1438</v>
      </c>
    </row>
    <row r="355" spans="1:5" x14ac:dyDescent="0.25">
      <c r="A355" s="324" t="s">
        <v>1606</v>
      </c>
      <c r="B355" s="326"/>
      <c r="C355" s="327"/>
      <c r="D355" s="330" t="s">
        <v>45</v>
      </c>
      <c r="E355" s="291" t="s">
        <v>1437</v>
      </c>
    </row>
    <row r="356" spans="1:5" x14ac:dyDescent="0.25">
      <c r="A356" s="332"/>
      <c r="B356" s="333"/>
      <c r="C356" s="334"/>
      <c r="D356" s="335"/>
      <c r="E356" s="292" t="s">
        <v>1438</v>
      </c>
    </row>
    <row r="357" spans="1:5" x14ac:dyDescent="0.25">
      <c r="A357" s="316" t="s">
        <v>1607</v>
      </c>
      <c r="B357" s="318" t="s">
        <v>1608</v>
      </c>
      <c r="C357" s="319"/>
      <c r="D357" s="322" t="s">
        <v>45</v>
      </c>
      <c r="E357" s="293" t="s">
        <v>1437</v>
      </c>
    </row>
    <row r="358" spans="1:5" x14ac:dyDescent="0.25">
      <c r="A358" s="317"/>
      <c r="B358" s="320"/>
      <c r="C358" s="321"/>
      <c r="D358" s="323"/>
      <c r="E358" s="294" t="s">
        <v>1438</v>
      </c>
    </row>
    <row r="359" spans="1:5" x14ac:dyDescent="0.25">
      <c r="A359" s="324" t="s">
        <v>1609</v>
      </c>
      <c r="B359" s="326" t="s">
        <v>1608</v>
      </c>
      <c r="C359" s="327"/>
      <c r="D359" s="330" t="s">
        <v>45</v>
      </c>
      <c r="E359" s="291" t="s">
        <v>1437</v>
      </c>
    </row>
    <row r="360" spans="1:5" x14ac:dyDescent="0.25">
      <c r="A360" s="332"/>
      <c r="B360" s="333"/>
      <c r="C360" s="334"/>
      <c r="D360" s="335"/>
      <c r="E360" s="292" t="s">
        <v>1438</v>
      </c>
    </row>
    <row r="361" spans="1:5" x14ac:dyDescent="0.25">
      <c r="A361" s="316" t="s">
        <v>1610</v>
      </c>
      <c r="B361" s="318" t="s">
        <v>1608</v>
      </c>
      <c r="C361" s="319"/>
      <c r="D361" s="322" t="s">
        <v>45</v>
      </c>
      <c r="E361" s="293" t="s">
        <v>1437</v>
      </c>
    </row>
    <row r="362" spans="1:5" x14ac:dyDescent="0.25">
      <c r="A362" s="317"/>
      <c r="B362" s="320"/>
      <c r="C362" s="321"/>
      <c r="D362" s="323"/>
      <c r="E362" s="294" t="s">
        <v>1438</v>
      </c>
    </row>
    <row r="363" spans="1:5" x14ac:dyDescent="0.25">
      <c r="A363" s="324" t="s">
        <v>1611</v>
      </c>
      <c r="B363" s="326" t="s">
        <v>1608</v>
      </c>
      <c r="C363" s="327"/>
      <c r="D363" s="330" t="s">
        <v>45</v>
      </c>
      <c r="E363" s="291" t="s">
        <v>1437</v>
      </c>
    </row>
    <row r="364" spans="1:5" x14ac:dyDescent="0.25">
      <c r="A364" s="332"/>
      <c r="B364" s="333"/>
      <c r="C364" s="334"/>
      <c r="D364" s="335"/>
      <c r="E364" s="292" t="s">
        <v>1438</v>
      </c>
    </row>
    <row r="365" spans="1:5" x14ac:dyDescent="0.25">
      <c r="A365" s="316" t="s">
        <v>1612</v>
      </c>
      <c r="B365" s="318" t="s">
        <v>1608</v>
      </c>
      <c r="C365" s="319"/>
      <c r="D365" s="322" t="s">
        <v>45</v>
      </c>
      <c r="E365" s="293" t="s">
        <v>1437</v>
      </c>
    </row>
    <row r="366" spans="1:5" x14ac:dyDescent="0.25">
      <c r="A366" s="317"/>
      <c r="B366" s="320"/>
      <c r="C366" s="321"/>
      <c r="D366" s="323"/>
      <c r="E366" s="294" t="s">
        <v>1438</v>
      </c>
    </row>
    <row r="367" spans="1:5" x14ac:dyDescent="0.25">
      <c r="A367" s="324" t="s">
        <v>1613</v>
      </c>
      <c r="B367" s="326" t="s">
        <v>1608</v>
      </c>
      <c r="C367" s="327"/>
      <c r="D367" s="330" t="s">
        <v>45</v>
      </c>
      <c r="E367" s="291" t="s">
        <v>1437</v>
      </c>
    </row>
    <row r="368" spans="1:5" x14ac:dyDescent="0.25">
      <c r="A368" s="332"/>
      <c r="B368" s="333"/>
      <c r="C368" s="334"/>
      <c r="D368" s="335"/>
      <c r="E368" s="292" t="s">
        <v>1438</v>
      </c>
    </row>
    <row r="369" spans="1:5" x14ac:dyDescent="0.25">
      <c r="A369" s="316" t="s">
        <v>1614</v>
      </c>
      <c r="B369" s="318" t="s">
        <v>1608</v>
      </c>
      <c r="C369" s="319"/>
      <c r="D369" s="322" t="s">
        <v>45</v>
      </c>
      <c r="E369" s="293" t="s">
        <v>1437</v>
      </c>
    </row>
    <row r="370" spans="1:5" x14ac:dyDescent="0.25">
      <c r="A370" s="317"/>
      <c r="B370" s="320"/>
      <c r="C370" s="321"/>
      <c r="D370" s="323"/>
      <c r="E370" s="294" t="s">
        <v>1438</v>
      </c>
    </row>
    <row r="371" spans="1:5" x14ac:dyDescent="0.25">
      <c r="A371" s="324" t="s">
        <v>1615</v>
      </c>
      <c r="B371" s="326" t="s">
        <v>1608</v>
      </c>
      <c r="C371" s="327"/>
      <c r="D371" s="330" t="s">
        <v>45</v>
      </c>
      <c r="E371" s="291" t="s">
        <v>1437</v>
      </c>
    </row>
    <row r="372" spans="1:5" x14ac:dyDescent="0.25">
      <c r="A372" s="332"/>
      <c r="B372" s="333"/>
      <c r="C372" s="334"/>
      <c r="D372" s="335"/>
      <c r="E372" s="292" t="s">
        <v>1438</v>
      </c>
    </row>
    <row r="373" spans="1:5" x14ac:dyDescent="0.25">
      <c r="A373" s="316" t="s">
        <v>1616</v>
      </c>
      <c r="B373" s="318" t="s">
        <v>1608</v>
      </c>
      <c r="C373" s="319"/>
      <c r="D373" s="322" t="s">
        <v>45</v>
      </c>
      <c r="E373" s="293" t="s">
        <v>1437</v>
      </c>
    </row>
    <row r="374" spans="1:5" x14ac:dyDescent="0.25">
      <c r="A374" s="317"/>
      <c r="B374" s="320"/>
      <c r="C374" s="321"/>
      <c r="D374" s="323"/>
      <c r="E374" s="294" t="s">
        <v>1438</v>
      </c>
    </row>
    <row r="375" spans="1:5" x14ac:dyDescent="0.25">
      <c r="A375" s="324" t="s">
        <v>1617</v>
      </c>
      <c r="B375" s="326" t="s">
        <v>1608</v>
      </c>
      <c r="C375" s="327"/>
      <c r="D375" s="330" t="s">
        <v>45</v>
      </c>
      <c r="E375" s="291" t="s">
        <v>1437</v>
      </c>
    </row>
    <row r="376" spans="1:5" x14ac:dyDescent="0.25">
      <c r="A376" s="332"/>
      <c r="B376" s="333"/>
      <c r="C376" s="334"/>
      <c r="D376" s="335"/>
      <c r="E376" s="292" t="s">
        <v>1438</v>
      </c>
    </row>
    <row r="377" spans="1:5" x14ac:dyDescent="0.25">
      <c r="A377" s="316" t="s">
        <v>1618</v>
      </c>
      <c r="B377" s="318" t="s">
        <v>1608</v>
      </c>
      <c r="C377" s="319"/>
      <c r="D377" s="322" t="s">
        <v>45</v>
      </c>
      <c r="E377" s="293" t="s">
        <v>1437</v>
      </c>
    </row>
    <row r="378" spans="1:5" x14ac:dyDescent="0.25">
      <c r="A378" s="317"/>
      <c r="B378" s="320"/>
      <c r="C378" s="321"/>
      <c r="D378" s="323"/>
      <c r="E378" s="294" t="s">
        <v>1438</v>
      </c>
    </row>
    <row r="379" spans="1:5" x14ac:dyDescent="0.25">
      <c r="A379" s="324" t="s">
        <v>1619</v>
      </c>
      <c r="B379" s="326" t="s">
        <v>1608</v>
      </c>
      <c r="C379" s="327"/>
      <c r="D379" s="330" t="s">
        <v>45</v>
      </c>
      <c r="E379" s="291" t="s">
        <v>1437</v>
      </c>
    </row>
    <row r="380" spans="1:5" x14ac:dyDescent="0.25">
      <c r="A380" s="332"/>
      <c r="B380" s="333"/>
      <c r="C380" s="334"/>
      <c r="D380" s="335"/>
      <c r="E380" s="292" t="s">
        <v>1438</v>
      </c>
    </row>
    <row r="381" spans="1:5" x14ac:dyDescent="0.25">
      <c r="A381" s="316" t="s">
        <v>1620</v>
      </c>
      <c r="B381" s="318" t="s">
        <v>1608</v>
      </c>
      <c r="C381" s="319"/>
      <c r="D381" s="322" t="s">
        <v>45</v>
      </c>
      <c r="E381" s="293" t="s">
        <v>1437</v>
      </c>
    </row>
    <row r="382" spans="1:5" x14ac:dyDescent="0.25">
      <c r="A382" s="317"/>
      <c r="B382" s="320"/>
      <c r="C382" s="321"/>
      <c r="D382" s="323"/>
      <c r="E382" s="294" t="s">
        <v>1438</v>
      </c>
    </row>
    <row r="383" spans="1:5" x14ac:dyDescent="0.25">
      <c r="A383" s="324" t="s">
        <v>1621</v>
      </c>
      <c r="B383" s="326" t="s">
        <v>1622</v>
      </c>
      <c r="C383" s="327"/>
      <c r="D383" s="330" t="s">
        <v>45</v>
      </c>
      <c r="E383" s="291" t="s">
        <v>1437</v>
      </c>
    </row>
    <row r="384" spans="1:5" x14ac:dyDescent="0.25">
      <c r="A384" s="332"/>
      <c r="B384" s="333"/>
      <c r="C384" s="334"/>
      <c r="D384" s="335"/>
      <c r="E384" s="292" t="s">
        <v>1438</v>
      </c>
    </row>
    <row r="385" spans="1:5" x14ac:dyDescent="0.25">
      <c r="A385" s="316" t="s">
        <v>1623</v>
      </c>
      <c r="B385" s="318" t="s">
        <v>1622</v>
      </c>
      <c r="C385" s="319"/>
      <c r="D385" s="322" t="s">
        <v>45</v>
      </c>
      <c r="E385" s="293" t="s">
        <v>1437</v>
      </c>
    </row>
    <row r="386" spans="1:5" x14ac:dyDescent="0.25">
      <c r="A386" s="317"/>
      <c r="B386" s="320"/>
      <c r="C386" s="321"/>
      <c r="D386" s="323"/>
      <c r="E386" s="294" t="s">
        <v>1438</v>
      </c>
    </row>
    <row r="387" spans="1:5" x14ac:dyDescent="0.25">
      <c r="A387" s="324" t="s">
        <v>1624</v>
      </c>
      <c r="B387" s="326" t="s">
        <v>1622</v>
      </c>
      <c r="C387" s="327"/>
      <c r="D387" s="330" t="s">
        <v>45</v>
      </c>
      <c r="E387" s="291" t="s">
        <v>1437</v>
      </c>
    </row>
    <row r="388" spans="1:5" x14ac:dyDescent="0.25">
      <c r="A388" s="332"/>
      <c r="B388" s="333"/>
      <c r="C388" s="334"/>
      <c r="D388" s="335"/>
      <c r="E388" s="292" t="s">
        <v>1438</v>
      </c>
    </row>
    <row r="389" spans="1:5" x14ac:dyDescent="0.25">
      <c r="A389" s="316" t="s">
        <v>1625</v>
      </c>
      <c r="B389" s="318" t="s">
        <v>1622</v>
      </c>
      <c r="C389" s="319"/>
      <c r="D389" s="322" t="s">
        <v>45</v>
      </c>
      <c r="E389" s="293" t="s">
        <v>1437</v>
      </c>
    </row>
    <row r="390" spans="1:5" x14ac:dyDescent="0.25">
      <c r="A390" s="317"/>
      <c r="B390" s="320"/>
      <c r="C390" s="321"/>
      <c r="D390" s="323"/>
      <c r="E390" s="294" t="s">
        <v>1438</v>
      </c>
    </row>
    <row r="391" spans="1:5" x14ac:dyDescent="0.25">
      <c r="A391" s="324" t="s">
        <v>1626</v>
      </c>
      <c r="B391" s="326" t="s">
        <v>1622</v>
      </c>
      <c r="C391" s="327"/>
      <c r="D391" s="330" t="s">
        <v>45</v>
      </c>
      <c r="E391" s="291" t="s">
        <v>1437</v>
      </c>
    </row>
    <row r="392" spans="1:5" x14ac:dyDescent="0.25">
      <c r="A392" s="332"/>
      <c r="B392" s="333"/>
      <c r="C392" s="334"/>
      <c r="D392" s="335"/>
      <c r="E392" s="292" t="s">
        <v>1438</v>
      </c>
    </row>
    <row r="393" spans="1:5" x14ac:dyDescent="0.25">
      <c r="A393" s="316" t="s">
        <v>1627</v>
      </c>
      <c r="B393" s="318" t="s">
        <v>1628</v>
      </c>
      <c r="C393" s="319"/>
      <c r="D393" s="322" t="s">
        <v>45</v>
      </c>
      <c r="E393" s="293" t="s">
        <v>1437</v>
      </c>
    </row>
    <row r="394" spans="1:5" x14ac:dyDescent="0.25">
      <c r="A394" s="317"/>
      <c r="B394" s="320"/>
      <c r="C394" s="321"/>
      <c r="D394" s="323"/>
      <c r="E394" s="294" t="s">
        <v>1438</v>
      </c>
    </row>
    <row r="395" spans="1:5" x14ac:dyDescent="0.25">
      <c r="A395" s="324" t="s">
        <v>1629</v>
      </c>
      <c r="B395" s="326" t="s">
        <v>1630</v>
      </c>
      <c r="C395" s="327"/>
      <c r="D395" s="330" t="s">
        <v>45</v>
      </c>
      <c r="E395" s="291" t="s">
        <v>1437</v>
      </c>
    </row>
    <row r="396" spans="1:5" x14ac:dyDescent="0.25">
      <c r="A396" s="332"/>
      <c r="B396" s="333"/>
      <c r="C396" s="334"/>
      <c r="D396" s="335"/>
      <c r="E396" s="292" t="s">
        <v>1438</v>
      </c>
    </row>
    <row r="397" spans="1:5" x14ac:dyDescent="0.25">
      <c r="A397" s="316" t="s">
        <v>1631</v>
      </c>
      <c r="B397" s="318" t="s">
        <v>1628</v>
      </c>
      <c r="C397" s="319"/>
      <c r="D397" s="322" t="s">
        <v>45</v>
      </c>
      <c r="E397" s="293" t="s">
        <v>1437</v>
      </c>
    </row>
    <row r="398" spans="1:5" x14ac:dyDescent="0.25">
      <c r="A398" s="317"/>
      <c r="B398" s="320"/>
      <c r="C398" s="321"/>
      <c r="D398" s="323"/>
      <c r="E398" s="294" t="s">
        <v>1438</v>
      </c>
    </row>
    <row r="399" spans="1:5" x14ac:dyDescent="0.25">
      <c r="A399" s="324" t="s">
        <v>1632</v>
      </c>
      <c r="B399" s="326" t="s">
        <v>1628</v>
      </c>
      <c r="C399" s="327"/>
      <c r="D399" s="330" t="s">
        <v>45</v>
      </c>
      <c r="E399" s="291" t="s">
        <v>1437</v>
      </c>
    </row>
    <row r="400" spans="1:5" x14ac:dyDescent="0.25">
      <c r="A400" s="332"/>
      <c r="B400" s="333"/>
      <c r="C400" s="334"/>
      <c r="D400" s="335"/>
      <c r="E400" s="292" t="s">
        <v>1438</v>
      </c>
    </row>
    <row r="401" spans="1:5" x14ac:dyDescent="0.25">
      <c r="A401" s="316" t="s">
        <v>1633</v>
      </c>
      <c r="B401" s="318" t="s">
        <v>1628</v>
      </c>
      <c r="C401" s="319"/>
      <c r="D401" s="322" t="s">
        <v>45</v>
      </c>
      <c r="E401" s="293" t="s">
        <v>1437</v>
      </c>
    </row>
    <row r="402" spans="1:5" x14ac:dyDescent="0.25">
      <c r="A402" s="317"/>
      <c r="B402" s="320"/>
      <c r="C402" s="321"/>
      <c r="D402" s="323"/>
      <c r="E402" s="294" t="s">
        <v>1438</v>
      </c>
    </row>
    <row r="403" spans="1:5" x14ac:dyDescent="0.25">
      <c r="A403" s="324" t="s">
        <v>1634</v>
      </c>
      <c r="B403" s="326" t="s">
        <v>1628</v>
      </c>
      <c r="C403" s="327"/>
      <c r="D403" s="330" t="s">
        <v>45</v>
      </c>
      <c r="E403" s="291" t="s">
        <v>1437</v>
      </c>
    </row>
    <row r="404" spans="1:5" x14ac:dyDescent="0.25">
      <c r="A404" s="332"/>
      <c r="B404" s="333"/>
      <c r="C404" s="334"/>
      <c r="D404" s="335"/>
      <c r="E404" s="292" t="s">
        <v>1438</v>
      </c>
    </row>
    <row r="405" spans="1:5" x14ac:dyDescent="0.25">
      <c r="A405" s="316" t="s">
        <v>1635</v>
      </c>
      <c r="B405" s="318" t="s">
        <v>1628</v>
      </c>
      <c r="C405" s="319"/>
      <c r="D405" s="322" t="s">
        <v>45</v>
      </c>
      <c r="E405" s="293" t="s">
        <v>1437</v>
      </c>
    </row>
    <row r="406" spans="1:5" x14ac:dyDescent="0.25">
      <c r="A406" s="317"/>
      <c r="B406" s="320"/>
      <c r="C406" s="321"/>
      <c r="D406" s="323"/>
      <c r="E406" s="294" t="s">
        <v>1438</v>
      </c>
    </row>
    <row r="407" spans="1:5" x14ac:dyDescent="0.25">
      <c r="A407" s="324" t="s">
        <v>1636</v>
      </c>
      <c r="B407" s="326" t="s">
        <v>1628</v>
      </c>
      <c r="C407" s="327"/>
      <c r="D407" s="330" t="s">
        <v>45</v>
      </c>
      <c r="E407" s="291" t="s">
        <v>1437</v>
      </c>
    </row>
    <row r="408" spans="1:5" x14ac:dyDescent="0.25">
      <c r="A408" s="332"/>
      <c r="B408" s="333"/>
      <c r="C408" s="334"/>
      <c r="D408" s="335"/>
      <c r="E408" s="292" t="s">
        <v>1438</v>
      </c>
    </row>
    <row r="409" spans="1:5" x14ac:dyDescent="0.25">
      <c r="A409" s="316" t="s">
        <v>1637</v>
      </c>
      <c r="B409" s="318" t="s">
        <v>1608</v>
      </c>
      <c r="C409" s="319"/>
      <c r="D409" s="322" t="s">
        <v>45</v>
      </c>
      <c r="E409" s="293" t="s">
        <v>1437</v>
      </c>
    </row>
    <row r="410" spans="1:5" x14ac:dyDescent="0.25">
      <c r="A410" s="317"/>
      <c r="B410" s="320"/>
      <c r="C410" s="321"/>
      <c r="D410" s="323"/>
      <c r="E410" s="294" t="s">
        <v>1438</v>
      </c>
    </row>
    <row r="411" spans="1:5" x14ac:dyDescent="0.25">
      <c r="A411" s="324" t="s">
        <v>1638</v>
      </c>
      <c r="B411" s="326" t="s">
        <v>1628</v>
      </c>
      <c r="C411" s="327"/>
      <c r="D411" s="330" t="s">
        <v>45</v>
      </c>
      <c r="E411" s="291" t="s">
        <v>1437</v>
      </c>
    </row>
    <row r="412" spans="1:5" x14ac:dyDescent="0.25">
      <c r="A412" s="332"/>
      <c r="B412" s="333"/>
      <c r="C412" s="334"/>
      <c r="D412" s="335"/>
      <c r="E412" s="292" t="s">
        <v>1438</v>
      </c>
    </row>
    <row r="413" spans="1:5" x14ac:dyDescent="0.25">
      <c r="A413" s="316" t="s">
        <v>1639</v>
      </c>
      <c r="B413" s="318" t="s">
        <v>1640</v>
      </c>
      <c r="C413" s="319"/>
      <c r="D413" s="322" t="s">
        <v>45</v>
      </c>
      <c r="E413" s="293" t="s">
        <v>1437</v>
      </c>
    </row>
    <row r="414" spans="1:5" x14ac:dyDescent="0.25">
      <c r="A414" s="317"/>
      <c r="B414" s="320"/>
      <c r="C414" s="321"/>
      <c r="D414" s="323"/>
      <c r="E414" s="294" t="s">
        <v>1438</v>
      </c>
    </row>
    <row r="415" spans="1:5" x14ac:dyDescent="0.25">
      <c r="A415" s="324" t="s">
        <v>1641</v>
      </c>
      <c r="B415" s="326" t="s">
        <v>1640</v>
      </c>
      <c r="C415" s="327"/>
      <c r="D415" s="330" t="s">
        <v>45</v>
      </c>
      <c r="E415" s="291" t="s">
        <v>1437</v>
      </c>
    </row>
    <row r="416" spans="1:5" x14ac:dyDescent="0.25">
      <c r="A416" s="332"/>
      <c r="B416" s="333"/>
      <c r="C416" s="334"/>
      <c r="D416" s="335"/>
      <c r="E416" s="292" t="s">
        <v>1438</v>
      </c>
    </row>
    <row r="417" spans="1:5" x14ac:dyDescent="0.25">
      <c r="A417" s="316" t="s">
        <v>1642</v>
      </c>
      <c r="B417" s="318" t="s">
        <v>1640</v>
      </c>
      <c r="C417" s="319"/>
      <c r="D417" s="322" t="s">
        <v>45</v>
      </c>
      <c r="E417" s="293" t="s">
        <v>1437</v>
      </c>
    </row>
    <row r="418" spans="1:5" x14ac:dyDescent="0.25">
      <c r="A418" s="317"/>
      <c r="B418" s="320"/>
      <c r="C418" s="321"/>
      <c r="D418" s="323"/>
      <c r="E418" s="294" t="s">
        <v>1438</v>
      </c>
    </row>
    <row r="419" spans="1:5" x14ac:dyDescent="0.25">
      <c r="A419" s="324" t="s">
        <v>1643</v>
      </c>
      <c r="B419" s="326" t="s">
        <v>1640</v>
      </c>
      <c r="C419" s="327"/>
      <c r="D419" s="330" t="s">
        <v>45</v>
      </c>
      <c r="E419" s="291" t="s">
        <v>1437</v>
      </c>
    </row>
    <row r="420" spans="1:5" x14ac:dyDescent="0.25">
      <c r="A420" s="332"/>
      <c r="B420" s="333"/>
      <c r="C420" s="334"/>
      <c r="D420" s="335"/>
      <c r="E420" s="292" t="s">
        <v>1438</v>
      </c>
    </row>
    <row r="421" spans="1:5" x14ac:dyDescent="0.25">
      <c r="A421" s="316" t="s">
        <v>1644</v>
      </c>
      <c r="B421" s="318" t="s">
        <v>1640</v>
      </c>
      <c r="C421" s="319"/>
      <c r="D421" s="322" t="s">
        <v>45</v>
      </c>
      <c r="E421" s="293" t="s">
        <v>1437</v>
      </c>
    </row>
    <row r="422" spans="1:5" x14ac:dyDescent="0.25">
      <c r="A422" s="317"/>
      <c r="B422" s="320"/>
      <c r="C422" s="321"/>
      <c r="D422" s="323"/>
      <c r="E422" s="294" t="s">
        <v>1438</v>
      </c>
    </row>
    <row r="423" spans="1:5" x14ac:dyDescent="0.25">
      <c r="A423" s="324" t="s">
        <v>1645</v>
      </c>
      <c r="B423" s="326" t="s">
        <v>1640</v>
      </c>
      <c r="C423" s="327"/>
      <c r="D423" s="330" t="s">
        <v>45</v>
      </c>
      <c r="E423" s="291" t="s">
        <v>1437</v>
      </c>
    </row>
    <row r="424" spans="1:5" x14ac:dyDescent="0.25">
      <c r="A424" s="332"/>
      <c r="B424" s="333"/>
      <c r="C424" s="334"/>
      <c r="D424" s="335"/>
      <c r="E424" s="292" t="s">
        <v>1438</v>
      </c>
    </row>
    <row r="425" spans="1:5" x14ac:dyDescent="0.25">
      <c r="A425" s="316" t="s">
        <v>1646</v>
      </c>
      <c r="B425" s="318" t="s">
        <v>1640</v>
      </c>
      <c r="C425" s="319"/>
      <c r="D425" s="322" t="s">
        <v>45</v>
      </c>
      <c r="E425" s="293" t="s">
        <v>1437</v>
      </c>
    </row>
    <row r="426" spans="1:5" x14ac:dyDescent="0.25">
      <c r="A426" s="317"/>
      <c r="B426" s="320"/>
      <c r="C426" s="321"/>
      <c r="D426" s="323"/>
      <c r="E426" s="294" t="s">
        <v>1438</v>
      </c>
    </row>
    <row r="427" spans="1:5" x14ac:dyDescent="0.25">
      <c r="A427" s="324" t="s">
        <v>1647</v>
      </c>
      <c r="B427" s="326" t="s">
        <v>1640</v>
      </c>
      <c r="C427" s="327"/>
      <c r="D427" s="330" t="s">
        <v>45</v>
      </c>
      <c r="E427" s="291" t="s">
        <v>1437</v>
      </c>
    </row>
    <row r="428" spans="1:5" x14ac:dyDescent="0.25">
      <c r="A428" s="332"/>
      <c r="B428" s="333"/>
      <c r="C428" s="334"/>
      <c r="D428" s="335"/>
      <c r="E428" s="292" t="s">
        <v>1438</v>
      </c>
    </row>
    <row r="429" spans="1:5" x14ac:dyDescent="0.25">
      <c r="A429" s="316" t="s">
        <v>1648</v>
      </c>
      <c r="B429" s="318" t="s">
        <v>1622</v>
      </c>
      <c r="C429" s="319"/>
      <c r="D429" s="322" t="s">
        <v>45</v>
      </c>
      <c r="E429" s="293" t="s">
        <v>1437</v>
      </c>
    </row>
    <row r="430" spans="1:5" x14ac:dyDescent="0.25">
      <c r="A430" s="317"/>
      <c r="B430" s="320"/>
      <c r="C430" s="321"/>
      <c r="D430" s="323"/>
      <c r="E430" s="294" t="s">
        <v>1438</v>
      </c>
    </row>
    <row r="431" spans="1:5" x14ac:dyDescent="0.25">
      <c r="A431" s="324" t="s">
        <v>1649</v>
      </c>
      <c r="B431" s="326" t="s">
        <v>1640</v>
      </c>
      <c r="C431" s="327"/>
      <c r="D431" s="330" t="s">
        <v>45</v>
      </c>
      <c r="E431" s="291" t="s">
        <v>1437</v>
      </c>
    </row>
    <row r="432" spans="1:5" x14ac:dyDescent="0.25">
      <c r="A432" s="332"/>
      <c r="B432" s="333"/>
      <c r="C432" s="334"/>
      <c r="D432" s="335"/>
      <c r="E432" s="292" t="s">
        <v>1438</v>
      </c>
    </row>
    <row r="433" spans="1:5" x14ac:dyDescent="0.25">
      <c r="A433" s="316" t="s">
        <v>1650</v>
      </c>
      <c r="B433" s="318" t="s">
        <v>1640</v>
      </c>
      <c r="C433" s="319"/>
      <c r="D433" s="322" t="s">
        <v>45</v>
      </c>
      <c r="E433" s="293" t="s">
        <v>1437</v>
      </c>
    </row>
    <row r="434" spans="1:5" x14ac:dyDescent="0.25">
      <c r="A434" s="317"/>
      <c r="B434" s="320"/>
      <c r="C434" s="321"/>
      <c r="D434" s="323"/>
      <c r="E434" s="294" t="s">
        <v>1438</v>
      </c>
    </row>
    <row r="435" spans="1:5" x14ac:dyDescent="0.25">
      <c r="A435" s="324" t="s">
        <v>1651</v>
      </c>
      <c r="B435" s="326" t="s">
        <v>1630</v>
      </c>
      <c r="C435" s="327"/>
      <c r="D435" s="330" t="s">
        <v>45</v>
      </c>
      <c r="E435" s="291" t="s">
        <v>1437</v>
      </c>
    </row>
    <row r="436" spans="1:5" x14ac:dyDescent="0.25">
      <c r="A436" s="332"/>
      <c r="B436" s="333"/>
      <c r="C436" s="334"/>
      <c r="D436" s="335"/>
      <c r="E436" s="292" t="s">
        <v>1438</v>
      </c>
    </row>
    <row r="437" spans="1:5" x14ac:dyDescent="0.25">
      <c r="A437" s="316" t="s">
        <v>1652</v>
      </c>
      <c r="B437" s="318" t="s">
        <v>1630</v>
      </c>
      <c r="C437" s="319"/>
      <c r="D437" s="322" t="s">
        <v>45</v>
      </c>
      <c r="E437" s="293" t="s">
        <v>1437</v>
      </c>
    </row>
    <row r="438" spans="1:5" x14ac:dyDescent="0.25">
      <c r="A438" s="317"/>
      <c r="B438" s="320"/>
      <c r="C438" s="321"/>
      <c r="D438" s="323"/>
      <c r="E438" s="294" t="s">
        <v>1438</v>
      </c>
    </row>
    <row r="439" spans="1:5" x14ac:dyDescent="0.25">
      <c r="A439" s="324" t="s">
        <v>1653</v>
      </c>
      <c r="B439" s="326" t="s">
        <v>1630</v>
      </c>
      <c r="C439" s="327"/>
      <c r="D439" s="330" t="s">
        <v>45</v>
      </c>
      <c r="E439" s="291" t="s">
        <v>1437</v>
      </c>
    </row>
    <row r="440" spans="1:5" x14ac:dyDescent="0.25">
      <c r="A440" s="332"/>
      <c r="B440" s="333"/>
      <c r="C440" s="334"/>
      <c r="D440" s="335"/>
      <c r="E440" s="292" t="s">
        <v>1438</v>
      </c>
    </row>
    <row r="441" spans="1:5" x14ac:dyDescent="0.25">
      <c r="A441" s="316" t="s">
        <v>1654</v>
      </c>
      <c r="B441" s="318" t="s">
        <v>1630</v>
      </c>
      <c r="C441" s="319"/>
      <c r="D441" s="322" t="s">
        <v>45</v>
      </c>
      <c r="E441" s="293" t="s">
        <v>1437</v>
      </c>
    </row>
    <row r="442" spans="1:5" x14ac:dyDescent="0.25">
      <c r="A442" s="317"/>
      <c r="B442" s="320"/>
      <c r="C442" s="321"/>
      <c r="D442" s="323"/>
      <c r="E442" s="294" t="s">
        <v>1438</v>
      </c>
    </row>
    <row r="443" spans="1:5" x14ac:dyDescent="0.25">
      <c r="A443" s="324" t="s">
        <v>1655</v>
      </c>
      <c r="B443" s="326" t="s">
        <v>1630</v>
      </c>
      <c r="C443" s="327"/>
      <c r="D443" s="330" t="s">
        <v>45</v>
      </c>
      <c r="E443" s="291" t="s">
        <v>1437</v>
      </c>
    </row>
    <row r="444" spans="1:5" x14ac:dyDescent="0.25">
      <c r="A444" s="332"/>
      <c r="B444" s="333"/>
      <c r="C444" s="334"/>
      <c r="D444" s="335"/>
      <c r="E444" s="292" t="s">
        <v>1438</v>
      </c>
    </row>
    <row r="445" spans="1:5" x14ac:dyDescent="0.25">
      <c r="A445" s="316" t="s">
        <v>1656</v>
      </c>
      <c r="B445" s="318" t="s">
        <v>1657</v>
      </c>
      <c r="C445" s="319"/>
      <c r="D445" s="322" t="s">
        <v>45</v>
      </c>
      <c r="E445" s="293" t="s">
        <v>1437</v>
      </c>
    </row>
    <row r="446" spans="1:5" x14ac:dyDescent="0.25">
      <c r="A446" s="317"/>
      <c r="B446" s="320"/>
      <c r="C446" s="321"/>
      <c r="D446" s="323"/>
      <c r="E446" s="294" t="s">
        <v>1438</v>
      </c>
    </row>
    <row r="447" spans="1:5" x14ac:dyDescent="0.25">
      <c r="A447" s="324" t="s">
        <v>1658</v>
      </c>
      <c r="B447" s="326" t="s">
        <v>1657</v>
      </c>
      <c r="C447" s="327"/>
      <c r="D447" s="330" t="s">
        <v>45</v>
      </c>
      <c r="E447" s="291" t="s">
        <v>1437</v>
      </c>
    </row>
    <row r="448" spans="1:5" x14ac:dyDescent="0.25">
      <c r="A448" s="332"/>
      <c r="B448" s="333"/>
      <c r="C448" s="334"/>
      <c r="D448" s="335"/>
      <c r="E448" s="292" t="s">
        <v>1438</v>
      </c>
    </row>
    <row r="449" spans="1:5" x14ac:dyDescent="0.25">
      <c r="A449" s="316" t="s">
        <v>1659</v>
      </c>
      <c r="B449" s="318" t="s">
        <v>1657</v>
      </c>
      <c r="C449" s="319"/>
      <c r="D449" s="322" t="s">
        <v>45</v>
      </c>
      <c r="E449" s="293" t="s">
        <v>1437</v>
      </c>
    </row>
    <row r="450" spans="1:5" x14ac:dyDescent="0.25">
      <c r="A450" s="317"/>
      <c r="B450" s="320"/>
      <c r="C450" s="321"/>
      <c r="D450" s="323"/>
      <c r="E450" s="294" t="s">
        <v>1438</v>
      </c>
    </row>
    <row r="451" spans="1:5" x14ac:dyDescent="0.25">
      <c r="A451" s="324" t="s">
        <v>1660</v>
      </c>
      <c r="B451" s="326" t="s">
        <v>1657</v>
      </c>
      <c r="C451" s="327"/>
      <c r="D451" s="330" t="s">
        <v>45</v>
      </c>
      <c r="E451" s="291" t="s">
        <v>1437</v>
      </c>
    </row>
    <row r="452" spans="1:5" x14ac:dyDescent="0.25">
      <c r="A452" s="332"/>
      <c r="B452" s="333"/>
      <c r="C452" s="334"/>
      <c r="D452" s="335"/>
      <c r="E452" s="292" t="s">
        <v>1438</v>
      </c>
    </row>
    <row r="453" spans="1:5" x14ac:dyDescent="0.25">
      <c r="A453" s="316" t="s">
        <v>1661</v>
      </c>
      <c r="B453" s="318" t="s">
        <v>1662</v>
      </c>
      <c r="C453" s="319"/>
      <c r="D453" s="322" t="s">
        <v>45</v>
      </c>
      <c r="E453" s="293" t="s">
        <v>1437</v>
      </c>
    </row>
    <row r="454" spans="1:5" x14ac:dyDescent="0.25">
      <c r="A454" s="317"/>
      <c r="B454" s="320"/>
      <c r="C454" s="321"/>
      <c r="D454" s="323"/>
      <c r="E454" s="294" t="s">
        <v>1438</v>
      </c>
    </row>
    <row r="455" spans="1:5" x14ac:dyDescent="0.25">
      <c r="A455" s="324" t="s">
        <v>1663</v>
      </c>
      <c r="B455" s="326" t="s">
        <v>1662</v>
      </c>
      <c r="C455" s="327"/>
      <c r="D455" s="330" t="s">
        <v>45</v>
      </c>
      <c r="E455" s="291" t="s">
        <v>1437</v>
      </c>
    </row>
    <row r="456" spans="1:5" x14ac:dyDescent="0.25">
      <c r="A456" s="332"/>
      <c r="B456" s="333"/>
      <c r="C456" s="334"/>
      <c r="D456" s="335"/>
      <c r="E456" s="292" t="s">
        <v>1438</v>
      </c>
    </row>
    <row r="457" spans="1:5" x14ac:dyDescent="0.25">
      <c r="A457" s="316" t="s">
        <v>1664</v>
      </c>
      <c r="B457" s="318" t="s">
        <v>1662</v>
      </c>
      <c r="C457" s="319"/>
      <c r="D457" s="322" t="s">
        <v>45</v>
      </c>
      <c r="E457" s="293" t="s">
        <v>1437</v>
      </c>
    </row>
    <row r="458" spans="1:5" x14ac:dyDescent="0.25">
      <c r="A458" s="317"/>
      <c r="B458" s="320"/>
      <c r="C458" s="321"/>
      <c r="D458" s="323"/>
      <c r="E458" s="294" t="s">
        <v>1438</v>
      </c>
    </row>
    <row r="459" spans="1:5" x14ac:dyDescent="0.25">
      <c r="A459" s="324" t="s">
        <v>1665</v>
      </c>
      <c r="B459" s="326" t="s">
        <v>1662</v>
      </c>
      <c r="C459" s="327"/>
      <c r="D459" s="330" t="s">
        <v>45</v>
      </c>
      <c r="E459" s="291" t="s">
        <v>1437</v>
      </c>
    </row>
    <row r="460" spans="1:5" x14ac:dyDescent="0.25">
      <c r="A460" s="332"/>
      <c r="B460" s="333"/>
      <c r="C460" s="334"/>
      <c r="D460" s="335"/>
      <c r="E460" s="292" t="s">
        <v>1438</v>
      </c>
    </row>
    <row r="461" spans="1:5" x14ac:dyDescent="0.25">
      <c r="A461" s="316" t="s">
        <v>1666</v>
      </c>
      <c r="B461" s="318" t="s">
        <v>1662</v>
      </c>
      <c r="C461" s="319"/>
      <c r="D461" s="322" t="s">
        <v>45</v>
      </c>
      <c r="E461" s="293" t="s">
        <v>1437</v>
      </c>
    </row>
    <row r="462" spans="1:5" x14ac:dyDescent="0.25">
      <c r="A462" s="317"/>
      <c r="B462" s="320"/>
      <c r="C462" s="321"/>
      <c r="D462" s="323"/>
      <c r="E462" s="294" t="s">
        <v>1438</v>
      </c>
    </row>
    <row r="463" spans="1:5" x14ac:dyDescent="0.25">
      <c r="A463" s="324" t="s">
        <v>1667</v>
      </c>
      <c r="B463" s="326" t="s">
        <v>1668</v>
      </c>
      <c r="C463" s="327"/>
      <c r="D463" s="330" t="s">
        <v>45</v>
      </c>
      <c r="E463" s="291" t="s">
        <v>1437</v>
      </c>
    </row>
    <row r="464" spans="1:5" x14ac:dyDescent="0.25">
      <c r="A464" s="332"/>
      <c r="B464" s="333"/>
      <c r="C464" s="334"/>
      <c r="D464" s="335"/>
      <c r="E464" s="292" t="s">
        <v>1438</v>
      </c>
    </row>
    <row r="465" spans="1:5" x14ac:dyDescent="0.25">
      <c r="A465" s="316" t="s">
        <v>1669</v>
      </c>
      <c r="B465" s="318" t="s">
        <v>1668</v>
      </c>
      <c r="C465" s="319"/>
      <c r="D465" s="322" t="s">
        <v>45</v>
      </c>
      <c r="E465" s="293" t="s">
        <v>1437</v>
      </c>
    </row>
    <row r="466" spans="1:5" x14ac:dyDescent="0.25">
      <c r="A466" s="317"/>
      <c r="B466" s="320"/>
      <c r="C466" s="321"/>
      <c r="D466" s="323"/>
      <c r="E466" s="294" t="s">
        <v>1438</v>
      </c>
    </row>
    <row r="467" spans="1:5" x14ac:dyDescent="0.25">
      <c r="A467" s="324" t="s">
        <v>1670</v>
      </c>
      <c r="B467" s="326" t="s">
        <v>1628</v>
      </c>
      <c r="C467" s="327"/>
      <c r="D467" s="330" t="s">
        <v>45</v>
      </c>
      <c r="E467" s="291" t="s">
        <v>1437</v>
      </c>
    </row>
    <row r="468" spans="1:5" x14ac:dyDescent="0.25">
      <c r="A468" s="332"/>
      <c r="B468" s="333"/>
      <c r="C468" s="334"/>
      <c r="D468" s="335"/>
      <c r="E468" s="292" t="s">
        <v>1438</v>
      </c>
    </row>
    <row r="469" spans="1:5" x14ac:dyDescent="0.25">
      <c r="A469" s="316" t="s">
        <v>1671</v>
      </c>
      <c r="B469" s="318" t="s">
        <v>1622</v>
      </c>
      <c r="C469" s="319"/>
      <c r="D469" s="322" t="s">
        <v>45</v>
      </c>
      <c r="E469" s="293" t="s">
        <v>1437</v>
      </c>
    </row>
    <row r="470" spans="1:5" x14ac:dyDescent="0.25">
      <c r="A470" s="317"/>
      <c r="B470" s="320"/>
      <c r="C470" s="321"/>
      <c r="D470" s="323"/>
      <c r="E470" s="294" t="s">
        <v>1438</v>
      </c>
    </row>
    <row r="471" spans="1:5" x14ac:dyDescent="0.25">
      <c r="A471" s="324" t="s">
        <v>1608</v>
      </c>
      <c r="B471" s="326"/>
      <c r="C471" s="327"/>
      <c r="D471" s="330" t="s">
        <v>45</v>
      </c>
      <c r="E471" s="291" t="s">
        <v>1437</v>
      </c>
    </row>
    <row r="472" spans="1:5" x14ac:dyDescent="0.25">
      <c r="A472" s="332"/>
      <c r="B472" s="333"/>
      <c r="C472" s="334"/>
      <c r="D472" s="335"/>
      <c r="E472" s="292" t="s">
        <v>1438</v>
      </c>
    </row>
    <row r="473" spans="1:5" x14ac:dyDescent="0.25">
      <c r="A473" s="316" t="s">
        <v>1622</v>
      </c>
      <c r="B473" s="318"/>
      <c r="C473" s="319"/>
      <c r="D473" s="322" t="s">
        <v>45</v>
      </c>
      <c r="E473" s="293" t="s">
        <v>1437</v>
      </c>
    </row>
    <row r="474" spans="1:5" x14ac:dyDescent="0.25">
      <c r="A474" s="317"/>
      <c r="B474" s="320"/>
      <c r="C474" s="321"/>
      <c r="D474" s="323"/>
      <c r="E474" s="294" t="s">
        <v>1438</v>
      </c>
    </row>
    <row r="475" spans="1:5" x14ac:dyDescent="0.25">
      <c r="A475" s="324" t="s">
        <v>1628</v>
      </c>
      <c r="B475" s="326"/>
      <c r="C475" s="327"/>
      <c r="D475" s="330" t="s">
        <v>45</v>
      </c>
      <c r="E475" s="291" t="s">
        <v>1437</v>
      </c>
    </row>
    <row r="476" spans="1:5" x14ac:dyDescent="0.25">
      <c r="A476" s="332"/>
      <c r="B476" s="333"/>
      <c r="C476" s="334"/>
      <c r="D476" s="335"/>
      <c r="E476" s="292" t="s">
        <v>1438</v>
      </c>
    </row>
    <row r="477" spans="1:5" x14ac:dyDescent="0.25">
      <c r="A477" s="316" t="s">
        <v>1640</v>
      </c>
      <c r="B477" s="318"/>
      <c r="C477" s="319"/>
      <c r="D477" s="322" t="s">
        <v>45</v>
      </c>
      <c r="E477" s="293" t="s">
        <v>1437</v>
      </c>
    </row>
    <row r="478" spans="1:5" x14ac:dyDescent="0.25">
      <c r="A478" s="317"/>
      <c r="B478" s="320"/>
      <c r="C478" s="321"/>
      <c r="D478" s="323"/>
      <c r="E478" s="294" t="s">
        <v>1438</v>
      </c>
    </row>
    <row r="479" spans="1:5" x14ac:dyDescent="0.25">
      <c r="A479" s="324" t="s">
        <v>1630</v>
      </c>
      <c r="B479" s="326"/>
      <c r="C479" s="327"/>
      <c r="D479" s="330" t="s">
        <v>45</v>
      </c>
      <c r="E479" s="291" t="s">
        <v>1437</v>
      </c>
    </row>
    <row r="480" spans="1:5" x14ac:dyDescent="0.25">
      <c r="A480" s="332"/>
      <c r="B480" s="333"/>
      <c r="C480" s="334"/>
      <c r="D480" s="335"/>
      <c r="E480" s="292" t="s">
        <v>1438</v>
      </c>
    </row>
    <row r="481" spans="1:5" x14ac:dyDescent="0.25">
      <c r="A481" s="316" t="s">
        <v>1657</v>
      </c>
      <c r="B481" s="318"/>
      <c r="C481" s="319"/>
      <c r="D481" s="322" t="s">
        <v>45</v>
      </c>
      <c r="E481" s="293" t="s">
        <v>1437</v>
      </c>
    </row>
    <row r="482" spans="1:5" x14ac:dyDescent="0.25">
      <c r="A482" s="317"/>
      <c r="B482" s="320"/>
      <c r="C482" s="321"/>
      <c r="D482" s="323"/>
      <c r="E482" s="294" t="s">
        <v>1438</v>
      </c>
    </row>
    <row r="483" spans="1:5" x14ac:dyDescent="0.25">
      <c r="A483" s="324" t="s">
        <v>1662</v>
      </c>
      <c r="B483" s="326"/>
      <c r="C483" s="327"/>
      <c r="D483" s="330" t="s">
        <v>45</v>
      </c>
      <c r="E483" s="291" t="s">
        <v>1437</v>
      </c>
    </row>
    <row r="484" spans="1:5" x14ac:dyDescent="0.25">
      <c r="A484" s="332"/>
      <c r="B484" s="333"/>
      <c r="C484" s="334"/>
      <c r="D484" s="335"/>
      <c r="E484" s="292" t="s">
        <v>1438</v>
      </c>
    </row>
    <row r="485" spans="1:5" x14ac:dyDescent="0.25">
      <c r="A485" s="316" t="s">
        <v>1668</v>
      </c>
      <c r="B485" s="318"/>
      <c r="C485" s="319"/>
      <c r="D485" s="322" t="s">
        <v>45</v>
      </c>
      <c r="E485" s="293" t="s">
        <v>1437</v>
      </c>
    </row>
    <row r="486" spans="1:5" x14ac:dyDescent="0.25">
      <c r="A486" s="317"/>
      <c r="B486" s="320"/>
      <c r="C486" s="321"/>
      <c r="D486" s="323"/>
      <c r="E486" s="294" t="s">
        <v>1438</v>
      </c>
    </row>
    <row r="487" spans="1:5" x14ac:dyDescent="0.25">
      <c r="A487" s="324" t="s">
        <v>1672</v>
      </c>
      <c r="B487" s="326" t="s">
        <v>1608</v>
      </c>
      <c r="C487" s="327"/>
      <c r="D487" s="330" t="s">
        <v>45</v>
      </c>
      <c r="E487" s="291" t="s">
        <v>1437</v>
      </c>
    </row>
    <row r="488" spans="1:5" x14ac:dyDescent="0.25">
      <c r="A488" s="332"/>
      <c r="B488" s="333"/>
      <c r="C488" s="334"/>
      <c r="D488" s="335"/>
      <c r="E488" s="292" t="s">
        <v>1438</v>
      </c>
    </row>
    <row r="489" spans="1:5" x14ac:dyDescent="0.25">
      <c r="A489" s="316" t="s">
        <v>1673</v>
      </c>
      <c r="B489" s="318" t="s">
        <v>1630</v>
      </c>
      <c r="C489" s="319"/>
      <c r="D489" s="322" t="s">
        <v>45</v>
      </c>
      <c r="E489" s="293" t="s">
        <v>1437</v>
      </c>
    </row>
    <row r="490" spans="1:5" x14ac:dyDescent="0.25">
      <c r="A490" s="317"/>
      <c r="B490" s="320"/>
      <c r="C490" s="321"/>
      <c r="D490" s="323"/>
      <c r="E490" s="294" t="s">
        <v>1438</v>
      </c>
    </row>
    <row r="491" spans="1:5" x14ac:dyDescent="0.25">
      <c r="A491" s="324" t="s">
        <v>1674</v>
      </c>
      <c r="B491" s="326" t="s">
        <v>1668</v>
      </c>
      <c r="C491" s="327"/>
      <c r="D491" s="330" t="s">
        <v>45</v>
      </c>
      <c r="E491" s="291" t="s">
        <v>1437</v>
      </c>
    </row>
    <row r="492" spans="1:5" x14ac:dyDescent="0.25">
      <c r="A492" s="332"/>
      <c r="B492" s="333"/>
      <c r="C492" s="334"/>
      <c r="D492" s="335"/>
      <c r="E492" s="292" t="s">
        <v>1438</v>
      </c>
    </row>
    <row r="493" spans="1:5" x14ac:dyDescent="0.25">
      <c r="A493" s="316" t="s">
        <v>1675</v>
      </c>
      <c r="B493" s="318" t="s">
        <v>1622</v>
      </c>
      <c r="C493" s="319"/>
      <c r="D493" s="322" t="s">
        <v>45</v>
      </c>
      <c r="E493" s="293" t="s">
        <v>1437</v>
      </c>
    </row>
    <row r="494" spans="1:5" x14ac:dyDescent="0.25">
      <c r="A494" s="317"/>
      <c r="B494" s="320"/>
      <c r="C494" s="321"/>
      <c r="D494" s="323"/>
      <c r="E494" s="294" t="s">
        <v>1438</v>
      </c>
    </row>
    <row r="495" spans="1:5" x14ac:dyDescent="0.25">
      <c r="A495" s="287" t="s">
        <v>1676</v>
      </c>
      <c r="B495" s="336"/>
      <c r="C495" s="337"/>
      <c r="D495" s="278" t="s">
        <v>46</v>
      </c>
      <c r="E495" s="288"/>
    </row>
    <row r="496" spans="1:5" x14ac:dyDescent="0.25">
      <c r="A496" s="289" t="s">
        <v>1677</v>
      </c>
      <c r="B496" s="338"/>
      <c r="C496" s="339"/>
      <c r="D496" s="279" t="s">
        <v>46</v>
      </c>
      <c r="E496" s="290"/>
    </row>
    <row r="497" spans="1:5" x14ac:dyDescent="0.25">
      <c r="A497" s="287" t="s">
        <v>1678</v>
      </c>
      <c r="B497" s="336"/>
      <c r="C497" s="337"/>
      <c r="D497" s="278" t="s">
        <v>46</v>
      </c>
      <c r="E497" s="288"/>
    </row>
    <row r="498" spans="1:5" x14ac:dyDescent="0.25">
      <c r="A498" s="289" t="s">
        <v>1679</v>
      </c>
      <c r="B498" s="338"/>
      <c r="C498" s="339"/>
      <c r="D498" s="279" t="s">
        <v>46</v>
      </c>
      <c r="E498" s="290"/>
    </row>
    <row r="499" spans="1:5" x14ac:dyDescent="0.25">
      <c r="A499" s="287" t="s">
        <v>1680</v>
      </c>
      <c r="B499" s="336"/>
      <c r="C499" s="337"/>
      <c r="D499" s="278" t="s">
        <v>46</v>
      </c>
      <c r="E499" s="288"/>
    </row>
    <row r="500" spans="1:5" x14ac:dyDescent="0.25">
      <c r="A500" s="289" t="s">
        <v>1681</v>
      </c>
      <c r="B500" s="338"/>
      <c r="C500" s="339"/>
      <c r="D500" s="279" t="s">
        <v>46</v>
      </c>
      <c r="E500" s="290"/>
    </row>
    <row r="501" spans="1:5" x14ac:dyDescent="0.25">
      <c r="A501" s="287" t="s">
        <v>1682</v>
      </c>
      <c r="B501" s="336"/>
      <c r="C501" s="337"/>
      <c r="D501" s="278" t="s">
        <v>46</v>
      </c>
      <c r="E501" s="288"/>
    </row>
    <row r="502" spans="1:5" x14ac:dyDescent="0.25">
      <c r="A502" s="289" t="s">
        <v>1683</v>
      </c>
      <c r="B502" s="338"/>
      <c r="C502" s="339"/>
      <c r="D502" s="279" t="s">
        <v>46</v>
      </c>
      <c r="E502" s="290"/>
    </row>
    <row r="503" spans="1:5" x14ac:dyDescent="0.25">
      <c r="A503" s="287" t="s">
        <v>1684</v>
      </c>
      <c r="B503" s="336"/>
      <c r="C503" s="337"/>
      <c r="D503" s="278" t="s">
        <v>46</v>
      </c>
      <c r="E503" s="288"/>
    </row>
    <row r="504" spans="1:5" x14ac:dyDescent="0.25">
      <c r="A504" s="289" t="s">
        <v>1685</v>
      </c>
      <c r="B504" s="338"/>
      <c r="C504" s="339"/>
      <c r="D504" s="279" t="s">
        <v>46</v>
      </c>
      <c r="E504" s="290"/>
    </row>
    <row r="505" spans="1:5" x14ac:dyDescent="0.25">
      <c r="A505" s="287" t="s">
        <v>1686</v>
      </c>
      <c r="B505" s="336"/>
      <c r="C505" s="337"/>
      <c r="D505" s="278" t="s">
        <v>46</v>
      </c>
      <c r="E505" s="288"/>
    </row>
    <row r="506" spans="1:5" x14ac:dyDescent="0.25">
      <c r="A506" s="289" t="s">
        <v>1687</v>
      </c>
      <c r="B506" s="338"/>
      <c r="C506" s="339"/>
      <c r="D506" s="279" t="s">
        <v>46</v>
      </c>
      <c r="E506" s="290"/>
    </row>
    <row r="507" spans="1:5" x14ac:dyDescent="0.25">
      <c r="A507" s="287" t="s">
        <v>1688</v>
      </c>
      <c r="B507" s="336"/>
      <c r="C507" s="337"/>
      <c r="D507" s="278" t="s">
        <v>46</v>
      </c>
      <c r="E507" s="288"/>
    </row>
    <row r="508" spans="1:5" x14ac:dyDescent="0.25">
      <c r="A508" s="316" t="s">
        <v>1689</v>
      </c>
      <c r="B508" s="318" t="s">
        <v>1690</v>
      </c>
      <c r="C508" s="319"/>
      <c r="D508" s="322" t="s">
        <v>46</v>
      </c>
      <c r="E508" s="293" t="s">
        <v>1437</v>
      </c>
    </row>
    <row r="509" spans="1:5" x14ac:dyDescent="0.25">
      <c r="A509" s="317"/>
      <c r="B509" s="320"/>
      <c r="C509" s="321"/>
      <c r="D509" s="323"/>
      <c r="E509" s="294" t="s">
        <v>1438</v>
      </c>
    </row>
    <row r="510" spans="1:5" x14ac:dyDescent="0.25">
      <c r="A510" s="324" t="s">
        <v>1691</v>
      </c>
      <c r="B510" s="326" t="s">
        <v>1690</v>
      </c>
      <c r="C510" s="327"/>
      <c r="D510" s="330" t="s">
        <v>46</v>
      </c>
      <c r="E510" s="291" t="s">
        <v>1437</v>
      </c>
    </row>
    <row r="511" spans="1:5" x14ac:dyDescent="0.25">
      <c r="A511" s="332"/>
      <c r="B511" s="333"/>
      <c r="C511" s="334"/>
      <c r="D511" s="335"/>
      <c r="E511" s="292" t="s">
        <v>1438</v>
      </c>
    </row>
    <row r="512" spans="1:5" x14ac:dyDescent="0.25">
      <c r="A512" s="316" t="s">
        <v>1692</v>
      </c>
      <c r="B512" s="318" t="s">
        <v>1690</v>
      </c>
      <c r="C512" s="319"/>
      <c r="D512" s="322" t="s">
        <v>46</v>
      </c>
      <c r="E512" s="293" t="s">
        <v>1437</v>
      </c>
    </row>
    <row r="513" spans="1:5" x14ac:dyDescent="0.25">
      <c r="A513" s="317"/>
      <c r="B513" s="320"/>
      <c r="C513" s="321"/>
      <c r="D513" s="323"/>
      <c r="E513" s="294" t="s">
        <v>1438</v>
      </c>
    </row>
    <row r="514" spans="1:5" x14ac:dyDescent="0.25">
      <c r="A514" s="324" t="s">
        <v>1693</v>
      </c>
      <c r="B514" s="326" t="s">
        <v>1690</v>
      </c>
      <c r="C514" s="327"/>
      <c r="D514" s="330" t="s">
        <v>46</v>
      </c>
      <c r="E514" s="291" t="s">
        <v>1437</v>
      </c>
    </row>
    <row r="515" spans="1:5" x14ac:dyDescent="0.25">
      <c r="A515" s="332"/>
      <c r="B515" s="333"/>
      <c r="C515" s="334"/>
      <c r="D515" s="335"/>
      <c r="E515" s="292" t="s">
        <v>1438</v>
      </c>
    </row>
    <row r="516" spans="1:5" x14ac:dyDescent="0.25">
      <c r="A516" s="316" t="s">
        <v>1694</v>
      </c>
      <c r="B516" s="318" t="s">
        <v>1690</v>
      </c>
      <c r="C516" s="319"/>
      <c r="D516" s="322" t="s">
        <v>46</v>
      </c>
      <c r="E516" s="293" t="s">
        <v>1437</v>
      </c>
    </row>
    <row r="517" spans="1:5" x14ac:dyDescent="0.25">
      <c r="A517" s="317"/>
      <c r="B517" s="320"/>
      <c r="C517" s="321"/>
      <c r="D517" s="323"/>
      <c r="E517" s="294" t="s">
        <v>1438</v>
      </c>
    </row>
    <row r="518" spans="1:5" x14ac:dyDescent="0.25">
      <c r="A518" s="324" t="s">
        <v>1695</v>
      </c>
      <c r="B518" s="326" t="s">
        <v>1690</v>
      </c>
      <c r="C518" s="327"/>
      <c r="D518" s="330" t="s">
        <v>46</v>
      </c>
      <c r="E518" s="291" t="s">
        <v>1437</v>
      </c>
    </row>
    <row r="519" spans="1:5" x14ac:dyDescent="0.25">
      <c r="A519" s="332"/>
      <c r="B519" s="333"/>
      <c r="C519" s="334"/>
      <c r="D519" s="335"/>
      <c r="E519" s="292" t="s">
        <v>1438</v>
      </c>
    </row>
    <row r="520" spans="1:5" x14ac:dyDescent="0.25">
      <c r="A520" s="316" t="s">
        <v>1696</v>
      </c>
      <c r="B520" s="318" t="s">
        <v>1690</v>
      </c>
      <c r="C520" s="319"/>
      <c r="D520" s="322" t="s">
        <v>46</v>
      </c>
      <c r="E520" s="293" t="s">
        <v>1437</v>
      </c>
    </row>
    <row r="521" spans="1:5" x14ac:dyDescent="0.25">
      <c r="A521" s="317"/>
      <c r="B521" s="320"/>
      <c r="C521" s="321"/>
      <c r="D521" s="323"/>
      <c r="E521" s="294" t="s">
        <v>1438</v>
      </c>
    </row>
    <row r="522" spans="1:5" x14ac:dyDescent="0.25">
      <c r="A522" s="324" t="s">
        <v>1697</v>
      </c>
      <c r="B522" s="326" t="s">
        <v>1690</v>
      </c>
      <c r="C522" s="327"/>
      <c r="D522" s="330" t="s">
        <v>46</v>
      </c>
      <c r="E522" s="291" t="s">
        <v>1437</v>
      </c>
    </row>
    <row r="523" spans="1:5" x14ac:dyDescent="0.25">
      <c r="A523" s="332"/>
      <c r="B523" s="333"/>
      <c r="C523" s="334"/>
      <c r="D523" s="335"/>
      <c r="E523" s="292" t="s">
        <v>1438</v>
      </c>
    </row>
    <row r="524" spans="1:5" x14ac:dyDescent="0.25">
      <c r="A524" s="316" t="s">
        <v>1698</v>
      </c>
      <c r="B524" s="318" t="s">
        <v>1690</v>
      </c>
      <c r="C524" s="319"/>
      <c r="D524" s="322" t="s">
        <v>46</v>
      </c>
      <c r="E524" s="293" t="s">
        <v>1437</v>
      </c>
    </row>
    <row r="525" spans="1:5" x14ac:dyDescent="0.25">
      <c r="A525" s="317"/>
      <c r="B525" s="320"/>
      <c r="C525" s="321"/>
      <c r="D525" s="323"/>
      <c r="E525" s="294" t="s">
        <v>1438</v>
      </c>
    </row>
    <row r="526" spans="1:5" x14ac:dyDescent="0.25">
      <c r="A526" s="324" t="s">
        <v>1699</v>
      </c>
      <c r="B526" s="326" t="s">
        <v>1690</v>
      </c>
      <c r="C526" s="327"/>
      <c r="D526" s="330" t="s">
        <v>46</v>
      </c>
      <c r="E526" s="291" t="s">
        <v>1437</v>
      </c>
    </row>
    <row r="527" spans="1:5" x14ac:dyDescent="0.25">
      <c r="A527" s="332"/>
      <c r="B527" s="333"/>
      <c r="C527" s="334"/>
      <c r="D527" s="335"/>
      <c r="E527" s="292" t="s">
        <v>1438</v>
      </c>
    </row>
    <row r="528" spans="1:5" x14ac:dyDescent="0.25">
      <c r="A528" s="316" t="s">
        <v>1700</v>
      </c>
      <c r="B528" s="318" t="s">
        <v>1690</v>
      </c>
      <c r="C528" s="319"/>
      <c r="D528" s="322" t="s">
        <v>46</v>
      </c>
      <c r="E528" s="293" t="s">
        <v>1437</v>
      </c>
    </row>
    <row r="529" spans="1:5" x14ac:dyDescent="0.25">
      <c r="A529" s="317"/>
      <c r="B529" s="320"/>
      <c r="C529" s="321"/>
      <c r="D529" s="323"/>
      <c r="E529" s="294" t="s">
        <v>1438</v>
      </c>
    </row>
    <row r="530" spans="1:5" x14ac:dyDescent="0.25">
      <c r="A530" s="324" t="s">
        <v>1701</v>
      </c>
      <c r="B530" s="326" t="s">
        <v>1690</v>
      </c>
      <c r="C530" s="327"/>
      <c r="D530" s="330" t="s">
        <v>46</v>
      </c>
      <c r="E530" s="291" t="s">
        <v>1437</v>
      </c>
    </row>
    <row r="531" spans="1:5" x14ac:dyDescent="0.25">
      <c r="A531" s="332"/>
      <c r="B531" s="333"/>
      <c r="C531" s="334"/>
      <c r="D531" s="335"/>
      <c r="E531" s="292" t="s">
        <v>1438</v>
      </c>
    </row>
    <row r="532" spans="1:5" x14ac:dyDescent="0.25">
      <c r="A532" s="316" t="s">
        <v>1702</v>
      </c>
      <c r="B532" s="318" t="s">
        <v>1690</v>
      </c>
      <c r="C532" s="319"/>
      <c r="D532" s="322" t="s">
        <v>46</v>
      </c>
      <c r="E532" s="293" t="s">
        <v>1437</v>
      </c>
    </row>
    <row r="533" spans="1:5" x14ac:dyDescent="0.25">
      <c r="A533" s="317"/>
      <c r="B533" s="320"/>
      <c r="C533" s="321"/>
      <c r="D533" s="323"/>
      <c r="E533" s="294" t="s">
        <v>1438</v>
      </c>
    </row>
    <row r="534" spans="1:5" x14ac:dyDescent="0.25">
      <c r="A534" s="324" t="s">
        <v>1703</v>
      </c>
      <c r="B534" s="326" t="s">
        <v>1690</v>
      </c>
      <c r="C534" s="327"/>
      <c r="D534" s="330" t="s">
        <v>46</v>
      </c>
      <c r="E534" s="291" t="s">
        <v>1437</v>
      </c>
    </row>
    <row r="535" spans="1:5" x14ac:dyDescent="0.25">
      <c r="A535" s="332"/>
      <c r="B535" s="333"/>
      <c r="C535" s="334"/>
      <c r="D535" s="335"/>
      <c r="E535" s="292" t="s">
        <v>1438</v>
      </c>
    </row>
    <row r="536" spans="1:5" x14ac:dyDescent="0.25">
      <c r="A536" s="316" t="s">
        <v>1704</v>
      </c>
      <c r="B536" s="318" t="s">
        <v>1690</v>
      </c>
      <c r="C536" s="319"/>
      <c r="D536" s="322" t="s">
        <v>46</v>
      </c>
      <c r="E536" s="293" t="s">
        <v>1437</v>
      </c>
    </row>
    <row r="537" spans="1:5" x14ac:dyDescent="0.25">
      <c r="A537" s="317"/>
      <c r="B537" s="320"/>
      <c r="C537" s="321"/>
      <c r="D537" s="323"/>
      <c r="E537" s="294" t="s">
        <v>1438</v>
      </c>
    </row>
    <row r="538" spans="1:5" x14ac:dyDescent="0.25">
      <c r="A538" s="324" t="s">
        <v>1705</v>
      </c>
      <c r="B538" s="326" t="s">
        <v>1690</v>
      </c>
      <c r="C538" s="327"/>
      <c r="D538" s="330" t="s">
        <v>46</v>
      </c>
      <c r="E538" s="291" t="s">
        <v>1437</v>
      </c>
    </row>
    <row r="539" spans="1:5" x14ac:dyDescent="0.25">
      <c r="A539" s="332"/>
      <c r="B539" s="333"/>
      <c r="C539" s="334"/>
      <c r="D539" s="335"/>
      <c r="E539" s="292" t="s">
        <v>1438</v>
      </c>
    </row>
    <row r="540" spans="1:5" x14ac:dyDescent="0.25">
      <c r="A540" s="316" t="s">
        <v>1706</v>
      </c>
      <c r="B540" s="318" t="s">
        <v>1690</v>
      </c>
      <c r="C540" s="319"/>
      <c r="D540" s="322" t="s">
        <v>46</v>
      </c>
      <c r="E540" s="293" t="s">
        <v>1437</v>
      </c>
    </row>
    <row r="541" spans="1:5" x14ac:dyDescent="0.25">
      <c r="A541" s="317"/>
      <c r="B541" s="320"/>
      <c r="C541" s="321"/>
      <c r="D541" s="323"/>
      <c r="E541" s="294" t="s">
        <v>1438</v>
      </c>
    </row>
    <row r="542" spans="1:5" x14ac:dyDescent="0.25">
      <c r="A542" s="324" t="s">
        <v>1707</v>
      </c>
      <c r="B542" s="326" t="s">
        <v>1690</v>
      </c>
      <c r="C542" s="327"/>
      <c r="D542" s="330" t="s">
        <v>46</v>
      </c>
      <c r="E542" s="291" t="s">
        <v>1437</v>
      </c>
    </row>
    <row r="543" spans="1:5" x14ac:dyDescent="0.25">
      <c r="A543" s="332"/>
      <c r="B543" s="333"/>
      <c r="C543" s="334"/>
      <c r="D543" s="335"/>
      <c r="E543" s="292" t="s">
        <v>1438</v>
      </c>
    </row>
    <row r="544" spans="1:5" x14ac:dyDescent="0.25">
      <c r="A544" s="316" t="s">
        <v>1708</v>
      </c>
      <c r="B544" s="318" t="s">
        <v>1709</v>
      </c>
      <c r="C544" s="319"/>
      <c r="D544" s="322" t="s">
        <v>46</v>
      </c>
      <c r="E544" s="293" t="s">
        <v>1437</v>
      </c>
    </row>
    <row r="545" spans="1:5" x14ac:dyDescent="0.25">
      <c r="A545" s="317"/>
      <c r="B545" s="320"/>
      <c r="C545" s="321"/>
      <c r="D545" s="323"/>
      <c r="E545" s="294" t="s">
        <v>1438</v>
      </c>
    </row>
    <row r="546" spans="1:5" x14ac:dyDescent="0.25">
      <c r="A546" s="324" t="s">
        <v>1710</v>
      </c>
      <c r="B546" s="326" t="s">
        <v>1709</v>
      </c>
      <c r="C546" s="327"/>
      <c r="D546" s="330" t="s">
        <v>46</v>
      </c>
      <c r="E546" s="291" t="s">
        <v>1437</v>
      </c>
    </row>
    <row r="547" spans="1:5" x14ac:dyDescent="0.25">
      <c r="A547" s="332"/>
      <c r="B547" s="333"/>
      <c r="C547" s="334"/>
      <c r="D547" s="335"/>
      <c r="E547" s="292" t="s">
        <v>1438</v>
      </c>
    </row>
    <row r="548" spans="1:5" x14ac:dyDescent="0.25">
      <c r="A548" s="316" t="s">
        <v>1711</v>
      </c>
      <c r="B548" s="318" t="s">
        <v>1709</v>
      </c>
      <c r="C548" s="319"/>
      <c r="D548" s="322" t="s">
        <v>46</v>
      </c>
      <c r="E548" s="293" t="s">
        <v>1437</v>
      </c>
    </row>
    <row r="549" spans="1:5" x14ac:dyDescent="0.25">
      <c r="A549" s="317"/>
      <c r="B549" s="320"/>
      <c r="C549" s="321"/>
      <c r="D549" s="323"/>
      <c r="E549" s="294" t="s">
        <v>1438</v>
      </c>
    </row>
    <row r="550" spans="1:5" x14ac:dyDescent="0.25">
      <c r="A550" s="324" t="s">
        <v>1712</v>
      </c>
      <c r="B550" s="326" t="s">
        <v>1709</v>
      </c>
      <c r="C550" s="327"/>
      <c r="D550" s="330" t="s">
        <v>46</v>
      </c>
      <c r="E550" s="291" t="s">
        <v>1437</v>
      </c>
    </row>
    <row r="551" spans="1:5" x14ac:dyDescent="0.25">
      <c r="A551" s="332"/>
      <c r="B551" s="333"/>
      <c r="C551" s="334"/>
      <c r="D551" s="335"/>
      <c r="E551" s="292" t="s">
        <v>1438</v>
      </c>
    </row>
    <row r="552" spans="1:5" x14ac:dyDescent="0.25">
      <c r="A552" s="316" t="s">
        <v>1713</v>
      </c>
      <c r="B552" s="318" t="s">
        <v>1709</v>
      </c>
      <c r="C552" s="319"/>
      <c r="D552" s="322" t="s">
        <v>46</v>
      </c>
      <c r="E552" s="293" t="s">
        <v>1437</v>
      </c>
    </row>
    <row r="553" spans="1:5" x14ac:dyDescent="0.25">
      <c r="A553" s="317"/>
      <c r="B553" s="320"/>
      <c r="C553" s="321"/>
      <c r="D553" s="323"/>
      <c r="E553" s="294" t="s">
        <v>1438</v>
      </c>
    </row>
    <row r="554" spans="1:5" x14ac:dyDescent="0.25">
      <c r="A554" s="324" t="s">
        <v>1714</v>
      </c>
      <c r="B554" s="326" t="s">
        <v>1715</v>
      </c>
      <c r="C554" s="327"/>
      <c r="D554" s="330" t="s">
        <v>46</v>
      </c>
      <c r="E554" s="291" t="s">
        <v>1437</v>
      </c>
    </row>
    <row r="555" spans="1:5" x14ac:dyDescent="0.25">
      <c r="A555" s="332"/>
      <c r="B555" s="333"/>
      <c r="C555" s="334"/>
      <c r="D555" s="335"/>
      <c r="E555" s="292" t="s">
        <v>1438</v>
      </c>
    </row>
    <row r="556" spans="1:5" x14ac:dyDescent="0.25">
      <c r="A556" s="316" t="s">
        <v>1716</v>
      </c>
      <c r="B556" s="318" t="s">
        <v>1715</v>
      </c>
      <c r="C556" s="319"/>
      <c r="D556" s="322" t="s">
        <v>46</v>
      </c>
      <c r="E556" s="293" t="s">
        <v>1437</v>
      </c>
    </row>
    <row r="557" spans="1:5" x14ac:dyDescent="0.25">
      <c r="A557" s="317"/>
      <c r="B557" s="320"/>
      <c r="C557" s="321"/>
      <c r="D557" s="323"/>
      <c r="E557" s="294" t="s">
        <v>1438</v>
      </c>
    </row>
    <row r="558" spans="1:5" x14ac:dyDescent="0.25">
      <c r="A558" s="324" t="s">
        <v>1473</v>
      </c>
      <c r="B558" s="326" t="s">
        <v>1715</v>
      </c>
      <c r="C558" s="327"/>
      <c r="D558" s="330" t="s">
        <v>46</v>
      </c>
      <c r="E558" s="291" t="s">
        <v>1437</v>
      </c>
    </row>
    <row r="559" spans="1:5" x14ac:dyDescent="0.25">
      <c r="A559" s="332"/>
      <c r="B559" s="333"/>
      <c r="C559" s="334"/>
      <c r="D559" s="335"/>
      <c r="E559" s="292" t="s">
        <v>1438</v>
      </c>
    </row>
    <row r="560" spans="1:5" x14ac:dyDescent="0.25">
      <c r="A560" s="316" t="s">
        <v>1717</v>
      </c>
      <c r="B560" s="318" t="s">
        <v>1715</v>
      </c>
      <c r="C560" s="319"/>
      <c r="D560" s="322" t="s">
        <v>46</v>
      </c>
      <c r="E560" s="293" t="s">
        <v>1437</v>
      </c>
    </row>
    <row r="561" spans="1:5" x14ac:dyDescent="0.25">
      <c r="A561" s="317"/>
      <c r="B561" s="320"/>
      <c r="C561" s="321"/>
      <c r="D561" s="323"/>
      <c r="E561" s="294" t="s">
        <v>1438</v>
      </c>
    </row>
    <row r="562" spans="1:5" x14ac:dyDescent="0.25">
      <c r="A562" s="324" t="s">
        <v>1718</v>
      </c>
      <c r="B562" s="326" t="s">
        <v>1715</v>
      </c>
      <c r="C562" s="327"/>
      <c r="D562" s="330" t="s">
        <v>46</v>
      </c>
      <c r="E562" s="291" t="s">
        <v>1437</v>
      </c>
    </row>
    <row r="563" spans="1:5" x14ac:dyDescent="0.25">
      <c r="A563" s="332"/>
      <c r="B563" s="333"/>
      <c r="C563" s="334"/>
      <c r="D563" s="335"/>
      <c r="E563" s="292" t="s">
        <v>1438</v>
      </c>
    </row>
    <row r="564" spans="1:5" x14ac:dyDescent="0.25">
      <c r="A564" s="316" t="s">
        <v>1719</v>
      </c>
      <c r="B564" s="318" t="s">
        <v>1715</v>
      </c>
      <c r="C564" s="319"/>
      <c r="D564" s="322" t="s">
        <v>46</v>
      </c>
      <c r="E564" s="293" t="s">
        <v>1437</v>
      </c>
    </row>
    <row r="565" spans="1:5" x14ac:dyDescent="0.25">
      <c r="A565" s="317"/>
      <c r="B565" s="320"/>
      <c r="C565" s="321"/>
      <c r="D565" s="323"/>
      <c r="E565" s="294" t="s">
        <v>1438</v>
      </c>
    </row>
    <row r="566" spans="1:5" x14ac:dyDescent="0.25">
      <c r="A566" s="324" t="s">
        <v>1720</v>
      </c>
      <c r="B566" s="326" t="s">
        <v>1715</v>
      </c>
      <c r="C566" s="327"/>
      <c r="D566" s="330" t="s">
        <v>46</v>
      </c>
      <c r="E566" s="291" t="s">
        <v>1437</v>
      </c>
    </row>
    <row r="567" spans="1:5" x14ac:dyDescent="0.25">
      <c r="A567" s="332"/>
      <c r="B567" s="333"/>
      <c r="C567" s="334"/>
      <c r="D567" s="335"/>
      <c r="E567" s="292" t="s">
        <v>1438</v>
      </c>
    </row>
    <row r="568" spans="1:5" x14ac:dyDescent="0.25">
      <c r="A568" s="316" t="s">
        <v>1721</v>
      </c>
      <c r="B568" s="318" t="s">
        <v>1715</v>
      </c>
      <c r="C568" s="319"/>
      <c r="D568" s="322" t="s">
        <v>46</v>
      </c>
      <c r="E568" s="293" t="s">
        <v>1437</v>
      </c>
    </row>
    <row r="569" spans="1:5" x14ac:dyDescent="0.25">
      <c r="A569" s="317"/>
      <c r="B569" s="320"/>
      <c r="C569" s="321"/>
      <c r="D569" s="323"/>
      <c r="E569" s="294" t="s">
        <v>1438</v>
      </c>
    </row>
    <row r="570" spans="1:5" x14ac:dyDescent="0.25">
      <c r="A570" s="324" t="s">
        <v>1722</v>
      </c>
      <c r="B570" s="326" t="s">
        <v>1715</v>
      </c>
      <c r="C570" s="327"/>
      <c r="D570" s="330" t="s">
        <v>46</v>
      </c>
      <c r="E570" s="291" t="s">
        <v>1437</v>
      </c>
    </row>
    <row r="571" spans="1:5" x14ac:dyDescent="0.25">
      <c r="A571" s="332"/>
      <c r="B571" s="333"/>
      <c r="C571" s="334"/>
      <c r="D571" s="335"/>
      <c r="E571" s="292" t="s">
        <v>1438</v>
      </c>
    </row>
    <row r="572" spans="1:5" x14ac:dyDescent="0.25">
      <c r="A572" s="316" t="s">
        <v>1723</v>
      </c>
      <c r="B572" s="318" t="s">
        <v>1715</v>
      </c>
      <c r="C572" s="319"/>
      <c r="D572" s="322" t="s">
        <v>46</v>
      </c>
      <c r="E572" s="293" t="s">
        <v>1437</v>
      </c>
    </row>
    <row r="573" spans="1:5" x14ac:dyDescent="0.25">
      <c r="A573" s="317"/>
      <c r="B573" s="320"/>
      <c r="C573" s="321"/>
      <c r="D573" s="323"/>
      <c r="E573" s="294" t="s">
        <v>1438</v>
      </c>
    </row>
    <row r="574" spans="1:5" x14ac:dyDescent="0.25">
      <c r="A574" s="324" t="s">
        <v>1724</v>
      </c>
      <c r="B574" s="326" t="s">
        <v>1715</v>
      </c>
      <c r="C574" s="327"/>
      <c r="D574" s="330" t="s">
        <v>46</v>
      </c>
      <c r="E574" s="291" t="s">
        <v>1437</v>
      </c>
    </row>
    <row r="575" spans="1:5" x14ac:dyDescent="0.25">
      <c r="A575" s="332"/>
      <c r="B575" s="333"/>
      <c r="C575" s="334"/>
      <c r="D575" s="335"/>
      <c r="E575" s="292" t="s">
        <v>1438</v>
      </c>
    </row>
    <row r="576" spans="1:5" x14ac:dyDescent="0.25">
      <c r="A576" s="316" t="s">
        <v>1725</v>
      </c>
      <c r="B576" s="318" t="s">
        <v>1715</v>
      </c>
      <c r="C576" s="319"/>
      <c r="D576" s="322" t="s">
        <v>46</v>
      </c>
      <c r="E576" s="293" t="s">
        <v>1437</v>
      </c>
    </row>
    <row r="577" spans="1:5" x14ac:dyDescent="0.25">
      <c r="A577" s="317"/>
      <c r="B577" s="320"/>
      <c r="C577" s="321"/>
      <c r="D577" s="323"/>
      <c r="E577" s="294" t="s">
        <v>1438</v>
      </c>
    </row>
    <row r="578" spans="1:5" x14ac:dyDescent="0.25">
      <c r="A578" s="324" t="s">
        <v>1726</v>
      </c>
      <c r="B578" s="326" t="s">
        <v>1715</v>
      </c>
      <c r="C578" s="327"/>
      <c r="D578" s="330" t="s">
        <v>46</v>
      </c>
      <c r="E578" s="291" t="s">
        <v>1437</v>
      </c>
    </row>
    <row r="579" spans="1:5" x14ac:dyDescent="0.25">
      <c r="A579" s="332"/>
      <c r="B579" s="333"/>
      <c r="C579" s="334"/>
      <c r="D579" s="335"/>
      <c r="E579" s="292" t="s">
        <v>1438</v>
      </c>
    </row>
    <row r="580" spans="1:5" x14ac:dyDescent="0.25">
      <c r="A580" s="316" t="s">
        <v>1727</v>
      </c>
      <c r="B580" s="318" t="s">
        <v>1728</v>
      </c>
      <c r="C580" s="319"/>
      <c r="D580" s="322" t="s">
        <v>46</v>
      </c>
      <c r="E580" s="293" t="s">
        <v>1437</v>
      </c>
    </row>
    <row r="581" spans="1:5" x14ac:dyDescent="0.25">
      <c r="A581" s="317"/>
      <c r="B581" s="320"/>
      <c r="C581" s="321"/>
      <c r="D581" s="323"/>
      <c r="E581" s="294" t="s">
        <v>1438</v>
      </c>
    </row>
    <row r="582" spans="1:5" x14ac:dyDescent="0.25">
      <c r="A582" s="324" t="s">
        <v>1729</v>
      </c>
      <c r="B582" s="326" t="s">
        <v>1728</v>
      </c>
      <c r="C582" s="327"/>
      <c r="D582" s="330" t="s">
        <v>46</v>
      </c>
      <c r="E582" s="291" t="s">
        <v>1437</v>
      </c>
    </row>
    <row r="583" spans="1:5" x14ac:dyDescent="0.25">
      <c r="A583" s="332"/>
      <c r="B583" s="333"/>
      <c r="C583" s="334"/>
      <c r="D583" s="335"/>
      <c r="E583" s="292" t="s">
        <v>1438</v>
      </c>
    </row>
    <row r="584" spans="1:5" x14ac:dyDescent="0.25">
      <c r="A584" s="316" t="s">
        <v>1730</v>
      </c>
      <c r="B584" s="318" t="s">
        <v>1728</v>
      </c>
      <c r="C584" s="319"/>
      <c r="D584" s="322" t="s">
        <v>46</v>
      </c>
      <c r="E584" s="293" t="s">
        <v>1437</v>
      </c>
    </row>
    <row r="585" spans="1:5" x14ac:dyDescent="0.25">
      <c r="A585" s="317"/>
      <c r="B585" s="320"/>
      <c r="C585" s="321"/>
      <c r="D585" s="323"/>
      <c r="E585" s="294" t="s">
        <v>1438</v>
      </c>
    </row>
    <row r="586" spans="1:5" x14ac:dyDescent="0.25">
      <c r="A586" s="324" t="s">
        <v>1731</v>
      </c>
      <c r="B586" s="326" t="s">
        <v>1728</v>
      </c>
      <c r="C586" s="327"/>
      <c r="D586" s="330" t="s">
        <v>46</v>
      </c>
      <c r="E586" s="291" t="s">
        <v>1437</v>
      </c>
    </row>
    <row r="587" spans="1:5" x14ac:dyDescent="0.25">
      <c r="A587" s="332"/>
      <c r="B587" s="333"/>
      <c r="C587" s="334"/>
      <c r="D587" s="335"/>
      <c r="E587" s="292" t="s">
        <v>1438</v>
      </c>
    </row>
    <row r="588" spans="1:5" x14ac:dyDescent="0.25">
      <c r="A588" s="316" t="s">
        <v>1732</v>
      </c>
      <c r="B588" s="318" t="s">
        <v>1728</v>
      </c>
      <c r="C588" s="319"/>
      <c r="D588" s="322" t="s">
        <v>46</v>
      </c>
      <c r="E588" s="293" t="s">
        <v>1437</v>
      </c>
    </row>
    <row r="589" spans="1:5" x14ac:dyDescent="0.25">
      <c r="A589" s="317"/>
      <c r="B589" s="320"/>
      <c r="C589" s="321"/>
      <c r="D589" s="323"/>
      <c r="E589" s="294" t="s">
        <v>1438</v>
      </c>
    </row>
    <row r="590" spans="1:5" x14ac:dyDescent="0.25">
      <c r="A590" s="324" t="s">
        <v>1733</v>
      </c>
      <c r="B590" s="326" t="s">
        <v>1728</v>
      </c>
      <c r="C590" s="327"/>
      <c r="D590" s="330" t="s">
        <v>46</v>
      </c>
      <c r="E590" s="291" t="s">
        <v>1437</v>
      </c>
    </row>
    <row r="591" spans="1:5" x14ac:dyDescent="0.25">
      <c r="A591" s="332"/>
      <c r="B591" s="333"/>
      <c r="C591" s="334"/>
      <c r="D591" s="335"/>
      <c r="E591" s="292" t="s">
        <v>1438</v>
      </c>
    </row>
    <row r="592" spans="1:5" x14ac:dyDescent="0.25">
      <c r="A592" s="316" t="s">
        <v>1734</v>
      </c>
      <c r="B592" s="318" t="s">
        <v>1728</v>
      </c>
      <c r="C592" s="319"/>
      <c r="D592" s="322" t="s">
        <v>46</v>
      </c>
      <c r="E592" s="293" t="s">
        <v>1437</v>
      </c>
    </row>
    <row r="593" spans="1:5" x14ac:dyDescent="0.25">
      <c r="A593" s="317"/>
      <c r="B593" s="320"/>
      <c r="C593" s="321"/>
      <c r="D593" s="323"/>
      <c r="E593" s="294" t="s">
        <v>1438</v>
      </c>
    </row>
    <row r="594" spans="1:5" x14ac:dyDescent="0.25">
      <c r="A594" s="324" t="s">
        <v>1735</v>
      </c>
      <c r="B594" s="326" t="s">
        <v>1736</v>
      </c>
      <c r="C594" s="327"/>
      <c r="D594" s="330" t="s">
        <v>46</v>
      </c>
      <c r="E594" s="291" t="s">
        <v>1437</v>
      </c>
    </row>
    <row r="595" spans="1:5" x14ac:dyDescent="0.25">
      <c r="A595" s="332"/>
      <c r="B595" s="333"/>
      <c r="C595" s="334"/>
      <c r="D595" s="335"/>
      <c r="E595" s="292" t="s">
        <v>1438</v>
      </c>
    </row>
    <row r="596" spans="1:5" x14ac:dyDescent="0.25">
      <c r="A596" s="316" t="s">
        <v>1737</v>
      </c>
      <c r="B596" s="318" t="s">
        <v>1736</v>
      </c>
      <c r="C596" s="319"/>
      <c r="D596" s="322" t="s">
        <v>46</v>
      </c>
      <c r="E596" s="293" t="s">
        <v>1437</v>
      </c>
    </row>
    <row r="597" spans="1:5" x14ac:dyDescent="0.25">
      <c r="A597" s="317"/>
      <c r="B597" s="320"/>
      <c r="C597" s="321"/>
      <c r="D597" s="323"/>
      <c r="E597" s="294" t="s">
        <v>1438</v>
      </c>
    </row>
    <row r="598" spans="1:5" x14ac:dyDescent="0.25">
      <c r="A598" s="324" t="s">
        <v>1738</v>
      </c>
      <c r="B598" s="326" t="s">
        <v>1736</v>
      </c>
      <c r="C598" s="327"/>
      <c r="D598" s="330" t="s">
        <v>46</v>
      </c>
      <c r="E598" s="291" t="s">
        <v>1437</v>
      </c>
    </row>
    <row r="599" spans="1:5" x14ac:dyDescent="0.25">
      <c r="A599" s="332"/>
      <c r="B599" s="333"/>
      <c r="C599" s="334"/>
      <c r="D599" s="335"/>
      <c r="E599" s="292" t="s">
        <v>1438</v>
      </c>
    </row>
    <row r="600" spans="1:5" x14ac:dyDescent="0.25">
      <c r="A600" s="316" t="s">
        <v>1739</v>
      </c>
      <c r="B600" s="318" t="s">
        <v>1736</v>
      </c>
      <c r="C600" s="319"/>
      <c r="D600" s="322" t="s">
        <v>46</v>
      </c>
      <c r="E600" s="293" t="s">
        <v>1437</v>
      </c>
    </row>
    <row r="601" spans="1:5" x14ac:dyDescent="0.25">
      <c r="A601" s="317"/>
      <c r="B601" s="320"/>
      <c r="C601" s="321"/>
      <c r="D601" s="323"/>
      <c r="E601" s="294" t="s">
        <v>1438</v>
      </c>
    </row>
    <row r="602" spans="1:5" x14ac:dyDescent="0.25">
      <c r="A602" s="324" t="s">
        <v>1740</v>
      </c>
      <c r="B602" s="326" t="s">
        <v>1736</v>
      </c>
      <c r="C602" s="327"/>
      <c r="D602" s="330" t="s">
        <v>46</v>
      </c>
      <c r="E602" s="291" t="s">
        <v>1437</v>
      </c>
    </row>
    <row r="603" spans="1:5" x14ac:dyDescent="0.25">
      <c r="A603" s="332"/>
      <c r="B603" s="333"/>
      <c r="C603" s="334"/>
      <c r="D603" s="335"/>
      <c r="E603" s="292" t="s">
        <v>1438</v>
      </c>
    </row>
    <row r="604" spans="1:5" x14ac:dyDescent="0.25">
      <c r="A604" s="316" t="s">
        <v>1741</v>
      </c>
      <c r="B604" s="318" t="s">
        <v>1736</v>
      </c>
      <c r="C604" s="319"/>
      <c r="D604" s="322" t="s">
        <v>46</v>
      </c>
      <c r="E604" s="293" t="s">
        <v>1437</v>
      </c>
    </row>
    <row r="605" spans="1:5" x14ac:dyDescent="0.25">
      <c r="A605" s="317"/>
      <c r="B605" s="320"/>
      <c r="C605" s="321"/>
      <c r="D605" s="323"/>
      <c r="E605" s="294" t="s">
        <v>1438</v>
      </c>
    </row>
    <row r="606" spans="1:5" x14ac:dyDescent="0.25">
      <c r="A606" s="324" t="s">
        <v>1742</v>
      </c>
      <c r="B606" s="326" t="s">
        <v>1736</v>
      </c>
      <c r="C606" s="327"/>
      <c r="D606" s="330" t="s">
        <v>46</v>
      </c>
      <c r="E606" s="291" t="s">
        <v>1437</v>
      </c>
    </row>
    <row r="607" spans="1:5" x14ac:dyDescent="0.25">
      <c r="A607" s="332"/>
      <c r="B607" s="333"/>
      <c r="C607" s="334"/>
      <c r="D607" s="335"/>
      <c r="E607" s="292" t="s">
        <v>1438</v>
      </c>
    </row>
    <row r="608" spans="1:5" x14ac:dyDescent="0.25">
      <c r="A608" s="316" t="s">
        <v>1743</v>
      </c>
      <c r="B608" s="318" t="s">
        <v>1736</v>
      </c>
      <c r="C608" s="319"/>
      <c r="D608" s="322" t="s">
        <v>46</v>
      </c>
      <c r="E608" s="293" t="s">
        <v>1437</v>
      </c>
    </row>
    <row r="609" spans="1:5" x14ac:dyDescent="0.25">
      <c r="A609" s="317"/>
      <c r="B609" s="320"/>
      <c r="C609" s="321"/>
      <c r="D609" s="323"/>
      <c r="E609" s="294" t="s">
        <v>1438</v>
      </c>
    </row>
    <row r="610" spans="1:5" x14ac:dyDescent="0.25">
      <c r="A610" s="324" t="s">
        <v>1744</v>
      </c>
      <c r="B610" s="326" t="s">
        <v>1736</v>
      </c>
      <c r="C610" s="327"/>
      <c r="D610" s="330" t="s">
        <v>46</v>
      </c>
      <c r="E610" s="291" t="s">
        <v>1437</v>
      </c>
    </row>
    <row r="611" spans="1:5" x14ac:dyDescent="0.25">
      <c r="A611" s="332"/>
      <c r="B611" s="333"/>
      <c r="C611" s="334"/>
      <c r="D611" s="335"/>
      <c r="E611" s="292" t="s">
        <v>1438</v>
      </c>
    </row>
    <row r="612" spans="1:5" x14ac:dyDescent="0.25">
      <c r="A612" s="316" t="s">
        <v>1745</v>
      </c>
      <c r="B612" s="318" t="s">
        <v>1736</v>
      </c>
      <c r="C612" s="319"/>
      <c r="D612" s="322" t="s">
        <v>46</v>
      </c>
      <c r="E612" s="293" t="s">
        <v>1437</v>
      </c>
    </row>
    <row r="613" spans="1:5" x14ac:dyDescent="0.25">
      <c r="A613" s="317"/>
      <c r="B613" s="320"/>
      <c r="C613" s="321"/>
      <c r="D613" s="323"/>
      <c r="E613" s="294" t="s">
        <v>1438</v>
      </c>
    </row>
    <row r="614" spans="1:5" x14ac:dyDescent="0.25">
      <c r="A614" s="324" t="s">
        <v>1746</v>
      </c>
      <c r="B614" s="326" t="s">
        <v>1736</v>
      </c>
      <c r="C614" s="327"/>
      <c r="D614" s="330" t="s">
        <v>46</v>
      </c>
      <c r="E614" s="291" t="s">
        <v>1437</v>
      </c>
    </row>
    <row r="615" spans="1:5" x14ac:dyDescent="0.25">
      <c r="A615" s="332"/>
      <c r="B615" s="333"/>
      <c r="C615" s="334"/>
      <c r="D615" s="335"/>
      <c r="E615" s="292" t="s">
        <v>1438</v>
      </c>
    </row>
    <row r="616" spans="1:5" x14ac:dyDescent="0.25">
      <c r="A616" s="316" t="s">
        <v>1747</v>
      </c>
      <c r="B616" s="318" t="s">
        <v>1736</v>
      </c>
      <c r="C616" s="319"/>
      <c r="D616" s="322" t="s">
        <v>46</v>
      </c>
      <c r="E616" s="293" t="s">
        <v>1437</v>
      </c>
    </row>
    <row r="617" spans="1:5" x14ac:dyDescent="0.25">
      <c r="A617" s="317"/>
      <c r="B617" s="320"/>
      <c r="C617" s="321"/>
      <c r="D617" s="323"/>
      <c r="E617" s="294" t="s">
        <v>1438</v>
      </c>
    </row>
    <row r="618" spans="1:5" x14ac:dyDescent="0.25">
      <c r="A618" s="324" t="s">
        <v>1748</v>
      </c>
      <c r="B618" s="326" t="s">
        <v>1749</v>
      </c>
      <c r="C618" s="327"/>
      <c r="D618" s="330" t="s">
        <v>46</v>
      </c>
      <c r="E618" s="291" t="s">
        <v>1437</v>
      </c>
    </row>
    <row r="619" spans="1:5" x14ac:dyDescent="0.25">
      <c r="A619" s="332"/>
      <c r="B619" s="333"/>
      <c r="C619" s="334"/>
      <c r="D619" s="335"/>
      <c r="E619" s="292" t="s">
        <v>1438</v>
      </c>
    </row>
    <row r="620" spans="1:5" x14ac:dyDescent="0.25">
      <c r="A620" s="316" t="s">
        <v>1750</v>
      </c>
      <c r="B620" s="318" t="s">
        <v>1749</v>
      </c>
      <c r="C620" s="319"/>
      <c r="D620" s="322" t="s">
        <v>46</v>
      </c>
      <c r="E620" s="293" t="s">
        <v>1437</v>
      </c>
    </row>
    <row r="621" spans="1:5" x14ac:dyDescent="0.25">
      <c r="A621" s="317"/>
      <c r="B621" s="320"/>
      <c r="C621" s="321"/>
      <c r="D621" s="323"/>
      <c r="E621" s="294" t="s">
        <v>1438</v>
      </c>
    </row>
    <row r="622" spans="1:5" x14ac:dyDescent="0.25">
      <c r="A622" s="324" t="s">
        <v>1751</v>
      </c>
      <c r="B622" s="326" t="s">
        <v>1749</v>
      </c>
      <c r="C622" s="327"/>
      <c r="D622" s="330" t="s">
        <v>46</v>
      </c>
      <c r="E622" s="291" t="s">
        <v>1437</v>
      </c>
    </row>
    <row r="623" spans="1:5" x14ac:dyDescent="0.25">
      <c r="A623" s="332"/>
      <c r="B623" s="333"/>
      <c r="C623" s="334"/>
      <c r="D623" s="335"/>
      <c r="E623" s="292" t="s">
        <v>1438</v>
      </c>
    </row>
    <row r="624" spans="1:5" x14ac:dyDescent="0.25">
      <c r="A624" s="316" t="s">
        <v>1752</v>
      </c>
      <c r="B624" s="318" t="s">
        <v>1749</v>
      </c>
      <c r="C624" s="319"/>
      <c r="D624" s="322" t="s">
        <v>46</v>
      </c>
      <c r="E624" s="293" t="s">
        <v>1437</v>
      </c>
    </row>
    <row r="625" spans="1:5" x14ac:dyDescent="0.25">
      <c r="A625" s="317"/>
      <c r="B625" s="320"/>
      <c r="C625" s="321"/>
      <c r="D625" s="323"/>
      <c r="E625" s="294" t="s">
        <v>1438</v>
      </c>
    </row>
    <row r="626" spans="1:5" x14ac:dyDescent="0.25">
      <c r="A626" s="324" t="s">
        <v>1753</v>
      </c>
      <c r="B626" s="326" t="s">
        <v>1754</v>
      </c>
      <c r="C626" s="327"/>
      <c r="D626" s="330" t="s">
        <v>46</v>
      </c>
      <c r="E626" s="291" t="s">
        <v>1437</v>
      </c>
    </row>
    <row r="627" spans="1:5" x14ac:dyDescent="0.25">
      <c r="A627" s="332"/>
      <c r="B627" s="333"/>
      <c r="C627" s="334"/>
      <c r="D627" s="335"/>
      <c r="E627" s="292" t="s">
        <v>1438</v>
      </c>
    </row>
    <row r="628" spans="1:5" x14ac:dyDescent="0.25">
      <c r="A628" s="316" t="s">
        <v>1755</v>
      </c>
      <c r="B628" s="318" t="s">
        <v>1754</v>
      </c>
      <c r="C628" s="319"/>
      <c r="D628" s="322" t="s">
        <v>46</v>
      </c>
      <c r="E628" s="293" t="s">
        <v>1437</v>
      </c>
    </row>
    <row r="629" spans="1:5" x14ac:dyDescent="0.25">
      <c r="A629" s="317"/>
      <c r="B629" s="320"/>
      <c r="C629" s="321"/>
      <c r="D629" s="323"/>
      <c r="E629" s="294" t="s">
        <v>1438</v>
      </c>
    </row>
    <row r="630" spans="1:5" x14ac:dyDescent="0.25">
      <c r="A630" s="324" t="s">
        <v>1756</v>
      </c>
      <c r="B630" s="326" t="s">
        <v>1754</v>
      </c>
      <c r="C630" s="327"/>
      <c r="D630" s="330" t="s">
        <v>46</v>
      </c>
      <c r="E630" s="291" t="s">
        <v>1437</v>
      </c>
    </row>
    <row r="631" spans="1:5" x14ac:dyDescent="0.25">
      <c r="A631" s="332"/>
      <c r="B631" s="333"/>
      <c r="C631" s="334"/>
      <c r="D631" s="335"/>
      <c r="E631" s="292" t="s">
        <v>1438</v>
      </c>
    </row>
    <row r="632" spans="1:5" x14ac:dyDescent="0.25">
      <c r="A632" s="316" t="s">
        <v>1757</v>
      </c>
      <c r="B632" s="318" t="s">
        <v>1754</v>
      </c>
      <c r="C632" s="319"/>
      <c r="D632" s="322" t="s">
        <v>46</v>
      </c>
      <c r="E632" s="293" t="s">
        <v>1437</v>
      </c>
    </row>
    <row r="633" spans="1:5" x14ac:dyDescent="0.25">
      <c r="A633" s="317"/>
      <c r="B633" s="320"/>
      <c r="C633" s="321"/>
      <c r="D633" s="323"/>
      <c r="E633" s="294" t="s">
        <v>1438</v>
      </c>
    </row>
    <row r="634" spans="1:5" x14ac:dyDescent="0.25">
      <c r="A634" s="324" t="s">
        <v>1758</v>
      </c>
      <c r="B634" s="326" t="s">
        <v>1754</v>
      </c>
      <c r="C634" s="327"/>
      <c r="D634" s="330" t="s">
        <v>46</v>
      </c>
      <c r="E634" s="291" t="s">
        <v>1437</v>
      </c>
    </row>
    <row r="635" spans="1:5" x14ac:dyDescent="0.25">
      <c r="A635" s="332"/>
      <c r="B635" s="333"/>
      <c r="C635" s="334"/>
      <c r="D635" s="335"/>
      <c r="E635" s="292" t="s">
        <v>1438</v>
      </c>
    </row>
    <row r="636" spans="1:5" x14ac:dyDescent="0.25">
      <c r="A636" s="316" t="s">
        <v>1759</v>
      </c>
      <c r="B636" s="318" t="s">
        <v>1754</v>
      </c>
      <c r="C636" s="319"/>
      <c r="D636" s="322" t="s">
        <v>46</v>
      </c>
      <c r="E636" s="293" t="s">
        <v>1437</v>
      </c>
    </row>
    <row r="637" spans="1:5" x14ac:dyDescent="0.25">
      <c r="A637" s="317"/>
      <c r="B637" s="320"/>
      <c r="C637" s="321"/>
      <c r="D637" s="323"/>
      <c r="E637" s="294" t="s">
        <v>1438</v>
      </c>
    </row>
    <row r="638" spans="1:5" x14ac:dyDescent="0.25">
      <c r="A638" s="324" t="s">
        <v>1760</v>
      </c>
      <c r="B638" s="326" t="s">
        <v>1761</v>
      </c>
      <c r="C638" s="327"/>
      <c r="D638" s="330" t="s">
        <v>46</v>
      </c>
      <c r="E638" s="291" t="s">
        <v>1437</v>
      </c>
    </row>
    <row r="639" spans="1:5" x14ac:dyDescent="0.25">
      <c r="A639" s="332"/>
      <c r="B639" s="333"/>
      <c r="C639" s="334"/>
      <c r="D639" s="335"/>
      <c r="E639" s="292" t="s">
        <v>1438</v>
      </c>
    </row>
    <row r="640" spans="1:5" x14ac:dyDescent="0.25">
      <c r="A640" s="316" t="s">
        <v>1762</v>
      </c>
      <c r="B640" s="318" t="s">
        <v>1761</v>
      </c>
      <c r="C640" s="319"/>
      <c r="D640" s="322" t="s">
        <v>46</v>
      </c>
      <c r="E640" s="293" t="s">
        <v>1437</v>
      </c>
    </row>
    <row r="641" spans="1:5" x14ac:dyDescent="0.25">
      <c r="A641" s="317"/>
      <c r="B641" s="320"/>
      <c r="C641" s="321"/>
      <c r="D641" s="323"/>
      <c r="E641" s="294" t="s">
        <v>1438</v>
      </c>
    </row>
    <row r="642" spans="1:5" x14ac:dyDescent="0.25">
      <c r="A642" s="324" t="s">
        <v>1763</v>
      </c>
      <c r="B642" s="326" t="s">
        <v>1761</v>
      </c>
      <c r="C642" s="327"/>
      <c r="D642" s="330" t="s">
        <v>46</v>
      </c>
      <c r="E642" s="291" t="s">
        <v>1437</v>
      </c>
    </row>
    <row r="643" spans="1:5" x14ac:dyDescent="0.25">
      <c r="A643" s="332"/>
      <c r="B643" s="333"/>
      <c r="C643" s="334"/>
      <c r="D643" s="335"/>
      <c r="E643" s="292" t="s">
        <v>1438</v>
      </c>
    </row>
    <row r="644" spans="1:5" x14ac:dyDescent="0.25">
      <c r="A644" s="316" t="s">
        <v>1764</v>
      </c>
      <c r="B644" s="318" t="s">
        <v>1761</v>
      </c>
      <c r="C644" s="319"/>
      <c r="D644" s="322" t="s">
        <v>46</v>
      </c>
      <c r="E644" s="293" t="s">
        <v>1437</v>
      </c>
    </row>
    <row r="645" spans="1:5" x14ac:dyDescent="0.25">
      <c r="A645" s="317"/>
      <c r="B645" s="320"/>
      <c r="C645" s="321"/>
      <c r="D645" s="323"/>
      <c r="E645" s="294" t="s">
        <v>1438</v>
      </c>
    </row>
    <row r="646" spans="1:5" x14ac:dyDescent="0.25">
      <c r="A646" s="324" t="s">
        <v>1765</v>
      </c>
      <c r="B646" s="326" t="s">
        <v>1761</v>
      </c>
      <c r="C646" s="327"/>
      <c r="D646" s="330" t="s">
        <v>46</v>
      </c>
      <c r="E646" s="291" t="s">
        <v>1437</v>
      </c>
    </row>
    <row r="647" spans="1:5" x14ac:dyDescent="0.25">
      <c r="A647" s="332"/>
      <c r="B647" s="333"/>
      <c r="C647" s="334"/>
      <c r="D647" s="335"/>
      <c r="E647" s="292" t="s">
        <v>1438</v>
      </c>
    </row>
    <row r="648" spans="1:5" x14ac:dyDescent="0.25">
      <c r="A648" s="316" t="s">
        <v>1766</v>
      </c>
      <c r="B648" s="318" t="s">
        <v>1761</v>
      </c>
      <c r="C648" s="319"/>
      <c r="D648" s="322" t="s">
        <v>46</v>
      </c>
      <c r="E648" s="293" t="s">
        <v>1437</v>
      </c>
    </row>
    <row r="649" spans="1:5" x14ac:dyDescent="0.25">
      <c r="A649" s="317"/>
      <c r="B649" s="320"/>
      <c r="C649" s="321"/>
      <c r="D649" s="323"/>
      <c r="E649" s="294" t="s">
        <v>1438</v>
      </c>
    </row>
    <row r="650" spans="1:5" x14ac:dyDescent="0.25">
      <c r="A650" s="324" t="s">
        <v>1767</v>
      </c>
      <c r="B650" s="326" t="s">
        <v>1761</v>
      </c>
      <c r="C650" s="327"/>
      <c r="D650" s="330" t="s">
        <v>46</v>
      </c>
      <c r="E650" s="291" t="s">
        <v>1437</v>
      </c>
    </row>
    <row r="651" spans="1:5" x14ac:dyDescent="0.25">
      <c r="A651" s="332"/>
      <c r="B651" s="333"/>
      <c r="C651" s="334"/>
      <c r="D651" s="335"/>
      <c r="E651" s="292" t="s">
        <v>1438</v>
      </c>
    </row>
    <row r="652" spans="1:5" x14ac:dyDescent="0.25">
      <c r="A652" s="316" t="s">
        <v>1768</v>
      </c>
      <c r="B652" s="318" t="s">
        <v>1761</v>
      </c>
      <c r="C652" s="319"/>
      <c r="D652" s="322" t="s">
        <v>46</v>
      </c>
      <c r="E652" s="293" t="s">
        <v>1437</v>
      </c>
    </row>
    <row r="653" spans="1:5" x14ac:dyDescent="0.25">
      <c r="A653" s="317"/>
      <c r="B653" s="320"/>
      <c r="C653" s="321"/>
      <c r="D653" s="323"/>
      <c r="E653" s="294" t="s">
        <v>1438</v>
      </c>
    </row>
    <row r="654" spans="1:5" x14ac:dyDescent="0.25">
      <c r="A654" s="324" t="s">
        <v>1769</v>
      </c>
      <c r="B654" s="326" t="s">
        <v>1770</v>
      </c>
      <c r="C654" s="327"/>
      <c r="D654" s="330" t="s">
        <v>46</v>
      </c>
      <c r="E654" s="291" t="s">
        <v>1437</v>
      </c>
    </row>
    <row r="655" spans="1:5" x14ac:dyDescent="0.25">
      <c r="A655" s="332"/>
      <c r="B655" s="333"/>
      <c r="C655" s="334"/>
      <c r="D655" s="335"/>
      <c r="E655" s="292" t="s">
        <v>1438</v>
      </c>
    </row>
    <row r="656" spans="1:5" x14ac:dyDescent="0.25">
      <c r="A656" s="316" t="s">
        <v>1771</v>
      </c>
      <c r="B656" s="318" t="s">
        <v>1770</v>
      </c>
      <c r="C656" s="319"/>
      <c r="D656" s="322" t="s">
        <v>46</v>
      </c>
      <c r="E656" s="293" t="s">
        <v>1437</v>
      </c>
    </row>
    <row r="657" spans="1:5" x14ac:dyDescent="0.25">
      <c r="A657" s="317"/>
      <c r="B657" s="320"/>
      <c r="C657" s="321"/>
      <c r="D657" s="323"/>
      <c r="E657" s="294" t="s">
        <v>1438</v>
      </c>
    </row>
    <row r="658" spans="1:5" x14ac:dyDescent="0.25">
      <c r="A658" s="324" t="s">
        <v>1772</v>
      </c>
      <c r="B658" s="326" t="s">
        <v>1770</v>
      </c>
      <c r="C658" s="327"/>
      <c r="D658" s="330" t="s">
        <v>46</v>
      </c>
      <c r="E658" s="291" t="s">
        <v>1437</v>
      </c>
    </row>
    <row r="659" spans="1:5" x14ac:dyDescent="0.25">
      <c r="A659" s="332"/>
      <c r="B659" s="333"/>
      <c r="C659" s="334"/>
      <c r="D659" s="335"/>
      <c r="E659" s="292" t="s">
        <v>1438</v>
      </c>
    </row>
    <row r="660" spans="1:5" x14ac:dyDescent="0.25">
      <c r="A660" s="316" t="s">
        <v>1464</v>
      </c>
      <c r="B660" s="318" t="s">
        <v>1770</v>
      </c>
      <c r="C660" s="319"/>
      <c r="D660" s="322" t="s">
        <v>46</v>
      </c>
      <c r="E660" s="293" t="s">
        <v>1437</v>
      </c>
    </row>
    <row r="661" spans="1:5" x14ac:dyDescent="0.25">
      <c r="A661" s="317"/>
      <c r="B661" s="320"/>
      <c r="C661" s="321"/>
      <c r="D661" s="323"/>
      <c r="E661" s="294" t="s">
        <v>1438</v>
      </c>
    </row>
    <row r="662" spans="1:5" x14ac:dyDescent="0.25">
      <c r="A662" s="324" t="s">
        <v>1773</v>
      </c>
      <c r="B662" s="326" t="s">
        <v>1770</v>
      </c>
      <c r="C662" s="327"/>
      <c r="D662" s="330" t="s">
        <v>46</v>
      </c>
      <c r="E662" s="291" t="s">
        <v>1437</v>
      </c>
    </row>
    <row r="663" spans="1:5" x14ac:dyDescent="0.25">
      <c r="A663" s="332"/>
      <c r="B663" s="333"/>
      <c r="C663" s="334"/>
      <c r="D663" s="335"/>
      <c r="E663" s="292" t="s">
        <v>1438</v>
      </c>
    </row>
    <row r="664" spans="1:5" x14ac:dyDescent="0.25">
      <c r="A664" s="316" t="s">
        <v>1774</v>
      </c>
      <c r="B664" s="318" t="s">
        <v>1770</v>
      </c>
      <c r="C664" s="319"/>
      <c r="D664" s="322" t="s">
        <v>46</v>
      </c>
      <c r="E664" s="293" t="s">
        <v>1437</v>
      </c>
    </row>
    <row r="665" spans="1:5" x14ac:dyDescent="0.25">
      <c r="A665" s="317"/>
      <c r="B665" s="320"/>
      <c r="C665" s="321"/>
      <c r="D665" s="323"/>
      <c r="E665" s="294" t="s">
        <v>1438</v>
      </c>
    </row>
    <row r="666" spans="1:5" x14ac:dyDescent="0.25">
      <c r="A666" s="324" t="s">
        <v>1775</v>
      </c>
      <c r="B666" s="326" t="s">
        <v>1770</v>
      </c>
      <c r="C666" s="327"/>
      <c r="D666" s="330" t="s">
        <v>46</v>
      </c>
      <c r="E666" s="291" t="s">
        <v>1437</v>
      </c>
    </row>
    <row r="667" spans="1:5" x14ac:dyDescent="0.25">
      <c r="A667" s="332"/>
      <c r="B667" s="333"/>
      <c r="C667" s="334"/>
      <c r="D667" s="335"/>
      <c r="E667" s="292" t="s">
        <v>1438</v>
      </c>
    </row>
    <row r="668" spans="1:5" x14ac:dyDescent="0.25">
      <c r="A668" s="316" t="s">
        <v>1776</v>
      </c>
      <c r="B668" s="318" t="s">
        <v>1770</v>
      </c>
      <c r="C668" s="319"/>
      <c r="D668" s="322" t="s">
        <v>46</v>
      </c>
      <c r="E668" s="293" t="s">
        <v>1437</v>
      </c>
    </row>
    <row r="669" spans="1:5" x14ac:dyDescent="0.25">
      <c r="A669" s="317"/>
      <c r="B669" s="320"/>
      <c r="C669" s="321"/>
      <c r="D669" s="323"/>
      <c r="E669" s="294" t="s">
        <v>1438</v>
      </c>
    </row>
    <row r="670" spans="1:5" x14ac:dyDescent="0.25">
      <c r="A670" s="324" t="s">
        <v>1777</v>
      </c>
      <c r="B670" s="326" t="s">
        <v>1770</v>
      </c>
      <c r="C670" s="327"/>
      <c r="D670" s="330" t="s">
        <v>46</v>
      </c>
      <c r="E670" s="291" t="s">
        <v>1437</v>
      </c>
    </row>
    <row r="671" spans="1:5" x14ac:dyDescent="0.25">
      <c r="A671" s="332"/>
      <c r="B671" s="333"/>
      <c r="C671" s="334"/>
      <c r="D671" s="335"/>
      <c r="E671" s="292" t="s">
        <v>1438</v>
      </c>
    </row>
    <row r="672" spans="1:5" x14ac:dyDescent="0.25">
      <c r="A672" s="316" t="s">
        <v>1778</v>
      </c>
      <c r="B672" s="318" t="s">
        <v>1770</v>
      </c>
      <c r="C672" s="319"/>
      <c r="D672" s="322" t="s">
        <v>46</v>
      </c>
      <c r="E672" s="293" t="s">
        <v>1437</v>
      </c>
    </row>
    <row r="673" spans="1:5" x14ac:dyDescent="0.25">
      <c r="A673" s="317"/>
      <c r="B673" s="320"/>
      <c r="C673" s="321"/>
      <c r="D673" s="323"/>
      <c r="E673" s="294" t="s">
        <v>1438</v>
      </c>
    </row>
    <row r="674" spans="1:5" x14ac:dyDescent="0.25">
      <c r="A674" s="324" t="s">
        <v>1779</v>
      </c>
      <c r="B674" s="326" t="s">
        <v>1770</v>
      </c>
      <c r="C674" s="327"/>
      <c r="D674" s="330" t="s">
        <v>46</v>
      </c>
      <c r="E674" s="291" t="s">
        <v>1437</v>
      </c>
    </row>
    <row r="675" spans="1:5" x14ac:dyDescent="0.25">
      <c r="A675" s="332"/>
      <c r="B675" s="333"/>
      <c r="C675" s="334"/>
      <c r="D675" s="335"/>
      <c r="E675" s="292" t="s">
        <v>1438</v>
      </c>
    </row>
    <row r="676" spans="1:5" x14ac:dyDescent="0.25">
      <c r="A676" s="316" t="s">
        <v>1780</v>
      </c>
      <c r="B676" s="318" t="s">
        <v>1770</v>
      </c>
      <c r="C676" s="319"/>
      <c r="D676" s="322" t="s">
        <v>46</v>
      </c>
      <c r="E676" s="293" t="s">
        <v>1437</v>
      </c>
    </row>
    <row r="677" spans="1:5" x14ac:dyDescent="0.25">
      <c r="A677" s="317"/>
      <c r="B677" s="320"/>
      <c r="C677" s="321"/>
      <c r="D677" s="323"/>
      <c r="E677" s="294" t="s">
        <v>1438</v>
      </c>
    </row>
    <row r="678" spans="1:5" x14ac:dyDescent="0.25">
      <c r="A678" s="324" t="s">
        <v>1465</v>
      </c>
      <c r="B678" s="326" t="s">
        <v>1770</v>
      </c>
      <c r="C678" s="327"/>
      <c r="D678" s="330" t="s">
        <v>46</v>
      </c>
      <c r="E678" s="291" t="s">
        <v>1437</v>
      </c>
    </row>
    <row r="679" spans="1:5" x14ac:dyDescent="0.25">
      <c r="A679" s="332"/>
      <c r="B679" s="333"/>
      <c r="C679" s="334"/>
      <c r="D679" s="335"/>
      <c r="E679" s="292" t="s">
        <v>1438</v>
      </c>
    </row>
    <row r="680" spans="1:5" x14ac:dyDescent="0.25">
      <c r="A680" s="316" t="s">
        <v>1781</v>
      </c>
      <c r="B680" s="318" t="s">
        <v>1770</v>
      </c>
      <c r="C680" s="319"/>
      <c r="D680" s="322" t="s">
        <v>46</v>
      </c>
      <c r="E680" s="293" t="s">
        <v>1437</v>
      </c>
    </row>
    <row r="681" spans="1:5" x14ac:dyDescent="0.25">
      <c r="A681" s="317"/>
      <c r="B681" s="320"/>
      <c r="C681" s="321"/>
      <c r="D681" s="323"/>
      <c r="E681" s="294" t="s">
        <v>1438</v>
      </c>
    </row>
    <row r="682" spans="1:5" x14ac:dyDescent="0.25">
      <c r="A682" s="324" t="s">
        <v>1782</v>
      </c>
      <c r="B682" s="326" t="s">
        <v>1770</v>
      </c>
      <c r="C682" s="327"/>
      <c r="D682" s="330" t="s">
        <v>46</v>
      </c>
      <c r="E682" s="291" t="s">
        <v>1437</v>
      </c>
    </row>
    <row r="683" spans="1:5" x14ac:dyDescent="0.25">
      <c r="A683" s="332"/>
      <c r="B683" s="333"/>
      <c r="C683" s="334"/>
      <c r="D683" s="335"/>
      <c r="E683" s="292" t="s">
        <v>1438</v>
      </c>
    </row>
    <row r="684" spans="1:5" x14ac:dyDescent="0.25">
      <c r="A684" s="316" t="s">
        <v>1783</v>
      </c>
      <c r="B684" s="318" t="s">
        <v>1770</v>
      </c>
      <c r="C684" s="319"/>
      <c r="D684" s="322" t="s">
        <v>46</v>
      </c>
      <c r="E684" s="293" t="s">
        <v>1437</v>
      </c>
    </row>
    <row r="685" spans="1:5" x14ac:dyDescent="0.25">
      <c r="A685" s="317"/>
      <c r="B685" s="320"/>
      <c r="C685" s="321"/>
      <c r="D685" s="323"/>
      <c r="E685" s="294" t="s">
        <v>1438</v>
      </c>
    </row>
    <row r="686" spans="1:5" x14ac:dyDescent="0.25">
      <c r="A686" s="324" t="s">
        <v>1784</v>
      </c>
      <c r="B686" s="326" t="s">
        <v>1785</v>
      </c>
      <c r="C686" s="327"/>
      <c r="D686" s="330" t="s">
        <v>46</v>
      </c>
      <c r="E686" s="291" t="s">
        <v>1437</v>
      </c>
    </row>
    <row r="687" spans="1:5" x14ac:dyDescent="0.25">
      <c r="A687" s="332"/>
      <c r="B687" s="333"/>
      <c r="C687" s="334"/>
      <c r="D687" s="335"/>
      <c r="E687" s="292" t="s">
        <v>1438</v>
      </c>
    </row>
    <row r="688" spans="1:5" x14ac:dyDescent="0.25">
      <c r="A688" s="316" t="s">
        <v>1786</v>
      </c>
      <c r="B688" s="318" t="s">
        <v>1785</v>
      </c>
      <c r="C688" s="319"/>
      <c r="D688" s="322" t="s">
        <v>46</v>
      </c>
      <c r="E688" s="293" t="s">
        <v>1437</v>
      </c>
    </row>
    <row r="689" spans="1:5" x14ac:dyDescent="0.25">
      <c r="A689" s="317"/>
      <c r="B689" s="320"/>
      <c r="C689" s="321"/>
      <c r="D689" s="323"/>
      <c r="E689" s="294" t="s">
        <v>1438</v>
      </c>
    </row>
    <row r="690" spans="1:5" x14ac:dyDescent="0.25">
      <c r="A690" s="324" t="s">
        <v>1787</v>
      </c>
      <c r="B690" s="326" t="s">
        <v>1788</v>
      </c>
      <c r="C690" s="327"/>
      <c r="D690" s="330" t="s">
        <v>46</v>
      </c>
      <c r="E690" s="291" t="s">
        <v>1437</v>
      </c>
    </row>
    <row r="691" spans="1:5" x14ac:dyDescent="0.25">
      <c r="A691" s="332"/>
      <c r="B691" s="333"/>
      <c r="C691" s="334"/>
      <c r="D691" s="335"/>
      <c r="E691" s="292" t="s">
        <v>1438</v>
      </c>
    </row>
    <row r="692" spans="1:5" x14ac:dyDescent="0.25">
      <c r="A692" s="316" t="s">
        <v>1789</v>
      </c>
      <c r="B692" s="318" t="s">
        <v>1788</v>
      </c>
      <c r="C692" s="319"/>
      <c r="D692" s="322" t="s">
        <v>46</v>
      </c>
      <c r="E692" s="293" t="s">
        <v>1437</v>
      </c>
    </row>
    <row r="693" spans="1:5" x14ac:dyDescent="0.25">
      <c r="A693" s="317"/>
      <c r="B693" s="320"/>
      <c r="C693" s="321"/>
      <c r="D693" s="323"/>
      <c r="E693" s="294" t="s">
        <v>1438</v>
      </c>
    </row>
    <row r="694" spans="1:5" x14ac:dyDescent="0.25">
      <c r="A694" s="324" t="s">
        <v>1790</v>
      </c>
      <c r="B694" s="326" t="s">
        <v>1785</v>
      </c>
      <c r="C694" s="327"/>
      <c r="D694" s="330" t="s">
        <v>46</v>
      </c>
      <c r="E694" s="291" t="s">
        <v>1437</v>
      </c>
    </row>
    <row r="695" spans="1:5" x14ac:dyDescent="0.25">
      <c r="A695" s="332"/>
      <c r="B695" s="333"/>
      <c r="C695" s="334"/>
      <c r="D695" s="335"/>
      <c r="E695" s="292" t="s">
        <v>1438</v>
      </c>
    </row>
    <row r="696" spans="1:5" x14ac:dyDescent="0.25">
      <c r="A696" s="316" t="s">
        <v>1791</v>
      </c>
      <c r="B696" s="318" t="s">
        <v>1785</v>
      </c>
      <c r="C696" s="319"/>
      <c r="D696" s="322" t="s">
        <v>46</v>
      </c>
      <c r="E696" s="293" t="s">
        <v>1437</v>
      </c>
    </row>
    <row r="697" spans="1:5" x14ac:dyDescent="0.25">
      <c r="A697" s="317"/>
      <c r="B697" s="320"/>
      <c r="C697" s="321"/>
      <c r="D697" s="323"/>
      <c r="E697" s="294" t="s">
        <v>1438</v>
      </c>
    </row>
    <row r="698" spans="1:5" x14ac:dyDescent="0.25">
      <c r="A698" s="324" t="s">
        <v>1792</v>
      </c>
      <c r="B698" s="326" t="s">
        <v>1788</v>
      </c>
      <c r="C698" s="327"/>
      <c r="D698" s="330" t="s">
        <v>46</v>
      </c>
      <c r="E698" s="291" t="s">
        <v>1437</v>
      </c>
    </row>
    <row r="699" spans="1:5" x14ac:dyDescent="0.25">
      <c r="A699" s="332"/>
      <c r="B699" s="333"/>
      <c r="C699" s="334"/>
      <c r="D699" s="335"/>
      <c r="E699" s="292" t="s">
        <v>1438</v>
      </c>
    </row>
    <row r="700" spans="1:5" x14ac:dyDescent="0.25">
      <c r="A700" s="316" t="s">
        <v>1793</v>
      </c>
      <c r="B700" s="318" t="s">
        <v>1785</v>
      </c>
      <c r="C700" s="319"/>
      <c r="D700" s="322" t="s">
        <v>46</v>
      </c>
      <c r="E700" s="293" t="s">
        <v>1437</v>
      </c>
    </row>
    <row r="701" spans="1:5" x14ac:dyDescent="0.25">
      <c r="A701" s="317"/>
      <c r="B701" s="320"/>
      <c r="C701" s="321"/>
      <c r="D701" s="323"/>
      <c r="E701" s="294" t="s">
        <v>1438</v>
      </c>
    </row>
    <row r="702" spans="1:5" x14ac:dyDescent="0.25">
      <c r="A702" s="324" t="s">
        <v>1794</v>
      </c>
      <c r="B702" s="326" t="s">
        <v>1788</v>
      </c>
      <c r="C702" s="327"/>
      <c r="D702" s="330" t="s">
        <v>46</v>
      </c>
      <c r="E702" s="291" t="s">
        <v>1437</v>
      </c>
    </row>
    <row r="703" spans="1:5" x14ac:dyDescent="0.25">
      <c r="A703" s="332"/>
      <c r="B703" s="333"/>
      <c r="C703" s="334"/>
      <c r="D703" s="335"/>
      <c r="E703" s="292" t="s">
        <v>1438</v>
      </c>
    </row>
    <row r="704" spans="1:5" x14ac:dyDescent="0.25">
      <c r="A704" s="316" t="s">
        <v>1795</v>
      </c>
      <c r="B704" s="318" t="s">
        <v>1796</v>
      </c>
      <c r="C704" s="319"/>
      <c r="D704" s="322" t="s">
        <v>46</v>
      </c>
      <c r="E704" s="293" t="s">
        <v>1437</v>
      </c>
    </row>
    <row r="705" spans="1:5" x14ac:dyDescent="0.25">
      <c r="A705" s="317"/>
      <c r="B705" s="320"/>
      <c r="C705" s="321"/>
      <c r="D705" s="323"/>
      <c r="E705" s="294" t="s">
        <v>1438</v>
      </c>
    </row>
    <row r="706" spans="1:5" x14ac:dyDescent="0.25">
      <c r="A706" s="324" t="s">
        <v>1797</v>
      </c>
      <c r="B706" s="326" t="s">
        <v>1796</v>
      </c>
      <c r="C706" s="327"/>
      <c r="D706" s="330" t="s">
        <v>46</v>
      </c>
      <c r="E706" s="291" t="s">
        <v>1437</v>
      </c>
    </row>
    <row r="707" spans="1:5" x14ac:dyDescent="0.25">
      <c r="A707" s="332"/>
      <c r="B707" s="333"/>
      <c r="C707" s="334"/>
      <c r="D707" s="335"/>
      <c r="E707" s="292" t="s">
        <v>1438</v>
      </c>
    </row>
    <row r="708" spans="1:5" x14ac:dyDescent="0.25">
      <c r="A708" s="316" t="s">
        <v>1798</v>
      </c>
      <c r="B708" s="318" t="s">
        <v>1796</v>
      </c>
      <c r="C708" s="319"/>
      <c r="D708" s="322" t="s">
        <v>46</v>
      </c>
      <c r="E708" s="293" t="s">
        <v>1437</v>
      </c>
    </row>
    <row r="709" spans="1:5" x14ac:dyDescent="0.25">
      <c r="A709" s="317"/>
      <c r="B709" s="320"/>
      <c r="C709" s="321"/>
      <c r="D709" s="323"/>
      <c r="E709" s="294" t="s">
        <v>1438</v>
      </c>
    </row>
    <row r="710" spans="1:5" x14ac:dyDescent="0.25">
      <c r="A710" s="324" t="s">
        <v>1799</v>
      </c>
      <c r="B710" s="326" t="s">
        <v>1796</v>
      </c>
      <c r="C710" s="327"/>
      <c r="D710" s="330" t="s">
        <v>46</v>
      </c>
      <c r="E710" s="291" t="s">
        <v>1437</v>
      </c>
    </row>
    <row r="711" spans="1:5" x14ac:dyDescent="0.25">
      <c r="A711" s="332"/>
      <c r="B711" s="333"/>
      <c r="C711" s="334"/>
      <c r="D711" s="335"/>
      <c r="E711" s="292" t="s">
        <v>1438</v>
      </c>
    </row>
    <row r="712" spans="1:5" x14ac:dyDescent="0.25">
      <c r="A712" s="316" t="s">
        <v>1800</v>
      </c>
      <c r="B712" s="318" t="s">
        <v>1801</v>
      </c>
      <c r="C712" s="319"/>
      <c r="D712" s="322" t="s">
        <v>46</v>
      </c>
      <c r="E712" s="293" t="s">
        <v>1437</v>
      </c>
    </row>
    <row r="713" spans="1:5" x14ac:dyDescent="0.25">
      <c r="A713" s="317"/>
      <c r="B713" s="320"/>
      <c r="C713" s="321"/>
      <c r="D713" s="323"/>
      <c r="E713" s="294" t="s">
        <v>1438</v>
      </c>
    </row>
    <row r="714" spans="1:5" x14ac:dyDescent="0.25">
      <c r="A714" s="324" t="s">
        <v>1802</v>
      </c>
      <c r="B714" s="326" t="s">
        <v>1801</v>
      </c>
      <c r="C714" s="327"/>
      <c r="D714" s="330" t="s">
        <v>46</v>
      </c>
      <c r="E714" s="291" t="s">
        <v>1437</v>
      </c>
    </row>
    <row r="715" spans="1:5" x14ac:dyDescent="0.25">
      <c r="A715" s="332"/>
      <c r="B715" s="333"/>
      <c r="C715" s="334"/>
      <c r="D715" s="335"/>
      <c r="E715" s="292" t="s">
        <v>1438</v>
      </c>
    </row>
    <row r="716" spans="1:5" x14ac:dyDescent="0.25">
      <c r="A716" s="316" t="s">
        <v>1803</v>
      </c>
      <c r="B716" s="318" t="s">
        <v>1801</v>
      </c>
      <c r="C716" s="319"/>
      <c r="D716" s="322" t="s">
        <v>46</v>
      </c>
      <c r="E716" s="293" t="s">
        <v>1437</v>
      </c>
    </row>
    <row r="717" spans="1:5" x14ac:dyDescent="0.25">
      <c r="A717" s="317"/>
      <c r="B717" s="320"/>
      <c r="C717" s="321"/>
      <c r="D717" s="323"/>
      <c r="E717" s="294" t="s">
        <v>1438</v>
      </c>
    </row>
    <row r="718" spans="1:5" x14ac:dyDescent="0.25">
      <c r="A718" s="324" t="s">
        <v>1804</v>
      </c>
      <c r="B718" s="326" t="s">
        <v>1801</v>
      </c>
      <c r="C718" s="327"/>
      <c r="D718" s="330" t="s">
        <v>46</v>
      </c>
      <c r="E718" s="291" t="s">
        <v>1437</v>
      </c>
    </row>
    <row r="719" spans="1:5" x14ac:dyDescent="0.25">
      <c r="A719" s="332"/>
      <c r="B719" s="333"/>
      <c r="C719" s="334"/>
      <c r="D719" s="335"/>
      <c r="E719" s="292" t="s">
        <v>1438</v>
      </c>
    </row>
    <row r="720" spans="1:5" x14ac:dyDescent="0.25">
      <c r="A720" s="316" t="s">
        <v>1805</v>
      </c>
      <c r="B720" s="318" t="s">
        <v>1801</v>
      </c>
      <c r="C720" s="319"/>
      <c r="D720" s="322" t="s">
        <v>46</v>
      </c>
      <c r="E720" s="293" t="s">
        <v>1437</v>
      </c>
    </row>
    <row r="721" spans="1:5" x14ac:dyDescent="0.25">
      <c r="A721" s="317"/>
      <c r="B721" s="320"/>
      <c r="C721" s="321"/>
      <c r="D721" s="323"/>
      <c r="E721" s="294" t="s">
        <v>1438</v>
      </c>
    </row>
    <row r="722" spans="1:5" x14ac:dyDescent="0.25">
      <c r="A722" s="324" t="s">
        <v>1806</v>
      </c>
      <c r="B722" s="326" t="s">
        <v>1801</v>
      </c>
      <c r="C722" s="327"/>
      <c r="D722" s="330" t="s">
        <v>46</v>
      </c>
      <c r="E722" s="291" t="s">
        <v>1437</v>
      </c>
    </row>
    <row r="723" spans="1:5" x14ac:dyDescent="0.25">
      <c r="A723" s="332"/>
      <c r="B723" s="333"/>
      <c r="C723" s="334"/>
      <c r="D723" s="335"/>
      <c r="E723" s="292" t="s">
        <v>1438</v>
      </c>
    </row>
    <row r="724" spans="1:5" x14ac:dyDescent="0.25">
      <c r="A724" s="316" t="s">
        <v>1807</v>
      </c>
      <c r="B724" s="318" t="s">
        <v>1808</v>
      </c>
      <c r="C724" s="319"/>
      <c r="D724" s="322" t="s">
        <v>46</v>
      </c>
      <c r="E724" s="293" t="s">
        <v>1437</v>
      </c>
    </row>
    <row r="725" spans="1:5" x14ac:dyDescent="0.25">
      <c r="A725" s="317"/>
      <c r="B725" s="320"/>
      <c r="C725" s="321"/>
      <c r="D725" s="323"/>
      <c r="E725" s="294" t="s">
        <v>1438</v>
      </c>
    </row>
    <row r="726" spans="1:5" x14ac:dyDescent="0.25">
      <c r="A726" s="324" t="s">
        <v>1809</v>
      </c>
      <c r="B726" s="326" t="s">
        <v>1808</v>
      </c>
      <c r="C726" s="327"/>
      <c r="D726" s="330" t="s">
        <v>46</v>
      </c>
      <c r="E726" s="291" t="s">
        <v>1437</v>
      </c>
    </row>
    <row r="727" spans="1:5" x14ac:dyDescent="0.25">
      <c r="A727" s="332"/>
      <c r="B727" s="333"/>
      <c r="C727" s="334"/>
      <c r="D727" s="335"/>
      <c r="E727" s="292" t="s">
        <v>1438</v>
      </c>
    </row>
    <row r="728" spans="1:5" x14ac:dyDescent="0.25">
      <c r="A728" s="316" t="s">
        <v>1810</v>
      </c>
      <c r="B728" s="318" t="s">
        <v>1808</v>
      </c>
      <c r="C728" s="319"/>
      <c r="D728" s="322" t="s">
        <v>46</v>
      </c>
      <c r="E728" s="293" t="s">
        <v>1437</v>
      </c>
    </row>
    <row r="729" spans="1:5" x14ac:dyDescent="0.25">
      <c r="A729" s="317"/>
      <c r="B729" s="320"/>
      <c r="C729" s="321"/>
      <c r="D729" s="323"/>
      <c r="E729" s="294" t="s">
        <v>1438</v>
      </c>
    </row>
    <row r="730" spans="1:5" x14ac:dyDescent="0.25">
      <c r="A730" s="324" t="s">
        <v>1811</v>
      </c>
      <c r="B730" s="326" t="s">
        <v>1808</v>
      </c>
      <c r="C730" s="327"/>
      <c r="D730" s="330" t="s">
        <v>46</v>
      </c>
      <c r="E730" s="291" t="s">
        <v>1437</v>
      </c>
    </row>
    <row r="731" spans="1:5" x14ac:dyDescent="0.25">
      <c r="A731" s="332"/>
      <c r="B731" s="333"/>
      <c r="C731" s="334"/>
      <c r="D731" s="335"/>
      <c r="E731" s="292" t="s">
        <v>1438</v>
      </c>
    </row>
    <row r="732" spans="1:5" x14ac:dyDescent="0.25">
      <c r="A732" s="316" t="s">
        <v>1812</v>
      </c>
      <c r="B732" s="318" t="s">
        <v>1808</v>
      </c>
      <c r="C732" s="319"/>
      <c r="D732" s="322" t="s">
        <v>46</v>
      </c>
      <c r="E732" s="293" t="s">
        <v>1437</v>
      </c>
    </row>
    <row r="733" spans="1:5" x14ac:dyDescent="0.25">
      <c r="A733" s="317"/>
      <c r="B733" s="320"/>
      <c r="C733" s="321"/>
      <c r="D733" s="323"/>
      <c r="E733" s="294" t="s">
        <v>1438</v>
      </c>
    </row>
    <row r="734" spans="1:5" x14ac:dyDescent="0.25">
      <c r="A734" s="324" t="s">
        <v>1813</v>
      </c>
      <c r="B734" s="326" t="s">
        <v>1749</v>
      </c>
      <c r="C734" s="327"/>
      <c r="D734" s="330" t="s">
        <v>46</v>
      </c>
      <c r="E734" s="291" t="s">
        <v>1437</v>
      </c>
    </row>
    <row r="735" spans="1:5" x14ac:dyDescent="0.25">
      <c r="A735" s="332"/>
      <c r="B735" s="333"/>
      <c r="C735" s="334"/>
      <c r="D735" s="335"/>
      <c r="E735" s="292" t="s">
        <v>1438</v>
      </c>
    </row>
    <row r="736" spans="1:5" x14ac:dyDescent="0.25">
      <c r="A736" s="316" t="s">
        <v>1690</v>
      </c>
      <c r="B736" s="318"/>
      <c r="C736" s="319"/>
      <c r="D736" s="322" t="s">
        <v>46</v>
      </c>
      <c r="E736" s="293" t="s">
        <v>1437</v>
      </c>
    </row>
    <row r="737" spans="1:5" x14ac:dyDescent="0.25">
      <c r="A737" s="317"/>
      <c r="B737" s="320"/>
      <c r="C737" s="321"/>
      <c r="D737" s="323"/>
      <c r="E737" s="294" t="s">
        <v>1438</v>
      </c>
    </row>
    <row r="738" spans="1:5" x14ac:dyDescent="0.25">
      <c r="A738" s="324" t="s">
        <v>1709</v>
      </c>
      <c r="B738" s="326"/>
      <c r="C738" s="327"/>
      <c r="D738" s="330" t="s">
        <v>46</v>
      </c>
      <c r="E738" s="291" t="s">
        <v>1437</v>
      </c>
    </row>
    <row r="739" spans="1:5" x14ac:dyDescent="0.25">
      <c r="A739" s="332"/>
      <c r="B739" s="333"/>
      <c r="C739" s="334"/>
      <c r="D739" s="335"/>
      <c r="E739" s="292" t="s">
        <v>1438</v>
      </c>
    </row>
    <row r="740" spans="1:5" x14ac:dyDescent="0.25">
      <c r="A740" s="316" t="s">
        <v>1715</v>
      </c>
      <c r="B740" s="318"/>
      <c r="C740" s="319"/>
      <c r="D740" s="322" t="s">
        <v>46</v>
      </c>
      <c r="E740" s="293" t="s">
        <v>1437</v>
      </c>
    </row>
    <row r="741" spans="1:5" x14ac:dyDescent="0.25">
      <c r="A741" s="317"/>
      <c r="B741" s="320"/>
      <c r="C741" s="321"/>
      <c r="D741" s="323"/>
      <c r="E741" s="294" t="s">
        <v>1438</v>
      </c>
    </row>
    <row r="742" spans="1:5" x14ac:dyDescent="0.25">
      <c r="A742" s="324" t="s">
        <v>1728</v>
      </c>
      <c r="B742" s="326"/>
      <c r="C742" s="327"/>
      <c r="D742" s="330" t="s">
        <v>46</v>
      </c>
      <c r="E742" s="291" t="s">
        <v>1437</v>
      </c>
    </row>
    <row r="743" spans="1:5" x14ac:dyDescent="0.25">
      <c r="A743" s="332"/>
      <c r="B743" s="333"/>
      <c r="C743" s="334"/>
      <c r="D743" s="335"/>
      <c r="E743" s="292" t="s">
        <v>1438</v>
      </c>
    </row>
    <row r="744" spans="1:5" x14ac:dyDescent="0.25">
      <c r="A744" s="316" t="s">
        <v>1749</v>
      </c>
      <c r="B744" s="318"/>
      <c r="C744" s="319"/>
      <c r="D744" s="322" t="s">
        <v>46</v>
      </c>
      <c r="E744" s="293" t="s">
        <v>1437</v>
      </c>
    </row>
    <row r="745" spans="1:5" x14ac:dyDescent="0.25">
      <c r="A745" s="317"/>
      <c r="B745" s="320"/>
      <c r="C745" s="321"/>
      <c r="D745" s="323"/>
      <c r="E745" s="294" t="s">
        <v>1438</v>
      </c>
    </row>
    <row r="746" spans="1:5" x14ac:dyDescent="0.25">
      <c r="A746" s="324" t="s">
        <v>1754</v>
      </c>
      <c r="B746" s="326"/>
      <c r="C746" s="327"/>
      <c r="D746" s="330" t="s">
        <v>46</v>
      </c>
      <c r="E746" s="291" t="s">
        <v>1437</v>
      </c>
    </row>
    <row r="747" spans="1:5" x14ac:dyDescent="0.25">
      <c r="A747" s="332"/>
      <c r="B747" s="333"/>
      <c r="C747" s="334"/>
      <c r="D747" s="335"/>
      <c r="E747" s="292" t="s">
        <v>1438</v>
      </c>
    </row>
    <row r="748" spans="1:5" x14ac:dyDescent="0.25">
      <c r="A748" s="316" t="s">
        <v>1761</v>
      </c>
      <c r="B748" s="318"/>
      <c r="C748" s="319"/>
      <c r="D748" s="322" t="s">
        <v>46</v>
      </c>
      <c r="E748" s="293" t="s">
        <v>1437</v>
      </c>
    </row>
    <row r="749" spans="1:5" x14ac:dyDescent="0.25">
      <c r="A749" s="317"/>
      <c r="B749" s="320"/>
      <c r="C749" s="321"/>
      <c r="D749" s="323"/>
      <c r="E749" s="294" t="s">
        <v>1438</v>
      </c>
    </row>
    <row r="750" spans="1:5" x14ac:dyDescent="0.25">
      <c r="A750" s="324" t="s">
        <v>1770</v>
      </c>
      <c r="B750" s="326"/>
      <c r="C750" s="327"/>
      <c r="D750" s="330" t="s">
        <v>46</v>
      </c>
      <c r="E750" s="291" t="s">
        <v>1437</v>
      </c>
    </row>
    <row r="751" spans="1:5" x14ac:dyDescent="0.25">
      <c r="A751" s="332"/>
      <c r="B751" s="333"/>
      <c r="C751" s="334"/>
      <c r="D751" s="335"/>
      <c r="E751" s="292" t="s">
        <v>1438</v>
      </c>
    </row>
    <row r="752" spans="1:5" x14ac:dyDescent="0.25">
      <c r="A752" s="316" t="s">
        <v>1785</v>
      </c>
      <c r="B752" s="318"/>
      <c r="C752" s="319"/>
      <c r="D752" s="322" t="s">
        <v>46</v>
      </c>
      <c r="E752" s="293" t="s">
        <v>1437</v>
      </c>
    </row>
    <row r="753" spans="1:5" x14ac:dyDescent="0.25">
      <c r="A753" s="317"/>
      <c r="B753" s="320"/>
      <c r="C753" s="321"/>
      <c r="D753" s="323"/>
      <c r="E753" s="294" t="s">
        <v>1438</v>
      </c>
    </row>
    <row r="754" spans="1:5" x14ac:dyDescent="0.25">
      <c r="A754" s="324" t="s">
        <v>1796</v>
      </c>
      <c r="B754" s="326"/>
      <c r="C754" s="327"/>
      <c r="D754" s="330" t="s">
        <v>46</v>
      </c>
      <c r="E754" s="291" t="s">
        <v>1437</v>
      </c>
    </row>
    <row r="755" spans="1:5" x14ac:dyDescent="0.25">
      <c r="A755" s="332"/>
      <c r="B755" s="333"/>
      <c r="C755" s="334"/>
      <c r="D755" s="335"/>
      <c r="E755" s="292" t="s">
        <v>1438</v>
      </c>
    </row>
    <row r="756" spans="1:5" x14ac:dyDescent="0.25">
      <c r="A756" s="316" t="s">
        <v>1801</v>
      </c>
      <c r="B756" s="318"/>
      <c r="C756" s="319"/>
      <c r="D756" s="322" t="s">
        <v>46</v>
      </c>
      <c r="E756" s="293" t="s">
        <v>1437</v>
      </c>
    </row>
    <row r="757" spans="1:5" x14ac:dyDescent="0.25">
      <c r="A757" s="317"/>
      <c r="B757" s="320"/>
      <c r="C757" s="321"/>
      <c r="D757" s="323"/>
      <c r="E757" s="294" t="s">
        <v>1438</v>
      </c>
    </row>
    <row r="758" spans="1:5" x14ac:dyDescent="0.25">
      <c r="A758" s="324" t="s">
        <v>1736</v>
      </c>
      <c r="B758" s="326"/>
      <c r="C758" s="327"/>
      <c r="D758" s="330" t="s">
        <v>46</v>
      </c>
      <c r="E758" s="291" t="s">
        <v>1437</v>
      </c>
    </row>
    <row r="759" spans="1:5" x14ac:dyDescent="0.25">
      <c r="A759" s="332"/>
      <c r="B759" s="333"/>
      <c r="C759" s="334"/>
      <c r="D759" s="335"/>
      <c r="E759" s="292" t="s">
        <v>1438</v>
      </c>
    </row>
    <row r="760" spans="1:5" x14ac:dyDescent="0.25">
      <c r="A760" s="316" t="s">
        <v>1814</v>
      </c>
      <c r="B760" s="318" t="s">
        <v>1715</v>
      </c>
      <c r="C760" s="319"/>
      <c r="D760" s="322" t="s">
        <v>46</v>
      </c>
      <c r="E760" s="293" t="s">
        <v>1437</v>
      </c>
    </row>
    <row r="761" spans="1:5" x14ac:dyDescent="0.25">
      <c r="A761" s="317"/>
      <c r="B761" s="320"/>
      <c r="C761" s="321"/>
      <c r="D761" s="323"/>
      <c r="E761" s="294" t="s">
        <v>1438</v>
      </c>
    </row>
    <row r="762" spans="1:5" x14ac:dyDescent="0.25">
      <c r="A762" s="324" t="s">
        <v>1815</v>
      </c>
      <c r="B762" s="326" t="s">
        <v>1728</v>
      </c>
      <c r="C762" s="327"/>
      <c r="D762" s="330" t="s">
        <v>46</v>
      </c>
      <c r="E762" s="291" t="s">
        <v>1437</v>
      </c>
    </row>
    <row r="763" spans="1:5" x14ac:dyDescent="0.25">
      <c r="A763" s="332"/>
      <c r="B763" s="333"/>
      <c r="C763" s="334"/>
      <c r="D763" s="335"/>
      <c r="E763" s="292" t="s">
        <v>1438</v>
      </c>
    </row>
    <row r="764" spans="1:5" x14ac:dyDescent="0.25">
      <c r="A764" s="316" t="s">
        <v>1816</v>
      </c>
      <c r="B764" s="318" t="s">
        <v>1736</v>
      </c>
      <c r="C764" s="319"/>
      <c r="D764" s="322" t="s">
        <v>46</v>
      </c>
      <c r="E764" s="293" t="s">
        <v>1437</v>
      </c>
    </row>
    <row r="765" spans="1:5" x14ac:dyDescent="0.25">
      <c r="A765" s="317"/>
      <c r="B765" s="320"/>
      <c r="C765" s="321"/>
      <c r="D765" s="323"/>
      <c r="E765" s="294" t="s">
        <v>1438</v>
      </c>
    </row>
    <row r="766" spans="1:5" x14ac:dyDescent="0.25">
      <c r="A766" s="324" t="s">
        <v>1817</v>
      </c>
      <c r="B766" s="326" t="s">
        <v>1761</v>
      </c>
      <c r="C766" s="327"/>
      <c r="D766" s="330" t="s">
        <v>46</v>
      </c>
      <c r="E766" s="291" t="s">
        <v>1437</v>
      </c>
    </row>
    <row r="767" spans="1:5" x14ac:dyDescent="0.25">
      <c r="A767" s="332"/>
      <c r="B767" s="333"/>
      <c r="C767" s="334"/>
      <c r="D767" s="335"/>
      <c r="E767" s="292" t="s">
        <v>1438</v>
      </c>
    </row>
    <row r="768" spans="1:5" x14ac:dyDescent="0.25">
      <c r="A768" s="316" t="s">
        <v>1818</v>
      </c>
      <c r="B768" s="318" t="s">
        <v>1770</v>
      </c>
      <c r="C768" s="319"/>
      <c r="D768" s="322" t="s">
        <v>46</v>
      </c>
      <c r="E768" s="293" t="s">
        <v>1437</v>
      </c>
    </row>
    <row r="769" spans="1:5" x14ac:dyDescent="0.25">
      <c r="A769" s="317"/>
      <c r="B769" s="320"/>
      <c r="C769" s="321"/>
      <c r="D769" s="323"/>
      <c r="E769" s="294" t="s">
        <v>1438</v>
      </c>
    </row>
    <row r="770" spans="1:5" x14ac:dyDescent="0.25">
      <c r="A770" s="324" t="s">
        <v>1819</v>
      </c>
      <c r="B770" s="326" t="s">
        <v>1796</v>
      </c>
      <c r="C770" s="327"/>
      <c r="D770" s="330" t="s">
        <v>46</v>
      </c>
      <c r="E770" s="291" t="s">
        <v>1437</v>
      </c>
    </row>
    <row r="771" spans="1:5" x14ac:dyDescent="0.25">
      <c r="A771" s="332"/>
      <c r="B771" s="333"/>
      <c r="C771" s="334"/>
      <c r="D771" s="335"/>
      <c r="E771" s="292" t="s">
        <v>1438</v>
      </c>
    </row>
    <row r="772" spans="1:5" x14ac:dyDescent="0.25">
      <c r="A772" s="316" t="s">
        <v>1820</v>
      </c>
      <c r="B772" s="318" t="s">
        <v>1808</v>
      </c>
      <c r="C772" s="319"/>
      <c r="D772" s="322" t="s">
        <v>46</v>
      </c>
      <c r="E772" s="293" t="s">
        <v>1437</v>
      </c>
    </row>
    <row r="773" spans="1:5" x14ac:dyDescent="0.25">
      <c r="A773" s="317"/>
      <c r="B773" s="320"/>
      <c r="C773" s="321"/>
      <c r="D773" s="323"/>
      <c r="E773" s="294" t="s">
        <v>1438</v>
      </c>
    </row>
    <row r="774" spans="1:5" x14ac:dyDescent="0.25">
      <c r="A774" s="324" t="s">
        <v>1808</v>
      </c>
      <c r="B774" s="326"/>
      <c r="C774" s="327"/>
      <c r="D774" s="330" t="s">
        <v>46</v>
      </c>
      <c r="E774" s="291" t="s">
        <v>1437</v>
      </c>
    </row>
    <row r="775" spans="1:5" x14ac:dyDescent="0.25">
      <c r="A775" s="332"/>
      <c r="B775" s="333"/>
      <c r="C775" s="334"/>
      <c r="D775" s="335"/>
      <c r="E775" s="292" t="s">
        <v>1438</v>
      </c>
    </row>
    <row r="776" spans="1:5" x14ac:dyDescent="0.25">
      <c r="A776" s="289" t="s">
        <v>1821</v>
      </c>
      <c r="B776" s="338"/>
      <c r="C776" s="339"/>
      <c r="D776" s="279" t="s">
        <v>46</v>
      </c>
      <c r="E776" s="290"/>
    </row>
    <row r="777" spans="1:5" x14ac:dyDescent="0.25">
      <c r="A777" s="324" t="s">
        <v>1822</v>
      </c>
      <c r="B777" s="326" t="s">
        <v>1690</v>
      </c>
      <c r="C777" s="327"/>
      <c r="D777" s="330" t="s">
        <v>46</v>
      </c>
      <c r="E777" s="291" t="s">
        <v>1437</v>
      </c>
    </row>
    <row r="778" spans="1:5" x14ac:dyDescent="0.25">
      <c r="A778" s="332"/>
      <c r="B778" s="333"/>
      <c r="C778" s="334"/>
      <c r="D778" s="335"/>
      <c r="E778" s="292" t="s">
        <v>1438</v>
      </c>
    </row>
    <row r="779" spans="1:5" x14ac:dyDescent="0.25">
      <c r="A779" s="316" t="s">
        <v>1823</v>
      </c>
      <c r="B779" s="318" t="s">
        <v>1808</v>
      </c>
      <c r="C779" s="319"/>
      <c r="D779" s="322" t="s">
        <v>46</v>
      </c>
      <c r="E779" s="293" t="s">
        <v>1437</v>
      </c>
    </row>
    <row r="780" spans="1:5" x14ac:dyDescent="0.25">
      <c r="A780" s="317"/>
      <c r="B780" s="320"/>
      <c r="C780" s="321"/>
      <c r="D780" s="323"/>
      <c r="E780" s="294" t="s">
        <v>1438</v>
      </c>
    </row>
    <row r="781" spans="1:5" x14ac:dyDescent="0.25">
      <c r="A781" s="324" t="s">
        <v>1824</v>
      </c>
      <c r="B781" s="326" t="s">
        <v>1788</v>
      </c>
      <c r="C781" s="327"/>
      <c r="D781" s="330" t="s">
        <v>46</v>
      </c>
      <c r="E781" s="291" t="s">
        <v>1437</v>
      </c>
    </row>
    <row r="782" spans="1:5" x14ac:dyDescent="0.25">
      <c r="A782" s="332"/>
      <c r="B782" s="333"/>
      <c r="C782" s="334"/>
      <c r="D782" s="335"/>
      <c r="E782" s="292" t="s">
        <v>1438</v>
      </c>
    </row>
    <row r="783" spans="1:5" x14ac:dyDescent="0.25">
      <c r="A783" s="316" t="s">
        <v>1825</v>
      </c>
      <c r="B783" s="318" t="s">
        <v>1808</v>
      </c>
      <c r="C783" s="319"/>
      <c r="D783" s="322" t="s">
        <v>46</v>
      </c>
      <c r="E783" s="293" t="s">
        <v>1437</v>
      </c>
    </row>
    <row r="784" spans="1:5" x14ac:dyDescent="0.25">
      <c r="A784" s="317"/>
      <c r="B784" s="320"/>
      <c r="C784" s="321"/>
      <c r="D784" s="323"/>
      <c r="E784" s="294" t="s">
        <v>1438</v>
      </c>
    </row>
    <row r="785" spans="1:5" x14ac:dyDescent="0.25">
      <c r="A785" s="324" t="s">
        <v>1826</v>
      </c>
      <c r="B785" s="326" t="s">
        <v>1728</v>
      </c>
      <c r="C785" s="327"/>
      <c r="D785" s="330" t="s">
        <v>46</v>
      </c>
      <c r="E785" s="291" t="s">
        <v>1437</v>
      </c>
    </row>
    <row r="786" spans="1:5" x14ac:dyDescent="0.25">
      <c r="A786" s="332"/>
      <c r="B786" s="333"/>
      <c r="C786" s="334"/>
      <c r="D786" s="335"/>
      <c r="E786" s="292" t="s">
        <v>1438</v>
      </c>
    </row>
    <row r="787" spans="1:5" x14ac:dyDescent="0.25">
      <c r="A787" s="316" t="s">
        <v>1827</v>
      </c>
      <c r="B787" s="318" t="s">
        <v>1728</v>
      </c>
      <c r="C787" s="319"/>
      <c r="D787" s="322" t="s">
        <v>46</v>
      </c>
      <c r="E787" s="293" t="s">
        <v>1437</v>
      </c>
    </row>
    <row r="788" spans="1:5" x14ac:dyDescent="0.25">
      <c r="A788" s="317"/>
      <c r="B788" s="320"/>
      <c r="C788" s="321"/>
      <c r="D788" s="323"/>
      <c r="E788" s="294" t="s">
        <v>1438</v>
      </c>
    </row>
    <row r="789" spans="1:5" x14ac:dyDescent="0.25">
      <c r="A789" s="324" t="s">
        <v>1788</v>
      </c>
      <c r="B789" s="326"/>
      <c r="C789" s="327"/>
      <c r="D789" s="330" t="s">
        <v>46</v>
      </c>
      <c r="E789" s="291" t="s">
        <v>1437</v>
      </c>
    </row>
    <row r="790" spans="1:5" x14ac:dyDescent="0.25">
      <c r="A790" s="332"/>
      <c r="B790" s="333"/>
      <c r="C790" s="334"/>
      <c r="D790" s="335"/>
      <c r="E790" s="292" t="s">
        <v>1438</v>
      </c>
    </row>
    <row r="791" spans="1:5" x14ac:dyDescent="0.25">
      <c r="A791" s="316" t="s">
        <v>1828</v>
      </c>
      <c r="B791" s="318"/>
      <c r="C791" s="319"/>
      <c r="D791" s="322" t="s">
        <v>47</v>
      </c>
      <c r="E791" s="293" t="s">
        <v>1437</v>
      </c>
    </row>
    <row r="792" spans="1:5" x14ac:dyDescent="0.25">
      <c r="A792" s="317"/>
      <c r="B792" s="320"/>
      <c r="C792" s="321"/>
      <c r="D792" s="323"/>
      <c r="E792" s="294" t="s">
        <v>1438</v>
      </c>
    </row>
    <row r="793" spans="1:5" x14ac:dyDescent="0.25">
      <c r="A793" s="324" t="s">
        <v>1829</v>
      </c>
      <c r="B793" s="326"/>
      <c r="C793" s="327"/>
      <c r="D793" s="330" t="s">
        <v>47</v>
      </c>
      <c r="E793" s="291" t="s">
        <v>1437</v>
      </c>
    </row>
    <row r="794" spans="1:5" x14ac:dyDescent="0.25">
      <c r="A794" s="332"/>
      <c r="B794" s="333"/>
      <c r="C794" s="334"/>
      <c r="D794" s="335"/>
      <c r="E794" s="292" t="s">
        <v>1438</v>
      </c>
    </row>
    <row r="795" spans="1:5" x14ac:dyDescent="0.25">
      <c r="A795" s="316" t="s">
        <v>1830</v>
      </c>
      <c r="B795" s="318"/>
      <c r="C795" s="319"/>
      <c r="D795" s="322" t="s">
        <v>47</v>
      </c>
      <c r="E795" s="293" t="s">
        <v>1437</v>
      </c>
    </row>
    <row r="796" spans="1:5" x14ac:dyDescent="0.25">
      <c r="A796" s="317"/>
      <c r="B796" s="320"/>
      <c r="C796" s="321"/>
      <c r="D796" s="323"/>
      <c r="E796" s="294" t="s">
        <v>1438</v>
      </c>
    </row>
    <row r="797" spans="1:5" x14ac:dyDescent="0.25">
      <c r="A797" s="324" t="s">
        <v>1831</v>
      </c>
      <c r="B797" s="326"/>
      <c r="C797" s="327"/>
      <c r="D797" s="330" t="s">
        <v>47</v>
      </c>
      <c r="E797" s="291" t="s">
        <v>1437</v>
      </c>
    </row>
    <row r="798" spans="1:5" x14ac:dyDescent="0.25">
      <c r="A798" s="332"/>
      <c r="B798" s="333"/>
      <c r="C798" s="334"/>
      <c r="D798" s="335"/>
      <c r="E798" s="292" t="s">
        <v>1438</v>
      </c>
    </row>
    <row r="799" spans="1:5" x14ac:dyDescent="0.25">
      <c r="A799" s="316" t="s">
        <v>1832</v>
      </c>
      <c r="B799" s="318"/>
      <c r="C799" s="319"/>
      <c r="D799" s="322" t="s">
        <v>47</v>
      </c>
      <c r="E799" s="293" t="s">
        <v>1437</v>
      </c>
    </row>
    <row r="800" spans="1:5" x14ac:dyDescent="0.25">
      <c r="A800" s="317"/>
      <c r="B800" s="320"/>
      <c r="C800" s="321"/>
      <c r="D800" s="323"/>
      <c r="E800" s="294" t="s">
        <v>1438</v>
      </c>
    </row>
    <row r="801" spans="1:5" x14ac:dyDescent="0.25">
      <c r="A801" s="324" t="s">
        <v>1833</v>
      </c>
      <c r="B801" s="326"/>
      <c r="C801" s="327"/>
      <c r="D801" s="330" t="s">
        <v>47</v>
      </c>
      <c r="E801" s="291" t="s">
        <v>1437</v>
      </c>
    </row>
    <row r="802" spans="1:5" x14ac:dyDescent="0.25">
      <c r="A802" s="332"/>
      <c r="B802" s="333"/>
      <c r="C802" s="334"/>
      <c r="D802" s="335"/>
      <c r="E802" s="292" t="s">
        <v>1438</v>
      </c>
    </row>
    <row r="803" spans="1:5" x14ac:dyDescent="0.25">
      <c r="A803" s="316" t="s">
        <v>1834</v>
      </c>
      <c r="B803" s="318"/>
      <c r="C803" s="319"/>
      <c r="D803" s="322" t="s">
        <v>47</v>
      </c>
      <c r="E803" s="293" t="s">
        <v>1437</v>
      </c>
    </row>
    <row r="804" spans="1:5" x14ac:dyDescent="0.25">
      <c r="A804" s="317"/>
      <c r="B804" s="320"/>
      <c r="C804" s="321"/>
      <c r="D804" s="323"/>
      <c r="E804" s="294" t="s">
        <v>1438</v>
      </c>
    </row>
    <row r="805" spans="1:5" x14ac:dyDescent="0.25">
      <c r="A805" s="324" t="s">
        <v>1835</v>
      </c>
      <c r="B805" s="326"/>
      <c r="C805" s="327"/>
      <c r="D805" s="330" t="s">
        <v>47</v>
      </c>
      <c r="E805" s="291" t="s">
        <v>1437</v>
      </c>
    </row>
    <row r="806" spans="1:5" x14ac:dyDescent="0.25">
      <c r="A806" s="332"/>
      <c r="B806" s="333"/>
      <c r="C806" s="334"/>
      <c r="D806" s="335"/>
      <c r="E806" s="292" t="s">
        <v>1438</v>
      </c>
    </row>
    <row r="807" spans="1:5" x14ac:dyDescent="0.25">
      <c r="A807" s="316" t="s">
        <v>1836</v>
      </c>
      <c r="B807" s="318"/>
      <c r="C807" s="319"/>
      <c r="D807" s="322" t="s">
        <v>47</v>
      </c>
      <c r="E807" s="293" t="s">
        <v>1437</v>
      </c>
    </row>
    <row r="808" spans="1:5" x14ac:dyDescent="0.25">
      <c r="A808" s="317"/>
      <c r="B808" s="320"/>
      <c r="C808" s="321"/>
      <c r="D808" s="323"/>
      <c r="E808" s="294" t="s">
        <v>1438</v>
      </c>
    </row>
    <row r="809" spans="1:5" x14ac:dyDescent="0.25">
      <c r="A809" s="324" t="s">
        <v>1837</v>
      </c>
      <c r="B809" s="326"/>
      <c r="C809" s="327"/>
      <c r="D809" s="330" t="s">
        <v>47</v>
      </c>
      <c r="E809" s="291" t="s">
        <v>1437</v>
      </c>
    </row>
    <row r="810" spans="1:5" x14ac:dyDescent="0.25">
      <c r="A810" s="332"/>
      <c r="B810" s="333"/>
      <c r="C810" s="334"/>
      <c r="D810" s="335"/>
      <c r="E810" s="292" t="s">
        <v>1438</v>
      </c>
    </row>
    <row r="811" spans="1:5" x14ac:dyDescent="0.25">
      <c r="A811" s="316" t="s">
        <v>1838</v>
      </c>
      <c r="B811" s="318"/>
      <c r="C811" s="319"/>
      <c r="D811" s="322" t="s">
        <v>47</v>
      </c>
      <c r="E811" s="293" t="s">
        <v>1437</v>
      </c>
    </row>
    <row r="812" spans="1:5" x14ac:dyDescent="0.25">
      <c r="A812" s="317"/>
      <c r="B812" s="320"/>
      <c r="C812" s="321"/>
      <c r="D812" s="323"/>
      <c r="E812" s="294" t="s">
        <v>1438</v>
      </c>
    </row>
    <row r="813" spans="1:5" x14ac:dyDescent="0.25">
      <c r="A813" s="324" t="s">
        <v>1839</v>
      </c>
      <c r="B813" s="326"/>
      <c r="C813" s="327"/>
      <c r="D813" s="330" t="s">
        <v>47</v>
      </c>
      <c r="E813" s="291" t="s">
        <v>1437</v>
      </c>
    </row>
    <row r="814" spans="1:5" x14ac:dyDescent="0.25">
      <c r="A814" s="332"/>
      <c r="B814" s="333"/>
      <c r="C814" s="334"/>
      <c r="D814" s="335"/>
      <c r="E814" s="292" t="s">
        <v>1438</v>
      </c>
    </row>
    <row r="815" spans="1:5" x14ac:dyDescent="0.25">
      <c r="A815" s="316" t="s">
        <v>1840</v>
      </c>
      <c r="B815" s="318"/>
      <c r="C815" s="319"/>
      <c r="D815" s="322" t="s">
        <v>47</v>
      </c>
      <c r="E815" s="293" t="s">
        <v>1437</v>
      </c>
    </row>
    <row r="816" spans="1:5" x14ac:dyDescent="0.25">
      <c r="A816" s="317"/>
      <c r="B816" s="320"/>
      <c r="C816" s="321"/>
      <c r="D816" s="323"/>
      <c r="E816" s="294" t="s">
        <v>1438</v>
      </c>
    </row>
    <row r="817" spans="1:5" x14ac:dyDescent="0.25">
      <c r="A817" s="324" t="s">
        <v>1841</v>
      </c>
      <c r="B817" s="326"/>
      <c r="C817" s="327"/>
      <c r="D817" s="330" t="s">
        <v>47</v>
      </c>
      <c r="E817" s="291" t="s">
        <v>1437</v>
      </c>
    </row>
    <row r="818" spans="1:5" x14ac:dyDescent="0.25">
      <c r="A818" s="332"/>
      <c r="B818" s="333"/>
      <c r="C818" s="334"/>
      <c r="D818" s="335"/>
      <c r="E818" s="292" t="s">
        <v>1438</v>
      </c>
    </row>
    <row r="819" spans="1:5" x14ac:dyDescent="0.25">
      <c r="A819" s="316" t="s">
        <v>1842</v>
      </c>
      <c r="B819" s="318"/>
      <c r="C819" s="319"/>
      <c r="D819" s="322" t="s">
        <v>47</v>
      </c>
      <c r="E819" s="293" t="s">
        <v>1437</v>
      </c>
    </row>
    <row r="820" spans="1:5" x14ac:dyDescent="0.25">
      <c r="A820" s="317"/>
      <c r="B820" s="320"/>
      <c r="C820" s="321"/>
      <c r="D820" s="323"/>
      <c r="E820" s="294" t="s">
        <v>1438</v>
      </c>
    </row>
    <row r="821" spans="1:5" x14ac:dyDescent="0.25">
      <c r="A821" s="324" t="s">
        <v>1843</v>
      </c>
      <c r="B821" s="326"/>
      <c r="C821" s="327"/>
      <c r="D821" s="330" t="s">
        <v>47</v>
      </c>
      <c r="E821" s="291" t="s">
        <v>1437</v>
      </c>
    </row>
    <row r="822" spans="1:5" x14ac:dyDescent="0.25">
      <c r="A822" s="332"/>
      <c r="B822" s="333"/>
      <c r="C822" s="334"/>
      <c r="D822" s="335"/>
      <c r="E822" s="292" t="s">
        <v>1438</v>
      </c>
    </row>
    <row r="823" spans="1:5" x14ac:dyDescent="0.25">
      <c r="A823" s="316" t="s">
        <v>1844</v>
      </c>
      <c r="B823" s="318"/>
      <c r="C823" s="319"/>
      <c r="D823" s="322" t="s">
        <v>47</v>
      </c>
      <c r="E823" s="293" t="s">
        <v>1437</v>
      </c>
    </row>
    <row r="824" spans="1:5" x14ac:dyDescent="0.25">
      <c r="A824" s="317"/>
      <c r="B824" s="320"/>
      <c r="C824" s="321"/>
      <c r="D824" s="323"/>
      <c r="E824" s="294" t="s">
        <v>1438</v>
      </c>
    </row>
    <row r="825" spans="1:5" x14ac:dyDescent="0.25">
      <c r="A825" s="324" t="s">
        <v>1845</v>
      </c>
      <c r="B825" s="326"/>
      <c r="C825" s="327"/>
      <c r="D825" s="330" t="s">
        <v>47</v>
      </c>
      <c r="E825" s="291" t="s">
        <v>1437</v>
      </c>
    </row>
    <row r="826" spans="1:5" x14ac:dyDescent="0.25">
      <c r="A826" s="332"/>
      <c r="B826" s="333"/>
      <c r="C826" s="334"/>
      <c r="D826" s="335"/>
      <c r="E826" s="292" t="s">
        <v>1438</v>
      </c>
    </row>
    <row r="827" spans="1:5" x14ac:dyDescent="0.25">
      <c r="A827" s="316" t="s">
        <v>1846</v>
      </c>
      <c r="B827" s="318" t="s">
        <v>1847</v>
      </c>
      <c r="C827" s="319"/>
      <c r="D827" s="322" t="s">
        <v>47</v>
      </c>
      <c r="E827" s="293" t="s">
        <v>1437</v>
      </c>
    </row>
    <row r="828" spans="1:5" x14ac:dyDescent="0.25">
      <c r="A828" s="317"/>
      <c r="B828" s="320"/>
      <c r="C828" s="321"/>
      <c r="D828" s="323"/>
      <c r="E828" s="294" t="s">
        <v>1438</v>
      </c>
    </row>
    <row r="829" spans="1:5" x14ac:dyDescent="0.25">
      <c r="A829" s="324" t="s">
        <v>1848</v>
      </c>
      <c r="B829" s="326" t="s">
        <v>1847</v>
      </c>
      <c r="C829" s="327"/>
      <c r="D829" s="330" t="s">
        <v>47</v>
      </c>
      <c r="E829" s="291" t="s">
        <v>1437</v>
      </c>
    </row>
    <row r="830" spans="1:5" x14ac:dyDescent="0.25">
      <c r="A830" s="332"/>
      <c r="B830" s="333"/>
      <c r="C830" s="334"/>
      <c r="D830" s="335"/>
      <c r="E830" s="292" t="s">
        <v>1438</v>
      </c>
    </row>
    <row r="831" spans="1:5" x14ac:dyDescent="0.25">
      <c r="A831" s="316" t="s">
        <v>1849</v>
      </c>
      <c r="B831" s="318" t="s">
        <v>1847</v>
      </c>
      <c r="C831" s="319"/>
      <c r="D831" s="322" t="s">
        <v>47</v>
      </c>
      <c r="E831" s="293" t="s">
        <v>1437</v>
      </c>
    </row>
    <row r="832" spans="1:5" x14ac:dyDescent="0.25">
      <c r="A832" s="317"/>
      <c r="B832" s="320"/>
      <c r="C832" s="321"/>
      <c r="D832" s="323"/>
      <c r="E832" s="294" t="s">
        <v>1438</v>
      </c>
    </row>
    <row r="833" spans="1:5" x14ac:dyDescent="0.25">
      <c r="A833" s="324" t="s">
        <v>1850</v>
      </c>
      <c r="B833" s="326" t="s">
        <v>1847</v>
      </c>
      <c r="C833" s="327"/>
      <c r="D833" s="330" t="s">
        <v>47</v>
      </c>
      <c r="E833" s="291" t="s">
        <v>1437</v>
      </c>
    </row>
    <row r="834" spans="1:5" x14ac:dyDescent="0.25">
      <c r="A834" s="332"/>
      <c r="B834" s="333"/>
      <c r="C834" s="334"/>
      <c r="D834" s="335"/>
      <c r="E834" s="292" t="s">
        <v>1438</v>
      </c>
    </row>
    <row r="835" spans="1:5" x14ac:dyDescent="0.25">
      <c r="A835" s="316" t="s">
        <v>1851</v>
      </c>
      <c r="B835" s="318" t="s">
        <v>1847</v>
      </c>
      <c r="C835" s="319"/>
      <c r="D835" s="322" t="s">
        <v>47</v>
      </c>
      <c r="E835" s="293" t="s">
        <v>1437</v>
      </c>
    </row>
    <row r="836" spans="1:5" x14ac:dyDescent="0.25">
      <c r="A836" s="317"/>
      <c r="B836" s="320"/>
      <c r="C836" s="321"/>
      <c r="D836" s="323"/>
      <c r="E836" s="294" t="s">
        <v>1438</v>
      </c>
    </row>
    <row r="837" spans="1:5" x14ac:dyDescent="0.25">
      <c r="A837" s="324" t="s">
        <v>1852</v>
      </c>
      <c r="B837" s="326" t="s">
        <v>1847</v>
      </c>
      <c r="C837" s="327"/>
      <c r="D837" s="330" t="s">
        <v>47</v>
      </c>
      <c r="E837" s="291" t="s">
        <v>1437</v>
      </c>
    </row>
    <row r="838" spans="1:5" x14ac:dyDescent="0.25">
      <c r="A838" s="332"/>
      <c r="B838" s="333"/>
      <c r="C838" s="334"/>
      <c r="D838" s="335"/>
      <c r="E838" s="292" t="s">
        <v>1438</v>
      </c>
    </row>
    <row r="839" spans="1:5" x14ac:dyDescent="0.25">
      <c r="A839" s="316" t="s">
        <v>1853</v>
      </c>
      <c r="B839" s="318" t="s">
        <v>1847</v>
      </c>
      <c r="C839" s="319"/>
      <c r="D839" s="322" t="s">
        <v>47</v>
      </c>
      <c r="E839" s="293" t="s">
        <v>1437</v>
      </c>
    </row>
    <row r="840" spans="1:5" x14ac:dyDescent="0.25">
      <c r="A840" s="317"/>
      <c r="B840" s="320"/>
      <c r="C840" s="321"/>
      <c r="D840" s="323"/>
      <c r="E840" s="294" t="s">
        <v>1438</v>
      </c>
    </row>
    <row r="841" spans="1:5" x14ac:dyDescent="0.25">
      <c r="A841" s="324" t="s">
        <v>1854</v>
      </c>
      <c r="B841" s="326" t="s">
        <v>1847</v>
      </c>
      <c r="C841" s="327"/>
      <c r="D841" s="330" t="s">
        <v>47</v>
      </c>
      <c r="E841" s="291" t="s">
        <v>1437</v>
      </c>
    </row>
    <row r="842" spans="1:5" x14ac:dyDescent="0.25">
      <c r="A842" s="332"/>
      <c r="B842" s="333"/>
      <c r="C842" s="334"/>
      <c r="D842" s="335"/>
      <c r="E842" s="292" t="s">
        <v>1438</v>
      </c>
    </row>
    <row r="843" spans="1:5" x14ac:dyDescent="0.25">
      <c r="A843" s="316" t="s">
        <v>1855</v>
      </c>
      <c r="B843" s="318" t="s">
        <v>1847</v>
      </c>
      <c r="C843" s="319"/>
      <c r="D843" s="322" t="s">
        <v>47</v>
      </c>
      <c r="E843" s="293" t="s">
        <v>1437</v>
      </c>
    </row>
    <row r="844" spans="1:5" x14ac:dyDescent="0.25">
      <c r="A844" s="317"/>
      <c r="B844" s="320"/>
      <c r="C844" s="321"/>
      <c r="D844" s="323"/>
      <c r="E844" s="294" t="s">
        <v>1438</v>
      </c>
    </row>
    <row r="845" spans="1:5" x14ac:dyDescent="0.25">
      <c r="A845" s="324" t="s">
        <v>1856</v>
      </c>
      <c r="B845" s="326" t="s">
        <v>1847</v>
      </c>
      <c r="C845" s="327"/>
      <c r="D845" s="330" t="s">
        <v>47</v>
      </c>
      <c r="E845" s="291" t="s">
        <v>1437</v>
      </c>
    </row>
    <row r="846" spans="1:5" x14ac:dyDescent="0.25">
      <c r="A846" s="332"/>
      <c r="B846" s="333"/>
      <c r="C846" s="334"/>
      <c r="D846" s="335"/>
      <c r="E846" s="292" t="s">
        <v>1438</v>
      </c>
    </row>
    <row r="847" spans="1:5" x14ac:dyDescent="0.25">
      <c r="A847" s="316" t="s">
        <v>1857</v>
      </c>
      <c r="B847" s="318" t="s">
        <v>1847</v>
      </c>
      <c r="C847" s="319"/>
      <c r="D847" s="322" t="s">
        <v>47</v>
      </c>
      <c r="E847" s="293" t="s">
        <v>1437</v>
      </c>
    </row>
    <row r="848" spans="1:5" x14ac:dyDescent="0.25">
      <c r="A848" s="317"/>
      <c r="B848" s="320"/>
      <c r="C848" s="321"/>
      <c r="D848" s="323"/>
      <c r="E848" s="294" t="s">
        <v>1438</v>
      </c>
    </row>
    <row r="849" spans="1:5" x14ac:dyDescent="0.25">
      <c r="A849" s="324" t="s">
        <v>1858</v>
      </c>
      <c r="B849" s="326" t="s">
        <v>1847</v>
      </c>
      <c r="C849" s="327"/>
      <c r="D849" s="330" t="s">
        <v>47</v>
      </c>
      <c r="E849" s="291" t="s">
        <v>1437</v>
      </c>
    </row>
    <row r="850" spans="1:5" x14ac:dyDescent="0.25">
      <c r="A850" s="332"/>
      <c r="B850" s="333"/>
      <c r="C850" s="334"/>
      <c r="D850" s="335"/>
      <c r="E850" s="292" t="s">
        <v>1438</v>
      </c>
    </row>
    <row r="851" spans="1:5" x14ac:dyDescent="0.25">
      <c r="A851" s="316" t="s">
        <v>1556</v>
      </c>
      <c r="B851" s="318" t="s">
        <v>1847</v>
      </c>
      <c r="C851" s="319"/>
      <c r="D851" s="322" t="s">
        <v>47</v>
      </c>
      <c r="E851" s="293" t="s">
        <v>1437</v>
      </c>
    </row>
    <row r="852" spans="1:5" x14ac:dyDescent="0.25">
      <c r="A852" s="317"/>
      <c r="B852" s="320"/>
      <c r="C852" s="321"/>
      <c r="D852" s="323"/>
      <c r="E852" s="294" t="s">
        <v>1438</v>
      </c>
    </row>
    <row r="853" spans="1:5" x14ac:dyDescent="0.25">
      <c r="A853" s="324" t="s">
        <v>1859</v>
      </c>
      <c r="B853" s="326" t="s">
        <v>1847</v>
      </c>
      <c r="C853" s="327"/>
      <c r="D853" s="330" t="s">
        <v>47</v>
      </c>
      <c r="E853" s="291" t="s">
        <v>1437</v>
      </c>
    </row>
    <row r="854" spans="1:5" x14ac:dyDescent="0.25">
      <c r="A854" s="332"/>
      <c r="B854" s="333"/>
      <c r="C854" s="334"/>
      <c r="D854" s="335"/>
      <c r="E854" s="292" t="s">
        <v>1438</v>
      </c>
    </row>
    <row r="855" spans="1:5" x14ac:dyDescent="0.25">
      <c r="A855" s="316" t="s">
        <v>1860</v>
      </c>
      <c r="B855" s="318" t="s">
        <v>1847</v>
      </c>
      <c r="C855" s="319"/>
      <c r="D855" s="322" t="s">
        <v>47</v>
      </c>
      <c r="E855" s="293" t="s">
        <v>1437</v>
      </c>
    </row>
    <row r="856" spans="1:5" x14ac:dyDescent="0.25">
      <c r="A856" s="317"/>
      <c r="B856" s="320"/>
      <c r="C856" s="321"/>
      <c r="D856" s="323"/>
      <c r="E856" s="294" t="s">
        <v>1438</v>
      </c>
    </row>
    <row r="857" spans="1:5" x14ac:dyDescent="0.25">
      <c r="A857" s="324" t="s">
        <v>1861</v>
      </c>
      <c r="B857" s="326" t="s">
        <v>1847</v>
      </c>
      <c r="C857" s="327"/>
      <c r="D857" s="330" t="s">
        <v>47</v>
      </c>
      <c r="E857" s="291" t="s">
        <v>1437</v>
      </c>
    </row>
    <row r="858" spans="1:5" x14ac:dyDescent="0.25">
      <c r="A858" s="332"/>
      <c r="B858" s="333"/>
      <c r="C858" s="334"/>
      <c r="D858" s="335"/>
      <c r="E858" s="292" t="s">
        <v>1438</v>
      </c>
    </row>
    <row r="859" spans="1:5" x14ac:dyDescent="0.25">
      <c r="A859" s="316" t="s">
        <v>1862</v>
      </c>
      <c r="B859" s="318" t="s">
        <v>1847</v>
      </c>
      <c r="C859" s="319"/>
      <c r="D859" s="322" t="s">
        <v>47</v>
      </c>
      <c r="E859" s="293" t="s">
        <v>1437</v>
      </c>
    </row>
    <row r="860" spans="1:5" x14ac:dyDescent="0.25">
      <c r="A860" s="317"/>
      <c r="B860" s="320"/>
      <c r="C860" s="321"/>
      <c r="D860" s="323"/>
      <c r="E860" s="294" t="s">
        <v>1438</v>
      </c>
    </row>
    <row r="861" spans="1:5" x14ac:dyDescent="0.25">
      <c r="A861" s="324" t="s">
        <v>1863</v>
      </c>
      <c r="B861" s="326" t="s">
        <v>1847</v>
      </c>
      <c r="C861" s="327"/>
      <c r="D861" s="330" t="s">
        <v>47</v>
      </c>
      <c r="E861" s="291" t="s">
        <v>1437</v>
      </c>
    </row>
    <row r="862" spans="1:5" x14ac:dyDescent="0.25">
      <c r="A862" s="332"/>
      <c r="B862" s="333"/>
      <c r="C862" s="334"/>
      <c r="D862" s="335"/>
      <c r="E862" s="292" t="s">
        <v>1438</v>
      </c>
    </row>
    <row r="863" spans="1:5" x14ac:dyDescent="0.25">
      <c r="A863" s="316" t="s">
        <v>1864</v>
      </c>
      <c r="B863" s="318" t="s">
        <v>1847</v>
      </c>
      <c r="C863" s="319"/>
      <c r="D863" s="322" t="s">
        <v>47</v>
      </c>
      <c r="E863" s="293" t="s">
        <v>1437</v>
      </c>
    </row>
    <row r="864" spans="1:5" x14ac:dyDescent="0.25">
      <c r="A864" s="317"/>
      <c r="B864" s="320"/>
      <c r="C864" s="321"/>
      <c r="D864" s="323"/>
      <c r="E864" s="294" t="s">
        <v>1438</v>
      </c>
    </row>
    <row r="865" spans="1:5" x14ac:dyDescent="0.25">
      <c r="A865" s="324" t="s">
        <v>1865</v>
      </c>
      <c r="B865" s="326" t="s">
        <v>1847</v>
      </c>
      <c r="C865" s="327"/>
      <c r="D865" s="330" t="s">
        <v>47</v>
      </c>
      <c r="E865" s="291" t="s">
        <v>1437</v>
      </c>
    </row>
    <row r="866" spans="1:5" x14ac:dyDescent="0.25">
      <c r="A866" s="332"/>
      <c r="B866" s="333"/>
      <c r="C866" s="334"/>
      <c r="D866" s="335"/>
      <c r="E866" s="292" t="s">
        <v>1438</v>
      </c>
    </row>
    <row r="867" spans="1:5" x14ac:dyDescent="0.25">
      <c r="A867" s="316" t="s">
        <v>1866</v>
      </c>
      <c r="B867" s="318" t="s">
        <v>1847</v>
      </c>
      <c r="C867" s="319"/>
      <c r="D867" s="322" t="s">
        <v>47</v>
      </c>
      <c r="E867" s="293" t="s">
        <v>1437</v>
      </c>
    </row>
    <row r="868" spans="1:5" x14ac:dyDescent="0.25">
      <c r="A868" s="317"/>
      <c r="B868" s="320"/>
      <c r="C868" s="321"/>
      <c r="D868" s="323"/>
      <c r="E868" s="294" t="s">
        <v>1438</v>
      </c>
    </row>
    <row r="869" spans="1:5" x14ac:dyDescent="0.25">
      <c r="A869" s="324" t="s">
        <v>1867</v>
      </c>
      <c r="B869" s="326" t="s">
        <v>1847</v>
      </c>
      <c r="C869" s="327"/>
      <c r="D869" s="330" t="s">
        <v>47</v>
      </c>
      <c r="E869" s="291" t="s">
        <v>1437</v>
      </c>
    </row>
    <row r="870" spans="1:5" x14ac:dyDescent="0.25">
      <c r="A870" s="332"/>
      <c r="B870" s="333"/>
      <c r="C870" s="334"/>
      <c r="D870" s="335"/>
      <c r="E870" s="292" t="s">
        <v>1438</v>
      </c>
    </row>
    <row r="871" spans="1:5" x14ac:dyDescent="0.25">
      <c r="A871" s="316" t="s">
        <v>1868</v>
      </c>
      <c r="B871" s="318" t="s">
        <v>1869</v>
      </c>
      <c r="C871" s="319"/>
      <c r="D871" s="322" t="s">
        <v>47</v>
      </c>
      <c r="E871" s="293" t="s">
        <v>1437</v>
      </c>
    </row>
    <row r="872" spans="1:5" x14ac:dyDescent="0.25">
      <c r="A872" s="317"/>
      <c r="B872" s="320"/>
      <c r="C872" s="321"/>
      <c r="D872" s="323"/>
      <c r="E872" s="294" t="s">
        <v>1438</v>
      </c>
    </row>
    <row r="873" spans="1:5" x14ac:dyDescent="0.25">
      <c r="A873" s="324" t="s">
        <v>1870</v>
      </c>
      <c r="B873" s="326" t="s">
        <v>1869</v>
      </c>
      <c r="C873" s="327"/>
      <c r="D873" s="330" t="s">
        <v>47</v>
      </c>
      <c r="E873" s="291" t="s">
        <v>1437</v>
      </c>
    </row>
    <row r="874" spans="1:5" x14ac:dyDescent="0.25">
      <c r="A874" s="332"/>
      <c r="B874" s="333"/>
      <c r="C874" s="334"/>
      <c r="D874" s="335"/>
      <c r="E874" s="292" t="s">
        <v>1438</v>
      </c>
    </row>
    <row r="875" spans="1:5" x14ac:dyDescent="0.25">
      <c r="A875" s="316" t="s">
        <v>1871</v>
      </c>
      <c r="B875" s="318" t="s">
        <v>1869</v>
      </c>
      <c r="C875" s="319"/>
      <c r="D875" s="322" t="s">
        <v>47</v>
      </c>
      <c r="E875" s="293" t="s">
        <v>1437</v>
      </c>
    </row>
    <row r="876" spans="1:5" x14ac:dyDescent="0.25">
      <c r="A876" s="317"/>
      <c r="B876" s="320"/>
      <c r="C876" s="321"/>
      <c r="D876" s="323"/>
      <c r="E876" s="294" t="s">
        <v>1438</v>
      </c>
    </row>
    <row r="877" spans="1:5" x14ac:dyDescent="0.25">
      <c r="A877" s="324" t="s">
        <v>1872</v>
      </c>
      <c r="B877" s="326" t="s">
        <v>1869</v>
      </c>
      <c r="C877" s="327"/>
      <c r="D877" s="330" t="s">
        <v>47</v>
      </c>
      <c r="E877" s="291" t="s">
        <v>1437</v>
      </c>
    </row>
    <row r="878" spans="1:5" x14ac:dyDescent="0.25">
      <c r="A878" s="332"/>
      <c r="B878" s="333"/>
      <c r="C878" s="334"/>
      <c r="D878" s="335"/>
      <c r="E878" s="292" t="s">
        <v>1438</v>
      </c>
    </row>
    <row r="879" spans="1:5" x14ac:dyDescent="0.25">
      <c r="A879" s="316" t="s">
        <v>1873</v>
      </c>
      <c r="B879" s="318" t="s">
        <v>1869</v>
      </c>
      <c r="C879" s="319"/>
      <c r="D879" s="322" t="s">
        <v>47</v>
      </c>
      <c r="E879" s="293" t="s">
        <v>1437</v>
      </c>
    </row>
    <row r="880" spans="1:5" x14ac:dyDescent="0.25">
      <c r="A880" s="317"/>
      <c r="B880" s="320"/>
      <c r="C880" s="321"/>
      <c r="D880" s="323"/>
      <c r="E880" s="294" t="s">
        <v>1438</v>
      </c>
    </row>
    <row r="881" spans="1:5" x14ac:dyDescent="0.25">
      <c r="A881" s="324" t="s">
        <v>1874</v>
      </c>
      <c r="B881" s="326" t="s">
        <v>1875</v>
      </c>
      <c r="C881" s="327"/>
      <c r="D881" s="330" t="s">
        <v>47</v>
      </c>
      <c r="E881" s="291" t="s">
        <v>1437</v>
      </c>
    </row>
    <row r="882" spans="1:5" x14ac:dyDescent="0.25">
      <c r="A882" s="332"/>
      <c r="B882" s="333"/>
      <c r="C882" s="334"/>
      <c r="D882" s="335"/>
      <c r="E882" s="292" t="s">
        <v>1438</v>
      </c>
    </row>
    <row r="883" spans="1:5" x14ac:dyDescent="0.25">
      <c r="A883" s="316" t="s">
        <v>1876</v>
      </c>
      <c r="B883" s="318" t="s">
        <v>1875</v>
      </c>
      <c r="C883" s="319"/>
      <c r="D883" s="322" t="s">
        <v>47</v>
      </c>
      <c r="E883" s="293" t="s">
        <v>1437</v>
      </c>
    </row>
    <row r="884" spans="1:5" x14ac:dyDescent="0.25">
      <c r="A884" s="317"/>
      <c r="B884" s="320"/>
      <c r="C884" s="321"/>
      <c r="D884" s="323"/>
      <c r="E884" s="294" t="s">
        <v>1438</v>
      </c>
    </row>
    <row r="885" spans="1:5" x14ac:dyDescent="0.25">
      <c r="A885" s="324" t="s">
        <v>1877</v>
      </c>
      <c r="B885" s="326" t="s">
        <v>1875</v>
      </c>
      <c r="C885" s="327"/>
      <c r="D885" s="330" t="s">
        <v>47</v>
      </c>
      <c r="E885" s="291" t="s">
        <v>1437</v>
      </c>
    </row>
    <row r="886" spans="1:5" x14ac:dyDescent="0.25">
      <c r="A886" s="332"/>
      <c r="B886" s="333"/>
      <c r="C886" s="334"/>
      <c r="D886" s="335"/>
      <c r="E886" s="292" t="s">
        <v>1438</v>
      </c>
    </row>
    <row r="887" spans="1:5" x14ac:dyDescent="0.25">
      <c r="A887" s="316" t="s">
        <v>1878</v>
      </c>
      <c r="B887" s="318" t="s">
        <v>1875</v>
      </c>
      <c r="C887" s="319"/>
      <c r="D887" s="322" t="s">
        <v>47</v>
      </c>
      <c r="E887" s="293" t="s">
        <v>1437</v>
      </c>
    </row>
    <row r="888" spans="1:5" x14ac:dyDescent="0.25">
      <c r="A888" s="317"/>
      <c r="B888" s="320"/>
      <c r="C888" s="321"/>
      <c r="D888" s="323"/>
      <c r="E888" s="294" t="s">
        <v>1438</v>
      </c>
    </row>
    <row r="889" spans="1:5" x14ac:dyDescent="0.25">
      <c r="A889" s="324" t="s">
        <v>1879</v>
      </c>
      <c r="B889" s="326" t="s">
        <v>1880</v>
      </c>
      <c r="C889" s="327"/>
      <c r="D889" s="330" t="s">
        <v>47</v>
      </c>
      <c r="E889" s="291" t="s">
        <v>1437</v>
      </c>
    </row>
    <row r="890" spans="1:5" x14ac:dyDescent="0.25">
      <c r="A890" s="332"/>
      <c r="B890" s="333"/>
      <c r="C890" s="334"/>
      <c r="D890" s="335"/>
      <c r="E890" s="292" t="s">
        <v>1438</v>
      </c>
    </row>
    <row r="891" spans="1:5" x14ac:dyDescent="0.25">
      <c r="A891" s="316" t="s">
        <v>1881</v>
      </c>
      <c r="B891" s="318" t="s">
        <v>1880</v>
      </c>
      <c r="C891" s="319"/>
      <c r="D891" s="322" t="s">
        <v>47</v>
      </c>
      <c r="E891" s="293" t="s">
        <v>1437</v>
      </c>
    </row>
    <row r="892" spans="1:5" x14ac:dyDescent="0.25">
      <c r="A892" s="317"/>
      <c r="B892" s="320"/>
      <c r="C892" s="321"/>
      <c r="D892" s="323"/>
      <c r="E892" s="294" t="s">
        <v>1438</v>
      </c>
    </row>
    <row r="893" spans="1:5" x14ac:dyDescent="0.25">
      <c r="A893" s="324" t="s">
        <v>1882</v>
      </c>
      <c r="B893" s="326" t="s">
        <v>1880</v>
      </c>
      <c r="C893" s="327"/>
      <c r="D893" s="330" t="s">
        <v>47</v>
      </c>
      <c r="E893" s="291" t="s">
        <v>1437</v>
      </c>
    </row>
    <row r="894" spans="1:5" x14ac:dyDescent="0.25">
      <c r="A894" s="332"/>
      <c r="B894" s="333"/>
      <c r="C894" s="334"/>
      <c r="D894" s="335"/>
      <c r="E894" s="292" t="s">
        <v>1438</v>
      </c>
    </row>
    <row r="895" spans="1:5" x14ac:dyDescent="0.25">
      <c r="A895" s="316" t="s">
        <v>1883</v>
      </c>
      <c r="B895" s="318" t="s">
        <v>1880</v>
      </c>
      <c r="C895" s="319"/>
      <c r="D895" s="322" t="s">
        <v>47</v>
      </c>
      <c r="E895" s="293" t="s">
        <v>1437</v>
      </c>
    </row>
    <row r="896" spans="1:5" x14ac:dyDescent="0.25">
      <c r="A896" s="317"/>
      <c r="B896" s="320"/>
      <c r="C896" s="321"/>
      <c r="D896" s="323"/>
      <c r="E896" s="294" t="s">
        <v>1438</v>
      </c>
    </row>
    <row r="897" spans="1:5" x14ac:dyDescent="0.25">
      <c r="A897" s="324" t="s">
        <v>1884</v>
      </c>
      <c r="B897" s="326" t="s">
        <v>1880</v>
      </c>
      <c r="C897" s="327"/>
      <c r="D897" s="330" t="s">
        <v>47</v>
      </c>
      <c r="E897" s="291" t="s">
        <v>1437</v>
      </c>
    </row>
    <row r="898" spans="1:5" x14ac:dyDescent="0.25">
      <c r="A898" s="332"/>
      <c r="B898" s="333"/>
      <c r="C898" s="334"/>
      <c r="D898" s="335"/>
      <c r="E898" s="292" t="s">
        <v>1438</v>
      </c>
    </row>
    <row r="899" spans="1:5" x14ac:dyDescent="0.25">
      <c r="A899" s="316" t="s">
        <v>1885</v>
      </c>
      <c r="B899" s="318" t="s">
        <v>1880</v>
      </c>
      <c r="C899" s="319"/>
      <c r="D899" s="322" t="s">
        <v>47</v>
      </c>
      <c r="E899" s="293" t="s">
        <v>1437</v>
      </c>
    </row>
    <row r="900" spans="1:5" x14ac:dyDescent="0.25">
      <c r="A900" s="317"/>
      <c r="B900" s="320"/>
      <c r="C900" s="321"/>
      <c r="D900" s="323"/>
      <c r="E900" s="294" t="s">
        <v>1438</v>
      </c>
    </row>
    <row r="901" spans="1:5" x14ac:dyDescent="0.25">
      <c r="A901" s="324" t="s">
        <v>1886</v>
      </c>
      <c r="B901" s="326" t="s">
        <v>1880</v>
      </c>
      <c r="C901" s="327"/>
      <c r="D901" s="330" t="s">
        <v>47</v>
      </c>
      <c r="E901" s="291" t="s">
        <v>1437</v>
      </c>
    </row>
    <row r="902" spans="1:5" x14ac:dyDescent="0.25">
      <c r="A902" s="332"/>
      <c r="B902" s="333"/>
      <c r="C902" s="334"/>
      <c r="D902" s="335"/>
      <c r="E902" s="292" t="s">
        <v>1438</v>
      </c>
    </row>
    <row r="903" spans="1:5" x14ac:dyDescent="0.25">
      <c r="A903" s="316" t="s">
        <v>1546</v>
      </c>
      <c r="B903" s="318" t="s">
        <v>1880</v>
      </c>
      <c r="C903" s="319"/>
      <c r="D903" s="322" t="s">
        <v>47</v>
      </c>
      <c r="E903" s="293" t="s">
        <v>1437</v>
      </c>
    </row>
    <row r="904" spans="1:5" x14ac:dyDescent="0.25">
      <c r="A904" s="317"/>
      <c r="B904" s="320"/>
      <c r="C904" s="321"/>
      <c r="D904" s="323"/>
      <c r="E904" s="294" t="s">
        <v>1438</v>
      </c>
    </row>
    <row r="905" spans="1:5" x14ac:dyDescent="0.25">
      <c r="A905" s="324" t="s">
        <v>1887</v>
      </c>
      <c r="B905" s="326" t="s">
        <v>1880</v>
      </c>
      <c r="C905" s="327"/>
      <c r="D905" s="330" t="s">
        <v>47</v>
      </c>
      <c r="E905" s="291" t="s">
        <v>1437</v>
      </c>
    </row>
    <row r="906" spans="1:5" x14ac:dyDescent="0.25">
      <c r="A906" s="332"/>
      <c r="B906" s="333"/>
      <c r="C906" s="334"/>
      <c r="D906" s="335"/>
      <c r="E906" s="292" t="s">
        <v>1438</v>
      </c>
    </row>
    <row r="907" spans="1:5" x14ac:dyDescent="0.25">
      <c r="A907" s="316" t="s">
        <v>1888</v>
      </c>
      <c r="B907" s="318" t="s">
        <v>1880</v>
      </c>
      <c r="C907" s="319"/>
      <c r="D907" s="322" t="s">
        <v>47</v>
      </c>
      <c r="E907" s="293" t="s">
        <v>1437</v>
      </c>
    </row>
    <row r="908" spans="1:5" x14ac:dyDescent="0.25">
      <c r="A908" s="317"/>
      <c r="B908" s="320"/>
      <c r="C908" s="321"/>
      <c r="D908" s="323"/>
      <c r="E908" s="294" t="s">
        <v>1438</v>
      </c>
    </row>
    <row r="909" spans="1:5" x14ac:dyDescent="0.25">
      <c r="A909" s="324" t="s">
        <v>1889</v>
      </c>
      <c r="B909" s="326" t="s">
        <v>1880</v>
      </c>
      <c r="C909" s="327"/>
      <c r="D909" s="330" t="s">
        <v>47</v>
      </c>
      <c r="E909" s="291" t="s">
        <v>1437</v>
      </c>
    </row>
    <row r="910" spans="1:5" x14ac:dyDescent="0.25">
      <c r="A910" s="332"/>
      <c r="B910" s="333"/>
      <c r="C910" s="334"/>
      <c r="D910" s="335"/>
      <c r="E910" s="292" t="s">
        <v>1438</v>
      </c>
    </row>
    <row r="911" spans="1:5" x14ac:dyDescent="0.25">
      <c r="A911" s="316" t="s">
        <v>1858</v>
      </c>
      <c r="B911" s="318" t="s">
        <v>1880</v>
      </c>
      <c r="C911" s="319"/>
      <c r="D911" s="322" t="s">
        <v>47</v>
      </c>
      <c r="E911" s="293" t="s">
        <v>1437</v>
      </c>
    </row>
    <row r="912" spans="1:5" x14ac:dyDescent="0.25">
      <c r="A912" s="317"/>
      <c r="B912" s="320"/>
      <c r="C912" s="321"/>
      <c r="D912" s="323"/>
      <c r="E912" s="294" t="s">
        <v>1438</v>
      </c>
    </row>
    <row r="913" spans="1:5" x14ac:dyDescent="0.25">
      <c r="A913" s="324" t="s">
        <v>1890</v>
      </c>
      <c r="B913" s="326" t="s">
        <v>1891</v>
      </c>
      <c r="C913" s="327"/>
      <c r="D913" s="330" t="s">
        <v>47</v>
      </c>
      <c r="E913" s="291" t="s">
        <v>1437</v>
      </c>
    </row>
    <row r="914" spans="1:5" x14ac:dyDescent="0.25">
      <c r="A914" s="332"/>
      <c r="B914" s="333"/>
      <c r="C914" s="334"/>
      <c r="D914" s="335"/>
      <c r="E914" s="292" t="s">
        <v>1438</v>
      </c>
    </row>
    <row r="915" spans="1:5" x14ac:dyDescent="0.25">
      <c r="A915" s="316" t="s">
        <v>1892</v>
      </c>
      <c r="B915" s="318" t="s">
        <v>1891</v>
      </c>
      <c r="C915" s="319"/>
      <c r="D915" s="322" t="s">
        <v>47</v>
      </c>
      <c r="E915" s="293" t="s">
        <v>1437</v>
      </c>
    </row>
    <row r="916" spans="1:5" x14ac:dyDescent="0.25">
      <c r="A916" s="317"/>
      <c r="B916" s="320"/>
      <c r="C916" s="321"/>
      <c r="D916" s="323"/>
      <c r="E916" s="294" t="s">
        <v>1438</v>
      </c>
    </row>
    <row r="917" spans="1:5" x14ac:dyDescent="0.25">
      <c r="A917" s="324" t="s">
        <v>1893</v>
      </c>
      <c r="B917" s="326" t="s">
        <v>1891</v>
      </c>
      <c r="C917" s="327"/>
      <c r="D917" s="330" t="s">
        <v>47</v>
      </c>
      <c r="E917" s="291" t="s">
        <v>1437</v>
      </c>
    </row>
    <row r="918" spans="1:5" x14ac:dyDescent="0.25">
      <c r="A918" s="332"/>
      <c r="B918" s="333"/>
      <c r="C918" s="334"/>
      <c r="D918" s="335"/>
      <c r="E918" s="292" t="s">
        <v>1438</v>
      </c>
    </row>
    <row r="919" spans="1:5" x14ac:dyDescent="0.25">
      <c r="A919" s="316" t="s">
        <v>1894</v>
      </c>
      <c r="B919" s="318" t="s">
        <v>1891</v>
      </c>
      <c r="C919" s="319"/>
      <c r="D919" s="322" t="s">
        <v>47</v>
      </c>
      <c r="E919" s="293" t="s">
        <v>1437</v>
      </c>
    </row>
    <row r="920" spans="1:5" x14ac:dyDescent="0.25">
      <c r="A920" s="317"/>
      <c r="B920" s="320"/>
      <c r="C920" s="321"/>
      <c r="D920" s="323"/>
      <c r="E920" s="294" t="s">
        <v>1438</v>
      </c>
    </row>
    <row r="921" spans="1:5" x14ac:dyDescent="0.25">
      <c r="A921" s="324" t="s">
        <v>1895</v>
      </c>
      <c r="B921" s="326" t="s">
        <v>1891</v>
      </c>
      <c r="C921" s="327"/>
      <c r="D921" s="330" t="s">
        <v>47</v>
      </c>
      <c r="E921" s="291" t="s">
        <v>1437</v>
      </c>
    </row>
    <row r="922" spans="1:5" x14ac:dyDescent="0.25">
      <c r="A922" s="332"/>
      <c r="B922" s="333"/>
      <c r="C922" s="334"/>
      <c r="D922" s="335"/>
      <c r="E922" s="292" t="s">
        <v>1438</v>
      </c>
    </row>
    <row r="923" spans="1:5" x14ac:dyDescent="0.25">
      <c r="A923" s="316" t="s">
        <v>1896</v>
      </c>
      <c r="B923" s="318" t="s">
        <v>1891</v>
      </c>
      <c r="C923" s="319"/>
      <c r="D923" s="322" t="s">
        <v>47</v>
      </c>
      <c r="E923" s="293" t="s">
        <v>1437</v>
      </c>
    </row>
    <row r="924" spans="1:5" x14ac:dyDescent="0.25">
      <c r="A924" s="317"/>
      <c r="B924" s="320"/>
      <c r="C924" s="321"/>
      <c r="D924" s="323"/>
      <c r="E924" s="294" t="s">
        <v>1438</v>
      </c>
    </row>
    <row r="925" spans="1:5" x14ac:dyDescent="0.25">
      <c r="A925" s="324" t="s">
        <v>1897</v>
      </c>
      <c r="B925" s="326" t="s">
        <v>1898</v>
      </c>
      <c r="C925" s="327"/>
      <c r="D925" s="330" t="s">
        <v>47</v>
      </c>
      <c r="E925" s="291" t="s">
        <v>1437</v>
      </c>
    </row>
    <row r="926" spans="1:5" x14ac:dyDescent="0.25">
      <c r="A926" s="332"/>
      <c r="B926" s="333"/>
      <c r="C926" s="334"/>
      <c r="D926" s="335"/>
      <c r="E926" s="292" t="s">
        <v>1438</v>
      </c>
    </row>
    <row r="927" spans="1:5" x14ac:dyDescent="0.25">
      <c r="A927" s="316" t="s">
        <v>1899</v>
      </c>
      <c r="B927" s="318" t="s">
        <v>1898</v>
      </c>
      <c r="C927" s="319"/>
      <c r="D927" s="322" t="s">
        <v>47</v>
      </c>
      <c r="E927" s="293" t="s">
        <v>1437</v>
      </c>
    </row>
    <row r="928" spans="1:5" x14ac:dyDescent="0.25">
      <c r="A928" s="317"/>
      <c r="B928" s="320"/>
      <c r="C928" s="321"/>
      <c r="D928" s="323"/>
      <c r="E928" s="294" t="s">
        <v>1438</v>
      </c>
    </row>
    <row r="929" spans="1:5" x14ac:dyDescent="0.25">
      <c r="A929" s="324" t="s">
        <v>1900</v>
      </c>
      <c r="B929" s="326" t="s">
        <v>1898</v>
      </c>
      <c r="C929" s="327"/>
      <c r="D929" s="330" t="s">
        <v>47</v>
      </c>
      <c r="E929" s="291" t="s">
        <v>1437</v>
      </c>
    </row>
    <row r="930" spans="1:5" x14ac:dyDescent="0.25">
      <c r="A930" s="332"/>
      <c r="B930" s="333"/>
      <c r="C930" s="334"/>
      <c r="D930" s="335"/>
      <c r="E930" s="292" t="s">
        <v>1438</v>
      </c>
    </row>
    <row r="931" spans="1:5" x14ac:dyDescent="0.25">
      <c r="A931" s="316" t="s">
        <v>1901</v>
      </c>
      <c r="B931" s="318" t="s">
        <v>1898</v>
      </c>
      <c r="C931" s="319"/>
      <c r="D931" s="322" t="s">
        <v>47</v>
      </c>
      <c r="E931" s="293" t="s">
        <v>1437</v>
      </c>
    </row>
    <row r="932" spans="1:5" x14ac:dyDescent="0.25">
      <c r="A932" s="317"/>
      <c r="B932" s="320"/>
      <c r="C932" s="321"/>
      <c r="D932" s="323"/>
      <c r="E932" s="294" t="s">
        <v>1438</v>
      </c>
    </row>
    <row r="933" spans="1:5" x14ac:dyDescent="0.25">
      <c r="A933" s="324" t="s">
        <v>1902</v>
      </c>
      <c r="B933" s="326" t="s">
        <v>1898</v>
      </c>
      <c r="C933" s="327"/>
      <c r="D933" s="330" t="s">
        <v>47</v>
      </c>
      <c r="E933" s="291" t="s">
        <v>1437</v>
      </c>
    </row>
    <row r="934" spans="1:5" x14ac:dyDescent="0.25">
      <c r="A934" s="332"/>
      <c r="B934" s="333"/>
      <c r="C934" s="334"/>
      <c r="D934" s="335"/>
      <c r="E934" s="292" t="s">
        <v>1438</v>
      </c>
    </row>
    <row r="935" spans="1:5" x14ac:dyDescent="0.25">
      <c r="A935" s="316" t="s">
        <v>1903</v>
      </c>
      <c r="B935" s="318" t="s">
        <v>1898</v>
      </c>
      <c r="C935" s="319"/>
      <c r="D935" s="322" t="s">
        <v>47</v>
      </c>
      <c r="E935" s="293" t="s">
        <v>1437</v>
      </c>
    </row>
    <row r="936" spans="1:5" x14ac:dyDescent="0.25">
      <c r="A936" s="317"/>
      <c r="B936" s="320"/>
      <c r="C936" s="321"/>
      <c r="D936" s="323"/>
      <c r="E936" s="294" t="s">
        <v>1438</v>
      </c>
    </row>
    <row r="937" spans="1:5" x14ac:dyDescent="0.25">
      <c r="A937" s="324" t="s">
        <v>1904</v>
      </c>
      <c r="B937" s="326" t="s">
        <v>1898</v>
      </c>
      <c r="C937" s="327"/>
      <c r="D937" s="330" t="s">
        <v>47</v>
      </c>
      <c r="E937" s="291" t="s">
        <v>1437</v>
      </c>
    </row>
    <row r="938" spans="1:5" x14ac:dyDescent="0.25">
      <c r="A938" s="332"/>
      <c r="B938" s="333"/>
      <c r="C938" s="334"/>
      <c r="D938" s="335"/>
      <c r="E938" s="292" t="s">
        <v>1438</v>
      </c>
    </row>
    <row r="939" spans="1:5" x14ac:dyDescent="0.25">
      <c r="A939" s="316" t="s">
        <v>1905</v>
      </c>
      <c r="B939" s="318" t="s">
        <v>1898</v>
      </c>
      <c r="C939" s="319"/>
      <c r="D939" s="322" t="s">
        <v>47</v>
      </c>
      <c r="E939" s="293" t="s">
        <v>1437</v>
      </c>
    </row>
    <row r="940" spans="1:5" x14ac:dyDescent="0.25">
      <c r="A940" s="317"/>
      <c r="B940" s="320"/>
      <c r="C940" s="321"/>
      <c r="D940" s="323"/>
      <c r="E940" s="294" t="s">
        <v>1438</v>
      </c>
    </row>
    <row r="941" spans="1:5" x14ac:dyDescent="0.25">
      <c r="A941" s="324" t="s">
        <v>1556</v>
      </c>
      <c r="B941" s="326" t="s">
        <v>1906</v>
      </c>
      <c r="C941" s="327"/>
      <c r="D941" s="330" t="s">
        <v>47</v>
      </c>
      <c r="E941" s="291" t="s">
        <v>1437</v>
      </c>
    </row>
    <row r="942" spans="1:5" x14ac:dyDescent="0.25">
      <c r="A942" s="332"/>
      <c r="B942" s="333"/>
      <c r="C942" s="334"/>
      <c r="D942" s="335"/>
      <c r="E942" s="292" t="s">
        <v>1438</v>
      </c>
    </row>
    <row r="943" spans="1:5" x14ac:dyDescent="0.25">
      <c r="A943" s="316" t="s">
        <v>1907</v>
      </c>
      <c r="B943" s="318" t="s">
        <v>1906</v>
      </c>
      <c r="C943" s="319"/>
      <c r="D943" s="322" t="s">
        <v>47</v>
      </c>
      <c r="E943" s="293" t="s">
        <v>1437</v>
      </c>
    </row>
    <row r="944" spans="1:5" x14ac:dyDescent="0.25">
      <c r="A944" s="317"/>
      <c r="B944" s="320"/>
      <c r="C944" s="321"/>
      <c r="D944" s="323"/>
      <c r="E944" s="294" t="s">
        <v>1438</v>
      </c>
    </row>
    <row r="945" spans="1:5" x14ac:dyDescent="0.25">
      <c r="A945" s="324" t="s">
        <v>1908</v>
      </c>
      <c r="B945" s="326" t="s">
        <v>1906</v>
      </c>
      <c r="C945" s="327"/>
      <c r="D945" s="330" t="s">
        <v>47</v>
      </c>
      <c r="E945" s="291" t="s">
        <v>1437</v>
      </c>
    </row>
    <row r="946" spans="1:5" x14ac:dyDescent="0.25">
      <c r="A946" s="332"/>
      <c r="B946" s="333"/>
      <c r="C946" s="334"/>
      <c r="D946" s="335"/>
      <c r="E946" s="292" t="s">
        <v>1438</v>
      </c>
    </row>
    <row r="947" spans="1:5" x14ac:dyDescent="0.25">
      <c r="A947" s="316" t="s">
        <v>1909</v>
      </c>
      <c r="B947" s="318" t="s">
        <v>1910</v>
      </c>
      <c r="C947" s="319"/>
      <c r="D947" s="322" t="s">
        <v>47</v>
      </c>
      <c r="E947" s="293" t="s">
        <v>1437</v>
      </c>
    </row>
    <row r="948" spans="1:5" x14ac:dyDescent="0.25">
      <c r="A948" s="317"/>
      <c r="B948" s="320"/>
      <c r="C948" s="321"/>
      <c r="D948" s="323"/>
      <c r="E948" s="294" t="s">
        <v>1438</v>
      </c>
    </row>
    <row r="949" spans="1:5" x14ac:dyDescent="0.25">
      <c r="A949" s="324" t="s">
        <v>1911</v>
      </c>
      <c r="B949" s="326" t="s">
        <v>1910</v>
      </c>
      <c r="C949" s="327"/>
      <c r="D949" s="330" t="s">
        <v>47</v>
      </c>
      <c r="E949" s="291" t="s">
        <v>1437</v>
      </c>
    </row>
    <row r="950" spans="1:5" x14ac:dyDescent="0.25">
      <c r="A950" s="332"/>
      <c r="B950" s="333"/>
      <c r="C950" s="334"/>
      <c r="D950" s="335"/>
      <c r="E950" s="292" t="s">
        <v>1438</v>
      </c>
    </row>
    <row r="951" spans="1:5" x14ac:dyDescent="0.25">
      <c r="A951" s="316" t="s">
        <v>1912</v>
      </c>
      <c r="B951" s="318" t="s">
        <v>1910</v>
      </c>
      <c r="C951" s="319"/>
      <c r="D951" s="322" t="s">
        <v>47</v>
      </c>
      <c r="E951" s="293" t="s">
        <v>1437</v>
      </c>
    </row>
    <row r="952" spans="1:5" x14ac:dyDescent="0.25">
      <c r="A952" s="317"/>
      <c r="B952" s="320"/>
      <c r="C952" s="321"/>
      <c r="D952" s="323"/>
      <c r="E952" s="294" t="s">
        <v>1438</v>
      </c>
    </row>
    <row r="953" spans="1:5" x14ac:dyDescent="0.25">
      <c r="A953" s="324" t="s">
        <v>1913</v>
      </c>
      <c r="B953" s="326" t="s">
        <v>1910</v>
      </c>
      <c r="C953" s="327"/>
      <c r="D953" s="330" t="s">
        <v>47</v>
      </c>
      <c r="E953" s="291" t="s">
        <v>1437</v>
      </c>
    </row>
    <row r="954" spans="1:5" x14ac:dyDescent="0.25">
      <c r="A954" s="332"/>
      <c r="B954" s="333"/>
      <c r="C954" s="334"/>
      <c r="D954" s="335"/>
      <c r="E954" s="292" t="s">
        <v>1438</v>
      </c>
    </row>
    <row r="955" spans="1:5" x14ac:dyDescent="0.25">
      <c r="A955" s="316" t="s">
        <v>1914</v>
      </c>
      <c r="B955" s="318" t="s">
        <v>1910</v>
      </c>
      <c r="C955" s="319"/>
      <c r="D955" s="322" t="s">
        <v>47</v>
      </c>
      <c r="E955" s="293" t="s">
        <v>1437</v>
      </c>
    </row>
    <row r="956" spans="1:5" x14ac:dyDescent="0.25">
      <c r="A956" s="317"/>
      <c r="B956" s="320"/>
      <c r="C956" s="321"/>
      <c r="D956" s="323"/>
      <c r="E956" s="294" t="s">
        <v>1438</v>
      </c>
    </row>
    <row r="957" spans="1:5" x14ac:dyDescent="0.25">
      <c r="A957" s="324" t="s">
        <v>1915</v>
      </c>
      <c r="B957" s="326" t="s">
        <v>1910</v>
      </c>
      <c r="C957" s="327"/>
      <c r="D957" s="330" t="s">
        <v>47</v>
      </c>
      <c r="E957" s="291" t="s">
        <v>1437</v>
      </c>
    </row>
    <row r="958" spans="1:5" x14ac:dyDescent="0.25">
      <c r="A958" s="332"/>
      <c r="B958" s="333"/>
      <c r="C958" s="334"/>
      <c r="D958" s="335"/>
      <c r="E958" s="292" t="s">
        <v>1438</v>
      </c>
    </row>
    <row r="959" spans="1:5" x14ac:dyDescent="0.25">
      <c r="A959" s="316" t="s">
        <v>1916</v>
      </c>
      <c r="B959" s="318" t="s">
        <v>1910</v>
      </c>
      <c r="C959" s="319"/>
      <c r="D959" s="322" t="s">
        <v>47</v>
      </c>
      <c r="E959" s="293" t="s">
        <v>1437</v>
      </c>
    </row>
    <row r="960" spans="1:5" x14ac:dyDescent="0.25">
      <c r="A960" s="317"/>
      <c r="B960" s="320"/>
      <c r="C960" s="321"/>
      <c r="D960" s="323"/>
      <c r="E960" s="294" t="s">
        <v>1438</v>
      </c>
    </row>
    <row r="961" spans="1:5" x14ac:dyDescent="0.25">
      <c r="A961" s="324" t="s">
        <v>1917</v>
      </c>
      <c r="B961" s="326" t="s">
        <v>1910</v>
      </c>
      <c r="C961" s="327"/>
      <c r="D961" s="330" t="s">
        <v>47</v>
      </c>
      <c r="E961" s="291" t="s">
        <v>1437</v>
      </c>
    </row>
    <row r="962" spans="1:5" x14ac:dyDescent="0.25">
      <c r="A962" s="332"/>
      <c r="B962" s="333"/>
      <c r="C962" s="334"/>
      <c r="D962" s="335"/>
      <c r="E962" s="292" t="s">
        <v>1438</v>
      </c>
    </row>
    <row r="963" spans="1:5" x14ac:dyDescent="0.25">
      <c r="A963" s="316" t="s">
        <v>1918</v>
      </c>
      <c r="B963" s="318" t="s">
        <v>1910</v>
      </c>
      <c r="C963" s="319"/>
      <c r="D963" s="322" t="s">
        <v>47</v>
      </c>
      <c r="E963" s="293" t="s">
        <v>1437</v>
      </c>
    </row>
    <row r="964" spans="1:5" x14ac:dyDescent="0.25">
      <c r="A964" s="317"/>
      <c r="B964" s="320"/>
      <c r="C964" s="321"/>
      <c r="D964" s="323"/>
      <c r="E964" s="294" t="s">
        <v>1438</v>
      </c>
    </row>
    <row r="965" spans="1:5" x14ac:dyDescent="0.25">
      <c r="A965" s="324" t="s">
        <v>1919</v>
      </c>
      <c r="B965" s="326" t="s">
        <v>1910</v>
      </c>
      <c r="C965" s="327"/>
      <c r="D965" s="330" t="s">
        <v>47</v>
      </c>
      <c r="E965" s="291" t="s">
        <v>1437</v>
      </c>
    </row>
    <row r="966" spans="1:5" x14ac:dyDescent="0.25">
      <c r="A966" s="332"/>
      <c r="B966" s="333"/>
      <c r="C966" s="334"/>
      <c r="D966" s="335"/>
      <c r="E966" s="292" t="s">
        <v>1438</v>
      </c>
    </row>
    <row r="967" spans="1:5" x14ac:dyDescent="0.25">
      <c r="A967" s="316" t="s">
        <v>1920</v>
      </c>
      <c r="B967" s="318" t="s">
        <v>1910</v>
      </c>
      <c r="C967" s="319"/>
      <c r="D967" s="322" t="s">
        <v>47</v>
      </c>
      <c r="E967" s="293" t="s">
        <v>1437</v>
      </c>
    </row>
    <row r="968" spans="1:5" x14ac:dyDescent="0.25">
      <c r="A968" s="317"/>
      <c r="B968" s="320"/>
      <c r="C968" s="321"/>
      <c r="D968" s="323"/>
      <c r="E968" s="294" t="s">
        <v>1438</v>
      </c>
    </row>
    <row r="969" spans="1:5" x14ac:dyDescent="0.25">
      <c r="A969" s="324" t="s">
        <v>1921</v>
      </c>
      <c r="B969" s="326" t="s">
        <v>1910</v>
      </c>
      <c r="C969" s="327"/>
      <c r="D969" s="330" t="s">
        <v>47</v>
      </c>
      <c r="E969" s="291" t="s">
        <v>1437</v>
      </c>
    </row>
    <row r="970" spans="1:5" x14ac:dyDescent="0.25">
      <c r="A970" s="332"/>
      <c r="B970" s="333"/>
      <c r="C970" s="334"/>
      <c r="D970" s="335"/>
      <c r="E970" s="292" t="s">
        <v>1438</v>
      </c>
    </row>
    <row r="971" spans="1:5" x14ac:dyDescent="0.25">
      <c r="A971" s="316" t="s">
        <v>1556</v>
      </c>
      <c r="B971" s="318" t="s">
        <v>1910</v>
      </c>
      <c r="C971" s="319"/>
      <c r="D971" s="322" t="s">
        <v>47</v>
      </c>
      <c r="E971" s="293" t="s">
        <v>1437</v>
      </c>
    </row>
    <row r="972" spans="1:5" x14ac:dyDescent="0.25">
      <c r="A972" s="317"/>
      <c r="B972" s="320"/>
      <c r="C972" s="321"/>
      <c r="D972" s="323"/>
      <c r="E972" s="294" t="s">
        <v>1438</v>
      </c>
    </row>
    <row r="973" spans="1:5" x14ac:dyDescent="0.25">
      <c r="A973" s="324" t="s">
        <v>1922</v>
      </c>
      <c r="B973" s="326" t="s">
        <v>1910</v>
      </c>
      <c r="C973" s="327"/>
      <c r="D973" s="330" t="s">
        <v>47</v>
      </c>
      <c r="E973" s="291" t="s">
        <v>1437</v>
      </c>
    </row>
    <row r="974" spans="1:5" x14ac:dyDescent="0.25">
      <c r="A974" s="332"/>
      <c r="B974" s="333"/>
      <c r="C974" s="334"/>
      <c r="D974" s="335"/>
      <c r="E974" s="292" t="s">
        <v>1438</v>
      </c>
    </row>
    <row r="975" spans="1:5" x14ac:dyDescent="0.25">
      <c r="A975" s="316" t="s">
        <v>1923</v>
      </c>
      <c r="B975" s="318" t="s">
        <v>1910</v>
      </c>
      <c r="C975" s="319"/>
      <c r="D975" s="322" t="s">
        <v>47</v>
      </c>
      <c r="E975" s="293" t="s">
        <v>1437</v>
      </c>
    </row>
    <row r="976" spans="1:5" x14ac:dyDescent="0.25">
      <c r="A976" s="317"/>
      <c r="B976" s="320"/>
      <c r="C976" s="321"/>
      <c r="D976" s="323"/>
      <c r="E976" s="294" t="s">
        <v>1438</v>
      </c>
    </row>
    <row r="977" spans="1:5" x14ac:dyDescent="0.25">
      <c r="A977" s="324" t="s">
        <v>1924</v>
      </c>
      <c r="B977" s="326" t="s">
        <v>1910</v>
      </c>
      <c r="C977" s="327"/>
      <c r="D977" s="330" t="s">
        <v>47</v>
      </c>
      <c r="E977" s="291" t="s">
        <v>1437</v>
      </c>
    </row>
    <row r="978" spans="1:5" x14ac:dyDescent="0.25">
      <c r="A978" s="332"/>
      <c r="B978" s="333"/>
      <c r="C978" s="334"/>
      <c r="D978" s="335"/>
      <c r="E978" s="292" t="s">
        <v>1438</v>
      </c>
    </row>
    <row r="979" spans="1:5" x14ac:dyDescent="0.25">
      <c r="A979" s="316" t="s">
        <v>1925</v>
      </c>
      <c r="B979" s="318" t="s">
        <v>1926</v>
      </c>
      <c r="C979" s="319"/>
      <c r="D979" s="322" t="s">
        <v>47</v>
      </c>
      <c r="E979" s="293" t="s">
        <v>1437</v>
      </c>
    </row>
    <row r="980" spans="1:5" x14ac:dyDescent="0.25">
      <c r="A980" s="317"/>
      <c r="B980" s="320"/>
      <c r="C980" s="321"/>
      <c r="D980" s="323"/>
      <c r="E980" s="294" t="s">
        <v>1438</v>
      </c>
    </row>
    <row r="981" spans="1:5" x14ac:dyDescent="0.25">
      <c r="A981" s="324" t="s">
        <v>1927</v>
      </c>
      <c r="B981" s="326" t="s">
        <v>1926</v>
      </c>
      <c r="C981" s="327"/>
      <c r="D981" s="330" t="s">
        <v>47</v>
      </c>
      <c r="E981" s="291" t="s">
        <v>1437</v>
      </c>
    </row>
    <row r="982" spans="1:5" x14ac:dyDescent="0.25">
      <c r="A982" s="332"/>
      <c r="B982" s="333"/>
      <c r="C982" s="334"/>
      <c r="D982" s="335"/>
      <c r="E982" s="292" t="s">
        <v>1438</v>
      </c>
    </row>
    <row r="983" spans="1:5" x14ac:dyDescent="0.25">
      <c r="A983" s="316" t="s">
        <v>1928</v>
      </c>
      <c r="B983" s="318" t="s">
        <v>1926</v>
      </c>
      <c r="C983" s="319"/>
      <c r="D983" s="322" t="s">
        <v>47</v>
      </c>
      <c r="E983" s="293" t="s">
        <v>1437</v>
      </c>
    </row>
    <row r="984" spans="1:5" x14ac:dyDescent="0.25">
      <c r="A984" s="317"/>
      <c r="B984" s="320"/>
      <c r="C984" s="321"/>
      <c r="D984" s="323"/>
      <c r="E984" s="294" t="s">
        <v>1438</v>
      </c>
    </row>
    <row r="985" spans="1:5" x14ac:dyDescent="0.25">
      <c r="A985" s="324" t="s">
        <v>1929</v>
      </c>
      <c r="B985" s="326" t="s">
        <v>1926</v>
      </c>
      <c r="C985" s="327"/>
      <c r="D985" s="330" t="s">
        <v>47</v>
      </c>
      <c r="E985" s="291" t="s">
        <v>1437</v>
      </c>
    </row>
    <row r="986" spans="1:5" x14ac:dyDescent="0.25">
      <c r="A986" s="332"/>
      <c r="B986" s="333"/>
      <c r="C986" s="334"/>
      <c r="D986" s="335"/>
      <c r="E986" s="292" t="s">
        <v>1438</v>
      </c>
    </row>
    <row r="987" spans="1:5" x14ac:dyDescent="0.25">
      <c r="A987" s="316" t="s">
        <v>1930</v>
      </c>
      <c r="B987" s="318" t="s">
        <v>1926</v>
      </c>
      <c r="C987" s="319"/>
      <c r="D987" s="322" t="s">
        <v>47</v>
      </c>
      <c r="E987" s="293" t="s">
        <v>1437</v>
      </c>
    </row>
    <row r="988" spans="1:5" x14ac:dyDescent="0.25">
      <c r="A988" s="317"/>
      <c r="B988" s="320"/>
      <c r="C988" s="321"/>
      <c r="D988" s="323"/>
      <c r="E988" s="294" t="s">
        <v>1438</v>
      </c>
    </row>
    <row r="989" spans="1:5" x14ac:dyDescent="0.25">
      <c r="A989" s="324" t="s">
        <v>1931</v>
      </c>
      <c r="B989" s="326" t="s">
        <v>1932</v>
      </c>
      <c r="C989" s="327"/>
      <c r="D989" s="330" t="s">
        <v>47</v>
      </c>
      <c r="E989" s="291" t="s">
        <v>1437</v>
      </c>
    </row>
    <row r="990" spans="1:5" x14ac:dyDescent="0.25">
      <c r="A990" s="332"/>
      <c r="B990" s="333"/>
      <c r="C990" s="334"/>
      <c r="D990" s="335"/>
      <c r="E990" s="292" t="s">
        <v>1438</v>
      </c>
    </row>
    <row r="991" spans="1:5" x14ac:dyDescent="0.25">
      <c r="A991" s="316" t="s">
        <v>1933</v>
      </c>
      <c r="B991" s="318" t="s">
        <v>1932</v>
      </c>
      <c r="C991" s="319"/>
      <c r="D991" s="322" t="s">
        <v>47</v>
      </c>
      <c r="E991" s="293" t="s">
        <v>1437</v>
      </c>
    </row>
    <row r="992" spans="1:5" x14ac:dyDescent="0.25">
      <c r="A992" s="317"/>
      <c r="B992" s="320"/>
      <c r="C992" s="321"/>
      <c r="D992" s="323"/>
      <c r="E992" s="294" t="s">
        <v>1438</v>
      </c>
    </row>
    <row r="993" spans="1:5" x14ac:dyDescent="0.25">
      <c r="A993" s="324" t="s">
        <v>1934</v>
      </c>
      <c r="B993" s="326" t="s">
        <v>1932</v>
      </c>
      <c r="C993" s="327"/>
      <c r="D993" s="330" t="s">
        <v>47</v>
      </c>
      <c r="E993" s="291" t="s">
        <v>1437</v>
      </c>
    </row>
    <row r="994" spans="1:5" x14ac:dyDescent="0.25">
      <c r="A994" s="332"/>
      <c r="B994" s="333"/>
      <c r="C994" s="334"/>
      <c r="D994" s="335"/>
      <c r="E994" s="292" t="s">
        <v>1438</v>
      </c>
    </row>
    <row r="995" spans="1:5" x14ac:dyDescent="0.25">
      <c r="A995" s="316" t="s">
        <v>1935</v>
      </c>
      <c r="B995" s="318" t="s">
        <v>1932</v>
      </c>
      <c r="C995" s="319"/>
      <c r="D995" s="322" t="s">
        <v>47</v>
      </c>
      <c r="E995" s="293" t="s">
        <v>1437</v>
      </c>
    </row>
    <row r="996" spans="1:5" x14ac:dyDescent="0.25">
      <c r="A996" s="317"/>
      <c r="B996" s="320"/>
      <c r="C996" s="321"/>
      <c r="D996" s="323"/>
      <c r="E996" s="294" t="s">
        <v>1438</v>
      </c>
    </row>
    <row r="997" spans="1:5" x14ac:dyDescent="0.25">
      <c r="A997" s="324" t="s">
        <v>1936</v>
      </c>
      <c r="B997" s="326" t="s">
        <v>1932</v>
      </c>
      <c r="C997" s="327"/>
      <c r="D997" s="330" t="s">
        <v>47</v>
      </c>
      <c r="E997" s="291" t="s">
        <v>1437</v>
      </c>
    </row>
    <row r="998" spans="1:5" x14ac:dyDescent="0.25">
      <c r="A998" s="332"/>
      <c r="B998" s="333"/>
      <c r="C998" s="334"/>
      <c r="D998" s="335"/>
      <c r="E998" s="292" t="s">
        <v>1438</v>
      </c>
    </row>
    <row r="999" spans="1:5" x14ac:dyDescent="0.25">
      <c r="A999" s="316" t="s">
        <v>1937</v>
      </c>
      <c r="B999" s="318" t="s">
        <v>1932</v>
      </c>
      <c r="C999" s="319"/>
      <c r="D999" s="322" t="s">
        <v>47</v>
      </c>
      <c r="E999" s="293" t="s">
        <v>1437</v>
      </c>
    </row>
    <row r="1000" spans="1:5" x14ac:dyDescent="0.25">
      <c r="A1000" s="317"/>
      <c r="B1000" s="320"/>
      <c r="C1000" s="321"/>
      <c r="D1000" s="323"/>
      <c r="E1000" s="294" t="s">
        <v>1438</v>
      </c>
    </row>
    <row r="1001" spans="1:5" x14ac:dyDescent="0.25">
      <c r="A1001" s="324" t="s">
        <v>1938</v>
      </c>
      <c r="B1001" s="326" t="s">
        <v>1932</v>
      </c>
      <c r="C1001" s="327"/>
      <c r="D1001" s="330" t="s">
        <v>47</v>
      </c>
      <c r="E1001" s="291" t="s">
        <v>1437</v>
      </c>
    </row>
    <row r="1002" spans="1:5" x14ac:dyDescent="0.25">
      <c r="A1002" s="332"/>
      <c r="B1002" s="333"/>
      <c r="C1002" s="334"/>
      <c r="D1002" s="335"/>
      <c r="E1002" s="292" t="s">
        <v>1438</v>
      </c>
    </row>
    <row r="1003" spans="1:5" x14ac:dyDescent="0.25">
      <c r="A1003" s="316" t="s">
        <v>1939</v>
      </c>
      <c r="B1003" s="318" t="s">
        <v>1932</v>
      </c>
      <c r="C1003" s="319"/>
      <c r="D1003" s="322" t="s">
        <v>47</v>
      </c>
      <c r="E1003" s="293" t="s">
        <v>1437</v>
      </c>
    </row>
    <row r="1004" spans="1:5" x14ac:dyDescent="0.25">
      <c r="A1004" s="317"/>
      <c r="B1004" s="320"/>
      <c r="C1004" s="321"/>
      <c r="D1004" s="323"/>
      <c r="E1004" s="294" t="s">
        <v>1438</v>
      </c>
    </row>
    <row r="1005" spans="1:5" x14ac:dyDescent="0.25">
      <c r="A1005" s="324" t="s">
        <v>1940</v>
      </c>
      <c r="B1005" s="326" t="s">
        <v>1941</v>
      </c>
      <c r="C1005" s="327"/>
      <c r="D1005" s="330" t="s">
        <v>47</v>
      </c>
      <c r="E1005" s="291" t="s">
        <v>1437</v>
      </c>
    </row>
    <row r="1006" spans="1:5" x14ac:dyDescent="0.25">
      <c r="A1006" s="332"/>
      <c r="B1006" s="333"/>
      <c r="C1006" s="334"/>
      <c r="D1006" s="335"/>
      <c r="E1006" s="292" t="s">
        <v>1438</v>
      </c>
    </row>
    <row r="1007" spans="1:5" x14ac:dyDescent="0.25">
      <c r="A1007" s="316" t="s">
        <v>1449</v>
      </c>
      <c r="B1007" s="318" t="s">
        <v>1941</v>
      </c>
      <c r="C1007" s="319"/>
      <c r="D1007" s="322" t="s">
        <v>47</v>
      </c>
      <c r="E1007" s="293" t="s">
        <v>1437</v>
      </c>
    </row>
    <row r="1008" spans="1:5" x14ac:dyDescent="0.25">
      <c r="A1008" s="317"/>
      <c r="B1008" s="320"/>
      <c r="C1008" s="321"/>
      <c r="D1008" s="323"/>
      <c r="E1008" s="294" t="s">
        <v>1438</v>
      </c>
    </row>
    <row r="1009" spans="1:5" x14ac:dyDescent="0.25">
      <c r="A1009" s="324" t="s">
        <v>1942</v>
      </c>
      <c r="B1009" s="326" t="s">
        <v>1941</v>
      </c>
      <c r="C1009" s="327"/>
      <c r="D1009" s="330" t="s">
        <v>47</v>
      </c>
      <c r="E1009" s="291" t="s">
        <v>1437</v>
      </c>
    </row>
    <row r="1010" spans="1:5" x14ac:dyDescent="0.25">
      <c r="A1010" s="332"/>
      <c r="B1010" s="333"/>
      <c r="C1010" s="334"/>
      <c r="D1010" s="335"/>
      <c r="E1010" s="292" t="s">
        <v>1438</v>
      </c>
    </row>
    <row r="1011" spans="1:5" x14ac:dyDescent="0.25">
      <c r="A1011" s="316" t="s">
        <v>1943</v>
      </c>
      <c r="B1011" s="318" t="s">
        <v>1941</v>
      </c>
      <c r="C1011" s="319"/>
      <c r="D1011" s="322" t="s">
        <v>47</v>
      </c>
      <c r="E1011" s="293" t="s">
        <v>1437</v>
      </c>
    </row>
    <row r="1012" spans="1:5" x14ac:dyDescent="0.25">
      <c r="A1012" s="317"/>
      <c r="B1012" s="320"/>
      <c r="C1012" s="321"/>
      <c r="D1012" s="323"/>
      <c r="E1012" s="294" t="s">
        <v>1438</v>
      </c>
    </row>
    <row r="1013" spans="1:5" x14ac:dyDescent="0.25">
      <c r="A1013" s="324" t="s">
        <v>1944</v>
      </c>
      <c r="B1013" s="326" t="s">
        <v>1941</v>
      </c>
      <c r="C1013" s="327"/>
      <c r="D1013" s="330" t="s">
        <v>47</v>
      </c>
      <c r="E1013" s="291" t="s">
        <v>1437</v>
      </c>
    </row>
    <row r="1014" spans="1:5" x14ac:dyDescent="0.25">
      <c r="A1014" s="332"/>
      <c r="B1014" s="333"/>
      <c r="C1014" s="334"/>
      <c r="D1014" s="335"/>
      <c r="E1014" s="292" t="s">
        <v>1438</v>
      </c>
    </row>
    <row r="1015" spans="1:5" x14ac:dyDescent="0.25">
      <c r="A1015" s="316" t="s">
        <v>1945</v>
      </c>
      <c r="B1015" s="318" t="s">
        <v>1941</v>
      </c>
      <c r="C1015" s="319"/>
      <c r="D1015" s="322" t="s">
        <v>47</v>
      </c>
      <c r="E1015" s="293" t="s">
        <v>1437</v>
      </c>
    </row>
    <row r="1016" spans="1:5" x14ac:dyDescent="0.25">
      <c r="A1016" s="317"/>
      <c r="B1016" s="320"/>
      <c r="C1016" s="321"/>
      <c r="D1016" s="323"/>
      <c r="E1016" s="294" t="s">
        <v>1438</v>
      </c>
    </row>
    <row r="1017" spans="1:5" x14ac:dyDescent="0.25">
      <c r="A1017" s="324" t="s">
        <v>1946</v>
      </c>
      <c r="B1017" s="326" t="s">
        <v>1941</v>
      </c>
      <c r="C1017" s="327"/>
      <c r="D1017" s="330" t="s">
        <v>47</v>
      </c>
      <c r="E1017" s="291" t="s">
        <v>1437</v>
      </c>
    </row>
    <row r="1018" spans="1:5" x14ac:dyDescent="0.25">
      <c r="A1018" s="332"/>
      <c r="B1018" s="333"/>
      <c r="C1018" s="334"/>
      <c r="D1018" s="335"/>
      <c r="E1018" s="292" t="s">
        <v>1438</v>
      </c>
    </row>
    <row r="1019" spans="1:5" x14ac:dyDescent="0.25">
      <c r="A1019" s="316" t="s">
        <v>1947</v>
      </c>
      <c r="B1019" s="318" t="s">
        <v>1941</v>
      </c>
      <c r="C1019" s="319"/>
      <c r="D1019" s="322" t="s">
        <v>47</v>
      </c>
      <c r="E1019" s="293" t="s">
        <v>1437</v>
      </c>
    </row>
    <row r="1020" spans="1:5" x14ac:dyDescent="0.25">
      <c r="A1020" s="317"/>
      <c r="B1020" s="320"/>
      <c r="C1020" s="321"/>
      <c r="D1020" s="323"/>
      <c r="E1020" s="294" t="s">
        <v>1438</v>
      </c>
    </row>
    <row r="1021" spans="1:5" x14ac:dyDescent="0.25">
      <c r="A1021" s="324" t="s">
        <v>1948</v>
      </c>
      <c r="B1021" s="326" t="s">
        <v>1941</v>
      </c>
      <c r="C1021" s="327"/>
      <c r="D1021" s="330" t="s">
        <v>47</v>
      </c>
      <c r="E1021" s="291" t="s">
        <v>1437</v>
      </c>
    </row>
    <row r="1022" spans="1:5" x14ac:dyDescent="0.25">
      <c r="A1022" s="332"/>
      <c r="B1022" s="333"/>
      <c r="C1022" s="334"/>
      <c r="D1022" s="335"/>
      <c r="E1022" s="292" t="s">
        <v>1438</v>
      </c>
    </row>
    <row r="1023" spans="1:5" x14ac:dyDescent="0.25">
      <c r="A1023" s="316" t="s">
        <v>1949</v>
      </c>
      <c r="B1023" s="318" t="s">
        <v>1941</v>
      </c>
      <c r="C1023" s="319"/>
      <c r="D1023" s="322" t="s">
        <v>47</v>
      </c>
      <c r="E1023" s="293" t="s">
        <v>1437</v>
      </c>
    </row>
    <row r="1024" spans="1:5" x14ac:dyDescent="0.25">
      <c r="A1024" s="317"/>
      <c r="B1024" s="320"/>
      <c r="C1024" s="321"/>
      <c r="D1024" s="323"/>
      <c r="E1024" s="294" t="s">
        <v>1438</v>
      </c>
    </row>
    <row r="1025" spans="1:5" x14ac:dyDescent="0.25">
      <c r="A1025" s="324" t="s">
        <v>1950</v>
      </c>
      <c r="B1025" s="326" t="s">
        <v>1951</v>
      </c>
      <c r="C1025" s="327"/>
      <c r="D1025" s="330" t="s">
        <v>47</v>
      </c>
      <c r="E1025" s="291" t="s">
        <v>1437</v>
      </c>
    </row>
    <row r="1026" spans="1:5" x14ac:dyDescent="0.25">
      <c r="A1026" s="332"/>
      <c r="B1026" s="333"/>
      <c r="C1026" s="334"/>
      <c r="D1026" s="335"/>
      <c r="E1026" s="292" t="s">
        <v>1438</v>
      </c>
    </row>
    <row r="1027" spans="1:5" x14ac:dyDescent="0.25">
      <c r="A1027" s="316" t="s">
        <v>1952</v>
      </c>
      <c r="B1027" s="318" t="s">
        <v>1951</v>
      </c>
      <c r="C1027" s="319"/>
      <c r="D1027" s="322" t="s">
        <v>47</v>
      </c>
      <c r="E1027" s="293" t="s">
        <v>1437</v>
      </c>
    </row>
    <row r="1028" spans="1:5" x14ac:dyDescent="0.25">
      <c r="A1028" s="317"/>
      <c r="B1028" s="320"/>
      <c r="C1028" s="321"/>
      <c r="D1028" s="323"/>
      <c r="E1028" s="294" t="s">
        <v>1438</v>
      </c>
    </row>
    <row r="1029" spans="1:5" x14ac:dyDescent="0.25">
      <c r="A1029" s="324" t="s">
        <v>1953</v>
      </c>
      <c r="B1029" s="326" t="s">
        <v>1951</v>
      </c>
      <c r="C1029" s="327"/>
      <c r="D1029" s="330" t="s">
        <v>47</v>
      </c>
      <c r="E1029" s="291" t="s">
        <v>1437</v>
      </c>
    </row>
    <row r="1030" spans="1:5" x14ac:dyDescent="0.25">
      <c r="A1030" s="332"/>
      <c r="B1030" s="333"/>
      <c r="C1030" s="334"/>
      <c r="D1030" s="335"/>
      <c r="E1030" s="292" t="s">
        <v>1438</v>
      </c>
    </row>
    <row r="1031" spans="1:5" x14ac:dyDescent="0.25">
      <c r="A1031" s="316" t="s">
        <v>1954</v>
      </c>
      <c r="B1031" s="318" t="s">
        <v>1951</v>
      </c>
      <c r="C1031" s="319"/>
      <c r="D1031" s="322" t="s">
        <v>47</v>
      </c>
      <c r="E1031" s="293" t="s">
        <v>1437</v>
      </c>
    </row>
    <row r="1032" spans="1:5" x14ac:dyDescent="0.25">
      <c r="A1032" s="317"/>
      <c r="B1032" s="320"/>
      <c r="C1032" s="321"/>
      <c r="D1032" s="323"/>
      <c r="E1032" s="294" t="s">
        <v>1438</v>
      </c>
    </row>
    <row r="1033" spans="1:5" x14ac:dyDescent="0.25">
      <c r="A1033" s="324" t="s">
        <v>1955</v>
      </c>
      <c r="B1033" s="326" t="s">
        <v>1951</v>
      </c>
      <c r="C1033" s="327"/>
      <c r="D1033" s="330" t="s">
        <v>47</v>
      </c>
      <c r="E1033" s="291" t="s">
        <v>1437</v>
      </c>
    </row>
    <row r="1034" spans="1:5" x14ac:dyDescent="0.25">
      <c r="A1034" s="332"/>
      <c r="B1034" s="333"/>
      <c r="C1034" s="334"/>
      <c r="D1034" s="335"/>
      <c r="E1034" s="292" t="s">
        <v>1438</v>
      </c>
    </row>
    <row r="1035" spans="1:5" x14ac:dyDescent="0.25">
      <c r="A1035" s="316" t="s">
        <v>1956</v>
      </c>
      <c r="B1035" s="318" t="s">
        <v>1951</v>
      </c>
      <c r="C1035" s="319"/>
      <c r="D1035" s="322" t="s">
        <v>47</v>
      </c>
      <c r="E1035" s="293" t="s">
        <v>1437</v>
      </c>
    </row>
    <row r="1036" spans="1:5" x14ac:dyDescent="0.25">
      <c r="A1036" s="317"/>
      <c r="B1036" s="320"/>
      <c r="C1036" s="321"/>
      <c r="D1036" s="323"/>
      <c r="E1036" s="294" t="s">
        <v>1438</v>
      </c>
    </row>
    <row r="1037" spans="1:5" x14ac:dyDescent="0.25">
      <c r="A1037" s="324" t="s">
        <v>1957</v>
      </c>
      <c r="B1037" s="326" t="s">
        <v>1951</v>
      </c>
      <c r="C1037" s="327"/>
      <c r="D1037" s="330" t="s">
        <v>47</v>
      </c>
      <c r="E1037" s="291" t="s">
        <v>1437</v>
      </c>
    </row>
    <row r="1038" spans="1:5" x14ac:dyDescent="0.25">
      <c r="A1038" s="332"/>
      <c r="B1038" s="333"/>
      <c r="C1038" s="334"/>
      <c r="D1038" s="335"/>
      <c r="E1038" s="292" t="s">
        <v>1438</v>
      </c>
    </row>
    <row r="1039" spans="1:5" x14ac:dyDescent="0.25">
      <c r="A1039" s="316" t="s">
        <v>1958</v>
      </c>
      <c r="B1039" s="318" t="s">
        <v>1951</v>
      </c>
      <c r="C1039" s="319"/>
      <c r="D1039" s="322" t="s">
        <v>47</v>
      </c>
      <c r="E1039" s="293" t="s">
        <v>1437</v>
      </c>
    </row>
    <row r="1040" spans="1:5" x14ac:dyDescent="0.25">
      <c r="A1040" s="317"/>
      <c r="B1040" s="320"/>
      <c r="C1040" s="321"/>
      <c r="D1040" s="323"/>
      <c r="E1040" s="294" t="s">
        <v>1438</v>
      </c>
    </row>
    <row r="1041" spans="1:5" x14ac:dyDescent="0.25">
      <c r="A1041" s="324" t="s">
        <v>1959</v>
      </c>
      <c r="B1041" s="326" t="s">
        <v>1951</v>
      </c>
      <c r="C1041" s="327"/>
      <c r="D1041" s="330" t="s">
        <v>47</v>
      </c>
      <c r="E1041" s="291" t="s">
        <v>1437</v>
      </c>
    </row>
    <row r="1042" spans="1:5" x14ac:dyDescent="0.25">
      <c r="A1042" s="332"/>
      <c r="B1042" s="333"/>
      <c r="C1042" s="334"/>
      <c r="D1042" s="335"/>
      <c r="E1042" s="292" t="s">
        <v>1438</v>
      </c>
    </row>
    <row r="1043" spans="1:5" x14ac:dyDescent="0.25">
      <c r="A1043" s="316" t="s">
        <v>1960</v>
      </c>
      <c r="B1043" s="318" t="s">
        <v>1951</v>
      </c>
      <c r="C1043" s="319"/>
      <c r="D1043" s="322" t="s">
        <v>47</v>
      </c>
      <c r="E1043" s="293" t="s">
        <v>1437</v>
      </c>
    </row>
    <row r="1044" spans="1:5" x14ac:dyDescent="0.25">
      <c r="A1044" s="317"/>
      <c r="B1044" s="320"/>
      <c r="C1044" s="321"/>
      <c r="D1044" s="323"/>
      <c r="E1044" s="294" t="s">
        <v>1438</v>
      </c>
    </row>
    <row r="1045" spans="1:5" x14ac:dyDescent="0.25">
      <c r="A1045" s="324" t="s">
        <v>1961</v>
      </c>
      <c r="B1045" s="326" t="s">
        <v>1951</v>
      </c>
      <c r="C1045" s="327"/>
      <c r="D1045" s="330" t="s">
        <v>47</v>
      </c>
      <c r="E1045" s="291" t="s">
        <v>1437</v>
      </c>
    </row>
    <row r="1046" spans="1:5" x14ac:dyDescent="0.25">
      <c r="A1046" s="332"/>
      <c r="B1046" s="333"/>
      <c r="C1046" s="334"/>
      <c r="D1046" s="335"/>
      <c r="E1046" s="292" t="s">
        <v>1438</v>
      </c>
    </row>
    <row r="1047" spans="1:5" x14ac:dyDescent="0.25">
      <c r="A1047" s="316" t="s">
        <v>1962</v>
      </c>
      <c r="B1047" s="318" t="s">
        <v>1951</v>
      </c>
      <c r="C1047" s="319"/>
      <c r="D1047" s="322" t="s">
        <v>47</v>
      </c>
      <c r="E1047" s="293" t="s">
        <v>1437</v>
      </c>
    </row>
    <row r="1048" spans="1:5" x14ac:dyDescent="0.25">
      <c r="A1048" s="317"/>
      <c r="B1048" s="320"/>
      <c r="C1048" s="321"/>
      <c r="D1048" s="323"/>
      <c r="E1048" s="294" t="s">
        <v>1438</v>
      </c>
    </row>
    <row r="1049" spans="1:5" x14ac:dyDescent="0.25">
      <c r="A1049" s="324" t="s">
        <v>1963</v>
      </c>
      <c r="B1049" s="326" t="s">
        <v>1951</v>
      </c>
      <c r="C1049" s="327"/>
      <c r="D1049" s="330" t="s">
        <v>47</v>
      </c>
      <c r="E1049" s="291" t="s">
        <v>1437</v>
      </c>
    </row>
    <row r="1050" spans="1:5" x14ac:dyDescent="0.25">
      <c r="A1050" s="332"/>
      <c r="B1050" s="333"/>
      <c r="C1050" s="334"/>
      <c r="D1050" s="335"/>
      <c r="E1050" s="292" t="s">
        <v>1438</v>
      </c>
    </row>
    <row r="1051" spans="1:5" x14ac:dyDescent="0.25">
      <c r="A1051" s="316" t="s">
        <v>1964</v>
      </c>
      <c r="B1051" s="318" t="s">
        <v>1951</v>
      </c>
      <c r="C1051" s="319"/>
      <c r="D1051" s="322" t="s">
        <v>47</v>
      </c>
      <c r="E1051" s="293" t="s">
        <v>1437</v>
      </c>
    </row>
    <row r="1052" spans="1:5" x14ac:dyDescent="0.25">
      <c r="A1052" s="317"/>
      <c r="B1052" s="320"/>
      <c r="C1052" s="321"/>
      <c r="D1052" s="323"/>
      <c r="E1052" s="294" t="s">
        <v>1438</v>
      </c>
    </row>
    <row r="1053" spans="1:5" x14ac:dyDescent="0.25">
      <c r="A1053" s="324" t="s">
        <v>1965</v>
      </c>
      <c r="B1053" s="326" t="s">
        <v>1951</v>
      </c>
      <c r="C1053" s="327"/>
      <c r="D1053" s="330" t="s">
        <v>47</v>
      </c>
      <c r="E1053" s="291" t="s">
        <v>1437</v>
      </c>
    </row>
    <row r="1054" spans="1:5" x14ac:dyDescent="0.25">
      <c r="A1054" s="332"/>
      <c r="B1054" s="333"/>
      <c r="C1054" s="334"/>
      <c r="D1054" s="335"/>
      <c r="E1054" s="292" t="s">
        <v>1438</v>
      </c>
    </row>
    <row r="1055" spans="1:5" x14ac:dyDescent="0.25">
      <c r="A1055" s="316" t="s">
        <v>1966</v>
      </c>
      <c r="B1055" s="318" t="s">
        <v>1951</v>
      </c>
      <c r="C1055" s="319"/>
      <c r="D1055" s="322" t="s">
        <v>47</v>
      </c>
      <c r="E1055" s="293" t="s">
        <v>1437</v>
      </c>
    </row>
    <row r="1056" spans="1:5" x14ac:dyDescent="0.25">
      <c r="A1056" s="317"/>
      <c r="B1056" s="320"/>
      <c r="C1056" s="321"/>
      <c r="D1056" s="323"/>
      <c r="E1056" s="294" t="s">
        <v>1438</v>
      </c>
    </row>
    <row r="1057" spans="1:5" x14ac:dyDescent="0.25">
      <c r="A1057" s="324" t="s">
        <v>1967</v>
      </c>
      <c r="B1057" s="326" t="s">
        <v>1951</v>
      </c>
      <c r="C1057" s="327"/>
      <c r="D1057" s="330" t="s">
        <v>47</v>
      </c>
      <c r="E1057" s="291" t="s">
        <v>1437</v>
      </c>
    </row>
    <row r="1058" spans="1:5" x14ac:dyDescent="0.25">
      <c r="A1058" s="332"/>
      <c r="B1058" s="333"/>
      <c r="C1058" s="334"/>
      <c r="D1058" s="335"/>
      <c r="E1058" s="292" t="s">
        <v>1438</v>
      </c>
    </row>
    <row r="1059" spans="1:5" x14ac:dyDescent="0.25">
      <c r="A1059" s="316" t="s">
        <v>1968</v>
      </c>
      <c r="B1059" s="318" t="s">
        <v>1951</v>
      </c>
      <c r="C1059" s="319"/>
      <c r="D1059" s="322" t="s">
        <v>47</v>
      </c>
      <c r="E1059" s="293" t="s">
        <v>1437</v>
      </c>
    </row>
    <row r="1060" spans="1:5" x14ac:dyDescent="0.25">
      <c r="A1060" s="317"/>
      <c r="B1060" s="320"/>
      <c r="C1060" s="321"/>
      <c r="D1060" s="323"/>
      <c r="E1060" s="294" t="s">
        <v>1438</v>
      </c>
    </row>
    <row r="1061" spans="1:5" x14ac:dyDescent="0.25">
      <c r="A1061" s="324" t="s">
        <v>1969</v>
      </c>
      <c r="B1061" s="326" t="s">
        <v>1951</v>
      </c>
      <c r="C1061" s="327"/>
      <c r="D1061" s="330" t="s">
        <v>47</v>
      </c>
      <c r="E1061" s="291" t="s">
        <v>1437</v>
      </c>
    </row>
    <row r="1062" spans="1:5" x14ac:dyDescent="0.25">
      <c r="A1062" s="332"/>
      <c r="B1062" s="333"/>
      <c r="C1062" s="334"/>
      <c r="D1062" s="335"/>
      <c r="E1062" s="292" t="s">
        <v>1438</v>
      </c>
    </row>
    <row r="1063" spans="1:5" x14ac:dyDescent="0.25">
      <c r="A1063" s="316" t="s">
        <v>1970</v>
      </c>
      <c r="B1063" s="318" t="s">
        <v>1971</v>
      </c>
      <c r="C1063" s="319"/>
      <c r="D1063" s="322" t="s">
        <v>47</v>
      </c>
      <c r="E1063" s="293" t="s">
        <v>1437</v>
      </c>
    </row>
    <row r="1064" spans="1:5" x14ac:dyDescent="0.25">
      <c r="A1064" s="317"/>
      <c r="B1064" s="320"/>
      <c r="C1064" s="321"/>
      <c r="D1064" s="323"/>
      <c r="E1064" s="294" t="s">
        <v>1438</v>
      </c>
    </row>
    <row r="1065" spans="1:5" x14ac:dyDescent="0.25">
      <c r="A1065" s="324" t="s">
        <v>1972</v>
      </c>
      <c r="B1065" s="326" t="s">
        <v>1971</v>
      </c>
      <c r="C1065" s="327"/>
      <c r="D1065" s="330" t="s">
        <v>47</v>
      </c>
      <c r="E1065" s="291" t="s">
        <v>1437</v>
      </c>
    </row>
    <row r="1066" spans="1:5" x14ac:dyDescent="0.25">
      <c r="A1066" s="332"/>
      <c r="B1066" s="333"/>
      <c r="C1066" s="334"/>
      <c r="D1066" s="335"/>
      <c r="E1066" s="292" t="s">
        <v>1438</v>
      </c>
    </row>
    <row r="1067" spans="1:5" x14ac:dyDescent="0.25">
      <c r="A1067" s="316" t="s">
        <v>1973</v>
      </c>
      <c r="B1067" s="318" t="s">
        <v>1971</v>
      </c>
      <c r="C1067" s="319"/>
      <c r="D1067" s="322" t="s">
        <v>47</v>
      </c>
      <c r="E1067" s="293" t="s">
        <v>1437</v>
      </c>
    </row>
    <row r="1068" spans="1:5" x14ac:dyDescent="0.25">
      <c r="A1068" s="317"/>
      <c r="B1068" s="320"/>
      <c r="C1068" s="321"/>
      <c r="D1068" s="323"/>
      <c r="E1068" s="294" t="s">
        <v>1438</v>
      </c>
    </row>
    <row r="1069" spans="1:5" x14ac:dyDescent="0.25">
      <c r="A1069" s="324" t="s">
        <v>1924</v>
      </c>
      <c r="B1069" s="326" t="s">
        <v>1971</v>
      </c>
      <c r="C1069" s="327"/>
      <c r="D1069" s="330" t="s">
        <v>47</v>
      </c>
      <c r="E1069" s="291" t="s">
        <v>1437</v>
      </c>
    </row>
    <row r="1070" spans="1:5" x14ac:dyDescent="0.25">
      <c r="A1070" s="332"/>
      <c r="B1070" s="333"/>
      <c r="C1070" s="334"/>
      <c r="D1070" s="335"/>
      <c r="E1070" s="292" t="s">
        <v>1438</v>
      </c>
    </row>
    <row r="1071" spans="1:5" x14ac:dyDescent="0.25">
      <c r="A1071" s="316" t="s">
        <v>1974</v>
      </c>
      <c r="B1071" s="318" t="s">
        <v>1975</v>
      </c>
      <c r="C1071" s="319"/>
      <c r="D1071" s="322" t="s">
        <v>47</v>
      </c>
      <c r="E1071" s="293" t="s">
        <v>1437</v>
      </c>
    </row>
    <row r="1072" spans="1:5" x14ac:dyDescent="0.25">
      <c r="A1072" s="317"/>
      <c r="B1072" s="320"/>
      <c r="C1072" s="321"/>
      <c r="D1072" s="323"/>
      <c r="E1072" s="294" t="s">
        <v>1438</v>
      </c>
    </row>
    <row r="1073" spans="1:5" x14ac:dyDescent="0.25">
      <c r="A1073" s="324" t="s">
        <v>1976</v>
      </c>
      <c r="B1073" s="326" t="s">
        <v>1975</v>
      </c>
      <c r="C1073" s="327"/>
      <c r="D1073" s="330" t="s">
        <v>47</v>
      </c>
      <c r="E1073" s="291" t="s">
        <v>1437</v>
      </c>
    </row>
    <row r="1074" spans="1:5" x14ac:dyDescent="0.25">
      <c r="A1074" s="332"/>
      <c r="B1074" s="333"/>
      <c r="C1074" s="334"/>
      <c r="D1074" s="335"/>
      <c r="E1074" s="292" t="s">
        <v>1438</v>
      </c>
    </row>
    <row r="1075" spans="1:5" x14ac:dyDescent="0.25">
      <c r="A1075" s="316" t="s">
        <v>1977</v>
      </c>
      <c r="B1075" s="318" t="s">
        <v>1975</v>
      </c>
      <c r="C1075" s="319"/>
      <c r="D1075" s="322" t="s">
        <v>47</v>
      </c>
      <c r="E1075" s="293" t="s">
        <v>1437</v>
      </c>
    </row>
    <row r="1076" spans="1:5" x14ac:dyDescent="0.25">
      <c r="A1076" s="317"/>
      <c r="B1076" s="320"/>
      <c r="C1076" s="321"/>
      <c r="D1076" s="323"/>
      <c r="E1076" s="294" t="s">
        <v>1438</v>
      </c>
    </row>
    <row r="1077" spans="1:5" x14ac:dyDescent="0.25">
      <c r="A1077" s="324" t="s">
        <v>1978</v>
      </c>
      <c r="B1077" s="326" t="s">
        <v>1975</v>
      </c>
      <c r="C1077" s="327"/>
      <c r="D1077" s="330" t="s">
        <v>47</v>
      </c>
      <c r="E1077" s="291" t="s">
        <v>1437</v>
      </c>
    </row>
    <row r="1078" spans="1:5" x14ac:dyDescent="0.25">
      <c r="A1078" s="332"/>
      <c r="B1078" s="333"/>
      <c r="C1078" s="334"/>
      <c r="D1078" s="335"/>
      <c r="E1078" s="292" t="s">
        <v>1438</v>
      </c>
    </row>
    <row r="1079" spans="1:5" x14ac:dyDescent="0.25">
      <c r="A1079" s="316" t="s">
        <v>1979</v>
      </c>
      <c r="B1079" s="318" t="s">
        <v>1980</v>
      </c>
      <c r="C1079" s="319"/>
      <c r="D1079" s="322" t="s">
        <v>47</v>
      </c>
      <c r="E1079" s="293" t="s">
        <v>1437</v>
      </c>
    </row>
    <row r="1080" spans="1:5" x14ac:dyDescent="0.25">
      <c r="A1080" s="317"/>
      <c r="B1080" s="320"/>
      <c r="C1080" s="321"/>
      <c r="D1080" s="323"/>
      <c r="E1080" s="294" t="s">
        <v>1438</v>
      </c>
    </row>
    <row r="1081" spans="1:5" x14ac:dyDescent="0.25">
      <c r="A1081" s="324" t="s">
        <v>1981</v>
      </c>
      <c r="B1081" s="326" t="s">
        <v>1980</v>
      </c>
      <c r="C1081" s="327"/>
      <c r="D1081" s="330" t="s">
        <v>47</v>
      </c>
      <c r="E1081" s="291" t="s">
        <v>1437</v>
      </c>
    </row>
    <row r="1082" spans="1:5" x14ac:dyDescent="0.25">
      <c r="A1082" s="332"/>
      <c r="B1082" s="333"/>
      <c r="C1082" s="334"/>
      <c r="D1082" s="335"/>
      <c r="E1082" s="292" t="s">
        <v>1438</v>
      </c>
    </row>
    <row r="1083" spans="1:5" x14ac:dyDescent="0.25">
      <c r="A1083" s="316" t="s">
        <v>1982</v>
      </c>
      <c r="B1083" s="318" t="s">
        <v>1980</v>
      </c>
      <c r="C1083" s="319"/>
      <c r="D1083" s="322" t="s">
        <v>47</v>
      </c>
      <c r="E1083" s="293" t="s">
        <v>1437</v>
      </c>
    </row>
    <row r="1084" spans="1:5" x14ac:dyDescent="0.25">
      <c r="A1084" s="317"/>
      <c r="B1084" s="320"/>
      <c r="C1084" s="321"/>
      <c r="D1084" s="323"/>
      <c r="E1084" s="294" t="s">
        <v>1438</v>
      </c>
    </row>
    <row r="1085" spans="1:5" x14ac:dyDescent="0.25">
      <c r="A1085" s="324" t="s">
        <v>1983</v>
      </c>
      <c r="B1085" s="326" t="s">
        <v>1980</v>
      </c>
      <c r="C1085" s="327"/>
      <c r="D1085" s="330" t="s">
        <v>47</v>
      </c>
      <c r="E1085" s="291" t="s">
        <v>1437</v>
      </c>
    </row>
    <row r="1086" spans="1:5" x14ac:dyDescent="0.25">
      <c r="A1086" s="332"/>
      <c r="B1086" s="333"/>
      <c r="C1086" s="334"/>
      <c r="D1086" s="335"/>
      <c r="E1086" s="292" t="s">
        <v>1438</v>
      </c>
    </row>
    <row r="1087" spans="1:5" x14ac:dyDescent="0.25">
      <c r="A1087" s="316" t="s">
        <v>1984</v>
      </c>
      <c r="B1087" s="318" t="s">
        <v>1980</v>
      </c>
      <c r="C1087" s="319"/>
      <c r="D1087" s="322" t="s">
        <v>47</v>
      </c>
      <c r="E1087" s="293" t="s">
        <v>1437</v>
      </c>
    </row>
    <row r="1088" spans="1:5" x14ac:dyDescent="0.25">
      <c r="A1088" s="317"/>
      <c r="B1088" s="320"/>
      <c r="C1088" s="321"/>
      <c r="D1088" s="323"/>
      <c r="E1088" s="294" t="s">
        <v>1438</v>
      </c>
    </row>
    <row r="1089" spans="1:5" x14ac:dyDescent="0.25">
      <c r="A1089" s="324" t="s">
        <v>1985</v>
      </c>
      <c r="B1089" s="326" t="s">
        <v>1986</v>
      </c>
      <c r="C1089" s="327"/>
      <c r="D1089" s="330" t="s">
        <v>47</v>
      </c>
      <c r="E1089" s="291" t="s">
        <v>1437</v>
      </c>
    </row>
    <row r="1090" spans="1:5" x14ac:dyDescent="0.25">
      <c r="A1090" s="332"/>
      <c r="B1090" s="333"/>
      <c r="C1090" s="334"/>
      <c r="D1090" s="335"/>
      <c r="E1090" s="292" t="s">
        <v>1438</v>
      </c>
    </row>
    <row r="1091" spans="1:5" x14ac:dyDescent="0.25">
      <c r="A1091" s="316" t="s">
        <v>1555</v>
      </c>
      <c r="B1091" s="318" t="s">
        <v>1986</v>
      </c>
      <c r="C1091" s="319"/>
      <c r="D1091" s="322" t="s">
        <v>47</v>
      </c>
      <c r="E1091" s="293" t="s">
        <v>1437</v>
      </c>
    </row>
    <row r="1092" spans="1:5" x14ac:dyDescent="0.25">
      <c r="A1092" s="317"/>
      <c r="B1092" s="320"/>
      <c r="C1092" s="321"/>
      <c r="D1092" s="323"/>
      <c r="E1092" s="294" t="s">
        <v>1438</v>
      </c>
    </row>
    <row r="1093" spans="1:5" x14ac:dyDescent="0.25">
      <c r="A1093" s="324" t="s">
        <v>1987</v>
      </c>
      <c r="B1093" s="326" t="s">
        <v>1986</v>
      </c>
      <c r="C1093" s="327"/>
      <c r="D1093" s="330" t="s">
        <v>47</v>
      </c>
      <c r="E1093" s="291" t="s">
        <v>1437</v>
      </c>
    </row>
    <row r="1094" spans="1:5" x14ac:dyDescent="0.25">
      <c r="A1094" s="332"/>
      <c r="B1094" s="333"/>
      <c r="C1094" s="334"/>
      <c r="D1094" s="335"/>
      <c r="E1094" s="292" t="s">
        <v>1438</v>
      </c>
    </row>
    <row r="1095" spans="1:5" x14ac:dyDescent="0.25">
      <c r="A1095" s="316" t="s">
        <v>1988</v>
      </c>
      <c r="B1095" s="318" t="s">
        <v>1986</v>
      </c>
      <c r="C1095" s="319"/>
      <c r="D1095" s="322" t="s">
        <v>47</v>
      </c>
      <c r="E1095" s="293" t="s">
        <v>1437</v>
      </c>
    </row>
    <row r="1096" spans="1:5" x14ac:dyDescent="0.25">
      <c r="A1096" s="317"/>
      <c r="B1096" s="320"/>
      <c r="C1096" s="321"/>
      <c r="D1096" s="323"/>
      <c r="E1096" s="294" t="s">
        <v>1438</v>
      </c>
    </row>
    <row r="1097" spans="1:5" x14ac:dyDescent="0.25">
      <c r="A1097" s="324" t="s">
        <v>1989</v>
      </c>
      <c r="B1097" s="326" t="s">
        <v>1986</v>
      </c>
      <c r="C1097" s="327"/>
      <c r="D1097" s="330" t="s">
        <v>47</v>
      </c>
      <c r="E1097" s="291" t="s">
        <v>1437</v>
      </c>
    </row>
    <row r="1098" spans="1:5" x14ac:dyDescent="0.25">
      <c r="A1098" s="332"/>
      <c r="B1098" s="333"/>
      <c r="C1098" s="334"/>
      <c r="D1098" s="335"/>
      <c r="E1098" s="292" t="s">
        <v>1438</v>
      </c>
    </row>
    <row r="1099" spans="1:5" x14ac:dyDescent="0.25">
      <c r="A1099" s="316" t="s">
        <v>1990</v>
      </c>
      <c r="B1099" s="318" t="s">
        <v>1986</v>
      </c>
      <c r="C1099" s="319"/>
      <c r="D1099" s="322" t="s">
        <v>47</v>
      </c>
      <c r="E1099" s="293" t="s">
        <v>1437</v>
      </c>
    </row>
    <row r="1100" spans="1:5" x14ac:dyDescent="0.25">
      <c r="A1100" s="317"/>
      <c r="B1100" s="320"/>
      <c r="C1100" s="321"/>
      <c r="D1100" s="323"/>
      <c r="E1100" s="294" t="s">
        <v>1438</v>
      </c>
    </row>
    <row r="1101" spans="1:5" x14ac:dyDescent="0.25">
      <c r="A1101" s="324" t="s">
        <v>1991</v>
      </c>
      <c r="B1101" s="326" t="s">
        <v>1992</v>
      </c>
      <c r="C1101" s="327"/>
      <c r="D1101" s="330" t="s">
        <v>47</v>
      </c>
      <c r="E1101" s="291" t="s">
        <v>1437</v>
      </c>
    </row>
    <row r="1102" spans="1:5" x14ac:dyDescent="0.25">
      <c r="A1102" s="332"/>
      <c r="B1102" s="333"/>
      <c r="C1102" s="334"/>
      <c r="D1102" s="335"/>
      <c r="E1102" s="292" t="s">
        <v>1438</v>
      </c>
    </row>
    <row r="1103" spans="1:5" x14ac:dyDescent="0.25">
      <c r="A1103" s="316" t="s">
        <v>1993</v>
      </c>
      <c r="B1103" s="318" t="s">
        <v>1992</v>
      </c>
      <c r="C1103" s="319"/>
      <c r="D1103" s="322" t="s">
        <v>47</v>
      </c>
      <c r="E1103" s="293" t="s">
        <v>1437</v>
      </c>
    </row>
    <row r="1104" spans="1:5" x14ac:dyDescent="0.25">
      <c r="A1104" s="317"/>
      <c r="B1104" s="320"/>
      <c r="C1104" s="321"/>
      <c r="D1104" s="323"/>
      <c r="E1104" s="294" t="s">
        <v>1438</v>
      </c>
    </row>
    <row r="1105" spans="1:5" x14ac:dyDescent="0.25">
      <c r="A1105" s="324" t="s">
        <v>1994</v>
      </c>
      <c r="B1105" s="326" t="s">
        <v>1992</v>
      </c>
      <c r="C1105" s="327"/>
      <c r="D1105" s="330" t="s">
        <v>47</v>
      </c>
      <c r="E1105" s="291" t="s">
        <v>1437</v>
      </c>
    </row>
    <row r="1106" spans="1:5" x14ac:dyDescent="0.25">
      <c r="A1106" s="332"/>
      <c r="B1106" s="333"/>
      <c r="C1106" s="334"/>
      <c r="D1106" s="335"/>
      <c r="E1106" s="292" t="s">
        <v>1438</v>
      </c>
    </row>
    <row r="1107" spans="1:5" x14ac:dyDescent="0.25">
      <c r="A1107" s="316" t="s">
        <v>1995</v>
      </c>
      <c r="B1107" s="318" t="s">
        <v>1992</v>
      </c>
      <c r="C1107" s="319"/>
      <c r="D1107" s="322" t="s">
        <v>47</v>
      </c>
      <c r="E1107" s="293" t="s">
        <v>1437</v>
      </c>
    </row>
    <row r="1108" spans="1:5" x14ac:dyDescent="0.25">
      <c r="A1108" s="317"/>
      <c r="B1108" s="320"/>
      <c r="C1108" s="321"/>
      <c r="D1108" s="323"/>
      <c r="E1108" s="294" t="s">
        <v>1438</v>
      </c>
    </row>
    <row r="1109" spans="1:5" x14ac:dyDescent="0.25">
      <c r="A1109" s="324" t="s">
        <v>1996</v>
      </c>
      <c r="B1109" s="326" t="s">
        <v>1992</v>
      </c>
      <c r="C1109" s="327"/>
      <c r="D1109" s="330" t="s">
        <v>47</v>
      </c>
      <c r="E1109" s="291" t="s">
        <v>1437</v>
      </c>
    </row>
    <row r="1110" spans="1:5" x14ac:dyDescent="0.25">
      <c r="A1110" s="332"/>
      <c r="B1110" s="333"/>
      <c r="C1110" s="334"/>
      <c r="D1110" s="335"/>
      <c r="E1110" s="292" t="s">
        <v>1438</v>
      </c>
    </row>
    <row r="1111" spans="1:5" x14ac:dyDescent="0.25">
      <c r="A1111" s="316" t="s">
        <v>1997</v>
      </c>
      <c r="B1111" s="318" t="s">
        <v>1992</v>
      </c>
      <c r="C1111" s="319"/>
      <c r="D1111" s="322" t="s">
        <v>47</v>
      </c>
      <c r="E1111" s="293" t="s">
        <v>1437</v>
      </c>
    </row>
    <row r="1112" spans="1:5" x14ac:dyDescent="0.25">
      <c r="A1112" s="317"/>
      <c r="B1112" s="320"/>
      <c r="C1112" s="321"/>
      <c r="D1112" s="323"/>
      <c r="E1112" s="294" t="s">
        <v>1438</v>
      </c>
    </row>
    <row r="1113" spans="1:5" x14ac:dyDescent="0.25">
      <c r="A1113" s="324" t="s">
        <v>1998</v>
      </c>
      <c r="B1113" s="326" t="s">
        <v>1992</v>
      </c>
      <c r="C1113" s="327"/>
      <c r="D1113" s="330" t="s">
        <v>47</v>
      </c>
      <c r="E1113" s="291" t="s">
        <v>1437</v>
      </c>
    </row>
    <row r="1114" spans="1:5" x14ac:dyDescent="0.25">
      <c r="A1114" s="332"/>
      <c r="B1114" s="333"/>
      <c r="C1114" s="334"/>
      <c r="D1114" s="335"/>
      <c r="E1114" s="292" t="s">
        <v>1438</v>
      </c>
    </row>
    <row r="1115" spans="1:5" x14ac:dyDescent="0.25">
      <c r="A1115" s="316" t="s">
        <v>1999</v>
      </c>
      <c r="B1115" s="318" t="s">
        <v>2000</v>
      </c>
      <c r="C1115" s="319"/>
      <c r="D1115" s="322" t="s">
        <v>47</v>
      </c>
      <c r="E1115" s="293" t="s">
        <v>1437</v>
      </c>
    </row>
    <row r="1116" spans="1:5" x14ac:dyDescent="0.25">
      <c r="A1116" s="317"/>
      <c r="B1116" s="320"/>
      <c r="C1116" s="321"/>
      <c r="D1116" s="323"/>
      <c r="E1116" s="294" t="s">
        <v>1438</v>
      </c>
    </row>
    <row r="1117" spans="1:5" x14ac:dyDescent="0.25">
      <c r="A1117" s="324" t="s">
        <v>2001</v>
      </c>
      <c r="B1117" s="326" t="s">
        <v>2000</v>
      </c>
      <c r="C1117" s="327"/>
      <c r="D1117" s="330" t="s">
        <v>47</v>
      </c>
      <c r="E1117" s="291" t="s">
        <v>1437</v>
      </c>
    </row>
    <row r="1118" spans="1:5" x14ac:dyDescent="0.25">
      <c r="A1118" s="332"/>
      <c r="B1118" s="333"/>
      <c r="C1118" s="334"/>
      <c r="D1118" s="335"/>
      <c r="E1118" s="292" t="s">
        <v>1438</v>
      </c>
    </row>
    <row r="1119" spans="1:5" x14ac:dyDescent="0.25">
      <c r="A1119" s="316" t="s">
        <v>2002</v>
      </c>
      <c r="B1119" s="318" t="s">
        <v>2000</v>
      </c>
      <c r="C1119" s="319"/>
      <c r="D1119" s="322" t="s">
        <v>47</v>
      </c>
      <c r="E1119" s="293" t="s">
        <v>1437</v>
      </c>
    </row>
    <row r="1120" spans="1:5" x14ac:dyDescent="0.25">
      <c r="A1120" s="317"/>
      <c r="B1120" s="320"/>
      <c r="C1120" s="321"/>
      <c r="D1120" s="323"/>
      <c r="E1120" s="294" t="s">
        <v>1438</v>
      </c>
    </row>
    <row r="1121" spans="1:5" x14ac:dyDescent="0.25">
      <c r="A1121" s="324" t="s">
        <v>2003</v>
      </c>
      <c r="B1121" s="326" t="s">
        <v>2000</v>
      </c>
      <c r="C1121" s="327"/>
      <c r="D1121" s="330" t="s">
        <v>47</v>
      </c>
      <c r="E1121" s="291" t="s">
        <v>1437</v>
      </c>
    </row>
    <row r="1122" spans="1:5" x14ac:dyDescent="0.25">
      <c r="A1122" s="332"/>
      <c r="B1122" s="333"/>
      <c r="C1122" s="334"/>
      <c r="D1122" s="335"/>
      <c r="E1122" s="292" t="s">
        <v>1438</v>
      </c>
    </row>
    <row r="1123" spans="1:5" x14ac:dyDescent="0.25">
      <c r="A1123" s="316" t="s">
        <v>2004</v>
      </c>
      <c r="B1123" s="318" t="s">
        <v>2000</v>
      </c>
      <c r="C1123" s="319"/>
      <c r="D1123" s="322" t="s">
        <v>47</v>
      </c>
      <c r="E1123" s="293" t="s">
        <v>1437</v>
      </c>
    </row>
    <row r="1124" spans="1:5" x14ac:dyDescent="0.25">
      <c r="A1124" s="317"/>
      <c r="B1124" s="320"/>
      <c r="C1124" s="321"/>
      <c r="D1124" s="323"/>
      <c r="E1124" s="294" t="s">
        <v>1438</v>
      </c>
    </row>
    <row r="1125" spans="1:5" x14ac:dyDescent="0.25">
      <c r="A1125" s="324" t="s">
        <v>2005</v>
      </c>
      <c r="B1125" s="326" t="s">
        <v>2000</v>
      </c>
      <c r="C1125" s="327"/>
      <c r="D1125" s="330" t="s">
        <v>47</v>
      </c>
      <c r="E1125" s="291" t="s">
        <v>1437</v>
      </c>
    </row>
    <row r="1126" spans="1:5" x14ac:dyDescent="0.25">
      <c r="A1126" s="332"/>
      <c r="B1126" s="333"/>
      <c r="C1126" s="334"/>
      <c r="D1126" s="335"/>
      <c r="E1126" s="292" t="s">
        <v>1438</v>
      </c>
    </row>
    <row r="1127" spans="1:5" x14ac:dyDescent="0.25">
      <c r="A1127" s="316" t="s">
        <v>2006</v>
      </c>
      <c r="B1127" s="318" t="s">
        <v>2000</v>
      </c>
      <c r="C1127" s="319"/>
      <c r="D1127" s="322" t="s">
        <v>47</v>
      </c>
      <c r="E1127" s="293" t="s">
        <v>1437</v>
      </c>
    </row>
    <row r="1128" spans="1:5" x14ac:dyDescent="0.25">
      <c r="A1128" s="317"/>
      <c r="B1128" s="320"/>
      <c r="C1128" s="321"/>
      <c r="D1128" s="323"/>
      <c r="E1128" s="294" t="s">
        <v>1438</v>
      </c>
    </row>
    <row r="1129" spans="1:5" x14ac:dyDescent="0.25">
      <c r="A1129" s="324" t="s">
        <v>2007</v>
      </c>
      <c r="B1129" s="326" t="s">
        <v>2000</v>
      </c>
      <c r="C1129" s="327"/>
      <c r="D1129" s="330" t="s">
        <v>47</v>
      </c>
      <c r="E1129" s="291" t="s">
        <v>1437</v>
      </c>
    </row>
    <row r="1130" spans="1:5" x14ac:dyDescent="0.25">
      <c r="A1130" s="332"/>
      <c r="B1130" s="333"/>
      <c r="C1130" s="334"/>
      <c r="D1130" s="335"/>
      <c r="E1130" s="292" t="s">
        <v>1438</v>
      </c>
    </row>
    <row r="1131" spans="1:5" x14ac:dyDescent="0.25">
      <c r="A1131" s="316" t="s">
        <v>1847</v>
      </c>
      <c r="B1131" s="318"/>
      <c r="C1131" s="319"/>
      <c r="D1131" s="322" t="s">
        <v>47</v>
      </c>
      <c r="E1131" s="293" t="s">
        <v>1437</v>
      </c>
    </row>
    <row r="1132" spans="1:5" x14ac:dyDescent="0.25">
      <c r="A1132" s="317"/>
      <c r="B1132" s="320"/>
      <c r="C1132" s="321"/>
      <c r="D1132" s="323"/>
      <c r="E1132" s="294" t="s">
        <v>1438</v>
      </c>
    </row>
    <row r="1133" spans="1:5" x14ac:dyDescent="0.25">
      <c r="A1133" s="324" t="s">
        <v>1869</v>
      </c>
      <c r="B1133" s="326"/>
      <c r="C1133" s="327"/>
      <c r="D1133" s="330" t="s">
        <v>47</v>
      </c>
      <c r="E1133" s="291" t="s">
        <v>1437</v>
      </c>
    </row>
    <row r="1134" spans="1:5" x14ac:dyDescent="0.25">
      <c r="A1134" s="332"/>
      <c r="B1134" s="333"/>
      <c r="C1134" s="334"/>
      <c r="D1134" s="335"/>
      <c r="E1134" s="292" t="s">
        <v>1438</v>
      </c>
    </row>
    <row r="1135" spans="1:5" x14ac:dyDescent="0.25">
      <c r="A1135" s="316" t="s">
        <v>1875</v>
      </c>
      <c r="B1135" s="318"/>
      <c r="C1135" s="319"/>
      <c r="D1135" s="322" t="s">
        <v>47</v>
      </c>
      <c r="E1135" s="293" t="s">
        <v>1437</v>
      </c>
    </row>
    <row r="1136" spans="1:5" x14ac:dyDescent="0.25">
      <c r="A1136" s="317"/>
      <c r="B1136" s="320"/>
      <c r="C1136" s="321"/>
      <c r="D1136" s="323"/>
      <c r="E1136" s="294" t="s">
        <v>1438</v>
      </c>
    </row>
    <row r="1137" spans="1:5" x14ac:dyDescent="0.25">
      <c r="A1137" s="324" t="s">
        <v>1880</v>
      </c>
      <c r="B1137" s="326"/>
      <c r="C1137" s="327"/>
      <c r="D1137" s="330" t="s">
        <v>47</v>
      </c>
      <c r="E1137" s="291" t="s">
        <v>1437</v>
      </c>
    </row>
    <row r="1138" spans="1:5" x14ac:dyDescent="0.25">
      <c r="A1138" s="332"/>
      <c r="B1138" s="333"/>
      <c r="C1138" s="334"/>
      <c r="D1138" s="335"/>
      <c r="E1138" s="292" t="s">
        <v>1438</v>
      </c>
    </row>
    <row r="1139" spans="1:5" x14ac:dyDescent="0.25">
      <c r="A1139" s="316" t="s">
        <v>1891</v>
      </c>
      <c r="B1139" s="318"/>
      <c r="C1139" s="319"/>
      <c r="D1139" s="322" t="s">
        <v>47</v>
      </c>
      <c r="E1139" s="293" t="s">
        <v>1437</v>
      </c>
    </row>
    <row r="1140" spans="1:5" x14ac:dyDescent="0.25">
      <c r="A1140" s="317"/>
      <c r="B1140" s="320"/>
      <c r="C1140" s="321"/>
      <c r="D1140" s="323"/>
      <c r="E1140" s="294" t="s">
        <v>1438</v>
      </c>
    </row>
    <row r="1141" spans="1:5" x14ac:dyDescent="0.25">
      <c r="A1141" s="324" t="s">
        <v>1898</v>
      </c>
      <c r="B1141" s="326"/>
      <c r="C1141" s="327"/>
      <c r="D1141" s="330" t="s">
        <v>47</v>
      </c>
      <c r="E1141" s="291" t="s">
        <v>1437</v>
      </c>
    </row>
    <row r="1142" spans="1:5" x14ac:dyDescent="0.25">
      <c r="A1142" s="332"/>
      <c r="B1142" s="333"/>
      <c r="C1142" s="334"/>
      <c r="D1142" s="335"/>
      <c r="E1142" s="292" t="s">
        <v>1438</v>
      </c>
    </row>
    <row r="1143" spans="1:5" x14ac:dyDescent="0.25">
      <c r="A1143" s="316" t="s">
        <v>1906</v>
      </c>
      <c r="B1143" s="318"/>
      <c r="C1143" s="319"/>
      <c r="D1143" s="322" t="s">
        <v>47</v>
      </c>
      <c r="E1143" s="293" t="s">
        <v>1437</v>
      </c>
    </row>
    <row r="1144" spans="1:5" x14ac:dyDescent="0.25">
      <c r="A1144" s="317"/>
      <c r="B1144" s="320"/>
      <c r="C1144" s="321"/>
      <c r="D1144" s="323"/>
      <c r="E1144" s="294" t="s">
        <v>1438</v>
      </c>
    </row>
    <row r="1145" spans="1:5" x14ac:dyDescent="0.25">
      <c r="A1145" s="324" t="s">
        <v>1910</v>
      </c>
      <c r="B1145" s="326"/>
      <c r="C1145" s="327"/>
      <c r="D1145" s="330" t="s">
        <v>47</v>
      </c>
      <c r="E1145" s="291" t="s">
        <v>1437</v>
      </c>
    </row>
    <row r="1146" spans="1:5" x14ac:dyDescent="0.25">
      <c r="A1146" s="332"/>
      <c r="B1146" s="333"/>
      <c r="C1146" s="334"/>
      <c r="D1146" s="335"/>
      <c r="E1146" s="292" t="s">
        <v>1438</v>
      </c>
    </row>
    <row r="1147" spans="1:5" x14ac:dyDescent="0.25">
      <c r="A1147" s="316" t="s">
        <v>1926</v>
      </c>
      <c r="B1147" s="318"/>
      <c r="C1147" s="319"/>
      <c r="D1147" s="322" t="s">
        <v>47</v>
      </c>
      <c r="E1147" s="293" t="s">
        <v>1437</v>
      </c>
    </row>
    <row r="1148" spans="1:5" x14ac:dyDescent="0.25">
      <c r="A1148" s="317"/>
      <c r="B1148" s="320"/>
      <c r="C1148" s="321"/>
      <c r="D1148" s="323"/>
      <c r="E1148" s="294" t="s">
        <v>1438</v>
      </c>
    </row>
    <row r="1149" spans="1:5" x14ac:dyDescent="0.25">
      <c r="A1149" s="324" t="s">
        <v>1932</v>
      </c>
      <c r="B1149" s="326"/>
      <c r="C1149" s="327"/>
      <c r="D1149" s="330" t="s">
        <v>47</v>
      </c>
      <c r="E1149" s="291" t="s">
        <v>1437</v>
      </c>
    </row>
    <row r="1150" spans="1:5" x14ac:dyDescent="0.25">
      <c r="A1150" s="332"/>
      <c r="B1150" s="333"/>
      <c r="C1150" s="334"/>
      <c r="D1150" s="335"/>
      <c r="E1150" s="292" t="s">
        <v>1438</v>
      </c>
    </row>
    <row r="1151" spans="1:5" x14ac:dyDescent="0.25">
      <c r="A1151" s="316" t="s">
        <v>1941</v>
      </c>
      <c r="B1151" s="318"/>
      <c r="C1151" s="319"/>
      <c r="D1151" s="322" t="s">
        <v>47</v>
      </c>
      <c r="E1151" s="293" t="s">
        <v>1437</v>
      </c>
    </row>
    <row r="1152" spans="1:5" x14ac:dyDescent="0.25">
      <c r="A1152" s="317"/>
      <c r="B1152" s="320"/>
      <c r="C1152" s="321"/>
      <c r="D1152" s="323"/>
      <c r="E1152" s="294" t="s">
        <v>1438</v>
      </c>
    </row>
    <row r="1153" spans="1:5" x14ac:dyDescent="0.25">
      <c r="A1153" s="324" t="s">
        <v>1971</v>
      </c>
      <c r="B1153" s="326"/>
      <c r="C1153" s="327"/>
      <c r="D1153" s="330" t="s">
        <v>47</v>
      </c>
      <c r="E1153" s="291" t="s">
        <v>1437</v>
      </c>
    </row>
    <row r="1154" spans="1:5" x14ac:dyDescent="0.25">
      <c r="A1154" s="332"/>
      <c r="B1154" s="333"/>
      <c r="C1154" s="334"/>
      <c r="D1154" s="335"/>
      <c r="E1154" s="292" t="s">
        <v>1438</v>
      </c>
    </row>
    <row r="1155" spans="1:5" x14ac:dyDescent="0.25">
      <c r="A1155" s="316" t="s">
        <v>1975</v>
      </c>
      <c r="B1155" s="318"/>
      <c r="C1155" s="319"/>
      <c r="D1155" s="322" t="s">
        <v>47</v>
      </c>
      <c r="E1155" s="293" t="s">
        <v>1437</v>
      </c>
    </row>
    <row r="1156" spans="1:5" x14ac:dyDescent="0.25">
      <c r="A1156" s="317"/>
      <c r="B1156" s="320"/>
      <c r="C1156" s="321"/>
      <c r="D1156" s="323"/>
      <c r="E1156" s="294" t="s">
        <v>1438</v>
      </c>
    </row>
    <row r="1157" spans="1:5" x14ac:dyDescent="0.25">
      <c r="A1157" s="324" t="s">
        <v>1980</v>
      </c>
      <c r="B1157" s="326"/>
      <c r="C1157" s="327"/>
      <c r="D1157" s="330" t="s">
        <v>47</v>
      </c>
      <c r="E1157" s="291" t="s">
        <v>1437</v>
      </c>
    </row>
    <row r="1158" spans="1:5" x14ac:dyDescent="0.25">
      <c r="A1158" s="332"/>
      <c r="B1158" s="333"/>
      <c r="C1158" s="334"/>
      <c r="D1158" s="335"/>
      <c r="E1158" s="292" t="s">
        <v>1438</v>
      </c>
    </row>
    <row r="1159" spans="1:5" x14ac:dyDescent="0.25">
      <c r="A1159" s="316" t="s">
        <v>1986</v>
      </c>
      <c r="B1159" s="318"/>
      <c r="C1159" s="319"/>
      <c r="D1159" s="322" t="s">
        <v>47</v>
      </c>
      <c r="E1159" s="293" t="s">
        <v>1437</v>
      </c>
    </row>
    <row r="1160" spans="1:5" x14ac:dyDescent="0.25">
      <c r="A1160" s="317"/>
      <c r="B1160" s="320"/>
      <c r="C1160" s="321"/>
      <c r="D1160" s="323"/>
      <c r="E1160" s="294" t="s">
        <v>1438</v>
      </c>
    </row>
    <row r="1161" spans="1:5" x14ac:dyDescent="0.25">
      <c r="A1161" s="324" t="s">
        <v>1992</v>
      </c>
      <c r="B1161" s="326"/>
      <c r="C1161" s="327"/>
      <c r="D1161" s="330" t="s">
        <v>47</v>
      </c>
      <c r="E1161" s="291" t="s">
        <v>1437</v>
      </c>
    </row>
    <row r="1162" spans="1:5" x14ac:dyDescent="0.25">
      <c r="A1162" s="332"/>
      <c r="B1162" s="333"/>
      <c r="C1162" s="334"/>
      <c r="D1162" s="335"/>
      <c r="E1162" s="292" t="s">
        <v>1438</v>
      </c>
    </row>
    <row r="1163" spans="1:5" x14ac:dyDescent="0.25">
      <c r="A1163" s="316" t="s">
        <v>1951</v>
      </c>
      <c r="B1163" s="318"/>
      <c r="C1163" s="319"/>
      <c r="D1163" s="322" t="s">
        <v>47</v>
      </c>
      <c r="E1163" s="293" t="s">
        <v>1437</v>
      </c>
    </row>
    <row r="1164" spans="1:5" x14ac:dyDescent="0.25">
      <c r="A1164" s="317"/>
      <c r="B1164" s="320"/>
      <c r="C1164" s="321"/>
      <c r="D1164" s="323"/>
      <c r="E1164" s="294" t="s">
        <v>1438</v>
      </c>
    </row>
    <row r="1165" spans="1:5" x14ac:dyDescent="0.25">
      <c r="A1165" s="324" t="s">
        <v>1957</v>
      </c>
      <c r="B1165" s="326" t="s">
        <v>1906</v>
      </c>
      <c r="C1165" s="327"/>
      <c r="D1165" s="330" t="s">
        <v>47</v>
      </c>
      <c r="E1165" s="291" t="s">
        <v>1437</v>
      </c>
    </row>
    <row r="1166" spans="1:5" x14ac:dyDescent="0.25">
      <c r="A1166" s="332"/>
      <c r="B1166" s="333"/>
      <c r="C1166" s="334"/>
      <c r="D1166" s="335"/>
      <c r="E1166" s="292" t="s">
        <v>1438</v>
      </c>
    </row>
    <row r="1167" spans="1:5" x14ac:dyDescent="0.25">
      <c r="A1167" s="316" t="s">
        <v>2008</v>
      </c>
      <c r="B1167" s="318" t="s">
        <v>1847</v>
      </c>
      <c r="C1167" s="319"/>
      <c r="D1167" s="322" t="s">
        <v>47</v>
      </c>
      <c r="E1167" s="293" t="s">
        <v>1437</v>
      </c>
    </row>
    <row r="1168" spans="1:5" x14ac:dyDescent="0.25">
      <c r="A1168" s="317"/>
      <c r="B1168" s="320"/>
      <c r="C1168" s="321"/>
      <c r="D1168" s="323"/>
      <c r="E1168" s="294" t="s">
        <v>1438</v>
      </c>
    </row>
    <row r="1169" spans="1:5" x14ac:dyDescent="0.25">
      <c r="A1169" s="324" t="s">
        <v>2009</v>
      </c>
      <c r="B1169" s="326" t="s">
        <v>1869</v>
      </c>
      <c r="C1169" s="327"/>
      <c r="D1169" s="330" t="s">
        <v>47</v>
      </c>
      <c r="E1169" s="291" t="s">
        <v>1437</v>
      </c>
    </row>
    <row r="1170" spans="1:5" x14ac:dyDescent="0.25">
      <c r="A1170" s="332"/>
      <c r="B1170" s="333"/>
      <c r="C1170" s="334"/>
      <c r="D1170" s="335"/>
      <c r="E1170" s="292" t="s">
        <v>1438</v>
      </c>
    </row>
    <row r="1171" spans="1:5" x14ac:dyDescent="0.25">
      <c r="A1171" s="316" t="s">
        <v>1757</v>
      </c>
      <c r="B1171" s="318" t="s">
        <v>1875</v>
      </c>
      <c r="C1171" s="319"/>
      <c r="D1171" s="322" t="s">
        <v>47</v>
      </c>
      <c r="E1171" s="293" t="s">
        <v>1437</v>
      </c>
    </row>
    <row r="1172" spans="1:5" x14ac:dyDescent="0.25">
      <c r="A1172" s="317"/>
      <c r="B1172" s="320"/>
      <c r="C1172" s="321"/>
      <c r="D1172" s="323"/>
      <c r="E1172" s="294" t="s">
        <v>1438</v>
      </c>
    </row>
    <row r="1173" spans="1:5" x14ac:dyDescent="0.25">
      <c r="A1173" s="324" t="s">
        <v>2010</v>
      </c>
      <c r="B1173" s="326" t="s">
        <v>1880</v>
      </c>
      <c r="C1173" s="327"/>
      <c r="D1173" s="330" t="s">
        <v>47</v>
      </c>
      <c r="E1173" s="291" t="s">
        <v>1437</v>
      </c>
    </row>
    <row r="1174" spans="1:5" x14ac:dyDescent="0.25">
      <c r="A1174" s="332"/>
      <c r="B1174" s="333"/>
      <c r="C1174" s="334"/>
      <c r="D1174" s="335"/>
      <c r="E1174" s="292" t="s">
        <v>1438</v>
      </c>
    </row>
    <row r="1175" spans="1:5" x14ac:dyDescent="0.25">
      <c r="A1175" s="316" t="s">
        <v>1567</v>
      </c>
      <c r="B1175" s="318" t="s">
        <v>1891</v>
      </c>
      <c r="C1175" s="319"/>
      <c r="D1175" s="322" t="s">
        <v>47</v>
      </c>
      <c r="E1175" s="293" t="s">
        <v>1437</v>
      </c>
    </row>
    <row r="1176" spans="1:5" x14ac:dyDescent="0.25">
      <c r="A1176" s="317"/>
      <c r="B1176" s="320"/>
      <c r="C1176" s="321"/>
      <c r="D1176" s="323"/>
      <c r="E1176" s="294" t="s">
        <v>1438</v>
      </c>
    </row>
    <row r="1177" spans="1:5" x14ac:dyDescent="0.25">
      <c r="A1177" s="324" t="s">
        <v>2011</v>
      </c>
      <c r="B1177" s="326" t="s">
        <v>1910</v>
      </c>
      <c r="C1177" s="327"/>
      <c r="D1177" s="330" t="s">
        <v>47</v>
      </c>
      <c r="E1177" s="291" t="s">
        <v>1437</v>
      </c>
    </row>
    <row r="1178" spans="1:5" x14ac:dyDescent="0.25">
      <c r="A1178" s="332"/>
      <c r="B1178" s="333"/>
      <c r="C1178" s="334"/>
      <c r="D1178" s="335"/>
      <c r="E1178" s="292" t="s">
        <v>1438</v>
      </c>
    </row>
    <row r="1179" spans="1:5" x14ac:dyDescent="0.25">
      <c r="A1179" s="316" t="s">
        <v>2012</v>
      </c>
      <c r="B1179" s="318" t="s">
        <v>1910</v>
      </c>
      <c r="C1179" s="319"/>
      <c r="D1179" s="322" t="s">
        <v>47</v>
      </c>
      <c r="E1179" s="293" t="s">
        <v>1437</v>
      </c>
    </row>
    <row r="1180" spans="1:5" x14ac:dyDescent="0.25">
      <c r="A1180" s="317"/>
      <c r="B1180" s="320"/>
      <c r="C1180" s="321"/>
      <c r="D1180" s="323"/>
      <c r="E1180" s="294" t="s">
        <v>1438</v>
      </c>
    </row>
    <row r="1181" spans="1:5" x14ac:dyDescent="0.25">
      <c r="A1181" s="324" t="s">
        <v>2013</v>
      </c>
      <c r="B1181" s="326" t="s">
        <v>1926</v>
      </c>
      <c r="C1181" s="327"/>
      <c r="D1181" s="330" t="s">
        <v>47</v>
      </c>
      <c r="E1181" s="291" t="s">
        <v>1437</v>
      </c>
    </row>
    <row r="1182" spans="1:5" x14ac:dyDescent="0.25">
      <c r="A1182" s="332"/>
      <c r="B1182" s="333"/>
      <c r="C1182" s="334"/>
      <c r="D1182" s="335"/>
      <c r="E1182" s="292" t="s">
        <v>1438</v>
      </c>
    </row>
    <row r="1183" spans="1:5" x14ac:dyDescent="0.25">
      <c r="A1183" s="316" t="s">
        <v>2014</v>
      </c>
      <c r="B1183" s="318" t="s">
        <v>1941</v>
      </c>
      <c r="C1183" s="319"/>
      <c r="D1183" s="322" t="s">
        <v>47</v>
      </c>
      <c r="E1183" s="293" t="s">
        <v>1437</v>
      </c>
    </row>
    <row r="1184" spans="1:5" x14ac:dyDescent="0.25">
      <c r="A1184" s="317"/>
      <c r="B1184" s="320"/>
      <c r="C1184" s="321"/>
      <c r="D1184" s="323"/>
      <c r="E1184" s="294" t="s">
        <v>1438</v>
      </c>
    </row>
    <row r="1185" spans="1:5" x14ac:dyDescent="0.25">
      <c r="A1185" s="324" t="s">
        <v>2015</v>
      </c>
      <c r="B1185" s="326" t="s">
        <v>1951</v>
      </c>
      <c r="C1185" s="327"/>
      <c r="D1185" s="330" t="s">
        <v>47</v>
      </c>
      <c r="E1185" s="291" t="s">
        <v>1437</v>
      </c>
    </row>
    <row r="1186" spans="1:5" x14ac:dyDescent="0.25">
      <c r="A1186" s="332"/>
      <c r="B1186" s="333"/>
      <c r="C1186" s="334"/>
      <c r="D1186" s="335"/>
      <c r="E1186" s="292" t="s">
        <v>1438</v>
      </c>
    </row>
    <row r="1187" spans="1:5" x14ac:dyDescent="0.25">
      <c r="A1187" s="316" t="s">
        <v>2016</v>
      </c>
      <c r="B1187" s="318" t="s">
        <v>1847</v>
      </c>
      <c r="C1187" s="319"/>
      <c r="D1187" s="322" t="s">
        <v>47</v>
      </c>
      <c r="E1187" s="293" t="s">
        <v>1437</v>
      </c>
    </row>
    <row r="1188" spans="1:5" x14ac:dyDescent="0.25">
      <c r="A1188" s="317"/>
      <c r="B1188" s="320"/>
      <c r="C1188" s="321"/>
      <c r="D1188" s="323"/>
      <c r="E1188" s="294" t="s">
        <v>1438</v>
      </c>
    </row>
    <row r="1189" spans="1:5" x14ac:dyDescent="0.25">
      <c r="A1189" s="324" t="s">
        <v>2017</v>
      </c>
      <c r="B1189" s="326" t="s">
        <v>1898</v>
      </c>
      <c r="C1189" s="327"/>
      <c r="D1189" s="330" t="s">
        <v>47</v>
      </c>
      <c r="E1189" s="291" t="s">
        <v>1437</v>
      </c>
    </row>
    <row r="1190" spans="1:5" x14ac:dyDescent="0.25">
      <c r="A1190" s="332"/>
      <c r="B1190" s="333"/>
      <c r="C1190" s="334"/>
      <c r="D1190" s="335"/>
      <c r="E1190" s="292" t="s">
        <v>1438</v>
      </c>
    </row>
    <row r="1191" spans="1:5" x14ac:dyDescent="0.25">
      <c r="A1191" s="316" t="s">
        <v>2018</v>
      </c>
      <c r="B1191" s="318" t="s">
        <v>1932</v>
      </c>
      <c r="C1191" s="319"/>
      <c r="D1191" s="322" t="s">
        <v>47</v>
      </c>
      <c r="E1191" s="293" t="s">
        <v>1437</v>
      </c>
    </row>
    <row r="1192" spans="1:5" x14ac:dyDescent="0.25">
      <c r="A1192" s="317"/>
      <c r="B1192" s="320"/>
      <c r="C1192" s="321"/>
      <c r="D1192" s="323"/>
      <c r="E1192" s="294" t="s">
        <v>1438</v>
      </c>
    </row>
    <row r="1193" spans="1:5" x14ac:dyDescent="0.25">
      <c r="A1193" s="324" t="s">
        <v>2019</v>
      </c>
      <c r="B1193" s="326" t="s">
        <v>1932</v>
      </c>
      <c r="C1193" s="327"/>
      <c r="D1193" s="330" t="s">
        <v>47</v>
      </c>
      <c r="E1193" s="291" t="s">
        <v>1437</v>
      </c>
    </row>
    <row r="1194" spans="1:5" x14ac:dyDescent="0.25">
      <c r="A1194" s="332"/>
      <c r="B1194" s="333"/>
      <c r="C1194" s="334"/>
      <c r="D1194" s="335"/>
      <c r="E1194" s="292" t="s">
        <v>1438</v>
      </c>
    </row>
    <row r="1195" spans="1:5" x14ac:dyDescent="0.25">
      <c r="A1195" s="316" t="s">
        <v>2000</v>
      </c>
      <c r="B1195" s="318"/>
      <c r="C1195" s="319"/>
      <c r="D1195" s="322" t="s">
        <v>47</v>
      </c>
      <c r="E1195" s="293" t="s">
        <v>1437</v>
      </c>
    </row>
    <row r="1196" spans="1:5" x14ac:dyDescent="0.25">
      <c r="A1196" s="317"/>
      <c r="B1196" s="320"/>
      <c r="C1196" s="321"/>
      <c r="D1196" s="323"/>
      <c r="E1196" s="294" t="s">
        <v>1438</v>
      </c>
    </row>
    <row r="1197" spans="1:5" x14ac:dyDescent="0.25">
      <c r="A1197" s="324" t="s">
        <v>2020</v>
      </c>
      <c r="B1197" s="326" t="s">
        <v>1847</v>
      </c>
      <c r="C1197" s="327"/>
      <c r="D1197" s="330" t="s">
        <v>47</v>
      </c>
      <c r="E1197" s="291" t="s">
        <v>1437</v>
      </c>
    </row>
    <row r="1198" spans="1:5" x14ac:dyDescent="0.25">
      <c r="A1198" s="332"/>
      <c r="B1198" s="333"/>
      <c r="C1198" s="334"/>
      <c r="D1198" s="335"/>
      <c r="E1198" s="292" t="s">
        <v>1438</v>
      </c>
    </row>
    <row r="1199" spans="1:5" x14ac:dyDescent="0.25">
      <c r="A1199" s="316" t="s">
        <v>2021</v>
      </c>
      <c r="B1199" s="318" t="s">
        <v>1847</v>
      </c>
      <c r="C1199" s="319"/>
      <c r="D1199" s="322" t="s">
        <v>47</v>
      </c>
      <c r="E1199" s="293" t="s">
        <v>1437</v>
      </c>
    </row>
    <row r="1200" spans="1:5" x14ac:dyDescent="0.25">
      <c r="A1200" s="317"/>
      <c r="B1200" s="320"/>
      <c r="C1200" s="321"/>
      <c r="D1200" s="323"/>
      <c r="E1200" s="294" t="s">
        <v>1438</v>
      </c>
    </row>
    <row r="1201" spans="1:5" x14ac:dyDescent="0.25">
      <c r="A1201" s="324" t="s">
        <v>2022</v>
      </c>
      <c r="B1201" s="326" t="s">
        <v>1847</v>
      </c>
      <c r="C1201" s="327"/>
      <c r="D1201" s="330" t="s">
        <v>47</v>
      </c>
      <c r="E1201" s="291" t="s">
        <v>1437</v>
      </c>
    </row>
    <row r="1202" spans="1:5" x14ac:dyDescent="0.25">
      <c r="A1202" s="332"/>
      <c r="B1202" s="333"/>
      <c r="C1202" s="334"/>
      <c r="D1202" s="335"/>
      <c r="E1202" s="292" t="s">
        <v>1438</v>
      </c>
    </row>
    <row r="1203" spans="1:5" x14ac:dyDescent="0.25">
      <c r="A1203" s="316" t="s">
        <v>2023</v>
      </c>
      <c r="B1203" s="318" t="s">
        <v>1880</v>
      </c>
      <c r="C1203" s="319"/>
      <c r="D1203" s="322" t="s">
        <v>47</v>
      </c>
      <c r="E1203" s="293" t="s">
        <v>1437</v>
      </c>
    </row>
    <row r="1204" spans="1:5" x14ac:dyDescent="0.25">
      <c r="A1204" s="317"/>
      <c r="B1204" s="320"/>
      <c r="C1204" s="321"/>
      <c r="D1204" s="323"/>
      <c r="E1204" s="294" t="s">
        <v>1438</v>
      </c>
    </row>
    <row r="1205" spans="1:5" x14ac:dyDescent="0.25">
      <c r="A1205" s="324" t="s">
        <v>2024</v>
      </c>
      <c r="B1205" s="326"/>
      <c r="C1205" s="327"/>
      <c r="D1205" s="330" t="s">
        <v>48</v>
      </c>
      <c r="E1205" s="291" t="s">
        <v>1437</v>
      </c>
    </row>
    <row r="1206" spans="1:5" x14ac:dyDescent="0.25">
      <c r="A1206" s="332"/>
      <c r="B1206" s="333"/>
      <c r="C1206" s="334"/>
      <c r="D1206" s="335"/>
      <c r="E1206" s="292" t="s">
        <v>1438</v>
      </c>
    </row>
    <row r="1207" spans="1:5" x14ac:dyDescent="0.25">
      <c r="A1207" s="316" t="s">
        <v>2025</v>
      </c>
      <c r="B1207" s="318"/>
      <c r="C1207" s="319"/>
      <c r="D1207" s="322" t="s">
        <v>48</v>
      </c>
      <c r="E1207" s="293" t="s">
        <v>1437</v>
      </c>
    </row>
    <row r="1208" spans="1:5" x14ac:dyDescent="0.25">
      <c r="A1208" s="317"/>
      <c r="B1208" s="320"/>
      <c r="C1208" s="321"/>
      <c r="D1208" s="323"/>
      <c r="E1208" s="294" t="s">
        <v>1438</v>
      </c>
    </row>
    <row r="1209" spans="1:5" x14ac:dyDescent="0.25">
      <c r="A1209" s="324" t="s">
        <v>2026</v>
      </c>
      <c r="B1209" s="326"/>
      <c r="C1209" s="327"/>
      <c r="D1209" s="330" t="s">
        <v>48</v>
      </c>
      <c r="E1209" s="291" t="s">
        <v>1437</v>
      </c>
    </row>
    <row r="1210" spans="1:5" x14ac:dyDescent="0.25">
      <c r="A1210" s="332"/>
      <c r="B1210" s="333"/>
      <c r="C1210" s="334"/>
      <c r="D1210" s="335"/>
      <c r="E1210" s="292" t="s">
        <v>1438</v>
      </c>
    </row>
    <row r="1211" spans="1:5" x14ac:dyDescent="0.25">
      <c r="A1211" s="316" t="s">
        <v>2027</v>
      </c>
      <c r="B1211" s="318"/>
      <c r="C1211" s="319"/>
      <c r="D1211" s="322" t="s">
        <v>48</v>
      </c>
      <c r="E1211" s="293" t="s">
        <v>1437</v>
      </c>
    </row>
    <row r="1212" spans="1:5" x14ac:dyDescent="0.25">
      <c r="A1212" s="317"/>
      <c r="B1212" s="320"/>
      <c r="C1212" s="321"/>
      <c r="D1212" s="323"/>
      <c r="E1212" s="294" t="s">
        <v>1438</v>
      </c>
    </row>
    <row r="1213" spans="1:5" x14ac:dyDescent="0.25">
      <c r="A1213" s="324" t="s">
        <v>2028</v>
      </c>
      <c r="B1213" s="326"/>
      <c r="C1213" s="327"/>
      <c r="D1213" s="330" t="s">
        <v>48</v>
      </c>
      <c r="E1213" s="291" t="s">
        <v>1437</v>
      </c>
    </row>
    <row r="1214" spans="1:5" x14ac:dyDescent="0.25">
      <c r="A1214" s="332"/>
      <c r="B1214" s="333"/>
      <c r="C1214" s="334"/>
      <c r="D1214" s="335"/>
      <c r="E1214" s="292" t="s">
        <v>1438</v>
      </c>
    </row>
    <row r="1215" spans="1:5" x14ac:dyDescent="0.25">
      <c r="A1215" s="316" t="s">
        <v>2029</v>
      </c>
      <c r="B1215" s="318"/>
      <c r="C1215" s="319"/>
      <c r="D1215" s="322" t="s">
        <v>48</v>
      </c>
      <c r="E1215" s="293" t="s">
        <v>1437</v>
      </c>
    </row>
    <row r="1216" spans="1:5" x14ac:dyDescent="0.25">
      <c r="A1216" s="317"/>
      <c r="B1216" s="320"/>
      <c r="C1216" s="321"/>
      <c r="D1216" s="323"/>
      <c r="E1216" s="294" t="s">
        <v>1438</v>
      </c>
    </row>
    <row r="1217" spans="1:5" x14ac:dyDescent="0.25">
      <c r="A1217" s="324" t="s">
        <v>2030</v>
      </c>
      <c r="B1217" s="326"/>
      <c r="C1217" s="327"/>
      <c r="D1217" s="330" t="s">
        <v>48</v>
      </c>
      <c r="E1217" s="291" t="s">
        <v>1437</v>
      </c>
    </row>
    <row r="1218" spans="1:5" x14ac:dyDescent="0.25">
      <c r="A1218" s="332"/>
      <c r="B1218" s="333"/>
      <c r="C1218" s="334"/>
      <c r="D1218" s="335"/>
      <c r="E1218" s="292" t="s">
        <v>1438</v>
      </c>
    </row>
    <row r="1219" spans="1:5" x14ac:dyDescent="0.25">
      <c r="A1219" s="316" t="s">
        <v>2031</v>
      </c>
      <c r="B1219" s="318"/>
      <c r="C1219" s="319"/>
      <c r="D1219" s="322" t="s">
        <v>48</v>
      </c>
      <c r="E1219" s="293" t="s">
        <v>1437</v>
      </c>
    </row>
    <row r="1220" spans="1:5" x14ac:dyDescent="0.25">
      <c r="A1220" s="317"/>
      <c r="B1220" s="320"/>
      <c r="C1220" s="321"/>
      <c r="D1220" s="323"/>
      <c r="E1220" s="294" t="s">
        <v>1438</v>
      </c>
    </row>
    <row r="1221" spans="1:5" x14ac:dyDescent="0.25">
      <c r="A1221" s="324" t="s">
        <v>2032</v>
      </c>
      <c r="B1221" s="326" t="s">
        <v>2033</v>
      </c>
      <c r="C1221" s="327"/>
      <c r="D1221" s="330" t="s">
        <v>48</v>
      </c>
      <c r="E1221" s="291" t="s">
        <v>1437</v>
      </c>
    </row>
    <row r="1222" spans="1:5" x14ac:dyDescent="0.25">
      <c r="A1222" s="332"/>
      <c r="B1222" s="333"/>
      <c r="C1222" s="334"/>
      <c r="D1222" s="335"/>
      <c r="E1222" s="292" t="s">
        <v>1438</v>
      </c>
    </row>
    <row r="1223" spans="1:5" x14ac:dyDescent="0.25">
      <c r="A1223" s="316" t="s">
        <v>1927</v>
      </c>
      <c r="B1223" s="318" t="s">
        <v>2033</v>
      </c>
      <c r="C1223" s="319"/>
      <c r="D1223" s="322" t="s">
        <v>48</v>
      </c>
      <c r="E1223" s="293" t="s">
        <v>1437</v>
      </c>
    </row>
    <row r="1224" spans="1:5" x14ac:dyDescent="0.25">
      <c r="A1224" s="317"/>
      <c r="B1224" s="320"/>
      <c r="C1224" s="321"/>
      <c r="D1224" s="323"/>
      <c r="E1224" s="294" t="s">
        <v>1438</v>
      </c>
    </row>
    <row r="1225" spans="1:5" x14ac:dyDescent="0.25">
      <c r="A1225" s="324" t="s">
        <v>2034</v>
      </c>
      <c r="B1225" s="326" t="s">
        <v>2033</v>
      </c>
      <c r="C1225" s="327"/>
      <c r="D1225" s="330" t="s">
        <v>48</v>
      </c>
      <c r="E1225" s="291" t="s">
        <v>1437</v>
      </c>
    </row>
    <row r="1226" spans="1:5" x14ac:dyDescent="0.25">
      <c r="A1226" s="332"/>
      <c r="B1226" s="333"/>
      <c r="C1226" s="334"/>
      <c r="D1226" s="335"/>
      <c r="E1226" s="292" t="s">
        <v>1438</v>
      </c>
    </row>
    <row r="1227" spans="1:5" x14ac:dyDescent="0.25">
      <c r="A1227" s="316" t="s">
        <v>2035</v>
      </c>
      <c r="B1227" s="318" t="s">
        <v>2033</v>
      </c>
      <c r="C1227" s="319"/>
      <c r="D1227" s="322" t="s">
        <v>48</v>
      </c>
      <c r="E1227" s="293" t="s">
        <v>1437</v>
      </c>
    </row>
    <row r="1228" spans="1:5" x14ac:dyDescent="0.25">
      <c r="A1228" s="317"/>
      <c r="B1228" s="320"/>
      <c r="C1228" s="321"/>
      <c r="D1228" s="323"/>
      <c r="E1228" s="294" t="s">
        <v>1438</v>
      </c>
    </row>
    <row r="1229" spans="1:5" x14ac:dyDescent="0.25">
      <c r="A1229" s="324" t="s">
        <v>2036</v>
      </c>
      <c r="B1229" s="326" t="s">
        <v>2033</v>
      </c>
      <c r="C1229" s="327"/>
      <c r="D1229" s="330" t="s">
        <v>48</v>
      </c>
      <c r="E1229" s="291" t="s">
        <v>1437</v>
      </c>
    </row>
    <row r="1230" spans="1:5" x14ac:dyDescent="0.25">
      <c r="A1230" s="332"/>
      <c r="B1230" s="333"/>
      <c r="C1230" s="334"/>
      <c r="D1230" s="335"/>
      <c r="E1230" s="292" t="s">
        <v>1438</v>
      </c>
    </row>
    <row r="1231" spans="1:5" x14ac:dyDescent="0.25">
      <c r="A1231" s="316" t="s">
        <v>2037</v>
      </c>
      <c r="B1231" s="318" t="s">
        <v>2033</v>
      </c>
      <c r="C1231" s="319"/>
      <c r="D1231" s="322" t="s">
        <v>48</v>
      </c>
      <c r="E1231" s="293" t="s">
        <v>1437</v>
      </c>
    </row>
    <row r="1232" spans="1:5" x14ac:dyDescent="0.25">
      <c r="A1232" s="317"/>
      <c r="B1232" s="320"/>
      <c r="C1232" s="321"/>
      <c r="D1232" s="323"/>
      <c r="E1232" s="294" t="s">
        <v>1438</v>
      </c>
    </row>
    <row r="1233" spans="1:5" x14ac:dyDescent="0.25">
      <c r="A1233" s="324" t="s">
        <v>2038</v>
      </c>
      <c r="B1233" s="326" t="s">
        <v>2033</v>
      </c>
      <c r="C1233" s="327"/>
      <c r="D1233" s="330" t="s">
        <v>48</v>
      </c>
      <c r="E1233" s="291" t="s">
        <v>1437</v>
      </c>
    </row>
    <row r="1234" spans="1:5" x14ac:dyDescent="0.25">
      <c r="A1234" s="332"/>
      <c r="B1234" s="333"/>
      <c r="C1234" s="334"/>
      <c r="D1234" s="335"/>
      <c r="E1234" s="292" t="s">
        <v>1438</v>
      </c>
    </row>
    <row r="1235" spans="1:5" x14ac:dyDescent="0.25">
      <c r="A1235" s="316" t="s">
        <v>2039</v>
      </c>
      <c r="B1235" s="318" t="s">
        <v>2033</v>
      </c>
      <c r="C1235" s="319"/>
      <c r="D1235" s="322" t="s">
        <v>48</v>
      </c>
      <c r="E1235" s="293" t="s">
        <v>1437</v>
      </c>
    </row>
    <row r="1236" spans="1:5" x14ac:dyDescent="0.25">
      <c r="A1236" s="317"/>
      <c r="B1236" s="320"/>
      <c r="C1236" s="321"/>
      <c r="D1236" s="323"/>
      <c r="E1236" s="294" t="s">
        <v>1438</v>
      </c>
    </row>
    <row r="1237" spans="1:5" x14ac:dyDescent="0.25">
      <c r="A1237" s="324" t="s">
        <v>2040</v>
      </c>
      <c r="B1237" s="326" t="s">
        <v>2033</v>
      </c>
      <c r="C1237" s="327"/>
      <c r="D1237" s="330" t="s">
        <v>48</v>
      </c>
      <c r="E1237" s="291" t="s">
        <v>1437</v>
      </c>
    </row>
    <row r="1238" spans="1:5" x14ac:dyDescent="0.25">
      <c r="A1238" s="332"/>
      <c r="B1238" s="333"/>
      <c r="C1238" s="334"/>
      <c r="D1238" s="335"/>
      <c r="E1238" s="292" t="s">
        <v>1438</v>
      </c>
    </row>
    <row r="1239" spans="1:5" x14ac:dyDescent="0.25">
      <c r="A1239" s="316" t="s">
        <v>1947</v>
      </c>
      <c r="B1239" s="318" t="s">
        <v>2033</v>
      </c>
      <c r="C1239" s="319"/>
      <c r="D1239" s="322" t="s">
        <v>48</v>
      </c>
      <c r="E1239" s="293" t="s">
        <v>1437</v>
      </c>
    </row>
    <row r="1240" spans="1:5" x14ac:dyDescent="0.25">
      <c r="A1240" s="317"/>
      <c r="B1240" s="320"/>
      <c r="C1240" s="321"/>
      <c r="D1240" s="323"/>
      <c r="E1240" s="294" t="s">
        <v>1438</v>
      </c>
    </row>
    <row r="1241" spans="1:5" x14ac:dyDescent="0.25">
      <c r="A1241" s="324" t="s">
        <v>2041</v>
      </c>
      <c r="B1241" s="326" t="s">
        <v>2033</v>
      </c>
      <c r="C1241" s="327"/>
      <c r="D1241" s="330" t="s">
        <v>48</v>
      </c>
      <c r="E1241" s="291" t="s">
        <v>1437</v>
      </c>
    </row>
    <row r="1242" spans="1:5" x14ac:dyDescent="0.25">
      <c r="A1242" s="332"/>
      <c r="B1242" s="333"/>
      <c r="C1242" s="334"/>
      <c r="D1242" s="335"/>
      <c r="E1242" s="292" t="s">
        <v>1438</v>
      </c>
    </row>
    <row r="1243" spans="1:5" x14ac:dyDescent="0.25">
      <c r="A1243" s="316" t="s">
        <v>2042</v>
      </c>
      <c r="B1243" s="318" t="s">
        <v>2033</v>
      </c>
      <c r="C1243" s="319"/>
      <c r="D1243" s="322" t="s">
        <v>48</v>
      </c>
      <c r="E1243" s="293" t="s">
        <v>1437</v>
      </c>
    </row>
    <row r="1244" spans="1:5" x14ac:dyDescent="0.25">
      <c r="A1244" s="317"/>
      <c r="B1244" s="320"/>
      <c r="C1244" s="321"/>
      <c r="D1244" s="323"/>
      <c r="E1244" s="294" t="s">
        <v>1438</v>
      </c>
    </row>
    <row r="1245" spans="1:5" x14ac:dyDescent="0.25">
      <c r="A1245" s="324" t="s">
        <v>2043</v>
      </c>
      <c r="B1245" s="326" t="s">
        <v>2033</v>
      </c>
      <c r="C1245" s="327"/>
      <c r="D1245" s="330" t="s">
        <v>48</v>
      </c>
      <c r="E1245" s="291" t="s">
        <v>1437</v>
      </c>
    </row>
    <row r="1246" spans="1:5" x14ac:dyDescent="0.25">
      <c r="A1246" s="332"/>
      <c r="B1246" s="333"/>
      <c r="C1246" s="334"/>
      <c r="D1246" s="335"/>
      <c r="E1246" s="292" t="s">
        <v>1438</v>
      </c>
    </row>
    <row r="1247" spans="1:5" x14ac:dyDescent="0.25">
      <c r="A1247" s="316" t="s">
        <v>2044</v>
      </c>
      <c r="B1247" s="318" t="s">
        <v>2033</v>
      </c>
      <c r="C1247" s="319"/>
      <c r="D1247" s="322" t="s">
        <v>48</v>
      </c>
      <c r="E1247" s="293" t="s">
        <v>1437</v>
      </c>
    </row>
    <row r="1248" spans="1:5" x14ac:dyDescent="0.25">
      <c r="A1248" s="317"/>
      <c r="B1248" s="320"/>
      <c r="C1248" s="321"/>
      <c r="D1248" s="323"/>
      <c r="E1248" s="294" t="s">
        <v>1438</v>
      </c>
    </row>
    <row r="1249" spans="1:5" x14ac:dyDescent="0.25">
      <c r="A1249" s="324" t="s">
        <v>2045</v>
      </c>
      <c r="B1249" s="326" t="s">
        <v>2033</v>
      </c>
      <c r="C1249" s="327"/>
      <c r="D1249" s="330" t="s">
        <v>48</v>
      </c>
      <c r="E1249" s="291" t="s">
        <v>1437</v>
      </c>
    </row>
    <row r="1250" spans="1:5" x14ac:dyDescent="0.25">
      <c r="A1250" s="332"/>
      <c r="B1250" s="333"/>
      <c r="C1250" s="334"/>
      <c r="D1250" s="335"/>
      <c r="E1250" s="292" t="s">
        <v>1438</v>
      </c>
    </row>
    <row r="1251" spans="1:5" x14ac:dyDescent="0.25">
      <c r="A1251" s="316" t="s">
        <v>2046</v>
      </c>
      <c r="B1251" s="318" t="s">
        <v>2033</v>
      </c>
      <c r="C1251" s="319"/>
      <c r="D1251" s="322" t="s">
        <v>48</v>
      </c>
      <c r="E1251" s="293" t="s">
        <v>1437</v>
      </c>
    </row>
    <row r="1252" spans="1:5" x14ac:dyDescent="0.25">
      <c r="A1252" s="317"/>
      <c r="B1252" s="320"/>
      <c r="C1252" s="321"/>
      <c r="D1252" s="323"/>
      <c r="E1252" s="294" t="s">
        <v>1438</v>
      </c>
    </row>
    <row r="1253" spans="1:5" x14ac:dyDescent="0.25">
      <c r="A1253" s="324" t="s">
        <v>2047</v>
      </c>
      <c r="B1253" s="326" t="s">
        <v>2033</v>
      </c>
      <c r="C1253" s="327"/>
      <c r="D1253" s="330" t="s">
        <v>48</v>
      </c>
      <c r="E1253" s="291" t="s">
        <v>1437</v>
      </c>
    </row>
    <row r="1254" spans="1:5" x14ac:dyDescent="0.25">
      <c r="A1254" s="332"/>
      <c r="B1254" s="333"/>
      <c r="C1254" s="334"/>
      <c r="D1254" s="335"/>
      <c r="E1254" s="292" t="s">
        <v>1438</v>
      </c>
    </row>
    <row r="1255" spans="1:5" x14ac:dyDescent="0.25">
      <c r="A1255" s="316" t="s">
        <v>2048</v>
      </c>
      <c r="B1255" s="318" t="s">
        <v>2049</v>
      </c>
      <c r="C1255" s="319"/>
      <c r="D1255" s="322" t="s">
        <v>48</v>
      </c>
      <c r="E1255" s="293" t="s">
        <v>1437</v>
      </c>
    </row>
    <row r="1256" spans="1:5" x14ac:dyDescent="0.25">
      <c r="A1256" s="317"/>
      <c r="B1256" s="320"/>
      <c r="C1256" s="321"/>
      <c r="D1256" s="323"/>
      <c r="E1256" s="294" t="s">
        <v>1438</v>
      </c>
    </row>
    <row r="1257" spans="1:5" x14ac:dyDescent="0.25">
      <c r="A1257" s="324" t="s">
        <v>2050</v>
      </c>
      <c r="B1257" s="326" t="s">
        <v>2049</v>
      </c>
      <c r="C1257" s="327"/>
      <c r="D1257" s="330" t="s">
        <v>48</v>
      </c>
      <c r="E1257" s="291" t="s">
        <v>1437</v>
      </c>
    </row>
    <row r="1258" spans="1:5" x14ac:dyDescent="0.25">
      <c r="A1258" s="332"/>
      <c r="B1258" s="333"/>
      <c r="C1258" s="334"/>
      <c r="D1258" s="335"/>
      <c r="E1258" s="292" t="s">
        <v>1438</v>
      </c>
    </row>
    <row r="1259" spans="1:5" x14ac:dyDescent="0.25">
      <c r="A1259" s="316" t="s">
        <v>2051</v>
      </c>
      <c r="B1259" s="318" t="s">
        <v>2049</v>
      </c>
      <c r="C1259" s="319"/>
      <c r="D1259" s="322" t="s">
        <v>48</v>
      </c>
      <c r="E1259" s="293" t="s">
        <v>1437</v>
      </c>
    </row>
    <row r="1260" spans="1:5" x14ac:dyDescent="0.25">
      <c r="A1260" s="317"/>
      <c r="B1260" s="320"/>
      <c r="C1260" s="321"/>
      <c r="D1260" s="323"/>
      <c r="E1260" s="294" t="s">
        <v>1438</v>
      </c>
    </row>
    <row r="1261" spans="1:5" x14ac:dyDescent="0.25">
      <c r="A1261" s="324" t="s">
        <v>2052</v>
      </c>
      <c r="B1261" s="326" t="s">
        <v>2049</v>
      </c>
      <c r="C1261" s="327"/>
      <c r="D1261" s="330" t="s">
        <v>48</v>
      </c>
      <c r="E1261" s="291" t="s">
        <v>1437</v>
      </c>
    </row>
    <row r="1262" spans="1:5" x14ac:dyDescent="0.25">
      <c r="A1262" s="332"/>
      <c r="B1262" s="333"/>
      <c r="C1262" s="334"/>
      <c r="D1262" s="335"/>
      <c r="E1262" s="292" t="s">
        <v>1438</v>
      </c>
    </row>
    <row r="1263" spans="1:5" x14ac:dyDescent="0.25">
      <c r="A1263" s="316" t="s">
        <v>2053</v>
      </c>
      <c r="B1263" s="318" t="s">
        <v>2049</v>
      </c>
      <c r="C1263" s="319"/>
      <c r="D1263" s="322" t="s">
        <v>48</v>
      </c>
      <c r="E1263" s="293" t="s">
        <v>1437</v>
      </c>
    </row>
    <row r="1264" spans="1:5" x14ac:dyDescent="0.25">
      <c r="A1264" s="317"/>
      <c r="B1264" s="320"/>
      <c r="C1264" s="321"/>
      <c r="D1264" s="323"/>
      <c r="E1264" s="294" t="s">
        <v>1438</v>
      </c>
    </row>
    <row r="1265" spans="1:5" x14ac:dyDescent="0.25">
      <c r="A1265" s="324" t="s">
        <v>2054</v>
      </c>
      <c r="B1265" s="326" t="s">
        <v>2049</v>
      </c>
      <c r="C1265" s="327"/>
      <c r="D1265" s="330" t="s">
        <v>48</v>
      </c>
      <c r="E1265" s="291" t="s">
        <v>1437</v>
      </c>
    </row>
    <row r="1266" spans="1:5" x14ac:dyDescent="0.25">
      <c r="A1266" s="332"/>
      <c r="B1266" s="333"/>
      <c r="C1266" s="334"/>
      <c r="D1266" s="335"/>
      <c r="E1266" s="292" t="s">
        <v>2055</v>
      </c>
    </row>
    <row r="1267" spans="1:5" x14ac:dyDescent="0.25">
      <c r="A1267" s="316" t="s">
        <v>2056</v>
      </c>
      <c r="B1267" s="318" t="s">
        <v>2049</v>
      </c>
      <c r="C1267" s="319"/>
      <c r="D1267" s="322" t="s">
        <v>48</v>
      </c>
      <c r="E1267" s="293" t="s">
        <v>1437</v>
      </c>
    </row>
    <row r="1268" spans="1:5" x14ac:dyDescent="0.25">
      <c r="A1268" s="317"/>
      <c r="B1268" s="320"/>
      <c r="C1268" s="321"/>
      <c r="D1268" s="323"/>
      <c r="E1268" s="294" t="s">
        <v>1438</v>
      </c>
    </row>
    <row r="1269" spans="1:5" x14ac:dyDescent="0.25">
      <c r="A1269" s="324" t="s">
        <v>2057</v>
      </c>
      <c r="B1269" s="326" t="s">
        <v>2049</v>
      </c>
      <c r="C1269" s="327"/>
      <c r="D1269" s="330" t="s">
        <v>48</v>
      </c>
      <c r="E1269" s="291" t="s">
        <v>1437</v>
      </c>
    </row>
    <row r="1270" spans="1:5" x14ac:dyDescent="0.25">
      <c r="A1270" s="332"/>
      <c r="B1270" s="333"/>
      <c r="C1270" s="334"/>
      <c r="D1270" s="335"/>
      <c r="E1270" s="292" t="s">
        <v>2055</v>
      </c>
    </row>
    <row r="1271" spans="1:5" x14ac:dyDescent="0.25">
      <c r="A1271" s="316" t="s">
        <v>2058</v>
      </c>
      <c r="B1271" s="318" t="s">
        <v>2049</v>
      </c>
      <c r="C1271" s="319"/>
      <c r="D1271" s="322" t="s">
        <v>48</v>
      </c>
      <c r="E1271" s="293" t="s">
        <v>1437</v>
      </c>
    </row>
    <row r="1272" spans="1:5" x14ac:dyDescent="0.25">
      <c r="A1272" s="317"/>
      <c r="B1272" s="320"/>
      <c r="C1272" s="321"/>
      <c r="D1272" s="323"/>
      <c r="E1272" s="294" t="s">
        <v>1438</v>
      </c>
    </row>
    <row r="1273" spans="1:5" x14ac:dyDescent="0.25">
      <c r="A1273" s="324" t="s">
        <v>2059</v>
      </c>
      <c r="B1273" s="326" t="s">
        <v>2049</v>
      </c>
      <c r="C1273" s="327"/>
      <c r="D1273" s="330" t="s">
        <v>48</v>
      </c>
      <c r="E1273" s="291" t="s">
        <v>1437</v>
      </c>
    </row>
    <row r="1274" spans="1:5" x14ac:dyDescent="0.25">
      <c r="A1274" s="332"/>
      <c r="B1274" s="333"/>
      <c r="C1274" s="334"/>
      <c r="D1274" s="335"/>
      <c r="E1274" s="292" t="s">
        <v>1438</v>
      </c>
    </row>
    <row r="1275" spans="1:5" x14ac:dyDescent="0.25">
      <c r="A1275" s="316" t="s">
        <v>2060</v>
      </c>
      <c r="B1275" s="318" t="s">
        <v>2061</v>
      </c>
      <c r="C1275" s="319"/>
      <c r="D1275" s="322" t="s">
        <v>48</v>
      </c>
      <c r="E1275" s="293" t="s">
        <v>1437</v>
      </c>
    </row>
    <row r="1276" spans="1:5" x14ac:dyDescent="0.25">
      <c r="A1276" s="317"/>
      <c r="B1276" s="320"/>
      <c r="C1276" s="321"/>
      <c r="D1276" s="323"/>
      <c r="E1276" s="294" t="s">
        <v>1438</v>
      </c>
    </row>
    <row r="1277" spans="1:5" x14ac:dyDescent="0.25">
      <c r="A1277" s="324" t="s">
        <v>2062</v>
      </c>
      <c r="B1277" s="326" t="s">
        <v>2061</v>
      </c>
      <c r="C1277" s="327"/>
      <c r="D1277" s="330" t="s">
        <v>48</v>
      </c>
      <c r="E1277" s="291" t="s">
        <v>1437</v>
      </c>
    </row>
    <row r="1278" spans="1:5" x14ac:dyDescent="0.25">
      <c r="A1278" s="332"/>
      <c r="B1278" s="333"/>
      <c r="C1278" s="334"/>
      <c r="D1278" s="335"/>
      <c r="E1278" s="292" t="s">
        <v>1438</v>
      </c>
    </row>
    <row r="1279" spans="1:5" x14ac:dyDescent="0.25">
      <c r="A1279" s="316" t="s">
        <v>2063</v>
      </c>
      <c r="B1279" s="318" t="s">
        <v>2061</v>
      </c>
      <c r="C1279" s="319"/>
      <c r="D1279" s="322" t="s">
        <v>48</v>
      </c>
      <c r="E1279" s="293" t="s">
        <v>1437</v>
      </c>
    </row>
    <row r="1280" spans="1:5" x14ac:dyDescent="0.25">
      <c r="A1280" s="317"/>
      <c r="B1280" s="320"/>
      <c r="C1280" s="321"/>
      <c r="D1280" s="323"/>
      <c r="E1280" s="294" t="s">
        <v>1438</v>
      </c>
    </row>
    <row r="1281" spans="1:5" x14ac:dyDescent="0.25">
      <c r="A1281" s="324" t="s">
        <v>2064</v>
      </c>
      <c r="B1281" s="326" t="s">
        <v>2061</v>
      </c>
      <c r="C1281" s="327"/>
      <c r="D1281" s="330" t="s">
        <v>48</v>
      </c>
      <c r="E1281" s="291" t="s">
        <v>1437</v>
      </c>
    </row>
    <row r="1282" spans="1:5" x14ac:dyDescent="0.25">
      <c r="A1282" s="332"/>
      <c r="B1282" s="333"/>
      <c r="C1282" s="334"/>
      <c r="D1282" s="335"/>
      <c r="E1282" s="292" t="s">
        <v>1438</v>
      </c>
    </row>
    <row r="1283" spans="1:5" x14ac:dyDescent="0.25">
      <c r="A1283" s="316" t="s">
        <v>2065</v>
      </c>
      <c r="B1283" s="318" t="s">
        <v>2061</v>
      </c>
      <c r="C1283" s="319"/>
      <c r="D1283" s="322" t="s">
        <v>48</v>
      </c>
      <c r="E1283" s="293" t="s">
        <v>1437</v>
      </c>
    </row>
    <row r="1284" spans="1:5" x14ac:dyDescent="0.25">
      <c r="A1284" s="317"/>
      <c r="B1284" s="320"/>
      <c r="C1284" s="321"/>
      <c r="D1284" s="323"/>
      <c r="E1284" s="294" t="s">
        <v>1438</v>
      </c>
    </row>
    <row r="1285" spans="1:5" x14ac:dyDescent="0.25">
      <c r="A1285" s="324" t="s">
        <v>2066</v>
      </c>
      <c r="B1285" s="326" t="s">
        <v>2061</v>
      </c>
      <c r="C1285" s="327"/>
      <c r="D1285" s="330" t="s">
        <v>48</v>
      </c>
      <c r="E1285" s="291" t="s">
        <v>1437</v>
      </c>
    </row>
    <row r="1286" spans="1:5" x14ac:dyDescent="0.25">
      <c r="A1286" s="332"/>
      <c r="B1286" s="333"/>
      <c r="C1286" s="334"/>
      <c r="D1286" s="335"/>
      <c r="E1286" s="292" t="s">
        <v>1438</v>
      </c>
    </row>
    <row r="1287" spans="1:5" x14ac:dyDescent="0.25">
      <c r="A1287" s="316" t="s">
        <v>2067</v>
      </c>
      <c r="B1287" s="318" t="s">
        <v>2061</v>
      </c>
      <c r="C1287" s="319"/>
      <c r="D1287" s="322" t="s">
        <v>48</v>
      </c>
      <c r="E1287" s="293" t="s">
        <v>1437</v>
      </c>
    </row>
    <row r="1288" spans="1:5" x14ac:dyDescent="0.25">
      <c r="A1288" s="317"/>
      <c r="B1288" s="320"/>
      <c r="C1288" s="321"/>
      <c r="D1288" s="323"/>
      <c r="E1288" s="294" t="s">
        <v>1438</v>
      </c>
    </row>
    <row r="1289" spans="1:5" x14ac:dyDescent="0.25">
      <c r="A1289" s="324" t="s">
        <v>2068</v>
      </c>
      <c r="B1289" s="326" t="s">
        <v>2033</v>
      </c>
      <c r="C1289" s="327"/>
      <c r="D1289" s="330" t="s">
        <v>48</v>
      </c>
      <c r="E1289" s="291" t="s">
        <v>1437</v>
      </c>
    </row>
    <row r="1290" spans="1:5" x14ac:dyDescent="0.25">
      <c r="A1290" s="332"/>
      <c r="B1290" s="333"/>
      <c r="C1290" s="334"/>
      <c r="D1290" s="335"/>
      <c r="E1290" s="292" t="s">
        <v>1438</v>
      </c>
    </row>
    <row r="1291" spans="1:5" x14ac:dyDescent="0.25">
      <c r="A1291" s="316" t="s">
        <v>2069</v>
      </c>
      <c r="B1291" s="318" t="s">
        <v>2061</v>
      </c>
      <c r="C1291" s="319"/>
      <c r="D1291" s="322" t="s">
        <v>48</v>
      </c>
      <c r="E1291" s="293" t="s">
        <v>1437</v>
      </c>
    </row>
    <row r="1292" spans="1:5" x14ac:dyDescent="0.25">
      <c r="A1292" s="317"/>
      <c r="B1292" s="320"/>
      <c r="C1292" s="321"/>
      <c r="D1292" s="323"/>
      <c r="E1292" s="294" t="s">
        <v>1438</v>
      </c>
    </row>
    <row r="1293" spans="1:5" x14ac:dyDescent="0.25">
      <c r="A1293" s="324" t="s">
        <v>2070</v>
      </c>
      <c r="B1293" s="326" t="s">
        <v>2061</v>
      </c>
      <c r="C1293" s="327"/>
      <c r="D1293" s="330" t="s">
        <v>48</v>
      </c>
      <c r="E1293" s="291" t="s">
        <v>1437</v>
      </c>
    </row>
    <row r="1294" spans="1:5" x14ac:dyDescent="0.25">
      <c r="A1294" s="332"/>
      <c r="B1294" s="333"/>
      <c r="C1294" s="334"/>
      <c r="D1294" s="335"/>
      <c r="E1294" s="292" t="s">
        <v>1438</v>
      </c>
    </row>
    <row r="1295" spans="1:5" x14ac:dyDescent="0.25">
      <c r="A1295" s="316" t="s">
        <v>2071</v>
      </c>
      <c r="B1295" s="318" t="s">
        <v>2061</v>
      </c>
      <c r="C1295" s="319"/>
      <c r="D1295" s="322" t="s">
        <v>48</v>
      </c>
      <c r="E1295" s="293" t="s">
        <v>1437</v>
      </c>
    </row>
    <row r="1296" spans="1:5" x14ac:dyDescent="0.25">
      <c r="A1296" s="317"/>
      <c r="B1296" s="320"/>
      <c r="C1296" s="321"/>
      <c r="D1296" s="323"/>
      <c r="E1296" s="294" t="s">
        <v>1438</v>
      </c>
    </row>
    <row r="1297" spans="1:5" x14ac:dyDescent="0.25">
      <c r="A1297" s="324" t="s">
        <v>2072</v>
      </c>
      <c r="B1297" s="326" t="s">
        <v>2061</v>
      </c>
      <c r="C1297" s="327"/>
      <c r="D1297" s="330" t="s">
        <v>48</v>
      </c>
      <c r="E1297" s="291" t="s">
        <v>1437</v>
      </c>
    </row>
    <row r="1298" spans="1:5" x14ac:dyDescent="0.25">
      <c r="A1298" s="332"/>
      <c r="B1298" s="333"/>
      <c r="C1298" s="334"/>
      <c r="D1298" s="335"/>
      <c r="E1298" s="292" t="s">
        <v>1438</v>
      </c>
    </row>
    <row r="1299" spans="1:5" x14ac:dyDescent="0.25">
      <c r="A1299" s="316" t="s">
        <v>2073</v>
      </c>
      <c r="B1299" s="318" t="s">
        <v>2061</v>
      </c>
      <c r="C1299" s="319"/>
      <c r="D1299" s="322" t="s">
        <v>48</v>
      </c>
      <c r="E1299" s="293" t="s">
        <v>1437</v>
      </c>
    </row>
    <row r="1300" spans="1:5" x14ac:dyDescent="0.25">
      <c r="A1300" s="317"/>
      <c r="B1300" s="320"/>
      <c r="C1300" s="321"/>
      <c r="D1300" s="323"/>
      <c r="E1300" s="294" t="s">
        <v>1438</v>
      </c>
    </row>
    <row r="1301" spans="1:5" x14ac:dyDescent="0.25">
      <c r="A1301" s="324" t="s">
        <v>2074</v>
      </c>
      <c r="B1301" s="326" t="s">
        <v>2061</v>
      </c>
      <c r="C1301" s="327"/>
      <c r="D1301" s="330" t="s">
        <v>48</v>
      </c>
      <c r="E1301" s="291" t="s">
        <v>1437</v>
      </c>
    </row>
    <row r="1302" spans="1:5" x14ac:dyDescent="0.25">
      <c r="A1302" s="332"/>
      <c r="B1302" s="333"/>
      <c r="C1302" s="334"/>
      <c r="D1302" s="335"/>
      <c r="E1302" s="292" t="s">
        <v>1438</v>
      </c>
    </row>
    <row r="1303" spans="1:5" x14ac:dyDescent="0.25">
      <c r="A1303" s="316" t="s">
        <v>2075</v>
      </c>
      <c r="B1303" s="318" t="s">
        <v>2061</v>
      </c>
      <c r="C1303" s="319"/>
      <c r="D1303" s="322" t="s">
        <v>48</v>
      </c>
      <c r="E1303" s="293" t="s">
        <v>1437</v>
      </c>
    </row>
    <row r="1304" spans="1:5" x14ac:dyDescent="0.25">
      <c r="A1304" s="317"/>
      <c r="B1304" s="320"/>
      <c r="C1304" s="321"/>
      <c r="D1304" s="323"/>
      <c r="E1304" s="294" t="s">
        <v>1438</v>
      </c>
    </row>
    <row r="1305" spans="1:5" x14ac:dyDescent="0.25">
      <c r="A1305" s="324" t="s">
        <v>2076</v>
      </c>
      <c r="B1305" s="326" t="s">
        <v>2077</v>
      </c>
      <c r="C1305" s="327"/>
      <c r="D1305" s="330" t="s">
        <v>48</v>
      </c>
      <c r="E1305" s="291" t="s">
        <v>1437</v>
      </c>
    </row>
    <row r="1306" spans="1:5" x14ac:dyDescent="0.25">
      <c r="A1306" s="332"/>
      <c r="B1306" s="333"/>
      <c r="C1306" s="334"/>
      <c r="D1306" s="335"/>
      <c r="E1306" s="292" t="s">
        <v>1438</v>
      </c>
    </row>
    <row r="1307" spans="1:5" x14ac:dyDescent="0.25">
      <c r="A1307" s="316" t="s">
        <v>2078</v>
      </c>
      <c r="B1307" s="318" t="s">
        <v>2077</v>
      </c>
      <c r="C1307" s="319"/>
      <c r="D1307" s="322" t="s">
        <v>48</v>
      </c>
      <c r="E1307" s="293" t="s">
        <v>1437</v>
      </c>
    </row>
    <row r="1308" spans="1:5" x14ac:dyDescent="0.25">
      <c r="A1308" s="317"/>
      <c r="B1308" s="320"/>
      <c r="C1308" s="321"/>
      <c r="D1308" s="323"/>
      <c r="E1308" s="294" t="s">
        <v>1438</v>
      </c>
    </row>
    <row r="1309" spans="1:5" x14ac:dyDescent="0.25">
      <c r="A1309" s="324" t="s">
        <v>2079</v>
      </c>
      <c r="B1309" s="326" t="s">
        <v>2080</v>
      </c>
      <c r="C1309" s="327"/>
      <c r="D1309" s="330" t="s">
        <v>48</v>
      </c>
      <c r="E1309" s="291" t="s">
        <v>1437</v>
      </c>
    </row>
    <row r="1310" spans="1:5" x14ac:dyDescent="0.25">
      <c r="A1310" s="332"/>
      <c r="B1310" s="333"/>
      <c r="C1310" s="334"/>
      <c r="D1310" s="335"/>
      <c r="E1310" s="292" t="s">
        <v>1438</v>
      </c>
    </row>
    <row r="1311" spans="1:5" x14ac:dyDescent="0.25">
      <c r="A1311" s="316" t="s">
        <v>2081</v>
      </c>
      <c r="B1311" s="318" t="s">
        <v>2080</v>
      </c>
      <c r="C1311" s="319"/>
      <c r="D1311" s="322" t="s">
        <v>48</v>
      </c>
      <c r="E1311" s="293" t="s">
        <v>1437</v>
      </c>
    </row>
    <row r="1312" spans="1:5" x14ac:dyDescent="0.25">
      <c r="A1312" s="317"/>
      <c r="B1312" s="320"/>
      <c r="C1312" s="321"/>
      <c r="D1312" s="323"/>
      <c r="E1312" s="294" t="s">
        <v>1438</v>
      </c>
    </row>
    <row r="1313" spans="1:5" x14ac:dyDescent="0.25">
      <c r="A1313" s="324" t="s">
        <v>2082</v>
      </c>
      <c r="B1313" s="326" t="s">
        <v>2080</v>
      </c>
      <c r="C1313" s="327"/>
      <c r="D1313" s="330" t="s">
        <v>48</v>
      </c>
      <c r="E1313" s="291" t="s">
        <v>1437</v>
      </c>
    </row>
    <row r="1314" spans="1:5" x14ac:dyDescent="0.25">
      <c r="A1314" s="332"/>
      <c r="B1314" s="333"/>
      <c r="C1314" s="334"/>
      <c r="D1314" s="335"/>
      <c r="E1314" s="292" t="s">
        <v>1438</v>
      </c>
    </row>
    <row r="1315" spans="1:5" x14ac:dyDescent="0.25">
      <c r="A1315" s="316" t="s">
        <v>2083</v>
      </c>
      <c r="B1315" s="318" t="s">
        <v>2080</v>
      </c>
      <c r="C1315" s="319"/>
      <c r="D1315" s="322" t="s">
        <v>48</v>
      </c>
      <c r="E1315" s="293" t="s">
        <v>1437</v>
      </c>
    </row>
    <row r="1316" spans="1:5" x14ac:dyDescent="0.25">
      <c r="A1316" s="317"/>
      <c r="B1316" s="320"/>
      <c r="C1316" s="321"/>
      <c r="D1316" s="323"/>
      <c r="E1316" s="294" t="s">
        <v>1438</v>
      </c>
    </row>
    <row r="1317" spans="1:5" x14ac:dyDescent="0.25">
      <c r="A1317" s="324" t="s">
        <v>2084</v>
      </c>
      <c r="B1317" s="326" t="s">
        <v>2077</v>
      </c>
      <c r="C1317" s="327"/>
      <c r="D1317" s="330" t="s">
        <v>48</v>
      </c>
      <c r="E1317" s="291" t="s">
        <v>1437</v>
      </c>
    </row>
    <row r="1318" spans="1:5" x14ac:dyDescent="0.25">
      <c r="A1318" s="332"/>
      <c r="B1318" s="333"/>
      <c r="C1318" s="334"/>
      <c r="D1318" s="335"/>
      <c r="E1318" s="292" t="s">
        <v>1438</v>
      </c>
    </row>
    <row r="1319" spans="1:5" x14ac:dyDescent="0.25">
      <c r="A1319" s="316" t="s">
        <v>2085</v>
      </c>
      <c r="B1319" s="318" t="s">
        <v>2077</v>
      </c>
      <c r="C1319" s="319"/>
      <c r="D1319" s="322" t="s">
        <v>48</v>
      </c>
      <c r="E1319" s="293" t="s">
        <v>1437</v>
      </c>
    </row>
    <row r="1320" spans="1:5" x14ac:dyDescent="0.25">
      <c r="A1320" s="317"/>
      <c r="B1320" s="320"/>
      <c r="C1320" s="321"/>
      <c r="D1320" s="323"/>
      <c r="E1320" s="294" t="s">
        <v>1438</v>
      </c>
    </row>
    <row r="1321" spans="1:5" x14ac:dyDescent="0.25">
      <c r="A1321" s="324" t="s">
        <v>2086</v>
      </c>
      <c r="B1321" s="326" t="s">
        <v>2077</v>
      </c>
      <c r="C1321" s="327"/>
      <c r="D1321" s="330" t="s">
        <v>48</v>
      </c>
      <c r="E1321" s="291" t="s">
        <v>1437</v>
      </c>
    </row>
    <row r="1322" spans="1:5" x14ac:dyDescent="0.25">
      <c r="A1322" s="332"/>
      <c r="B1322" s="333"/>
      <c r="C1322" s="334"/>
      <c r="D1322" s="335"/>
      <c r="E1322" s="292" t="s">
        <v>1438</v>
      </c>
    </row>
    <row r="1323" spans="1:5" x14ac:dyDescent="0.25">
      <c r="A1323" s="316" t="s">
        <v>2087</v>
      </c>
      <c r="B1323" s="318" t="s">
        <v>2088</v>
      </c>
      <c r="C1323" s="319"/>
      <c r="D1323" s="322" t="s">
        <v>48</v>
      </c>
      <c r="E1323" s="293" t="s">
        <v>1437</v>
      </c>
    </row>
    <row r="1324" spans="1:5" x14ac:dyDescent="0.25">
      <c r="A1324" s="317"/>
      <c r="B1324" s="320"/>
      <c r="C1324" s="321"/>
      <c r="D1324" s="323"/>
      <c r="E1324" s="294" t="s">
        <v>1438</v>
      </c>
    </row>
    <row r="1325" spans="1:5" x14ac:dyDescent="0.25">
      <c r="A1325" s="324" t="s">
        <v>2089</v>
      </c>
      <c r="B1325" s="326" t="s">
        <v>2088</v>
      </c>
      <c r="C1325" s="327"/>
      <c r="D1325" s="330" t="s">
        <v>48</v>
      </c>
      <c r="E1325" s="291" t="s">
        <v>1437</v>
      </c>
    </row>
    <row r="1326" spans="1:5" x14ac:dyDescent="0.25">
      <c r="A1326" s="332"/>
      <c r="B1326" s="333"/>
      <c r="C1326" s="334"/>
      <c r="D1326" s="335"/>
      <c r="E1326" s="292" t="s">
        <v>1438</v>
      </c>
    </row>
    <row r="1327" spans="1:5" x14ac:dyDescent="0.25">
      <c r="A1327" s="316" t="s">
        <v>2090</v>
      </c>
      <c r="B1327" s="318" t="s">
        <v>2088</v>
      </c>
      <c r="C1327" s="319"/>
      <c r="D1327" s="322" t="s">
        <v>48</v>
      </c>
      <c r="E1327" s="293" t="s">
        <v>1437</v>
      </c>
    </row>
    <row r="1328" spans="1:5" x14ac:dyDescent="0.25">
      <c r="A1328" s="317"/>
      <c r="B1328" s="320"/>
      <c r="C1328" s="321"/>
      <c r="D1328" s="323"/>
      <c r="E1328" s="294" t="s">
        <v>1438</v>
      </c>
    </row>
    <row r="1329" spans="1:5" x14ac:dyDescent="0.25">
      <c r="A1329" s="324" t="s">
        <v>2091</v>
      </c>
      <c r="B1329" s="326" t="s">
        <v>2088</v>
      </c>
      <c r="C1329" s="327"/>
      <c r="D1329" s="330" t="s">
        <v>48</v>
      </c>
      <c r="E1329" s="291" t="s">
        <v>1437</v>
      </c>
    </row>
    <row r="1330" spans="1:5" x14ac:dyDescent="0.25">
      <c r="A1330" s="332"/>
      <c r="B1330" s="333"/>
      <c r="C1330" s="334"/>
      <c r="D1330" s="335"/>
      <c r="E1330" s="292" t="s">
        <v>1438</v>
      </c>
    </row>
    <row r="1331" spans="1:5" x14ac:dyDescent="0.25">
      <c r="A1331" s="316" t="s">
        <v>2092</v>
      </c>
      <c r="B1331" s="318" t="s">
        <v>2088</v>
      </c>
      <c r="C1331" s="319"/>
      <c r="D1331" s="322" t="s">
        <v>48</v>
      </c>
      <c r="E1331" s="293" t="s">
        <v>1437</v>
      </c>
    </row>
    <row r="1332" spans="1:5" x14ac:dyDescent="0.25">
      <c r="A1332" s="317"/>
      <c r="B1332" s="320"/>
      <c r="C1332" s="321"/>
      <c r="D1332" s="323"/>
      <c r="E1332" s="294" t="s">
        <v>1438</v>
      </c>
    </row>
    <row r="1333" spans="1:5" x14ac:dyDescent="0.25">
      <c r="A1333" s="324" t="s">
        <v>2093</v>
      </c>
      <c r="B1333" s="326" t="s">
        <v>2094</v>
      </c>
      <c r="C1333" s="327"/>
      <c r="D1333" s="330" t="s">
        <v>48</v>
      </c>
      <c r="E1333" s="291" t="s">
        <v>1437</v>
      </c>
    </row>
    <row r="1334" spans="1:5" x14ac:dyDescent="0.25">
      <c r="A1334" s="332"/>
      <c r="B1334" s="333"/>
      <c r="C1334" s="334"/>
      <c r="D1334" s="335"/>
      <c r="E1334" s="292" t="s">
        <v>1438</v>
      </c>
    </row>
    <row r="1335" spans="1:5" x14ac:dyDescent="0.25">
      <c r="A1335" s="316" t="s">
        <v>2095</v>
      </c>
      <c r="B1335" s="318" t="s">
        <v>2094</v>
      </c>
      <c r="C1335" s="319"/>
      <c r="D1335" s="322" t="s">
        <v>48</v>
      </c>
      <c r="E1335" s="293" t="s">
        <v>1437</v>
      </c>
    </row>
    <row r="1336" spans="1:5" x14ac:dyDescent="0.25">
      <c r="A1336" s="317"/>
      <c r="B1336" s="320"/>
      <c r="C1336" s="321"/>
      <c r="D1336" s="323"/>
      <c r="E1336" s="294" t="s">
        <v>1438</v>
      </c>
    </row>
    <row r="1337" spans="1:5" x14ac:dyDescent="0.25">
      <c r="A1337" s="324" t="s">
        <v>2096</v>
      </c>
      <c r="B1337" s="326" t="s">
        <v>2094</v>
      </c>
      <c r="C1337" s="327"/>
      <c r="D1337" s="330" t="s">
        <v>48</v>
      </c>
      <c r="E1337" s="291" t="s">
        <v>1437</v>
      </c>
    </row>
    <row r="1338" spans="1:5" x14ac:dyDescent="0.25">
      <c r="A1338" s="332"/>
      <c r="B1338" s="333"/>
      <c r="C1338" s="334"/>
      <c r="D1338" s="335"/>
      <c r="E1338" s="292" t="s">
        <v>1438</v>
      </c>
    </row>
    <row r="1339" spans="1:5" x14ac:dyDescent="0.25">
      <c r="A1339" s="316" t="s">
        <v>2097</v>
      </c>
      <c r="B1339" s="318" t="s">
        <v>2098</v>
      </c>
      <c r="C1339" s="319"/>
      <c r="D1339" s="322" t="s">
        <v>48</v>
      </c>
      <c r="E1339" s="293" t="s">
        <v>1437</v>
      </c>
    </row>
    <row r="1340" spans="1:5" x14ac:dyDescent="0.25">
      <c r="A1340" s="317"/>
      <c r="B1340" s="320"/>
      <c r="C1340" s="321"/>
      <c r="D1340" s="323"/>
      <c r="E1340" s="294" t="s">
        <v>1438</v>
      </c>
    </row>
    <row r="1341" spans="1:5" x14ac:dyDescent="0.25">
      <c r="A1341" s="324" t="s">
        <v>2099</v>
      </c>
      <c r="B1341" s="326" t="s">
        <v>2098</v>
      </c>
      <c r="C1341" s="327"/>
      <c r="D1341" s="330" t="s">
        <v>48</v>
      </c>
      <c r="E1341" s="291" t="s">
        <v>1437</v>
      </c>
    </row>
    <row r="1342" spans="1:5" x14ac:dyDescent="0.25">
      <c r="A1342" s="332"/>
      <c r="B1342" s="333"/>
      <c r="C1342" s="334"/>
      <c r="D1342" s="335"/>
      <c r="E1342" s="292" t="s">
        <v>1438</v>
      </c>
    </row>
    <row r="1343" spans="1:5" x14ac:dyDescent="0.25">
      <c r="A1343" s="316" t="s">
        <v>2100</v>
      </c>
      <c r="B1343" s="318" t="s">
        <v>2098</v>
      </c>
      <c r="C1343" s="319"/>
      <c r="D1343" s="322" t="s">
        <v>48</v>
      </c>
      <c r="E1343" s="293" t="s">
        <v>1437</v>
      </c>
    </row>
    <row r="1344" spans="1:5" x14ac:dyDescent="0.25">
      <c r="A1344" s="317"/>
      <c r="B1344" s="320"/>
      <c r="C1344" s="321"/>
      <c r="D1344" s="323"/>
      <c r="E1344" s="294" t="s">
        <v>1438</v>
      </c>
    </row>
    <row r="1345" spans="1:5" x14ac:dyDescent="0.25">
      <c r="A1345" s="324" t="s">
        <v>2101</v>
      </c>
      <c r="B1345" s="326" t="s">
        <v>2098</v>
      </c>
      <c r="C1345" s="327"/>
      <c r="D1345" s="330" t="s">
        <v>48</v>
      </c>
      <c r="E1345" s="291" t="s">
        <v>1437</v>
      </c>
    </row>
    <row r="1346" spans="1:5" x14ac:dyDescent="0.25">
      <c r="A1346" s="332"/>
      <c r="B1346" s="333"/>
      <c r="C1346" s="334"/>
      <c r="D1346" s="335"/>
      <c r="E1346" s="292" t="s">
        <v>1438</v>
      </c>
    </row>
    <row r="1347" spans="1:5" x14ac:dyDescent="0.25">
      <c r="A1347" s="316" t="s">
        <v>2102</v>
      </c>
      <c r="B1347" s="318" t="s">
        <v>2098</v>
      </c>
      <c r="C1347" s="319"/>
      <c r="D1347" s="322" t="s">
        <v>48</v>
      </c>
      <c r="E1347" s="293" t="s">
        <v>1437</v>
      </c>
    </row>
    <row r="1348" spans="1:5" x14ac:dyDescent="0.25">
      <c r="A1348" s="317"/>
      <c r="B1348" s="320"/>
      <c r="C1348" s="321"/>
      <c r="D1348" s="323"/>
      <c r="E1348" s="294" t="s">
        <v>1438</v>
      </c>
    </row>
    <row r="1349" spans="1:5" x14ac:dyDescent="0.25">
      <c r="A1349" s="324" t="s">
        <v>2103</v>
      </c>
      <c r="B1349" s="326" t="s">
        <v>2098</v>
      </c>
      <c r="C1349" s="327"/>
      <c r="D1349" s="330" t="s">
        <v>48</v>
      </c>
      <c r="E1349" s="291" t="s">
        <v>1437</v>
      </c>
    </row>
    <row r="1350" spans="1:5" x14ac:dyDescent="0.25">
      <c r="A1350" s="332"/>
      <c r="B1350" s="333"/>
      <c r="C1350" s="334"/>
      <c r="D1350" s="335"/>
      <c r="E1350" s="292" t="s">
        <v>1438</v>
      </c>
    </row>
    <row r="1351" spans="1:5" x14ac:dyDescent="0.25">
      <c r="A1351" s="316" t="s">
        <v>2104</v>
      </c>
      <c r="B1351" s="318" t="s">
        <v>2098</v>
      </c>
      <c r="C1351" s="319"/>
      <c r="D1351" s="322" t="s">
        <v>48</v>
      </c>
      <c r="E1351" s="293" t="s">
        <v>1437</v>
      </c>
    </row>
    <row r="1352" spans="1:5" x14ac:dyDescent="0.25">
      <c r="A1352" s="317"/>
      <c r="B1352" s="320"/>
      <c r="C1352" s="321"/>
      <c r="D1352" s="323"/>
      <c r="E1352" s="294" t="s">
        <v>1438</v>
      </c>
    </row>
    <row r="1353" spans="1:5" x14ac:dyDescent="0.25">
      <c r="A1353" s="324" t="s">
        <v>2105</v>
      </c>
      <c r="B1353" s="326" t="s">
        <v>2106</v>
      </c>
      <c r="C1353" s="327"/>
      <c r="D1353" s="330" t="s">
        <v>48</v>
      </c>
      <c r="E1353" s="291" t="s">
        <v>1437</v>
      </c>
    </row>
    <row r="1354" spans="1:5" x14ac:dyDescent="0.25">
      <c r="A1354" s="332"/>
      <c r="B1354" s="333"/>
      <c r="C1354" s="334"/>
      <c r="D1354" s="335"/>
      <c r="E1354" s="292" t="s">
        <v>1438</v>
      </c>
    </row>
    <row r="1355" spans="1:5" x14ac:dyDescent="0.25">
      <c r="A1355" s="316" t="s">
        <v>2107</v>
      </c>
      <c r="B1355" s="318" t="s">
        <v>2106</v>
      </c>
      <c r="C1355" s="319"/>
      <c r="D1355" s="322" t="s">
        <v>48</v>
      </c>
      <c r="E1355" s="293" t="s">
        <v>1437</v>
      </c>
    </row>
    <row r="1356" spans="1:5" x14ac:dyDescent="0.25">
      <c r="A1356" s="317"/>
      <c r="B1356" s="320"/>
      <c r="C1356" s="321"/>
      <c r="D1356" s="323"/>
      <c r="E1356" s="294" t="s">
        <v>1438</v>
      </c>
    </row>
    <row r="1357" spans="1:5" x14ac:dyDescent="0.25">
      <c r="A1357" s="324" t="s">
        <v>2108</v>
      </c>
      <c r="B1357" s="326" t="s">
        <v>2106</v>
      </c>
      <c r="C1357" s="327"/>
      <c r="D1357" s="330" t="s">
        <v>48</v>
      </c>
      <c r="E1357" s="291" t="s">
        <v>1437</v>
      </c>
    </row>
    <row r="1358" spans="1:5" x14ac:dyDescent="0.25">
      <c r="A1358" s="332"/>
      <c r="B1358" s="333"/>
      <c r="C1358" s="334"/>
      <c r="D1358" s="335"/>
      <c r="E1358" s="292" t="s">
        <v>1438</v>
      </c>
    </row>
    <row r="1359" spans="1:5" x14ac:dyDescent="0.25">
      <c r="A1359" s="316" t="s">
        <v>2109</v>
      </c>
      <c r="B1359" s="318" t="s">
        <v>2106</v>
      </c>
      <c r="C1359" s="319"/>
      <c r="D1359" s="322" t="s">
        <v>48</v>
      </c>
      <c r="E1359" s="293" t="s">
        <v>1437</v>
      </c>
    </row>
    <row r="1360" spans="1:5" x14ac:dyDescent="0.25">
      <c r="A1360" s="317"/>
      <c r="B1360" s="320"/>
      <c r="C1360" s="321"/>
      <c r="D1360" s="323"/>
      <c r="E1360" s="294" t="s">
        <v>1438</v>
      </c>
    </row>
    <row r="1361" spans="1:5" x14ac:dyDescent="0.25">
      <c r="A1361" s="324" t="s">
        <v>2110</v>
      </c>
      <c r="B1361" s="326" t="s">
        <v>2106</v>
      </c>
      <c r="C1361" s="327"/>
      <c r="D1361" s="330" t="s">
        <v>48</v>
      </c>
      <c r="E1361" s="291" t="s">
        <v>1437</v>
      </c>
    </row>
    <row r="1362" spans="1:5" x14ac:dyDescent="0.25">
      <c r="A1362" s="332"/>
      <c r="B1362" s="333"/>
      <c r="C1362" s="334"/>
      <c r="D1362" s="335"/>
      <c r="E1362" s="292" t="s">
        <v>1438</v>
      </c>
    </row>
    <row r="1363" spans="1:5" x14ac:dyDescent="0.25">
      <c r="A1363" s="316" t="s">
        <v>2111</v>
      </c>
      <c r="B1363" s="318" t="s">
        <v>2080</v>
      </c>
      <c r="C1363" s="319"/>
      <c r="D1363" s="322" t="s">
        <v>48</v>
      </c>
      <c r="E1363" s="293" t="s">
        <v>1437</v>
      </c>
    </row>
    <row r="1364" spans="1:5" x14ac:dyDescent="0.25">
      <c r="A1364" s="317"/>
      <c r="B1364" s="320"/>
      <c r="C1364" s="321"/>
      <c r="D1364" s="323"/>
      <c r="E1364" s="294" t="s">
        <v>1438</v>
      </c>
    </row>
    <row r="1365" spans="1:5" x14ac:dyDescent="0.25">
      <c r="A1365" s="324" t="s">
        <v>2033</v>
      </c>
      <c r="B1365" s="326"/>
      <c r="C1365" s="327"/>
      <c r="D1365" s="330" t="s">
        <v>48</v>
      </c>
      <c r="E1365" s="291" t="s">
        <v>1437</v>
      </c>
    </row>
    <row r="1366" spans="1:5" x14ac:dyDescent="0.25">
      <c r="A1366" s="332"/>
      <c r="B1366" s="333"/>
      <c r="C1366" s="334"/>
      <c r="D1366" s="335"/>
      <c r="E1366" s="292" t="s">
        <v>1438</v>
      </c>
    </row>
    <row r="1367" spans="1:5" x14ac:dyDescent="0.25">
      <c r="A1367" s="316" t="s">
        <v>2061</v>
      </c>
      <c r="B1367" s="318"/>
      <c r="C1367" s="319"/>
      <c r="D1367" s="322" t="s">
        <v>48</v>
      </c>
      <c r="E1367" s="293" t="s">
        <v>1437</v>
      </c>
    </row>
    <row r="1368" spans="1:5" x14ac:dyDescent="0.25">
      <c r="A1368" s="317"/>
      <c r="B1368" s="320"/>
      <c r="C1368" s="321"/>
      <c r="D1368" s="323"/>
      <c r="E1368" s="294" t="s">
        <v>1438</v>
      </c>
    </row>
    <row r="1369" spans="1:5" x14ac:dyDescent="0.25">
      <c r="A1369" s="324" t="s">
        <v>2080</v>
      </c>
      <c r="B1369" s="326"/>
      <c r="C1369" s="327"/>
      <c r="D1369" s="330" t="s">
        <v>48</v>
      </c>
      <c r="E1369" s="291" t="s">
        <v>1437</v>
      </c>
    </row>
    <row r="1370" spans="1:5" x14ac:dyDescent="0.25">
      <c r="A1370" s="332"/>
      <c r="B1370" s="333"/>
      <c r="C1370" s="334"/>
      <c r="D1370" s="335"/>
      <c r="E1370" s="292" t="s">
        <v>1438</v>
      </c>
    </row>
    <row r="1371" spans="1:5" x14ac:dyDescent="0.25">
      <c r="A1371" s="316" t="s">
        <v>2088</v>
      </c>
      <c r="B1371" s="318"/>
      <c r="C1371" s="319"/>
      <c r="D1371" s="322" t="s">
        <v>48</v>
      </c>
      <c r="E1371" s="293" t="s">
        <v>1437</v>
      </c>
    </row>
    <row r="1372" spans="1:5" x14ac:dyDescent="0.25">
      <c r="A1372" s="317"/>
      <c r="B1372" s="320"/>
      <c r="C1372" s="321"/>
      <c r="D1372" s="323"/>
      <c r="E1372" s="294" t="s">
        <v>1438</v>
      </c>
    </row>
    <row r="1373" spans="1:5" x14ac:dyDescent="0.25">
      <c r="A1373" s="324" t="s">
        <v>2049</v>
      </c>
      <c r="B1373" s="326"/>
      <c r="C1373" s="327"/>
      <c r="D1373" s="330" t="s">
        <v>48</v>
      </c>
      <c r="E1373" s="291" t="s">
        <v>1437</v>
      </c>
    </row>
    <row r="1374" spans="1:5" x14ac:dyDescent="0.25">
      <c r="A1374" s="332"/>
      <c r="B1374" s="333"/>
      <c r="C1374" s="334"/>
      <c r="D1374" s="335"/>
      <c r="E1374" s="292" t="s">
        <v>1438</v>
      </c>
    </row>
    <row r="1375" spans="1:5" x14ac:dyDescent="0.25">
      <c r="A1375" s="316" t="s">
        <v>2112</v>
      </c>
      <c r="B1375" s="318" t="s">
        <v>2080</v>
      </c>
      <c r="C1375" s="319"/>
      <c r="D1375" s="322" t="s">
        <v>48</v>
      </c>
      <c r="E1375" s="293" t="s">
        <v>1437</v>
      </c>
    </row>
    <row r="1376" spans="1:5" x14ac:dyDescent="0.25">
      <c r="A1376" s="317"/>
      <c r="B1376" s="320"/>
      <c r="C1376" s="321"/>
      <c r="D1376" s="323"/>
      <c r="E1376" s="294" t="s">
        <v>1438</v>
      </c>
    </row>
    <row r="1377" spans="1:5" x14ac:dyDescent="0.25">
      <c r="A1377" s="324" t="s">
        <v>2113</v>
      </c>
      <c r="B1377" s="326"/>
      <c r="C1377" s="327"/>
      <c r="D1377" s="330" t="s">
        <v>48</v>
      </c>
      <c r="E1377" s="291" t="s">
        <v>1437</v>
      </c>
    </row>
    <row r="1378" spans="1:5" x14ac:dyDescent="0.25">
      <c r="A1378" s="332"/>
      <c r="B1378" s="333"/>
      <c r="C1378" s="334"/>
      <c r="D1378" s="335"/>
      <c r="E1378" s="292" t="s">
        <v>1438</v>
      </c>
    </row>
    <row r="1379" spans="1:5" x14ac:dyDescent="0.25">
      <c r="A1379" s="316" t="s">
        <v>2114</v>
      </c>
      <c r="B1379" s="318" t="s">
        <v>2106</v>
      </c>
      <c r="C1379" s="319"/>
      <c r="D1379" s="322" t="s">
        <v>48</v>
      </c>
      <c r="E1379" s="293" t="s">
        <v>1437</v>
      </c>
    </row>
    <row r="1380" spans="1:5" x14ac:dyDescent="0.25">
      <c r="A1380" s="317"/>
      <c r="B1380" s="320"/>
      <c r="C1380" s="321"/>
      <c r="D1380" s="323"/>
      <c r="E1380" s="294" t="s">
        <v>1438</v>
      </c>
    </row>
    <row r="1381" spans="1:5" x14ac:dyDescent="0.25">
      <c r="A1381" s="324" t="s">
        <v>2094</v>
      </c>
      <c r="B1381" s="326"/>
      <c r="C1381" s="327"/>
      <c r="D1381" s="330" t="s">
        <v>48</v>
      </c>
      <c r="E1381" s="291" t="s">
        <v>1437</v>
      </c>
    </row>
    <row r="1382" spans="1:5" x14ac:dyDescent="0.25">
      <c r="A1382" s="332"/>
      <c r="B1382" s="333"/>
      <c r="C1382" s="334"/>
      <c r="D1382" s="335"/>
      <c r="E1382" s="292" t="s">
        <v>1438</v>
      </c>
    </row>
    <row r="1383" spans="1:5" x14ac:dyDescent="0.25">
      <c r="A1383" s="316" t="s">
        <v>2077</v>
      </c>
      <c r="B1383" s="318"/>
      <c r="C1383" s="319"/>
      <c r="D1383" s="322" t="s">
        <v>48</v>
      </c>
      <c r="E1383" s="293" t="s">
        <v>1437</v>
      </c>
    </row>
    <row r="1384" spans="1:5" x14ac:dyDescent="0.25">
      <c r="A1384" s="317"/>
      <c r="B1384" s="320"/>
      <c r="C1384" s="321"/>
      <c r="D1384" s="323"/>
      <c r="E1384" s="294" t="s">
        <v>1438</v>
      </c>
    </row>
    <row r="1385" spans="1:5" x14ac:dyDescent="0.25">
      <c r="A1385" s="324" t="s">
        <v>2098</v>
      </c>
      <c r="B1385" s="326"/>
      <c r="C1385" s="327"/>
      <c r="D1385" s="330" t="s">
        <v>48</v>
      </c>
      <c r="E1385" s="291" t="s">
        <v>1437</v>
      </c>
    </row>
    <row r="1386" spans="1:5" x14ac:dyDescent="0.25">
      <c r="A1386" s="332"/>
      <c r="B1386" s="333"/>
      <c r="C1386" s="334"/>
      <c r="D1386" s="335"/>
      <c r="E1386" s="292" t="s">
        <v>1438</v>
      </c>
    </row>
    <row r="1387" spans="1:5" x14ac:dyDescent="0.25">
      <c r="A1387" s="316" t="s">
        <v>2106</v>
      </c>
      <c r="B1387" s="318"/>
      <c r="C1387" s="319"/>
      <c r="D1387" s="322" t="s">
        <v>48</v>
      </c>
      <c r="E1387" s="293" t="s">
        <v>1437</v>
      </c>
    </row>
    <row r="1388" spans="1:5" x14ac:dyDescent="0.25">
      <c r="A1388" s="317"/>
      <c r="B1388" s="320"/>
      <c r="C1388" s="321"/>
      <c r="D1388" s="323"/>
      <c r="E1388" s="294" t="s">
        <v>1438</v>
      </c>
    </row>
    <row r="1389" spans="1:5" x14ac:dyDescent="0.25">
      <c r="A1389" s="324" t="s">
        <v>2115</v>
      </c>
      <c r="B1389" s="326" t="s">
        <v>2116</v>
      </c>
      <c r="C1389" s="327"/>
      <c r="D1389" s="330" t="s">
        <v>49</v>
      </c>
      <c r="E1389" s="291" t="s">
        <v>1437</v>
      </c>
    </row>
    <row r="1390" spans="1:5" x14ac:dyDescent="0.25">
      <c r="A1390" s="332"/>
      <c r="B1390" s="333"/>
      <c r="C1390" s="334"/>
      <c r="D1390" s="335"/>
      <c r="E1390" s="292" t="s">
        <v>1438</v>
      </c>
    </row>
    <row r="1391" spans="1:5" x14ac:dyDescent="0.25">
      <c r="A1391" s="316" t="s">
        <v>2117</v>
      </c>
      <c r="B1391" s="318" t="s">
        <v>2116</v>
      </c>
      <c r="C1391" s="319"/>
      <c r="D1391" s="322" t="s">
        <v>49</v>
      </c>
      <c r="E1391" s="293" t="s">
        <v>1437</v>
      </c>
    </row>
    <row r="1392" spans="1:5" x14ac:dyDescent="0.25">
      <c r="A1392" s="317"/>
      <c r="B1392" s="320"/>
      <c r="C1392" s="321"/>
      <c r="D1392" s="323"/>
      <c r="E1392" s="294" t="s">
        <v>1438</v>
      </c>
    </row>
    <row r="1393" spans="1:5" x14ac:dyDescent="0.25">
      <c r="A1393" s="324" t="s">
        <v>2118</v>
      </c>
      <c r="B1393" s="326" t="s">
        <v>2116</v>
      </c>
      <c r="C1393" s="327"/>
      <c r="D1393" s="330" t="s">
        <v>49</v>
      </c>
      <c r="E1393" s="291" t="s">
        <v>1437</v>
      </c>
    </row>
    <row r="1394" spans="1:5" x14ac:dyDescent="0.25">
      <c r="A1394" s="332"/>
      <c r="B1394" s="333"/>
      <c r="C1394" s="334"/>
      <c r="D1394" s="335"/>
      <c r="E1394" s="292" t="s">
        <v>1438</v>
      </c>
    </row>
    <row r="1395" spans="1:5" x14ac:dyDescent="0.25">
      <c r="A1395" s="316" t="s">
        <v>1699</v>
      </c>
      <c r="B1395" s="318" t="s">
        <v>2116</v>
      </c>
      <c r="C1395" s="319"/>
      <c r="D1395" s="322" t="s">
        <v>49</v>
      </c>
      <c r="E1395" s="293" t="s">
        <v>1437</v>
      </c>
    </row>
    <row r="1396" spans="1:5" x14ac:dyDescent="0.25">
      <c r="A1396" s="317"/>
      <c r="B1396" s="320"/>
      <c r="C1396" s="321"/>
      <c r="D1396" s="323"/>
      <c r="E1396" s="294" t="s">
        <v>1438</v>
      </c>
    </row>
    <row r="1397" spans="1:5" x14ac:dyDescent="0.25">
      <c r="A1397" s="324" t="s">
        <v>2119</v>
      </c>
      <c r="B1397" s="326" t="s">
        <v>2116</v>
      </c>
      <c r="C1397" s="327"/>
      <c r="D1397" s="330" t="s">
        <v>49</v>
      </c>
      <c r="E1397" s="291" t="s">
        <v>1437</v>
      </c>
    </row>
    <row r="1398" spans="1:5" x14ac:dyDescent="0.25">
      <c r="A1398" s="332"/>
      <c r="B1398" s="333"/>
      <c r="C1398" s="334"/>
      <c r="D1398" s="335"/>
      <c r="E1398" s="292" t="s">
        <v>1438</v>
      </c>
    </row>
    <row r="1399" spans="1:5" x14ac:dyDescent="0.25">
      <c r="A1399" s="316" t="s">
        <v>2120</v>
      </c>
      <c r="B1399" s="318" t="s">
        <v>2116</v>
      </c>
      <c r="C1399" s="319"/>
      <c r="D1399" s="322" t="s">
        <v>49</v>
      </c>
      <c r="E1399" s="293" t="s">
        <v>1437</v>
      </c>
    </row>
    <row r="1400" spans="1:5" x14ac:dyDescent="0.25">
      <c r="A1400" s="317"/>
      <c r="B1400" s="320"/>
      <c r="C1400" s="321"/>
      <c r="D1400" s="323"/>
      <c r="E1400" s="294" t="s">
        <v>1438</v>
      </c>
    </row>
    <row r="1401" spans="1:5" x14ac:dyDescent="0.25">
      <c r="A1401" s="324" t="s">
        <v>2121</v>
      </c>
      <c r="B1401" s="326" t="s">
        <v>2116</v>
      </c>
      <c r="C1401" s="327"/>
      <c r="D1401" s="330" t="s">
        <v>49</v>
      </c>
      <c r="E1401" s="291" t="s">
        <v>1437</v>
      </c>
    </row>
    <row r="1402" spans="1:5" x14ac:dyDescent="0.25">
      <c r="A1402" s="332"/>
      <c r="B1402" s="333"/>
      <c r="C1402" s="334"/>
      <c r="D1402" s="335"/>
      <c r="E1402" s="292" t="s">
        <v>1438</v>
      </c>
    </row>
    <row r="1403" spans="1:5" x14ac:dyDescent="0.25">
      <c r="A1403" s="316" t="s">
        <v>2122</v>
      </c>
      <c r="B1403" s="318" t="s">
        <v>2116</v>
      </c>
      <c r="C1403" s="319"/>
      <c r="D1403" s="322" t="s">
        <v>49</v>
      </c>
      <c r="E1403" s="293" t="s">
        <v>1437</v>
      </c>
    </row>
    <row r="1404" spans="1:5" x14ac:dyDescent="0.25">
      <c r="A1404" s="317"/>
      <c r="B1404" s="320"/>
      <c r="C1404" s="321"/>
      <c r="D1404" s="323"/>
      <c r="E1404" s="294" t="s">
        <v>1438</v>
      </c>
    </row>
    <row r="1405" spans="1:5" x14ac:dyDescent="0.25">
      <c r="A1405" s="324" t="s">
        <v>2123</v>
      </c>
      <c r="B1405" s="326" t="s">
        <v>2116</v>
      </c>
      <c r="C1405" s="327"/>
      <c r="D1405" s="330" t="s">
        <v>49</v>
      </c>
      <c r="E1405" s="291" t="s">
        <v>1437</v>
      </c>
    </row>
    <row r="1406" spans="1:5" x14ac:dyDescent="0.25">
      <c r="A1406" s="332"/>
      <c r="B1406" s="333"/>
      <c r="C1406" s="334"/>
      <c r="D1406" s="335"/>
      <c r="E1406" s="292" t="s">
        <v>1438</v>
      </c>
    </row>
    <row r="1407" spans="1:5" x14ac:dyDescent="0.25">
      <c r="A1407" s="316" t="s">
        <v>2124</v>
      </c>
      <c r="B1407" s="318" t="s">
        <v>2116</v>
      </c>
      <c r="C1407" s="319"/>
      <c r="D1407" s="322" t="s">
        <v>49</v>
      </c>
      <c r="E1407" s="293" t="s">
        <v>1437</v>
      </c>
    </row>
    <row r="1408" spans="1:5" x14ac:dyDescent="0.25">
      <c r="A1408" s="317"/>
      <c r="B1408" s="320"/>
      <c r="C1408" s="321"/>
      <c r="D1408" s="323"/>
      <c r="E1408" s="294" t="s">
        <v>1438</v>
      </c>
    </row>
    <row r="1409" spans="1:5" x14ac:dyDescent="0.25">
      <c r="A1409" s="324" t="s">
        <v>2125</v>
      </c>
      <c r="B1409" s="326" t="s">
        <v>2116</v>
      </c>
      <c r="C1409" s="327"/>
      <c r="D1409" s="330" t="s">
        <v>49</v>
      </c>
      <c r="E1409" s="291" t="s">
        <v>1437</v>
      </c>
    </row>
    <row r="1410" spans="1:5" x14ac:dyDescent="0.25">
      <c r="A1410" s="332"/>
      <c r="B1410" s="333"/>
      <c r="C1410" s="334"/>
      <c r="D1410" s="335"/>
      <c r="E1410" s="292" t="s">
        <v>1438</v>
      </c>
    </row>
    <row r="1411" spans="1:5" x14ac:dyDescent="0.25">
      <c r="A1411" s="316" t="s">
        <v>2126</v>
      </c>
      <c r="B1411" s="318" t="s">
        <v>2116</v>
      </c>
      <c r="C1411" s="319"/>
      <c r="D1411" s="322" t="s">
        <v>49</v>
      </c>
      <c r="E1411" s="293" t="s">
        <v>1437</v>
      </c>
    </row>
    <row r="1412" spans="1:5" x14ac:dyDescent="0.25">
      <c r="A1412" s="317"/>
      <c r="B1412" s="320"/>
      <c r="C1412" s="321"/>
      <c r="D1412" s="323"/>
      <c r="E1412" s="294" t="s">
        <v>1438</v>
      </c>
    </row>
    <row r="1413" spans="1:5" x14ac:dyDescent="0.25">
      <c r="A1413" s="324" t="s">
        <v>2127</v>
      </c>
      <c r="B1413" s="326" t="s">
        <v>2116</v>
      </c>
      <c r="C1413" s="327"/>
      <c r="D1413" s="330" t="s">
        <v>49</v>
      </c>
      <c r="E1413" s="291" t="s">
        <v>1437</v>
      </c>
    </row>
    <row r="1414" spans="1:5" x14ac:dyDescent="0.25">
      <c r="A1414" s="332"/>
      <c r="B1414" s="333"/>
      <c r="C1414" s="334"/>
      <c r="D1414" s="335"/>
      <c r="E1414" s="292" t="s">
        <v>1438</v>
      </c>
    </row>
    <row r="1415" spans="1:5" x14ac:dyDescent="0.25">
      <c r="A1415" s="316" t="s">
        <v>2128</v>
      </c>
      <c r="B1415" s="318" t="s">
        <v>2116</v>
      </c>
      <c r="C1415" s="319"/>
      <c r="D1415" s="322" t="s">
        <v>49</v>
      </c>
      <c r="E1415" s="293" t="s">
        <v>1437</v>
      </c>
    </row>
    <row r="1416" spans="1:5" x14ac:dyDescent="0.25">
      <c r="A1416" s="317"/>
      <c r="B1416" s="320"/>
      <c r="C1416" s="321"/>
      <c r="D1416" s="323"/>
      <c r="E1416" s="294" t="s">
        <v>1438</v>
      </c>
    </row>
    <row r="1417" spans="1:5" x14ac:dyDescent="0.25">
      <c r="A1417" s="324" t="s">
        <v>2129</v>
      </c>
      <c r="B1417" s="326" t="s">
        <v>2116</v>
      </c>
      <c r="C1417" s="327"/>
      <c r="D1417" s="330" t="s">
        <v>49</v>
      </c>
      <c r="E1417" s="291" t="s">
        <v>1437</v>
      </c>
    </row>
    <row r="1418" spans="1:5" x14ac:dyDescent="0.25">
      <c r="A1418" s="332"/>
      <c r="B1418" s="333"/>
      <c r="C1418" s="334"/>
      <c r="D1418" s="335"/>
      <c r="E1418" s="292" t="s">
        <v>1438</v>
      </c>
    </row>
    <row r="1419" spans="1:5" x14ac:dyDescent="0.25">
      <c r="A1419" s="316" t="s">
        <v>2130</v>
      </c>
      <c r="B1419" s="318" t="s">
        <v>2116</v>
      </c>
      <c r="C1419" s="319"/>
      <c r="D1419" s="322" t="s">
        <v>49</v>
      </c>
      <c r="E1419" s="293" t="s">
        <v>1437</v>
      </c>
    </row>
    <row r="1420" spans="1:5" x14ac:dyDescent="0.25">
      <c r="A1420" s="317"/>
      <c r="B1420" s="320"/>
      <c r="C1420" s="321"/>
      <c r="D1420" s="323"/>
      <c r="E1420" s="294" t="s">
        <v>1438</v>
      </c>
    </row>
    <row r="1421" spans="1:5" x14ac:dyDescent="0.25">
      <c r="A1421" s="324" t="s">
        <v>2131</v>
      </c>
      <c r="B1421" s="326" t="s">
        <v>2116</v>
      </c>
      <c r="C1421" s="327"/>
      <c r="D1421" s="330" t="s">
        <v>49</v>
      </c>
      <c r="E1421" s="291" t="s">
        <v>1437</v>
      </c>
    </row>
    <row r="1422" spans="1:5" x14ac:dyDescent="0.25">
      <c r="A1422" s="332"/>
      <c r="B1422" s="333"/>
      <c r="C1422" s="334"/>
      <c r="D1422" s="335"/>
      <c r="E1422" s="292" t="s">
        <v>1438</v>
      </c>
    </row>
    <row r="1423" spans="1:5" x14ac:dyDescent="0.25">
      <c r="A1423" s="316" t="s">
        <v>2132</v>
      </c>
      <c r="B1423" s="318" t="s">
        <v>2116</v>
      </c>
      <c r="C1423" s="319"/>
      <c r="D1423" s="322" t="s">
        <v>49</v>
      </c>
      <c r="E1423" s="293" t="s">
        <v>1437</v>
      </c>
    </row>
    <row r="1424" spans="1:5" x14ac:dyDescent="0.25">
      <c r="A1424" s="317"/>
      <c r="B1424" s="320"/>
      <c r="C1424" s="321"/>
      <c r="D1424" s="323"/>
      <c r="E1424" s="294" t="s">
        <v>1438</v>
      </c>
    </row>
    <row r="1425" spans="1:5" x14ac:dyDescent="0.25">
      <c r="A1425" s="324" t="s">
        <v>2133</v>
      </c>
      <c r="B1425" s="326" t="s">
        <v>2116</v>
      </c>
      <c r="C1425" s="327"/>
      <c r="D1425" s="330" t="s">
        <v>49</v>
      </c>
      <c r="E1425" s="291" t="s">
        <v>1437</v>
      </c>
    </row>
    <row r="1426" spans="1:5" x14ac:dyDescent="0.25">
      <c r="A1426" s="332"/>
      <c r="B1426" s="333"/>
      <c r="C1426" s="334"/>
      <c r="D1426" s="335"/>
      <c r="E1426" s="292" t="s">
        <v>1438</v>
      </c>
    </row>
    <row r="1427" spans="1:5" x14ac:dyDescent="0.25">
      <c r="A1427" s="316" t="s">
        <v>2134</v>
      </c>
      <c r="B1427" s="318" t="s">
        <v>2135</v>
      </c>
      <c r="C1427" s="319"/>
      <c r="D1427" s="322" t="s">
        <v>49</v>
      </c>
      <c r="E1427" s="293" t="s">
        <v>1437</v>
      </c>
    </row>
    <row r="1428" spans="1:5" x14ac:dyDescent="0.25">
      <c r="A1428" s="317"/>
      <c r="B1428" s="320"/>
      <c r="C1428" s="321"/>
      <c r="D1428" s="323"/>
      <c r="E1428" s="294" t="s">
        <v>1438</v>
      </c>
    </row>
    <row r="1429" spans="1:5" x14ac:dyDescent="0.25">
      <c r="A1429" s="324" t="s">
        <v>2136</v>
      </c>
      <c r="B1429" s="326" t="s">
        <v>2135</v>
      </c>
      <c r="C1429" s="327"/>
      <c r="D1429" s="330" t="s">
        <v>49</v>
      </c>
      <c r="E1429" s="291" t="s">
        <v>1437</v>
      </c>
    </row>
    <row r="1430" spans="1:5" x14ac:dyDescent="0.25">
      <c r="A1430" s="332"/>
      <c r="B1430" s="333"/>
      <c r="C1430" s="334"/>
      <c r="D1430" s="335"/>
      <c r="E1430" s="292" t="s">
        <v>1438</v>
      </c>
    </row>
    <row r="1431" spans="1:5" x14ac:dyDescent="0.25">
      <c r="A1431" s="316" t="s">
        <v>2137</v>
      </c>
      <c r="B1431" s="318" t="s">
        <v>2135</v>
      </c>
      <c r="C1431" s="319"/>
      <c r="D1431" s="322" t="s">
        <v>49</v>
      </c>
      <c r="E1431" s="293" t="s">
        <v>1437</v>
      </c>
    </row>
    <row r="1432" spans="1:5" x14ac:dyDescent="0.25">
      <c r="A1432" s="317"/>
      <c r="B1432" s="320"/>
      <c r="C1432" s="321"/>
      <c r="D1432" s="323"/>
      <c r="E1432" s="294" t="s">
        <v>1438</v>
      </c>
    </row>
    <row r="1433" spans="1:5" x14ac:dyDescent="0.25">
      <c r="A1433" s="324" t="s">
        <v>2138</v>
      </c>
      <c r="B1433" s="326" t="s">
        <v>2135</v>
      </c>
      <c r="C1433" s="327"/>
      <c r="D1433" s="330" t="s">
        <v>49</v>
      </c>
      <c r="E1433" s="291" t="s">
        <v>1437</v>
      </c>
    </row>
    <row r="1434" spans="1:5" x14ac:dyDescent="0.25">
      <c r="A1434" s="332"/>
      <c r="B1434" s="333"/>
      <c r="C1434" s="334"/>
      <c r="D1434" s="335"/>
      <c r="E1434" s="292" t="s">
        <v>1438</v>
      </c>
    </row>
    <row r="1435" spans="1:5" x14ac:dyDescent="0.25">
      <c r="A1435" s="316" t="s">
        <v>2139</v>
      </c>
      <c r="B1435" s="318" t="s">
        <v>2135</v>
      </c>
      <c r="C1435" s="319"/>
      <c r="D1435" s="322" t="s">
        <v>49</v>
      </c>
      <c r="E1435" s="293" t="s">
        <v>1437</v>
      </c>
    </row>
    <row r="1436" spans="1:5" x14ac:dyDescent="0.25">
      <c r="A1436" s="317"/>
      <c r="B1436" s="320"/>
      <c r="C1436" s="321"/>
      <c r="D1436" s="323"/>
      <c r="E1436" s="294" t="s">
        <v>1438</v>
      </c>
    </row>
    <row r="1437" spans="1:5" x14ac:dyDescent="0.25">
      <c r="A1437" s="324" t="s">
        <v>2140</v>
      </c>
      <c r="B1437" s="326" t="s">
        <v>2135</v>
      </c>
      <c r="C1437" s="327"/>
      <c r="D1437" s="330" t="s">
        <v>49</v>
      </c>
      <c r="E1437" s="291" t="s">
        <v>1437</v>
      </c>
    </row>
    <row r="1438" spans="1:5" x14ac:dyDescent="0.25">
      <c r="A1438" s="332"/>
      <c r="B1438" s="333"/>
      <c r="C1438" s="334"/>
      <c r="D1438" s="335"/>
      <c r="E1438" s="292" t="s">
        <v>1438</v>
      </c>
    </row>
    <row r="1439" spans="1:5" x14ac:dyDescent="0.25">
      <c r="A1439" s="316" t="s">
        <v>1954</v>
      </c>
      <c r="B1439" s="318" t="s">
        <v>2135</v>
      </c>
      <c r="C1439" s="319"/>
      <c r="D1439" s="322" t="s">
        <v>49</v>
      </c>
      <c r="E1439" s="293" t="s">
        <v>1437</v>
      </c>
    </row>
    <row r="1440" spans="1:5" x14ac:dyDescent="0.25">
      <c r="A1440" s="317"/>
      <c r="B1440" s="320"/>
      <c r="C1440" s="321"/>
      <c r="D1440" s="323"/>
      <c r="E1440" s="294" t="s">
        <v>1438</v>
      </c>
    </row>
    <row r="1441" spans="1:5" x14ac:dyDescent="0.25">
      <c r="A1441" s="324" t="s">
        <v>2141</v>
      </c>
      <c r="B1441" s="326" t="s">
        <v>2135</v>
      </c>
      <c r="C1441" s="327"/>
      <c r="D1441" s="330" t="s">
        <v>49</v>
      </c>
      <c r="E1441" s="291" t="s">
        <v>1437</v>
      </c>
    </row>
    <row r="1442" spans="1:5" x14ac:dyDescent="0.25">
      <c r="A1442" s="332"/>
      <c r="B1442" s="333"/>
      <c r="C1442" s="334"/>
      <c r="D1442" s="335"/>
      <c r="E1442" s="292" t="s">
        <v>1438</v>
      </c>
    </row>
    <row r="1443" spans="1:5" x14ac:dyDescent="0.25">
      <c r="A1443" s="316" t="s">
        <v>2142</v>
      </c>
      <c r="B1443" s="318" t="s">
        <v>2135</v>
      </c>
      <c r="C1443" s="319"/>
      <c r="D1443" s="322" t="s">
        <v>49</v>
      </c>
      <c r="E1443" s="293" t="s">
        <v>1437</v>
      </c>
    </row>
    <row r="1444" spans="1:5" x14ac:dyDescent="0.25">
      <c r="A1444" s="317"/>
      <c r="B1444" s="320"/>
      <c r="C1444" s="321"/>
      <c r="D1444" s="323"/>
      <c r="E1444" s="294" t="s">
        <v>1438</v>
      </c>
    </row>
    <row r="1445" spans="1:5" x14ac:dyDescent="0.25">
      <c r="A1445" s="324" t="s">
        <v>2143</v>
      </c>
      <c r="B1445" s="326" t="s">
        <v>2135</v>
      </c>
      <c r="C1445" s="327"/>
      <c r="D1445" s="330" t="s">
        <v>49</v>
      </c>
      <c r="E1445" s="291" t="s">
        <v>1437</v>
      </c>
    </row>
    <row r="1446" spans="1:5" x14ac:dyDescent="0.25">
      <c r="A1446" s="332"/>
      <c r="B1446" s="333"/>
      <c r="C1446" s="334"/>
      <c r="D1446" s="335"/>
      <c r="E1446" s="292" t="s">
        <v>1438</v>
      </c>
    </row>
    <row r="1447" spans="1:5" x14ac:dyDescent="0.25">
      <c r="A1447" s="316" t="s">
        <v>2144</v>
      </c>
      <c r="B1447" s="318" t="s">
        <v>2135</v>
      </c>
      <c r="C1447" s="319"/>
      <c r="D1447" s="322" t="s">
        <v>49</v>
      </c>
      <c r="E1447" s="293" t="s">
        <v>1437</v>
      </c>
    </row>
    <row r="1448" spans="1:5" x14ac:dyDescent="0.25">
      <c r="A1448" s="317"/>
      <c r="B1448" s="320"/>
      <c r="C1448" s="321"/>
      <c r="D1448" s="323"/>
      <c r="E1448" s="294" t="s">
        <v>1438</v>
      </c>
    </row>
    <row r="1449" spans="1:5" x14ac:dyDescent="0.25">
      <c r="A1449" s="324" t="s">
        <v>2145</v>
      </c>
      <c r="B1449" s="326" t="s">
        <v>2146</v>
      </c>
      <c r="C1449" s="327"/>
      <c r="D1449" s="330" t="s">
        <v>49</v>
      </c>
      <c r="E1449" s="291" t="s">
        <v>1437</v>
      </c>
    </row>
    <row r="1450" spans="1:5" x14ac:dyDescent="0.25">
      <c r="A1450" s="332"/>
      <c r="B1450" s="333"/>
      <c r="C1450" s="334"/>
      <c r="D1450" s="335"/>
      <c r="E1450" s="292" t="s">
        <v>1438</v>
      </c>
    </row>
    <row r="1451" spans="1:5" x14ac:dyDescent="0.25">
      <c r="A1451" s="316" t="s">
        <v>2147</v>
      </c>
      <c r="B1451" s="318" t="s">
        <v>2146</v>
      </c>
      <c r="C1451" s="319"/>
      <c r="D1451" s="322" t="s">
        <v>49</v>
      </c>
      <c r="E1451" s="293" t="s">
        <v>1437</v>
      </c>
    </row>
    <row r="1452" spans="1:5" x14ac:dyDescent="0.25">
      <c r="A1452" s="317"/>
      <c r="B1452" s="320"/>
      <c r="C1452" s="321"/>
      <c r="D1452" s="323"/>
      <c r="E1452" s="294" t="s">
        <v>1438</v>
      </c>
    </row>
    <row r="1453" spans="1:5" x14ac:dyDescent="0.25">
      <c r="A1453" s="324" t="s">
        <v>2148</v>
      </c>
      <c r="B1453" s="326" t="s">
        <v>2146</v>
      </c>
      <c r="C1453" s="327"/>
      <c r="D1453" s="330" t="s">
        <v>49</v>
      </c>
      <c r="E1453" s="291" t="s">
        <v>1437</v>
      </c>
    </row>
    <row r="1454" spans="1:5" x14ac:dyDescent="0.25">
      <c r="A1454" s="332"/>
      <c r="B1454" s="333"/>
      <c r="C1454" s="334"/>
      <c r="D1454" s="335"/>
      <c r="E1454" s="292" t="s">
        <v>1438</v>
      </c>
    </row>
    <row r="1455" spans="1:5" x14ac:dyDescent="0.25">
      <c r="A1455" s="316" t="s">
        <v>2149</v>
      </c>
      <c r="B1455" s="318" t="s">
        <v>2146</v>
      </c>
      <c r="C1455" s="319"/>
      <c r="D1455" s="322" t="s">
        <v>49</v>
      </c>
      <c r="E1455" s="293" t="s">
        <v>1437</v>
      </c>
    </row>
    <row r="1456" spans="1:5" x14ac:dyDescent="0.25">
      <c r="A1456" s="317"/>
      <c r="B1456" s="320"/>
      <c r="C1456" s="321"/>
      <c r="D1456" s="323"/>
      <c r="E1456" s="294" t="s">
        <v>1438</v>
      </c>
    </row>
    <row r="1457" spans="1:5" x14ac:dyDescent="0.25">
      <c r="A1457" s="324" t="s">
        <v>1924</v>
      </c>
      <c r="B1457" s="326" t="s">
        <v>2146</v>
      </c>
      <c r="C1457" s="327"/>
      <c r="D1457" s="330" t="s">
        <v>49</v>
      </c>
      <c r="E1457" s="291" t="s">
        <v>1437</v>
      </c>
    </row>
    <row r="1458" spans="1:5" x14ac:dyDescent="0.25">
      <c r="A1458" s="332"/>
      <c r="B1458" s="333"/>
      <c r="C1458" s="334"/>
      <c r="D1458" s="335"/>
      <c r="E1458" s="292" t="s">
        <v>1438</v>
      </c>
    </row>
    <row r="1459" spans="1:5" x14ac:dyDescent="0.25">
      <c r="A1459" s="316" t="s">
        <v>2150</v>
      </c>
      <c r="B1459" s="318" t="s">
        <v>2146</v>
      </c>
      <c r="C1459" s="319"/>
      <c r="D1459" s="322" t="s">
        <v>49</v>
      </c>
      <c r="E1459" s="293" t="s">
        <v>1437</v>
      </c>
    </row>
    <row r="1460" spans="1:5" x14ac:dyDescent="0.25">
      <c r="A1460" s="317"/>
      <c r="B1460" s="320"/>
      <c r="C1460" s="321"/>
      <c r="D1460" s="323"/>
      <c r="E1460" s="294" t="s">
        <v>1438</v>
      </c>
    </row>
    <row r="1461" spans="1:5" x14ac:dyDescent="0.25">
      <c r="A1461" s="324" t="s">
        <v>2151</v>
      </c>
      <c r="B1461" s="326" t="s">
        <v>2146</v>
      </c>
      <c r="C1461" s="327"/>
      <c r="D1461" s="330" t="s">
        <v>49</v>
      </c>
      <c r="E1461" s="291" t="s">
        <v>1437</v>
      </c>
    </row>
    <row r="1462" spans="1:5" x14ac:dyDescent="0.25">
      <c r="A1462" s="332"/>
      <c r="B1462" s="333"/>
      <c r="C1462" s="334"/>
      <c r="D1462" s="335"/>
      <c r="E1462" s="292" t="s">
        <v>1438</v>
      </c>
    </row>
    <row r="1463" spans="1:5" x14ac:dyDescent="0.25">
      <c r="A1463" s="316" t="s">
        <v>2152</v>
      </c>
      <c r="B1463" s="318" t="s">
        <v>2146</v>
      </c>
      <c r="C1463" s="319"/>
      <c r="D1463" s="322" t="s">
        <v>49</v>
      </c>
      <c r="E1463" s="293" t="s">
        <v>1437</v>
      </c>
    </row>
    <row r="1464" spans="1:5" x14ac:dyDescent="0.25">
      <c r="A1464" s="317"/>
      <c r="B1464" s="320"/>
      <c r="C1464" s="321"/>
      <c r="D1464" s="323"/>
      <c r="E1464" s="294" t="s">
        <v>1438</v>
      </c>
    </row>
    <row r="1465" spans="1:5" x14ac:dyDescent="0.25">
      <c r="A1465" s="324" t="s">
        <v>2153</v>
      </c>
      <c r="B1465" s="326" t="s">
        <v>2146</v>
      </c>
      <c r="C1465" s="327"/>
      <c r="D1465" s="330" t="s">
        <v>49</v>
      </c>
      <c r="E1465" s="291" t="s">
        <v>1437</v>
      </c>
    </row>
    <row r="1466" spans="1:5" x14ac:dyDescent="0.25">
      <c r="A1466" s="332"/>
      <c r="B1466" s="333"/>
      <c r="C1466" s="334"/>
      <c r="D1466" s="335"/>
      <c r="E1466" s="292" t="s">
        <v>1438</v>
      </c>
    </row>
    <row r="1467" spans="1:5" x14ac:dyDescent="0.25">
      <c r="A1467" s="316" t="s">
        <v>2154</v>
      </c>
      <c r="B1467" s="318" t="s">
        <v>2146</v>
      </c>
      <c r="C1467" s="319"/>
      <c r="D1467" s="322" t="s">
        <v>49</v>
      </c>
      <c r="E1467" s="293" t="s">
        <v>1437</v>
      </c>
    </row>
    <row r="1468" spans="1:5" x14ac:dyDescent="0.25">
      <c r="A1468" s="317"/>
      <c r="B1468" s="320"/>
      <c r="C1468" s="321"/>
      <c r="D1468" s="323"/>
      <c r="E1468" s="294" t="s">
        <v>1438</v>
      </c>
    </row>
    <row r="1469" spans="1:5" x14ac:dyDescent="0.25">
      <c r="A1469" s="324" t="s">
        <v>2155</v>
      </c>
      <c r="B1469" s="326" t="s">
        <v>2146</v>
      </c>
      <c r="C1469" s="327"/>
      <c r="D1469" s="330" t="s">
        <v>49</v>
      </c>
      <c r="E1469" s="291" t="s">
        <v>1437</v>
      </c>
    </row>
    <row r="1470" spans="1:5" x14ac:dyDescent="0.25">
      <c r="A1470" s="332"/>
      <c r="B1470" s="333"/>
      <c r="C1470" s="334"/>
      <c r="D1470" s="335"/>
      <c r="E1470" s="292" t="s">
        <v>1438</v>
      </c>
    </row>
    <row r="1471" spans="1:5" x14ac:dyDescent="0.25">
      <c r="A1471" s="316" t="s">
        <v>2156</v>
      </c>
      <c r="B1471" s="318" t="s">
        <v>2146</v>
      </c>
      <c r="C1471" s="319"/>
      <c r="D1471" s="322" t="s">
        <v>49</v>
      </c>
      <c r="E1471" s="293" t="s">
        <v>1437</v>
      </c>
    </row>
    <row r="1472" spans="1:5" x14ac:dyDescent="0.25">
      <c r="A1472" s="317"/>
      <c r="B1472" s="320"/>
      <c r="C1472" s="321"/>
      <c r="D1472" s="323"/>
      <c r="E1472" s="294" t="s">
        <v>1438</v>
      </c>
    </row>
    <row r="1473" spans="1:5" x14ac:dyDescent="0.25">
      <c r="A1473" s="324" t="s">
        <v>2157</v>
      </c>
      <c r="B1473" s="326" t="s">
        <v>2146</v>
      </c>
      <c r="C1473" s="327"/>
      <c r="D1473" s="330" t="s">
        <v>49</v>
      </c>
      <c r="E1473" s="291" t="s">
        <v>1437</v>
      </c>
    </row>
    <row r="1474" spans="1:5" x14ac:dyDescent="0.25">
      <c r="A1474" s="332"/>
      <c r="B1474" s="333"/>
      <c r="C1474" s="334"/>
      <c r="D1474" s="335"/>
      <c r="E1474" s="292" t="s">
        <v>1438</v>
      </c>
    </row>
    <row r="1475" spans="1:5" x14ac:dyDescent="0.25">
      <c r="A1475" s="316" t="s">
        <v>2158</v>
      </c>
      <c r="B1475" s="318" t="s">
        <v>2146</v>
      </c>
      <c r="C1475" s="319"/>
      <c r="D1475" s="322" t="s">
        <v>49</v>
      </c>
      <c r="E1475" s="293" t="s">
        <v>1437</v>
      </c>
    </row>
    <row r="1476" spans="1:5" x14ac:dyDescent="0.25">
      <c r="A1476" s="317"/>
      <c r="B1476" s="320"/>
      <c r="C1476" s="321"/>
      <c r="D1476" s="323"/>
      <c r="E1476" s="294" t="s">
        <v>1438</v>
      </c>
    </row>
    <row r="1477" spans="1:5" x14ac:dyDescent="0.25">
      <c r="A1477" s="324" t="s">
        <v>2159</v>
      </c>
      <c r="B1477" s="326" t="s">
        <v>2160</v>
      </c>
      <c r="C1477" s="327"/>
      <c r="D1477" s="330" t="s">
        <v>49</v>
      </c>
      <c r="E1477" s="291" t="s">
        <v>1437</v>
      </c>
    </row>
    <row r="1478" spans="1:5" x14ac:dyDescent="0.25">
      <c r="A1478" s="332"/>
      <c r="B1478" s="333"/>
      <c r="C1478" s="334"/>
      <c r="D1478" s="335"/>
      <c r="E1478" s="292" t="s">
        <v>1438</v>
      </c>
    </row>
    <row r="1479" spans="1:5" x14ac:dyDescent="0.25">
      <c r="A1479" s="316" t="s">
        <v>2161</v>
      </c>
      <c r="B1479" s="318" t="s">
        <v>2160</v>
      </c>
      <c r="C1479" s="319"/>
      <c r="D1479" s="322" t="s">
        <v>49</v>
      </c>
      <c r="E1479" s="293" t="s">
        <v>1437</v>
      </c>
    </row>
    <row r="1480" spans="1:5" x14ac:dyDescent="0.25">
      <c r="A1480" s="317"/>
      <c r="B1480" s="320"/>
      <c r="C1480" s="321"/>
      <c r="D1480" s="323"/>
      <c r="E1480" s="294" t="s">
        <v>1438</v>
      </c>
    </row>
    <row r="1481" spans="1:5" x14ac:dyDescent="0.25">
      <c r="A1481" s="324" t="s">
        <v>2162</v>
      </c>
      <c r="B1481" s="326" t="s">
        <v>2160</v>
      </c>
      <c r="C1481" s="327"/>
      <c r="D1481" s="330" t="s">
        <v>49</v>
      </c>
      <c r="E1481" s="291" t="s">
        <v>1437</v>
      </c>
    </row>
    <row r="1482" spans="1:5" x14ac:dyDescent="0.25">
      <c r="A1482" s="332"/>
      <c r="B1482" s="333"/>
      <c r="C1482" s="334"/>
      <c r="D1482" s="335"/>
      <c r="E1482" s="292" t="s">
        <v>1438</v>
      </c>
    </row>
    <row r="1483" spans="1:5" x14ac:dyDescent="0.25">
      <c r="A1483" s="316" t="s">
        <v>2163</v>
      </c>
      <c r="B1483" s="318" t="s">
        <v>2160</v>
      </c>
      <c r="C1483" s="319"/>
      <c r="D1483" s="322" t="s">
        <v>49</v>
      </c>
      <c r="E1483" s="293" t="s">
        <v>1437</v>
      </c>
    </row>
    <row r="1484" spans="1:5" x14ac:dyDescent="0.25">
      <c r="A1484" s="317"/>
      <c r="B1484" s="320"/>
      <c r="C1484" s="321"/>
      <c r="D1484" s="323"/>
      <c r="E1484" s="294" t="s">
        <v>1438</v>
      </c>
    </row>
    <row r="1485" spans="1:5" x14ac:dyDescent="0.25">
      <c r="A1485" s="324" t="s">
        <v>2136</v>
      </c>
      <c r="B1485" s="326" t="s">
        <v>2160</v>
      </c>
      <c r="C1485" s="327"/>
      <c r="D1485" s="330" t="s">
        <v>49</v>
      </c>
      <c r="E1485" s="291" t="s">
        <v>1437</v>
      </c>
    </row>
    <row r="1486" spans="1:5" x14ac:dyDescent="0.25">
      <c r="A1486" s="332"/>
      <c r="B1486" s="333"/>
      <c r="C1486" s="334"/>
      <c r="D1486" s="335"/>
      <c r="E1486" s="292" t="s">
        <v>1438</v>
      </c>
    </row>
    <row r="1487" spans="1:5" x14ac:dyDescent="0.25">
      <c r="A1487" s="316" t="s">
        <v>2164</v>
      </c>
      <c r="B1487" s="318" t="s">
        <v>2160</v>
      </c>
      <c r="C1487" s="319"/>
      <c r="D1487" s="322" t="s">
        <v>49</v>
      </c>
      <c r="E1487" s="293" t="s">
        <v>1437</v>
      </c>
    </row>
    <row r="1488" spans="1:5" x14ac:dyDescent="0.25">
      <c r="A1488" s="317"/>
      <c r="B1488" s="320"/>
      <c r="C1488" s="321"/>
      <c r="D1488" s="323"/>
      <c r="E1488" s="294" t="s">
        <v>1438</v>
      </c>
    </row>
    <row r="1489" spans="1:5" x14ac:dyDescent="0.25">
      <c r="A1489" s="324" t="s">
        <v>2119</v>
      </c>
      <c r="B1489" s="326" t="s">
        <v>2160</v>
      </c>
      <c r="C1489" s="327"/>
      <c r="D1489" s="330" t="s">
        <v>49</v>
      </c>
      <c r="E1489" s="291" t="s">
        <v>1437</v>
      </c>
    </row>
    <row r="1490" spans="1:5" x14ac:dyDescent="0.25">
      <c r="A1490" s="332"/>
      <c r="B1490" s="333"/>
      <c r="C1490" s="334"/>
      <c r="D1490" s="335"/>
      <c r="E1490" s="292" t="s">
        <v>1438</v>
      </c>
    </row>
    <row r="1491" spans="1:5" x14ac:dyDescent="0.25">
      <c r="A1491" s="316" t="s">
        <v>2165</v>
      </c>
      <c r="B1491" s="318" t="s">
        <v>2160</v>
      </c>
      <c r="C1491" s="319"/>
      <c r="D1491" s="322" t="s">
        <v>49</v>
      </c>
      <c r="E1491" s="293" t="s">
        <v>1437</v>
      </c>
    </row>
    <row r="1492" spans="1:5" x14ac:dyDescent="0.25">
      <c r="A1492" s="317"/>
      <c r="B1492" s="320"/>
      <c r="C1492" s="321"/>
      <c r="D1492" s="323"/>
      <c r="E1492" s="294" t="s">
        <v>1438</v>
      </c>
    </row>
    <row r="1493" spans="1:5" x14ac:dyDescent="0.25">
      <c r="A1493" s="324" t="s">
        <v>2166</v>
      </c>
      <c r="B1493" s="326" t="s">
        <v>2160</v>
      </c>
      <c r="C1493" s="327"/>
      <c r="D1493" s="330" t="s">
        <v>49</v>
      </c>
      <c r="E1493" s="291" t="s">
        <v>1437</v>
      </c>
    </row>
    <row r="1494" spans="1:5" x14ac:dyDescent="0.25">
      <c r="A1494" s="332"/>
      <c r="B1494" s="333"/>
      <c r="C1494" s="334"/>
      <c r="D1494" s="335"/>
      <c r="E1494" s="292" t="s">
        <v>1438</v>
      </c>
    </row>
    <row r="1495" spans="1:5" x14ac:dyDescent="0.25">
      <c r="A1495" s="316" t="s">
        <v>2167</v>
      </c>
      <c r="B1495" s="318" t="s">
        <v>2160</v>
      </c>
      <c r="C1495" s="319"/>
      <c r="D1495" s="322" t="s">
        <v>49</v>
      </c>
      <c r="E1495" s="293" t="s">
        <v>1437</v>
      </c>
    </row>
    <row r="1496" spans="1:5" x14ac:dyDescent="0.25">
      <c r="A1496" s="317"/>
      <c r="B1496" s="320"/>
      <c r="C1496" s="321"/>
      <c r="D1496" s="323"/>
      <c r="E1496" s="294" t="s">
        <v>1438</v>
      </c>
    </row>
    <row r="1497" spans="1:5" x14ac:dyDescent="0.25">
      <c r="A1497" s="324" t="s">
        <v>2168</v>
      </c>
      <c r="B1497" s="326" t="s">
        <v>2160</v>
      </c>
      <c r="C1497" s="327"/>
      <c r="D1497" s="330" t="s">
        <v>49</v>
      </c>
      <c r="E1497" s="291" t="s">
        <v>1437</v>
      </c>
    </row>
    <row r="1498" spans="1:5" x14ac:dyDescent="0.25">
      <c r="A1498" s="332"/>
      <c r="B1498" s="333"/>
      <c r="C1498" s="334"/>
      <c r="D1498" s="335"/>
      <c r="E1498" s="292" t="s">
        <v>1438</v>
      </c>
    </row>
    <row r="1499" spans="1:5" x14ac:dyDescent="0.25">
      <c r="A1499" s="316" t="s">
        <v>2169</v>
      </c>
      <c r="B1499" s="318" t="s">
        <v>2160</v>
      </c>
      <c r="C1499" s="319"/>
      <c r="D1499" s="322" t="s">
        <v>49</v>
      </c>
      <c r="E1499" s="293" t="s">
        <v>1437</v>
      </c>
    </row>
    <row r="1500" spans="1:5" x14ac:dyDescent="0.25">
      <c r="A1500" s="317"/>
      <c r="B1500" s="320"/>
      <c r="C1500" s="321"/>
      <c r="D1500" s="323"/>
      <c r="E1500" s="294" t="s">
        <v>1438</v>
      </c>
    </row>
    <row r="1501" spans="1:5" x14ac:dyDescent="0.25">
      <c r="A1501" s="324" t="s">
        <v>2170</v>
      </c>
      <c r="B1501" s="326" t="s">
        <v>2160</v>
      </c>
      <c r="C1501" s="327"/>
      <c r="D1501" s="330" t="s">
        <v>49</v>
      </c>
      <c r="E1501" s="291" t="s">
        <v>1437</v>
      </c>
    </row>
    <row r="1502" spans="1:5" x14ac:dyDescent="0.25">
      <c r="A1502" s="332"/>
      <c r="B1502" s="333"/>
      <c r="C1502" s="334"/>
      <c r="D1502" s="335"/>
      <c r="E1502" s="292" t="s">
        <v>1438</v>
      </c>
    </row>
    <row r="1503" spans="1:5" x14ac:dyDescent="0.25">
      <c r="A1503" s="316" t="s">
        <v>2171</v>
      </c>
      <c r="B1503" s="318" t="s">
        <v>2160</v>
      </c>
      <c r="C1503" s="319"/>
      <c r="D1503" s="322" t="s">
        <v>49</v>
      </c>
      <c r="E1503" s="293" t="s">
        <v>1437</v>
      </c>
    </row>
    <row r="1504" spans="1:5" x14ac:dyDescent="0.25">
      <c r="A1504" s="317"/>
      <c r="B1504" s="320"/>
      <c r="C1504" s="321"/>
      <c r="D1504" s="323"/>
      <c r="E1504" s="294" t="s">
        <v>1438</v>
      </c>
    </row>
    <row r="1505" spans="1:5" x14ac:dyDescent="0.25">
      <c r="A1505" s="324" t="s">
        <v>1963</v>
      </c>
      <c r="B1505" s="326" t="s">
        <v>2160</v>
      </c>
      <c r="C1505" s="327"/>
      <c r="D1505" s="330" t="s">
        <v>49</v>
      </c>
      <c r="E1505" s="291" t="s">
        <v>1437</v>
      </c>
    </row>
    <row r="1506" spans="1:5" x14ac:dyDescent="0.25">
      <c r="A1506" s="332"/>
      <c r="B1506" s="333"/>
      <c r="C1506" s="334"/>
      <c r="D1506" s="335"/>
      <c r="E1506" s="292" t="s">
        <v>1438</v>
      </c>
    </row>
    <row r="1507" spans="1:5" x14ac:dyDescent="0.25">
      <c r="A1507" s="316" t="s">
        <v>2172</v>
      </c>
      <c r="B1507" s="318" t="s">
        <v>2160</v>
      </c>
      <c r="C1507" s="319"/>
      <c r="D1507" s="322" t="s">
        <v>49</v>
      </c>
      <c r="E1507" s="293" t="s">
        <v>1437</v>
      </c>
    </row>
    <row r="1508" spans="1:5" x14ac:dyDescent="0.25">
      <c r="A1508" s="317"/>
      <c r="B1508" s="320"/>
      <c r="C1508" s="321"/>
      <c r="D1508" s="323"/>
      <c r="E1508" s="294" t="s">
        <v>1438</v>
      </c>
    </row>
    <row r="1509" spans="1:5" x14ac:dyDescent="0.25">
      <c r="A1509" s="324" t="s">
        <v>2165</v>
      </c>
      <c r="B1509" s="326" t="s">
        <v>2173</v>
      </c>
      <c r="C1509" s="327"/>
      <c r="D1509" s="330" t="s">
        <v>49</v>
      </c>
      <c r="E1509" s="291" t="s">
        <v>1437</v>
      </c>
    </row>
    <row r="1510" spans="1:5" x14ac:dyDescent="0.25">
      <c r="A1510" s="332"/>
      <c r="B1510" s="333"/>
      <c r="C1510" s="334"/>
      <c r="D1510" s="335"/>
      <c r="E1510" s="292" t="s">
        <v>1438</v>
      </c>
    </row>
    <row r="1511" spans="1:5" x14ac:dyDescent="0.25">
      <c r="A1511" s="316" t="s">
        <v>2174</v>
      </c>
      <c r="B1511" s="318" t="s">
        <v>2173</v>
      </c>
      <c r="C1511" s="319"/>
      <c r="D1511" s="322" t="s">
        <v>49</v>
      </c>
      <c r="E1511" s="293" t="s">
        <v>1437</v>
      </c>
    </row>
    <row r="1512" spans="1:5" x14ac:dyDescent="0.25">
      <c r="A1512" s="317"/>
      <c r="B1512" s="320"/>
      <c r="C1512" s="321"/>
      <c r="D1512" s="323"/>
      <c r="E1512" s="294" t="s">
        <v>1438</v>
      </c>
    </row>
    <row r="1513" spans="1:5" x14ac:dyDescent="0.25">
      <c r="A1513" s="324" t="s">
        <v>2175</v>
      </c>
      <c r="B1513" s="326" t="s">
        <v>2173</v>
      </c>
      <c r="C1513" s="327"/>
      <c r="D1513" s="330" t="s">
        <v>49</v>
      </c>
      <c r="E1513" s="291" t="s">
        <v>1437</v>
      </c>
    </row>
    <row r="1514" spans="1:5" x14ac:dyDescent="0.25">
      <c r="A1514" s="332"/>
      <c r="B1514" s="333"/>
      <c r="C1514" s="334"/>
      <c r="D1514" s="335"/>
      <c r="E1514" s="292" t="s">
        <v>1438</v>
      </c>
    </row>
    <row r="1515" spans="1:5" x14ac:dyDescent="0.25">
      <c r="A1515" s="316" t="s">
        <v>2176</v>
      </c>
      <c r="B1515" s="318" t="s">
        <v>2173</v>
      </c>
      <c r="C1515" s="319"/>
      <c r="D1515" s="322" t="s">
        <v>49</v>
      </c>
      <c r="E1515" s="293" t="s">
        <v>1437</v>
      </c>
    </row>
    <row r="1516" spans="1:5" x14ac:dyDescent="0.25">
      <c r="A1516" s="317"/>
      <c r="B1516" s="320"/>
      <c r="C1516" s="321"/>
      <c r="D1516" s="323"/>
      <c r="E1516" s="294" t="s">
        <v>1438</v>
      </c>
    </row>
    <row r="1517" spans="1:5" x14ac:dyDescent="0.25">
      <c r="A1517" s="324" t="s">
        <v>2177</v>
      </c>
      <c r="B1517" s="326" t="s">
        <v>2173</v>
      </c>
      <c r="C1517" s="327"/>
      <c r="D1517" s="330" t="s">
        <v>49</v>
      </c>
      <c r="E1517" s="291" t="s">
        <v>1437</v>
      </c>
    </row>
    <row r="1518" spans="1:5" x14ac:dyDescent="0.25">
      <c r="A1518" s="332"/>
      <c r="B1518" s="333"/>
      <c r="C1518" s="334"/>
      <c r="D1518" s="335"/>
      <c r="E1518" s="292" t="s">
        <v>1438</v>
      </c>
    </row>
    <row r="1519" spans="1:5" x14ac:dyDescent="0.25">
      <c r="A1519" s="316" t="s">
        <v>2178</v>
      </c>
      <c r="B1519" s="318" t="s">
        <v>2173</v>
      </c>
      <c r="C1519" s="319"/>
      <c r="D1519" s="322" t="s">
        <v>49</v>
      </c>
      <c r="E1519" s="293" t="s">
        <v>1437</v>
      </c>
    </row>
    <row r="1520" spans="1:5" x14ac:dyDescent="0.25">
      <c r="A1520" s="317"/>
      <c r="B1520" s="320"/>
      <c r="C1520" s="321"/>
      <c r="D1520" s="323"/>
      <c r="E1520" s="294" t="s">
        <v>1438</v>
      </c>
    </row>
    <row r="1521" spans="1:5" x14ac:dyDescent="0.25">
      <c r="A1521" s="324" t="s">
        <v>2179</v>
      </c>
      <c r="B1521" s="326" t="s">
        <v>2173</v>
      </c>
      <c r="C1521" s="327"/>
      <c r="D1521" s="330" t="s">
        <v>49</v>
      </c>
      <c r="E1521" s="291" t="s">
        <v>1437</v>
      </c>
    </row>
    <row r="1522" spans="1:5" x14ac:dyDescent="0.25">
      <c r="A1522" s="332"/>
      <c r="B1522" s="333"/>
      <c r="C1522" s="334"/>
      <c r="D1522" s="335"/>
      <c r="E1522" s="292" t="s">
        <v>1438</v>
      </c>
    </row>
    <row r="1523" spans="1:5" x14ac:dyDescent="0.25">
      <c r="A1523" s="316" t="s">
        <v>1861</v>
      </c>
      <c r="B1523" s="318" t="s">
        <v>2173</v>
      </c>
      <c r="C1523" s="319"/>
      <c r="D1523" s="322" t="s">
        <v>49</v>
      </c>
      <c r="E1523" s="293" t="s">
        <v>1437</v>
      </c>
    </row>
    <row r="1524" spans="1:5" x14ac:dyDescent="0.25">
      <c r="A1524" s="317"/>
      <c r="B1524" s="320"/>
      <c r="C1524" s="321"/>
      <c r="D1524" s="323"/>
      <c r="E1524" s="294" t="s">
        <v>1438</v>
      </c>
    </row>
    <row r="1525" spans="1:5" x14ac:dyDescent="0.25">
      <c r="A1525" s="324" t="s">
        <v>2180</v>
      </c>
      <c r="B1525" s="326" t="s">
        <v>2173</v>
      </c>
      <c r="C1525" s="327"/>
      <c r="D1525" s="330" t="s">
        <v>49</v>
      </c>
      <c r="E1525" s="291" t="s">
        <v>1437</v>
      </c>
    </row>
    <row r="1526" spans="1:5" x14ac:dyDescent="0.25">
      <c r="A1526" s="332"/>
      <c r="B1526" s="333"/>
      <c r="C1526" s="334"/>
      <c r="D1526" s="335"/>
      <c r="E1526" s="292" t="s">
        <v>1438</v>
      </c>
    </row>
    <row r="1527" spans="1:5" x14ac:dyDescent="0.25">
      <c r="A1527" s="316" t="s">
        <v>2181</v>
      </c>
      <c r="B1527" s="318" t="s">
        <v>2173</v>
      </c>
      <c r="C1527" s="319"/>
      <c r="D1527" s="322" t="s">
        <v>49</v>
      </c>
      <c r="E1527" s="293" t="s">
        <v>1437</v>
      </c>
    </row>
    <row r="1528" spans="1:5" x14ac:dyDescent="0.25">
      <c r="A1528" s="317"/>
      <c r="B1528" s="320"/>
      <c r="C1528" s="321"/>
      <c r="D1528" s="323"/>
      <c r="E1528" s="294" t="s">
        <v>1438</v>
      </c>
    </row>
    <row r="1529" spans="1:5" x14ac:dyDescent="0.25">
      <c r="A1529" s="324" t="s">
        <v>2182</v>
      </c>
      <c r="B1529" s="326" t="s">
        <v>2173</v>
      </c>
      <c r="C1529" s="327"/>
      <c r="D1529" s="330" t="s">
        <v>49</v>
      </c>
      <c r="E1529" s="291" t="s">
        <v>1437</v>
      </c>
    </row>
    <row r="1530" spans="1:5" x14ac:dyDescent="0.25">
      <c r="A1530" s="332"/>
      <c r="B1530" s="333"/>
      <c r="C1530" s="334"/>
      <c r="D1530" s="335"/>
      <c r="E1530" s="292" t="s">
        <v>1438</v>
      </c>
    </row>
    <row r="1531" spans="1:5" x14ac:dyDescent="0.25">
      <c r="A1531" s="316" t="s">
        <v>2183</v>
      </c>
      <c r="B1531" s="318" t="s">
        <v>2184</v>
      </c>
      <c r="C1531" s="319"/>
      <c r="D1531" s="322" t="s">
        <v>49</v>
      </c>
      <c r="E1531" s="293" t="s">
        <v>1437</v>
      </c>
    </row>
    <row r="1532" spans="1:5" x14ac:dyDescent="0.25">
      <c r="A1532" s="317"/>
      <c r="B1532" s="320"/>
      <c r="C1532" s="321"/>
      <c r="D1532" s="323"/>
      <c r="E1532" s="294" t="s">
        <v>1438</v>
      </c>
    </row>
    <row r="1533" spans="1:5" x14ac:dyDescent="0.25">
      <c r="A1533" s="324" t="s">
        <v>2185</v>
      </c>
      <c r="B1533" s="326" t="s">
        <v>2184</v>
      </c>
      <c r="C1533" s="327"/>
      <c r="D1533" s="330" t="s">
        <v>49</v>
      </c>
      <c r="E1533" s="291" t="s">
        <v>1437</v>
      </c>
    </row>
    <row r="1534" spans="1:5" x14ac:dyDescent="0.25">
      <c r="A1534" s="332"/>
      <c r="B1534" s="333"/>
      <c r="C1534" s="334"/>
      <c r="D1534" s="335"/>
      <c r="E1534" s="292" t="s">
        <v>1438</v>
      </c>
    </row>
    <row r="1535" spans="1:5" x14ac:dyDescent="0.25">
      <c r="A1535" s="316" t="s">
        <v>2186</v>
      </c>
      <c r="B1535" s="318" t="s">
        <v>2184</v>
      </c>
      <c r="C1535" s="319"/>
      <c r="D1535" s="322" t="s">
        <v>49</v>
      </c>
      <c r="E1535" s="293" t="s">
        <v>1437</v>
      </c>
    </row>
    <row r="1536" spans="1:5" x14ac:dyDescent="0.25">
      <c r="A1536" s="317"/>
      <c r="B1536" s="320"/>
      <c r="C1536" s="321"/>
      <c r="D1536" s="323"/>
      <c r="E1536" s="294" t="s">
        <v>1438</v>
      </c>
    </row>
    <row r="1537" spans="1:5" x14ac:dyDescent="0.25">
      <c r="A1537" s="324" t="s">
        <v>2187</v>
      </c>
      <c r="B1537" s="326" t="s">
        <v>2184</v>
      </c>
      <c r="C1537" s="327"/>
      <c r="D1537" s="330" t="s">
        <v>49</v>
      </c>
      <c r="E1537" s="291" t="s">
        <v>1437</v>
      </c>
    </row>
    <row r="1538" spans="1:5" x14ac:dyDescent="0.25">
      <c r="A1538" s="332"/>
      <c r="B1538" s="333"/>
      <c r="C1538" s="334"/>
      <c r="D1538" s="335"/>
      <c r="E1538" s="292" t="s">
        <v>1438</v>
      </c>
    </row>
    <row r="1539" spans="1:5" x14ac:dyDescent="0.25">
      <c r="A1539" s="316" t="s">
        <v>2188</v>
      </c>
      <c r="B1539" s="318" t="s">
        <v>2184</v>
      </c>
      <c r="C1539" s="319"/>
      <c r="D1539" s="322" t="s">
        <v>49</v>
      </c>
      <c r="E1539" s="293" t="s">
        <v>1437</v>
      </c>
    </row>
    <row r="1540" spans="1:5" x14ac:dyDescent="0.25">
      <c r="A1540" s="317"/>
      <c r="B1540" s="320"/>
      <c r="C1540" s="321"/>
      <c r="D1540" s="323"/>
      <c r="E1540" s="294" t="s">
        <v>1438</v>
      </c>
    </row>
    <row r="1541" spans="1:5" x14ac:dyDescent="0.25">
      <c r="A1541" s="324" t="s">
        <v>2189</v>
      </c>
      <c r="B1541" s="326" t="s">
        <v>2184</v>
      </c>
      <c r="C1541" s="327"/>
      <c r="D1541" s="330" t="s">
        <v>49</v>
      </c>
      <c r="E1541" s="291" t="s">
        <v>1437</v>
      </c>
    </row>
    <row r="1542" spans="1:5" x14ac:dyDescent="0.25">
      <c r="A1542" s="332"/>
      <c r="B1542" s="333"/>
      <c r="C1542" s="334"/>
      <c r="D1542" s="335"/>
      <c r="E1542" s="292" t="s">
        <v>1438</v>
      </c>
    </row>
    <row r="1543" spans="1:5" x14ac:dyDescent="0.25">
      <c r="A1543" s="316" t="s">
        <v>2190</v>
      </c>
      <c r="B1543" s="318" t="s">
        <v>2184</v>
      </c>
      <c r="C1543" s="319"/>
      <c r="D1543" s="322" t="s">
        <v>49</v>
      </c>
      <c r="E1543" s="293" t="s">
        <v>1437</v>
      </c>
    </row>
    <row r="1544" spans="1:5" x14ac:dyDescent="0.25">
      <c r="A1544" s="317"/>
      <c r="B1544" s="320"/>
      <c r="C1544" s="321"/>
      <c r="D1544" s="323"/>
      <c r="E1544" s="294" t="s">
        <v>1438</v>
      </c>
    </row>
    <row r="1545" spans="1:5" x14ac:dyDescent="0.25">
      <c r="A1545" s="324" t="s">
        <v>2116</v>
      </c>
      <c r="B1545" s="326"/>
      <c r="C1545" s="327"/>
      <c r="D1545" s="330" t="s">
        <v>49</v>
      </c>
      <c r="E1545" s="291" t="s">
        <v>1437</v>
      </c>
    </row>
    <row r="1546" spans="1:5" x14ac:dyDescent="0.25">
      <c r="A1546" s="332"/>
      <c r="B1546" s="333"/>
      <c r="C1546" s="334"/>
      <c r="D1546" s="335"/>
      <c r="E1546" s="292" t="s">
        <v>1438</v>
      </c>
    </row>
    <row r="1547" spans="1:5" x14ac:dyDescent="0.25">
      <c r="A1547" s="316" t="s">
        <v>2135</v>
      </c>
      <c r="B1547" s="318"/>
      <c r="C1547" s="319"/>
      <c r="D1547" s="322" t="s">
        <v>49</v>
      </c>
      <c r="E1547" s="293" t="s">
        <v>1437</v>
      </c>
    </row>
    <row r="1548" spans="1:5" x14ac:dyDescent="0.25">
      <c r="A1548" s="317"/>
      <c r="B1548" s="320"/>
      <c r="C1548" s="321"/>
      <c r="D1548" s="323"/>
      <c r="E1548" s="294" t="s">
        <v>1438</v>
      </c>
    </row>
    <row r="1549" spans="1:5" x14ac:dyDescent="0.25">
      <c r="A1549" s="324" t="s">
        <v>2146</v>
      </c>
      <c r="B1549" s="326"/>
      <c r="C1549" s="327"/>
      <c r="D1549" s="330" t="s">
        <v>49</v>
      </c>
      <c r="E1549" s="291" t="s">
        <v>1437</v>
      </c>
    </row>
    <row r="1550" spans="1:5" x14ac:dyDescent="0.25">
      <c r="A1550" s="332"/>
      <c r="B1550" s="333"/>
      <c r="C1550" s="334"/>
      <c r="D1550" s="335"/>
      <c r="E1550" s="292" t="s">
        <v>1438</v>
      </c>
    </row>
    <row r="1551" spans="1:5" x14ac:dyDescent="0.25">
      <c r="A1551" s="316" t="s">
        <v>2160</v>
      </c>
      <c r="B1551" s="318"/>
      <c r="C1551" s="319"/>
      <c r="D1551" s="322" t="s">
        <v>49</v>
      </c>
      <c r="E1551" s="293" t="s">
        <v>1437</v>
      </c>
    </row>
    <row r="1552" spans="1:5" x14ac:dyDescent="0.25">
      <c r="A1552" s="317"/>
      <c r="B1552" s="320"/>
      <c r="C1552" s="321"/>
      <c r="D1552" s="323"/>
      <c r="E1552" s="294" t="s">
        <v>1438</v>
      </c>
    </row>
    <row r="1553" spans="1:5" x14ac:dyDescent="0.25">
      <c r="A1553" s="324" t="s">
        <v>2173</v>
      </c>
      <c r="B1553" s="326"/>
      <c r="C1553" s="327"/>
      <c r="D1553" s="330" t="s">
        <v>49</v>
      </c>
      <c r="E1553" s="291" t="s">
        <v>1437</v>
      </c>
    </row>
    <row r="1554" spans="1:5" x14ac:dyDescent="0.25">
      <c r="A1554" s="332"/>
      <c r="B1554" s="333"/>
      <c r="C1554" s="334"/>
      <c r="D1554" s="335"/>
      <c r="E1554" s="292" t="s">
        <v>1438</v>
      </c>
    </row>
    <row r="1555" spans="1:5" x14ac:dyDescent="0.25">
      <c r="A1555" s="316" t="s">
        <v>2191</v>
      </c>
      <c r="B1555" s="318" t="s">
        <v>2173</v>
      </c>
      <c r="C1555" s="319"/>
      <c r="D1555" s="322" t="s">
        <v>49</v>
      </c>
      <c r="E1555" s="293" t="s">
        <v>1437</v>
      </c>
    </row>
    <row r="1556" spans="1:5" x14ac:dyDescent="0.25">
      <c r="A1556" s="317"/>
      <c r="B1556" s="320"/>
      <c r="C1556" s="321"/>
      <c r="D1556" s="323"/>
      <c r="E1556" s="294" t="s">
        <v>1438</v>
      </c>
    </row>
    <row r="1557" spans="1:5" x14ac:dyDescent="0.25">
      <c r="A1557" s="324" t="s">
        <v>2165</v>
      </c>
      <c r="B1557" s="326" t="s">
        <v>2116</v>
      </c>
      <c r="C1557" s="327"/>
      <c r="D1557" s="330" t="s">
        <v>49</v>
      </c>
      <c r="E1557" s="291" t="s">
        <v>1437</v>
      </c>
    </row>
    <row r="1558" spans="1:5" x14ac:dyDescent="0.25">
      <c r="A1558" s="332"/>
      <c r="B1558" s="333"/>
      <c r="C1558" s="334"/>
      <c r="D1558" s="335"/>
      <c r="E1558" s="292" t="s">
        <v>1438</v>
      </c>
    </row>
    <row r="1559" spans="1:5" x14ac:dyDescent="0.25">
      <c r="A1559" s="316" t="s">
        <v>2192</v>
      </c>
      <c r="B1559" s="318" t="s">
        <v>2160</v>
      </c>
      <c r="C1559" s="319"/>
      <c r="D1559" s="322" t="s">
        <v>49</v>
      </c>
      <c r="E1559" s="293" t="s">
        <v>1437</v>
      </c>
    </row>
    <row r="1560" spans="1:5" x14ac:dyDescent="0.25">
      <c r="A1560" s="317"/>
      <c r="B1560" s="320"/>
      <c r="C1560" s="321"/>
      <c r="D1560" s="323"/>
      <c r="E1560" s="294" t="s">
        <v>1438</v>
      </c>
    </row>
    <row r="1561" spans="1:5" x14ac:dyDescent="0.25">
      <c r="A1561" s="324" t="s">
        <v>2193</v>
      </c>
      <c r="B1561" s="326" t="s">
        <v>2173</v>
      </c>
      <c r="C1561" s="327"/>
      <c r="D1561" s="330" t="s">
        <v>49</v>
      </c>
      <c r="E1561" s="291" t="s">
        <v>1437</v>
      </c>
    </row>
    <row r="1562" spans="1:5" x14ac:dyDescent="0.25">
      <c r="A1562" s="332"/>
      <c r="B1562" s="333"/>
      <c r="C1562" s="334"/>
      <c r="D1562" s="335"/>
      <c r="E1562" s="292" t="s">
        <v>1438</v>
      </c>
    </row>
    <row r="1563" spans="1:5" x14ac:dyDescent="0.25">
      <c r="A1563" s="316" t="s">
        <v>1820</v>
      </c>
      <c r="B1563" s="318" t="s">
        <v>2135</v>
      </c>
      <c r="C1563" s="319"/>
      <c r="D1563" s="322" t="s">
        <v>49</v>
      </c>
      <c r="E1563" s="293" t="s">
        <v>1437</v>
      </c>
    </row>
    <row r="1564" spans="1:5" x14ac:dyDescent="0.25">
      <c r="A1564" s="317"/>
      <c r="B1564" s="320"/>
      <c r="C1564" s="321"/>
      <c r="D1564" s="323"/>
      <c r="E1564" s="294" t="s">
        <v>1438</v>
      </c>
    </row>
    <row r="1565" spans="1:5" x14ac:dyDescent="0.25">
      <c r="A1565" s="324" t="s">
        <v>2184</v>
      </c>
      <c r="B1565" s="326"/>
      <c r="C1565" s="327"/>
      <c r="D1565" s="330" t="s">
        <v>49</v>
      </c>
      <c r="E1565" s="291" t="s">
        <v>1437</v>
      </c>
    </row>
    <row r="1566" spans="1:5" x14ac:dyDescent="0.25">
      <c r="A1566" s="332"/>
      <c r="B1566" s="333"/>
      <c r="C1566" s="334"/>
      <c r="D1566" s="335"/>
      <c r="E1566" s="292" t="s">
        <v>1438</v>
      </c>
    </row>
    <row r="1567" spans="1:5" x14ac:dyDescent="0.25">
      <c r="A1567" s="289" t="s">
        <v>2194</v>
      </c>
      <c r="B1567" s="338"/>
      <c r="C1567" s="339"/>
      <c r="D1567" s="279" t="s">
        <v>50</v>
      </c>
      <c r="E1567" s="290"/>
    </row>
    <row r="1568" spans="1:5" x14ac:dyDescent="0.25">
      <c r="A1568" s="287" t="s">
        <v>2195</v>
      </c>
      <c r="B1568" s="336"/>
      <c r="C1568" s="337"/>
      <c r="D1568" s="278" t="s">
        <v>50</v>
      </c>
      <c r="E1568" s="288"/>
    </row>
    <row r="1569" spans="1:5" x14ac:dyDescent="0.25">
      <c r="A1569" s="289" t="s">
        <v>2196</v>
      </c>
      <c r="B1569" s="338"/>
      <c r="C1569" s="339"/>
      <c r="D1569" s="279" t="s">
        <v>50</v>
      </c>
      <c r="E1569" s="290"/>
    </row>
    <row r="1570" spans="1:5" x14ac:dyDescent="0.25">
      <c r="A1570" s="287" t="s">
        <v>2197</v>
      </c>
      <c r="B1570" s="336"/>
      <c r="C1570" s="337"/>
      <c r="D1570" s="278" t="s">
        <v>50</v>
      </c>
      <c r="E1570" s="288"/>
    </row>
    <row r="1571" spans="1:5" x14ac:dyDescent="0.25">
      <c r="A1571" s="289" t="s">
        <v>2198</v>
      </c>
      <c r="B1571" s="338"/>
      <c r="C1571" s="339"/>
      <c r="D1571" s="279" t="s">
        <v>50</v>
      </c>
      <c r="E1571" s="290"/>
    </row>
    <row r="1572" spans="1:5" x14ac:dyDescent="0.25">
      <c r="A1572" s="287" t="s">
        <v>2199</v>
      </c>
      <c r="B1572" s="336"/>
      <c r="C1572" s="337"/>
      <c r="D1572" s="278" t="s">
        <v>50</v>
      </c>
      <c r="E1572" s="288"/>
    </row>
    <row r="1573" spans="1:5" x14ac:dyDescent="0.25">
      <c r="A1573" s="289" t="s">
        <v>2200</v>
      </c>
      <c r="B1573" s="338"/>
      <c r="C1573" s="339"/>
      <c r="D1573" s="279" t="s">
        <v>50</v>
      </c>
      <c r="E1573" s="290"/>
    </row>
    <row r="1574" spans="1:5" x14ac:dyDescent="0.25">
      <c r="A1574" s="287" t="s">
        <v>2201</v>
      </c>
      <c r="B1574" s="336"/>
      <c r="C1574" s="337"/>
      <c r="D1574" s="278" t="s">
        <v>50</v>
      </c>
      <c r="E1574" s="288"/>
    </row>
    <row r="1575" spans="1:5" x14ac:dyDescent="0.25">
      <c r="A1575" s="289" t="s">
        <v>2202</v>
      </c>
      <c r="B1575" s="338"/>
      <c r="C1575" s="339"/>
      <c r="D1575" s="279" t="s">
        <v>50</v>
      </c>
      <c r="E1575" s="290"/>
    </row>
    <row r="1576" spans="1:5" x14ac:dyDescent="0.25">
      <c r="A1576" s="287" t="s">
        <v>2203</v>
      </c>
      <c r="B1576" s="336"/>
      <c r="C1576" s="337"/>
      <c r="D1576" s="278" t="s">
        <v>50</v>
      </c>
      <c r="E1576" s="288"/>
    </row>
    <row r="1577" spans="1:5" x14ac:dyDescent="0.25">
      <c r="A1577" s="289" t="s">
        <v>2204</v>
      </c>
      <c r="B1577" s="338"/>
      <c r="C1577" s="339"/>
      <c r="D1577" s="279" t="s">
        <v>50</v>
      </c>
      <c r="E1577" s="290"/>
    </row>
    <row r="1578" spans="1:5" x14ac:dyDescent="0.25">
      <c r="A1578" s="324" t="s">
        <v>2205</v>
      </c>
      <c r="B1578" s="326"/>
      <c r="C1578" s="327"/>
      <c r="D1578" s="330" t="s">
        <v>50</v>
      </c>
      <c r="E1578" s="291" t="s">
        <v>1437</v>
      </c>
    </row>
    <row r="1579" spans="1:5" x14ac:dyDescent="0.25">
      <c r="A1579" s="332"/>
      <c r="B1579" s="333"/>
      <c r="C1579" s="334"/>
      <c r="D1579" s="335"/>
      <c r="E1579" s="292" t="s">
        <v>1438</v>
      </c>
    </row>
    <row r="1580" spans="1:5" x14ac:dyDescent="0.25">
      <c r="A1580" s="289" t="s">
        <v>2206</v>
      </c>
      <c r="B1580" s="338"/>
      <c r="C1580" s="339"/>
      <c r="D1580" s="279" t="s">
        <v>50</v>
      </c>
      <c r="E1580" s="290"/>
    </row>
    <row r="1581" spans="1:5" x14ac:dyDescent="0.25">
      <c r="A1581" s="287" t="s">
        <v>2207</v>
      </c>
      <c r="B1581" s="336"/>
      <c r="C1581" s="337"/>
      <c r="D1581" s="278" t="s">
        <v>50</v>
      </c>
      <c r="E1581" s="288"/>
    </row>
    <row r="1582" spans="1:5" x14ac:dyDescent="0.25">
      <c r="A1582" s="289" t="s">
        <v>2208</v>
      </c>
      <c r="B1582" s="338"/>
      <c r="C1582" s="339"/>
      <c r="D1582" s="279" t="s">
        <v>50</v>
      </c>
      <c r="E1582" s="290"/>
    </row>
    <row r="1583" spans="1:5" x14ac:dyDescent="0.25">
      <c r="A1583" s="287" t="s">
        <v>2209</v>
      </c>
      <c r="B1583" s="336"/>
      <c r="C1583" s="337"/>
      <c r="D1583" s="278" t="s">
        <v>50</v>
      </c>
      <c r="E1583" s="288"/>
    </row>
    <row r="1584" spans="1:5" x14ac:dyDescent="0.25">
      <c r="A1584" s="289" t="s">
        <v>2210</v>
      </c>
      <c r="B1584" s="338"/>
      <c r="C1584" s="339"/>
      <c r="D1584" s="279" t="s">
        <v>50</v>
      </c>
      <c r="E1584" s="290"/>
    </row>
    <row r="1585" spans="1:5" x14ac:dyDescent="0.25">
      <c r="A1585" s="287" t="s">
        <v>2211</v>
      </c>
      <c r="B1585" s="336"/>
      <c r="C1585" s="337"/>
      <c r="D1585" s="278" t="s">
        <v>50</v>
      </c>
      <c r="E1585" s="288"/>
    </row>
    <row r="1586" spans="1:5" x14ac:dyDescent="0.25">
      <c r="A1586" s="289" t="s">
        <v>2212</v>
      </c>
      <c r="B1586" s="338"/>
      <c r="C1586" s="339"/>
      <c r="D1586" s="279" t="s">
        <v>50</v>
      </c>
      <c r="E1586" s="290"/>
    </row>
    <row r="1587" spans="1:5" x14ac:dyDescent="0.25">
      <c r="A1587" s="324" t="s">
        <v>2213</v>
      </c>
      <c r="B1587" s="326" t="s">
        <v>2214</v>
      </c>
      <c r="C1587" s="327"/>
      <c r="D1587" s="330" t="s">
        <v>50</v>
      </c>
      <c r="E1587" s="291" t="s">
        <v>1437</v>
      </c>
    </row>
    <row r="1588" spans="1:5" x14ac:dyDescent="0.25">
      <c r="A1588" s="332"/>
      <c r="B1588" s="333"/>
      <c r="C1588" s="334"/>
      <c r="D1588" s="335"/>
      <c r="E1588" s="292" t="s">
        <v>1438</v>
      </c>
    </row>
    <row r="1589" spans="1:5" x14ac:dyDescent="0.25">
      <c r="A1589" s="316" t="s">
        <v>2215</v>
      </c>
      <c r="B1589" s="318" t="s">
        <v>2214</v>
      </c>
      <c r="C1589" s="319"/>
      <c r="D1589" s="322" t="s">
        <v>50</v>
      </c>
      <c r="E1589" s="293" t="s">
        <v>1437</v>
      </c>
    </row>
    <row r="1590" spans="1:5" x14ac:dyDescent="0.25">
      <c r="A1590" s="317"/>
      <c r="B1590" s="320"/>
      <c r="C1590" s="321"/>
      <c r="D1590" s="323"/>
      <c r="E1590" s="294" t="s">
        <v>1438</v>
      </c>
    </row>
    <row r="1591" spans="1:5" x14ac:dyDescent="0.25">
      <c r="A1591" s="324" t="s">
        <v>2216</v>
      </c>
      <c r="B1591" s="326" t="s">
        <v>2214</v>
      </c>
      <c r="C1591" s="327"/>
      <c r="D1591" s="330" t="s">
        <v>50</v>
      </c>
      <c r="E1591" s="291" t="s">
        <v>1437</v>
      </c>
    </row>
    <row r="1592" spans="1:5" x14ac:dyDescent="0.25">
      <c r="A1592" s="332"/>
      <c r="B1592" s="333"/>
      <c r="C1592" s="334"/>
      <c r="D1592" s="335"/>
      <c r="E1592" s="292" t="s">
        <v>1438</v>
      </c>
    </row>
    <row r="1593" spans="1:5" x14ac:dyDescent="0.25">
      <c r="A1593" s="316" t="s">
        <v>2217</v>
      </c>
      <c r="B1593" s="318" t="s">
        <v>2214</v>
      </c>
      <c r="C1593" s="319"/>
      <c r="D1593" s="322" t="s">
        <v>50</v>
      </c>
      <c r="E1593" s="293" t="s">
        <v>1437</v>
      </c>
    </row>
    <row r="1594" spans="1:5" x14ac:dyDescent="0.25">
      <c r="A1594" s="317"/>
      <c r="B1594" s="320"/>
      <c r="C1594" s="321"/>
      <c r="D1594" s="323"/>
      <c r="E1594" s="294" t="s">
        <v>1438</v>
      </c>
    </row>
    <row r="1595" spans="1:5" x14ac:dyDescent="0.25">
      <c r="A1595" s="324" t="s">
        <v>2218</v>
      </c>
      <c r="B1595" s="326" t="s">
        <v>2214</v>
      </c>
      <c r="C1595" s="327"/>
      <c r="D1595" s="330" t="s">
        <v>50</v>
      </c>
      <c r="E1595" s="291" t="s">
        <v>1437</v>
      </c>
    </row>
    <row r="1596" spans="1:5" x14ac:dyDescent="0.25">
      <c r="A1596" s="332"/>
      <c r="B1596" s="333"/>
      <c r="C1596" s="334"/>
      <c r="D1596" s="335"/>
      <c r="E1596" s="292" t="s">
        <v>1438</v>
      </c>
    </row>
    <row r="1597" spans="1:5" x14ac:dyDescent="0.25">
      <c r="A1597" s="316" t="s">
        <v>2219</v>
      </c>
      <c r="B1597" s="318" t="s">
        <v>2214</v>
      </c>
      <c r="C1597" s="319"/>
      <c r="D1597" s="322" t="s">
        <v>50</v>
      </c>
      <c r="E1597" s="293" t="s">
        <v>1437</v>
      </c>
    </row>
    <row r="1598" spans="1:5" x14ac:dyDescent="0.25">
      <c r="A1598" s="317"/>
      <c r="B1598" s="320"/>
      <c r="C1598" s="321"/>
      <c r="D1598" s="323"/>
      <c r="E1598" s="294" t="s">
        <v>1438</v>
      </c>
    </row>
    <row r="1599" spans="1:5" x14ac:dyDescent="0.25">
      <c r="A1599" s="324" t="s">
        <v>2220</v>
      </c>
      <c r="B1599" s="326" t="s">
        <v>2214</v>
      </c>
      <c r="C1599" s="327"/>
      <c r="D1599" s="330" t="s">
        <v>50</v>
      </c>
      <c r="E1599" s="291" t="s">
        <v>1437</v>
      </c>
    </row>
    <row r="1600" spans="1:5" x14ac:dyDescent="0.25">
      <c r="A1600" s="332"/>
      <c r="B1600" s="333"/>
      <c r="C1600" s="334"/>
      <c r="D1600" s="335"/>
      <c r="E1600" s="292" t="s">
        <v>1438</v>
      </c>
    </row>
    <row r="1601" spans="1:5" x14ac:dyDescent="0.25">
      <c r="A1601" s="316" t="s">
        <v>2221</v>
      </c>
      <c r="B1601" s="318" t="s">
        <v>2214</v>
      </c>
      <c r="C1601" s="319"/>
      <c r="D1601" s="322" t="s">
        <v>50</v>
      </c>
      <c r="E1601" s="293" t="s">
        <v>1437</v>
      </c>
    </row>
    <row r="1602" spans="1:5" x14ac:dyDescent="0.25">
      <c r="A1602" s="317"/>
      <c r="B1602" s="320"/>
      <c r="C1602" s="321"/>
      <c r="D1602" s="323"/>
      <c r="E1602" s="294" t="s">
        <v>1438</v>
      </c>
    </row>
    <row r="1603" spans="1:5" x14ac:dyDescent="0.25">
      <c r="A1603" s="324" t="s">
        <v>2222</v>
      </c>
      <c r="B1603" s="326" t="s">
        <v>2214</v>
      </c>
      <c r="C1603" s="327"/>
      <c r="D1603" s="330" t="s">
        <v>50</v>
      </c>
      <c r="E1603" s="291" t="s">
        <v>1437</v>
      </c>
    </row>
    <row r="1604" spans="1:5" x14ac:dyDescent="0.25">
      <c r="A1604" s="332"/>
      <c r="B1604" s="333"/>
      <c r="C1604" s="334"/>
      <c r="D1604" s="335"/>
      <c r="E1604" s="292" t="s">
        <v>1438</v>
      </c>
    </row>
    <row r="1605" spans="1:5" x14ac:dyDescent="0.25">
      <c r="A1605" s="316" t="s">
        <v>2223</v>
      </c>
      <c r="B1605" s="318" t="s">
        <v>2214</v>
      </c>
      <c r="C1605" s="319"/>
      <c r="D1605" s="322" t="s">
        <v>50</v>
      </c>
      <c r="E1605" s="293" t="s">
        <v>1437</v>
      </c>
    </row>
    <row r="1606" spans="1:5" x14ac:dyDescent="0.25">
      <c r="A1606" s="317"/>
      <c r="B1606" s="320"/>
      <c r="C1606" s="321"/>
      <c r="D1606" s="323"/>
      <c r="E1606" s="294" t="s">
        <v>1438</v>
      </c>
    </row>
    <row r="1607" spans="1:5" x14ac:dyDescent="0.25">
      <c r="A1607" s="324" t="s">
        <v>2224</v>
      </c>
      <c r="B1607" s="326" t="s">
        <v>2214</v>
      </c>
      <c r="C1607" s="327"/>
      <c r="D1607" s="330" t="s">
        <v>50</v>
      </c>
      <c r="E1607" s="291" t="s">
        <v>1437</v>
      </c>
    </row>
    <row r="1608" spans="1:5" x14ac:dyDescent="0.25">
      <c r="A1608" s="332"/>
      <c r="B1608" s="333"/>
      <c r="C1608" s="334"/>
      <c r="D1608" s="335"/>
      <c r="E1608" s="292" t="s">
        <v>1438</v>
      </c>
    </row>
    <row r="1609" spans="1:5" x14ac:dyDescent="0.25">
      <c r="A1609" s="316" t="s">
        <v>2225</v>
      </c>
      <c r="B1609" s="318" t="s">
        <v>2214</v>
      </c>
      <c r="C1609" s="319"/>
      <c r="D1609" s="322" t="s">
        <v>50</v>
      </c>
      <c r="E1609" s="293" t="s">
        <v>1437</v>
      </c>
    </row>
    <row r="1610" spans="1:5" x14ac:dyDescent="0.25">
      <c r="A1610" s="317"/>
      <c r="B1610" s="320"/>
      <c r="C1610" s="321"/>
      <c r="D1610" s="323"/>
      <c r="E1610" s="294" t="s">
        <v>1438</v>
      </c>
    </row>
    <row r="1611" spans="1:5" x14ac:dyDescent="0.25">
      <c r="A1611" s="324" t="s">
        <v>2226</v>
      </c>
      <c r="B1611" s="326" t="s">
        <v>2214</v>
      </c>
      <c r="C1611" s="327"/>
      <c r="D1611" s="330" t="s">
        <v>50</v>
      </c>
      <c r="E1611" s="291" t="s">
        <v>1437</v>
      </c>
    </row>
    <row r="1612" spans="1:5" x14ac:dyDescent="0.25">
      <c r="A1612" s="332"/>
      <c r="B1612" s="333"/>
      <c r="C1612" s="334"/>
      <c r="D1612" s="335"/>
      <c r="E1612" s="292" t="s">
        <v>1438</v>
      </c>
    </row>
    <row r="1613" spans="1:5" x14ac:dyDescent="0.25">
      <c r="A1613" s="316" t="s">
        <v>2227</v>
      </c>
      <c r="B1613" s="318" t="s">
        <v>2214</v>
      </c>
      <c r="C1613" s="319"/>
      <c r="D1613" s="322" t="s">
        <v>50</v>
      </c>
      <c r="E1613" s="293" t="s">
        <v>1437</v>
      </c>
    </row>
    <row r="1614" spans="1:5" x14ac:dyDescent="0.25">
      <c r="A1614" s="317"/>
      <c r="B1614" s="320"/>
      <c r="C1614" s="321"/>
      <c r="D1614" s="323"/>
      <c r="E1614" s="294" t="s">
        <v>1438</v>
      </c>
    </row>
    <row r="1615" spans="1:5" x14ac:dyDescent="0.25">
      <c r="A1615" s="324" t="s">
        <v>2228</v>
      </c>
      <c r="B1615" s="326" t="s">
        <v>2214</v>
      </c>
      <c r="C1615" s="327"/>
      <c r="D1615" s="330" t="s">
        <v>50</v>
      </c>
      <c r="E1615" s="291" t="s">
        <v>1437</v>
      </c>
    </row>
    <row r="1616" spans="1:5" x14ac:dyDescent="0.25">
      <c r="A1616" s="332"/>
      <c r="B1616" s="333"/>
      <c r="C1616" s="334"/>
      <c r="D1616" s="335"/>
      <c r="E1616" s="292" t="s">
        <v>1438</v>
      </c>
    </row>
    <row r="1617" spans="1:5" x14ac:dyDescent="0.25">
      <c r="A1617" s="316" t="s">
        <v>2229</v>
      </c>
      <c r="B1617" s="318" t="s">
        <v>2214</v>
      </c>
      <c r="C1617" s="319"/>
      <c r="D1617" s="322" t="s">
        <v>50</v>
      </c>
      <c r="E1617" s="293" t="s">
        <v>1437</v>
      </c>
    </row>
    <row r="1618" spans="1:5" x14ac:dyDescent="0.25">
      <c r="A1618" s="317"/>
      <c r="B1618" s="320"/>
      <c r="C1618" s="321"/>
      <c r="D1618" s="323"/>
      <c r="E1618" s="294" t="s">
        <v>1438</v>
      </c>
    </row>
    <row r="1619" spans="1:5" x14ac:dyDescent="0.25">
      <c r="A1619" s="324" t="s">
        <v>2230</v>
      </c>
      <c r="B1619" s="326" t="s">
        <v>2214</v>
      </c>
      <c r="C1619" s="327"/>
      <c r="D1619" s="330" t="s">
        <v>50</v>
      </c>
      <c r="E1619" s="291" t="s">
        <v>1437</v>
      </c>
    </row>
    <row r="1620" spans="1:5" x14ac:dyDescent="0.25">
      <c r="A1620" s="332"/>
      <c r="B1620" s="333"/>
      <c r="C1620" s="334"/>
      <c r="D1620" s="335"/>
      <c r="E1620" s="292" t="s">
        <v>1438</v>
      </c>
    </row>
    <row r="1621" spans="1:5" x14ac:dyDescent="0.25">
      <c r="A1621" s="316" t="s">
        <v>2231</v>
      </c>
      <c r="B1621" s="318" t="s">
        <v>2214</v>
      </c>
      <c r="C1621" s="319"/>
      <c r="D1621" s="322" t="s">
        <v>50</v>
      </c>
      <c r="E1621" s="293" t="s">
        <v>1437</v>
      </c>
    </row>
    <row r="1622" spans="1:5" x14ac:dyDescent="0.25">
      <c r="A1622" s="317"/>
      <c r="B1622" s="320"/>
      <c r="C1622" s="321"/>
      <c r="D1622" s="323"/>
      <c r="E1622" s="294" t="s">
        <v>1438</v>
      </c>
    </row>
    <row r="1623" spans="1:5" x14ac:dyDescent="0.25">
      <c r="A1623" s="324" t="s">
        <v>2232</v>
      </c>
      <c r="B1623" s="326" t="s">
        <v>2214</v>
      </c>
      <c r="C1623" s="327"/>
      <c r="D1623" s="330" t="s">
        <v>50</v>
      </c>
      <c r="E1623" s="291" t="s">
        <v>1437</v>
      </c>
    </row>
    <row r="1624" spans="1:5" x14ac:dyDescent="0.25">
      <c r="A1624" s="332"/>
      <c r="B1624" s="333"/>
      <c r="C1624" s="334"/>
      <c r="D1624" s="335"/>
      <c r="E1624" s="292" t="s">
        <v>1438</v>
      </c>
    </row>
    <row r="1625" spans="1:5" x14ac:dyDescent="0.25">
      <c r="A1625" s="316" t="s">
        <v>2233</v>
      </c>
      <c r="B1625" s="318" t="s">
        <v>2214</v>
      </c>
      <c r="C1625" s="319"/>
      <c r="D1625" s="322" t="s">
        <v>50</v>
      </c>
      <c r="E1625" s="293" t="s">
        <v>1437</v>
      </c>
    </row>
    <row r="1626" spans="1:5" x14ac:dyDescent="0.25">
      <c r="A1626" s="317"/>
      <c r="B1626" s="320"/>
      <c r="C1626" s="321"/>
      <c r="D1626" s="323"/>
      <c r="E1626" s="294" t="s">
        <v>1438</v>
      </c>
    </row>
    <row r="1627" spans="1:5" x14ac:dyDescent="0.25">
      <c r="A1627" s="324" t="s">
        <v>2234</v>
      </c>
      <c r="B1627" s="326" t="s">
        <v>2214</v>
      </c>
      <c r="C1627" s="327"/>
      <c r="D1627" s="330" t="s">
        <v>50</v>
      </c>
      <c r="E1627" s="291" t="s">
        <v>1437</v>
      </c>
    </row>
    <row r="1628" spans="1:5" x14ac:dyDescent="0.25">
      <c r="A1628" s="332"/>
      <c r="B1628" s="333"/>
      <c r="C1628" s="334"/>
      <c r="D1628" s="335"/>
      <c r="E1628" s="292" t="s">
        <v>1438</v>
      </c>
    </row>
    <row r="1629" spans="1:5" x14ac:dyDescent="0.25">
      <c r="A1629" s="316" t="s">
        <v>2235</v>
      </c>
      <c r="B1629" s="318" t="s">
        <v>2214</v>
      </c>
      <c r="C1629" s="319"/>
      <c r="D1629" s="322" t="s">
        <v>50</v>
      </c>
      <c r="E1629" s="293" t="s">
        <v>1437</v>
      </c>
    </row>
    <row r="1630" spans="1:5" x14ac:dyDescent="0.25">
      <c r="A1630" s="317"/>
      <c r="B1630" s="320"/>
      <c r="C1630" s="321"/>
      <c r="D1630" s="323"/>
      <c r="E1630" s="294" t="s">
        <v>1438</v>
      </c>
    </row>
    <row r="1631" spans="1:5" x14ac:dyDescent="0.25">
      <c r="A1631" s="324" t="s">
        <v>2236</v>
      </c>
      <c r="B1631" s="326" t="s">
        <v>2214</v>
      </c>
      <c r="C1631" s="327"/>
      <c r="D1631" s="330" t="s">
        <v>50</v>
      </c>
      <c r="E1631" s="291" t="s">
        <v>1437</v>
      </c>
    </row>
    <row r="1632" spans="1:5" x14ac:dyDescent="0.25">
      <c r="A1632" s="332"/>
      <c r="B1632" s="333"/>
      <c r="C1632" s="334"/>
      <c r="D1632" s="335"/>
      <c r="E1632" s="292" t="s">
        <v>1438</v>
      </c>
    </row>
    <row r="1633" spans="1:5" x14ac:dyDescent="0.25">
      <c r="A1633" s="316" t="s">
        <v>2237</v>
      </c>
      <c r="B1633" s="318" t="s">
        <v>2214</v>
      </c>
      <c r="C1633" s="319"/>
      <c r="D1633" s="322" t="s">
        <v>50</v>
      </c>
      <c r="E1633" s="293" t="s">
        <v>1437</v>
      </c>
    </row>
    <row r="1634" spans="1:5" x14ac:dyDescent="0.25">
      <c r="A1634" s="317"/>
      <c r="B1634" s="320"/>
      <c r="C1634" s="321"/>
      <c r="D1634" s="323"/>
      <c r="E1634" s="294" t="s">
        <v>1438</v>
      </c>
    </row>
    <row r="1635" spans="1:5" x14ac:dyDescent="0.25">
      <c r="A1635" s="324" t="s">
        <v>2238</v>
      </c>
      <c r="B1635" s="326" t="s">
        <v>2239</v>
      </c>
      <c r="C1635" s="327"/>
      <c r="D1635" s="330" t="s">
        <v>50</v>
      </c>
      <c r="E1635" s="291" t="s">
        <v>1437</v>
      </c>
    </row>
    <row r="1636" spans="1:5" x14ac:dyDescent="0.25">
      <c r="A1636" s="332"/>
      <c r="B1636" s="333"/>
      <c r="C1636" s="334"/>
      <c r="D1636" s="335"/>
      <c r="E1636" s="292" t="s">
        <v>1438</v>
      </c>
    </row>
    <row r="1637" spans="1:5" x14ac:dyDescent="0.25">
      <c r="A1637" s="316" t="s">
        <v>2240</v>
      </c>
      <c r="B1637" s="318" t="s">
        <v>2239</v>
      </c>
      <c r="C1637" s="319"/>
      <c r="D1637" s="322" t="s">
        <v>50</v>
      </c>
      <c r="E1637" s="293" t="s">
        <v>1437</v>
      </c>
    </row>
    <row r="1638" spans="1:5" x14ac:dyDescent="0.25">
      <c r="A1638" s="317"/>
      <c r="B1638" s="320"/>
      <c r="C1638" s="321"/>
      <c r="D1638" s="323"/>
      <c r="E1638" s="294" t="s">
        <v>1438</v>
      </c>
    </row>
    <row r="1639" spans="1:5" x14ac:dyDescent="0.25">
      <c r="A1639" s="324" t="s">
        <v>2241</v>
      </c>
      <c r="B1639" s="326" t="s">
        <v>2239</v>
      </c>
      <c r="C1639" s="327"/>
      <c r="D1639" s="330" t="s">
        <v>50</v>
      </c>
      <c r="E1639" s="291" t="s">
        <v>1437</v>
      </c>
    </row>
    <row r="1640" spans="1:5" x14ac:dyDescent="0.25">
      <c r="A1640" s="332"/>
      <c r="B1640" s="333"/>
      <c r="C1640" s="334"/>
      <c r="D1640" s="335"/>
      <c r="E1640" s="292" t="s">
        <v>1438</v>
      </c>
    </row>
    <row r="1641" spans="1:5" x14ac:dyDescent="0.25">
      <c r="A1641" s="316" t="s">
        <v>2242</v>
      </c>
      <c r="B1641" s="318" t="s">
        <v>2239</v>
      </c>
      <c r="C1641" s="319"/>
      <c r="D1641" s="322" t="s">
        <v>50</v>
      </c>
      <c r="E1641" s="293" t="s">
        <v>1437</v>
      </c>
    </row>
    <row r="1642" spans="1:5" x14ac:dyDescent="0.25">
      <c r="A1642" s="317"/>
      <c r="B1642" s="320"/>
      <c r="C1642" s="321"/>
      <c r="D1642" s="323"/>
      <c r="E1642" s="294" t="s">
        <v>1438</v>
      </c>
    </row>
    <row r="1643" spans="1:5" x14ac:dyDescent="0.25">
      <c r="A1643" s="324" t="s">
        <v>2243</v>
      </c>
      <c r="B1643" s="326" t="s">
        <v>2239</v>
      </c>
      <c r="C1643" s="327"/>
      <c r="D1643" s="330" t="s">
        <v>50</v>
      </c>
      <c r="E1643" s="291" t="s">
        <v>1437</v>
      </c>
    </row>
    <row r="1644" spans="1:5" x14ac:dyDescent="0.25">
      <c r="A1644" s="332"/>
      <c r="B1644" s="333"/>
      <c r="C1644" s="334"/>
      <c r="D1644" s="335"/>
      <c r="E1644" s="292" t="s">
        <v>1438</v>
      </c>
    </row>
    <row r="1645" spans="1:5" x14ac:dyDescent="0.25">
      <c r="A1645" s="316" t="s">
        <v>2244</v>
      </c>
      <c r="B1645" s="318" t="s">
        <v>2239</v>
      </c>
      <c r="C1645" s="319"/>
      <c r="D1645" s="322" t="s">
        <v>50</v>
      </c>
      <c r="E1645" s="293" t="s">
        <v>1437</v>
      </c>
    </row>
    <row r="1646" spans="1:5" x14ac:dyDescent="0.25">
      <c r="A1646" s="317"/>
      <c r="B1646" s="320"/>
      <c r="C1646" s="321"/>
      <c r="D1646" s="323"/>
      <c r="E1646" s="294" t="s">
        <v>1438</v>
      </c>
    </row>
    <row r="1647" spans="1:5" x14ac:dyDescent="0.25">
      <c r="A1647" s="324" t="s">
        <v>2245</v>
      </c>
      <c r="B1647" s="326" t="s">
        <v>2239</v>
      </c>
      <c r="C1647" s="327"/>
      <c r="D1647" s="330" t="s">
        <v>50</v>
      </c>
      <c r="E1647" s="291" t="s">
        <v>1437</v>
      </c>
    </row>
    <row r="1648" spans="1:5" x14ac:dyDescent="0.25">
      <c r="A1648" s="332"/>
      <c r="B1648" s="333"/>
      <c r="C1648" s="334"/>
      <c r="D1648" s="335"/>
      <c r="E1648" s="292" t="s">
        <v>1438</v>
      </c>
    </row>
    <row r="1649" spans="1:5" x14ac:dyDescent="0.25">
      <c r="A1649" s="316" t="s">
        <v>2246</v>
      </c>
      <c r="B1649" s="318" t="s">
        <v>2247</v>
      </c>
      <c r="C1649" s="319"/>
      <c r="D1649" s="322" t="s">
        <v>50</v>
      </c>
      <c r="E1649" s="293" t="s">
        <v>1437</v>
      </c>
    </row>
    <row r="1650" spans="1:5" x14ac:dyDescent="0.25">
      <c r="A1650" s="317"/>
      <c r="B1650" s="320"/>
      <c r="C1650" s="321"/>
      <c r="D1650" s="323"/>
      <c r="E1650" s="294" t="s">
        <v>1438</v>
      </c>
    </row>
    <row r="1651" spans="1:5" x14ac:dyDescent="0.25">
      <c r="A1651" s="324" t="s">
        <v>2248</v>
      </c>
      <c r="B1651" s="326" t="s">
        <v>2247</v>
      </c>
      <c r="C1651" s="327"/>
      <c r="D1651" s="330" t="s">
        <v>50</v>
      </c>
      <c r="E1651" s="291" t="s">
        <v>1437</v>
      </c>
    </row>
    <row r="1652" spans="1:5" x14ac:dyDescent="0.25">
      <c r="A1652" s="332"/>
      <c r="B1652" s="333"/>
      <c r="C1652" s="334"/>
      <c r="D1652" s="335"/>
      <c r="E1652" s="292" t="s">
        <v>1438</v>
      </c>
    </row>
    <row r="1653" spans="1:5" x14ac:dyDescent="0.25">
      <c r="A1653" s="316" t="s">
        <v>2249</v>
      </c>
      <c r="B1653" s="318" t="s">
        <v>2247</v>
      </c>
      <c r="C1653" s="319"/>
      <c r="D1653" s="322" t="s">
        <v>50</v>
      </c>
      <c r="E1653" s="293" t="s">
        <v>1437</v>
      </c>
    </row>
    <row r="1654" spans="1:5" x14ac:dyDescent="0.25">
      <c r="A1654" s="317"/>
      <c r="B1654" s="320"/>
      <c r="C1654" s="321"/>
      <c r="D1654" s="323"/>
      <c r="E1654" s="294" t="s">
        <v>1438</v>
      </c>
    </row>
    <row r="1655" spans="1:5" x14ac:dyDescent="0.25">
      <c r="A1655" s="324" t="s">
        <v>2250</v>
      </c>
      <c r="B1655" s="326" t="s">
        <v>2247</v>
      </c>
      <c r="C1655" s="327"/>
      <c r="D1655" s="330" t="s">
        <v>50</v>
      </c>
      <c r="E1655" s="291" t="s">
        <v>1437</v>
      </c>
    </row>
    <row r="1656" spans="1:5" x14ac:dyDescent="0.25">
      <c r="A1656" s="332"/>
      <c r="B1656" s="333"/>
      <c r="C1656" s="334"/>
      <c r="D1656" s="335"/>
      <c r="E1656" s="292" t="s">
        <v>1438</v>
      </c>
    </row>
    <row r="1657" spans="1:5" x14ac:dyDescent="0.25">
      <c r="A1657" s="316" t="s">
        <v>2251</v>
      </c>
      <c r="B1657" s="318" t="s">
        <v>2247</v>
      </c>
      <c r="C1657" s="319"/>
      <c r="D1657" s="322" t="s">
        <v>50</v>
      </c>
      <c r="E1657" s="293" t="s">
        <v>1437</v>
      </c>
    </row>
    <row r="1658" spans="1:5" x14ac:dyDescent="0.25">
      <c r="A1658" s="317"/>
      <c r="B1658" s="320"/>
      <c r="C1658" s="321"/>
      <c r="D1658" s="323"/>
      <c r="E1658" s="294" t="s">
        <v>1438</v>
      </c>
    </row>
    <row r="1659" spans="1:5" x14ac:dyDescent="0.25">
      <c r="A1659" s="324" t="s">
        <v>2252</v>
      </c>
      <c r="B1659" s="326" t="s">
        <v>2247</v>
      </c>
      <c r="C1659" s="327"/>
      <c r="D1659" s="330" t="s">
        <v>50</v>
      </c>
      <c r="E1659" s="291" t="s">
        <v>1437</v>
      </c>
    </row>
    <row r="1660" spans="1:5" x14ac:dyDescent="0.25">
      <c r="A1660" s="332"/>
      <c r="B1660" s="333"/>
      <c r="C1660" s="334"/>
      <c r="D1660" s="335"/>
      <c r="E1660" s="292" t="s">
        <v>1438</v>
      </c>
    </row>
    <row r="1661" spans="1:5" x14ac:dyDescent="0.25">
      <c r="A1661" s="316" t="s">
        <v>2253</v>
      </c>
      <c r="B1661" s="318" t="s">
        <v>2247</v>
      </c>
      <c r="C1661" s="319"/>
      <c r="D1661" s="322" t="s">
        <v>50</v>
      </c>
      <c r="E1661" s="293" t="s">
        <v>1437</v>
      </c>
    </row>
    <row r="1662" spans="1:5" x14ac:dyDescent="0.25">
      <c r="A1662" s="317"/>
      <c r="B1662" s="320"/>
      <c r="C1662" s="321"/>
      <c r="D1662" s="323"/>
      <c r="E1662" s="294" t="s">
        <v>1438</v>
      </c>
    </row>
    <row r="1663" spans="1:5" x14ac:dyDescent="0.25">
      <c r="A1663" s="324" t="s">
        <v>2254</v>
      </c>
      <c r="B1663" s="326" t="s">
        <v>2247</v>
      </c>
      <c r="C1663" s="327"/>
      <c r="D1663" s="330" t="s">
        <v>50</v>
      </c>
      <c r="E1663" s="291" t="s">
        <v>1437</v>
      </c>
    </row>
    <row r="1664" spans="1:5" x14ac:dyDescent="0.25">
      <c r="A1664" s="332"/>
      <c r="B1664" s="333"/>
      <c r="C1664" s="334"/>
      <c r="D1664" s="335"/>
      <c r="E1664" s="292" t="s">
        <v>1438</v>
      </c>
    </row>
    <row r="1665" spans="1:5" x14ac:dyDescent="0.25">
      <c r="A1665" s="316" t="s">
        <v>2255</v>
      </c>
      <c r="B1665" s="318" t="s">
        <v>2256</v>
      </c>
      <c r="C1665" s="319"/>
      <c r="D1665" s="322" t="s">
        <v>50</v>
      </c>
      <c r="E1665" s="293" t="s">
        <v>1437</v>
      </c>
    </row>
    <row r="1666" spans="1:5" x14ac:dyDescent="0.25">
      <c r="A1666" s="317"/>
      <c r="B1666" s="320"/>
      <c r="C1666" s="321"/>
      <c r="D1666" s="323"/>
      <c r="E1666" s="294" t="s">
        <v>1438</v>
      </c>
    </row>
    <row r="1667" spans="1:5" x14ac:dyDescent="0.25">
      <c r="A1667" s="324" t="s">
        <v>2257</v>
      </c>
      <c r="B1667" s="326" t="s">
        <v>2256</v>
      </c>
      <c r="C1667" s="327"/>
      <c r="D1667" s="330" t="s">
        <v>50</v>
      </c>
      <c r="E1667" s="291" t="s">
        <v>1437</v>
      </c>
    </row>
    <row r="1668" spans="1:5" x14ac:dyDescent="0.25">
      <c r="A1668" s="332"/>
      <c r="B1668" s="333"/>
      <c r="C1668" s="334"/>
      <c r="D1668" s="335"/>
      <c r="E1668" s="292" t="s">
        <v>1438</v>
      </c>
    </row>
    <row r="1669" spans="1:5" x14ac:dyDescent="0.25">
      <c r="A1669" s="316" t="s">
        <v>2258</v>
      </c>
      <c r="B1669" s="318" t="s">
        <v>2256</v>
      </c>
      <c r="C1669" s="319"/>
      <c r="D1669" s="322" t="s">
        <v>50</v>
      </c>
      <c r="E1669" s="293" t="s">
        <v>1437</v>
      </c>
    </row>
    <row r="1670" spans="1:5" x14ac:dyDescent="0.25">
      <c r="A1670" s="317"/>
      <c r="B1670" s="320"/>
      <c r="C1670" s="321"/>
      <c r="D1670" s="323"/>
      <c r="E1670" s="294" t="s">
        <v>1438</v>
      </c>
    </row>
    <row r="1671" spans="1:5" x14ac:dyDescent="0.25">
      <c r="A1671" s="324" t="s">
        <v>2259</v>
      </c>
      <c r="B1671" s="326" t="s">
        <v>2256</v>
      </c>
      <c r="C1671" s="327"/>
      <c r="D1671" s="330" t="s">
        <v>50</v>
      </c>
      <c r="E1671" s="291" t="s">
        <v>1437</v>
      </c>
    </row>
    <row r="1672" spans="1:5" x14ac:dyDescent="0.25">
      <c r="A1672" s="332"/>
      <c r="B1672" s="333"/>
      <c r="C1672" s="334"/>
      <c r="D1672" s="335"/>
      <c r="E1672" s="292" t="s">
        <v>1438</v>
      </c>
    </row>
    <row r="1673" spans="1:5" x14ac:dyDescent="0.25">
      <c r="A1673" s="316" t="s">
        <v>2260</v>
      </c>
      <c r="B1673" s="318" t="s">
        <v>2256</v>
      </c>
      <c r="C1673" s="319"/>
      <c r="D1673" s="322" t="s">
        <v>50</v>
      </c>
      <c r="E1673" s="293" t="s">
        <v>1437</v>
      </c>
    </row>
    <row r="1674" spans="1:5" x14ac:dyDescent="0.25">
      <c r="A1674" s="317"/>
      <c r="B1674" s="320"/>
      <c r="C1674" s="321"/>
      <c r="D1674" s="323"/>
      <c r="E1674" s="294" t="s">
        <v>1438</v>
      </c>
    </row>
    <row r="1675" spans="1:5" x14ac:dyDescent="0.25">
      <c r="A1675" s="324" t="s">
        <v>2261</v>
      </c>
      <c r="B1675" s="326" t="s">
        <v>2262</v>
      </c>
      <c r="C1675" s="327"/>
      <c r="D1675" s="330" t="s">
        <v>50</v>
      </c>
      <c r="E1675" s="291" t="s">
        <v>1437</v>
      </c>
    </row>
    <row r="1676" spans="1:5" x14ac:dyDescent="0.25">
      <c r="A1676" s="332"/>
      <c r="B1676" s="333"/>
      <c r="C1676" s="334"/>
      <c r="D1676" s="335"/>
      <c r="E1676" s="292" t="s">
        <v>1438</v>
      </c>
    </row>
    <row r="1677" spans="1:5" x14ac:dyDescent="0.25">
      <c r="A1677" s="316" t="s">
        <v>2263</v>
      </c>
      <c r="B1677" s="318" t="s">
        <v>2256</v>
      </c>
      <c r="C1677" s="319"/>
      <c r="D1677" s="322" t="s">
        <v>50</v>
      </c>
      <c r="E1677" s="293" t="s">
        <v>1437</v>
      </c>
    </row>
    <row r="1678" spans="1:5" x14ac:dyDescent="0.25">
      <c r="A1678" s="317"/>
      <c r="B1678" s="320"/>
      <c r="C1678" s="321"/>
      <c r="D1678" s="323"/>
      <c r="E1678" s="294" t="s">
        <v>1438</v>
      </c>
    </row>
    <row r="1679" spans="1:5" x14ac:dyDescent="0.25">
      <c r="A1679" s="324" t="s">
        <v>2264</v>
      </c>
      <c r="B1679" s="326" t="s">
        <v>2256</v>
      </c>
      <c r="C1679" s="327"/>
      <c r="D1679" s="330" t="s">
        <v>50</v>
      </c>
      <c r="E1679" s="291" t="s">
        <v>1437</v>
      </c>
    </row>
    <row r="1680" spans="1:5" x14ac:dyDescent="0.25">
      <c r="A1680" s="332"/>
      <c r="B1680" s="333"/>
      <c r="C1680" s="334"/>
      <c r="D1680" s="335"/>
      <c r="E1680" s="292" t="s">
        <v>1438</v>
      </c>
    </row>
    <row r="1681" spans="1:5" x14ac:dyDescent="0.25">
      <c r="A1681" s="316" t="s">
        <v>2265</v>
      </c>
      <c r="B1681" s="318" t="s">
        <v>2262</v>
      </c>
      <c r="C1681" s="319"/>
      <c r="D1681" s="322" t="s">
        <v>50</v>
      </c>
      <c r="E1681" s="293" t="s">
        <v>1437</v>
      </c>
    </row>
    <row r="1682" spans="1:5" x14ac:dyDescent="0.25">
      <c r="A1682" s="317"/>
      <c r="B1682" s="320"/>
      <c r="C1682" s="321"/>
      <c r="D1682" s="323"/>
      <c r="E1682" s="294" t="s">
        <v>1438</v>
      </c>
    </row>
    <row r="1683" spans="1:5" x14ac:dyDescent="0.25">
      <c r="A1683" s="324" t="s">
        <v>2266</v>
      </c>
      <c r="B1683" s="326" t="s">
        <v>2262</v>
      </c>
      <c r="C1683" s="327"/>
      <c r="D1683" s="330" t="s">
        <v>50</v>
      </c>
      <c r="E1683" s="291" t="s">
        <v>1437</v>
      </c>
    </row>
    <row r="1684" spans="1:5" x14ac:dyDescent="0.25">
      <c r="A1684" s="332"/>
      <c r="B1684" s="333"/>
      <c r="C1684" s="334"/>
      <c r="D1684" s="335"/>
      <c r="E1684" s="292" t="s">
        <v>1438</v>
      </c>
    </row>
    <row r="1685" spans="1:5" x14ac:dyDescent="0.25">
      <c r="A1685" s="316" t="s">
        <v>2267</v>
      </c>
      <c r="B1685" s="318" t="s">
        <v>2256</v>
      </c>
      <c r="C1685" s="319"/>
      <c r="D1685" s="322" t="s">
        <v>50</v>
      </c>
      <c r="E1685" s="293" t="s">
        <v>1437</v>
      </c>
    </row>
    <row r="1686" spans="1:5" x14ac:dyDescent="0.25">
      <c r="A1686" s="317"/>
      <c r="B1686" s="320"/>
      <c r="C1686" s="321"/>
      <c r="D1686" s="323"/>
      <c r="E1686" s="294" t="s">
        <v>1438</v>
      </c>
    </row>
    <row r="1687" spans="1:5" x14ac:dyDescent="0.25">
      <c r="A1687" s="324" t="s">
        <v>2268</v>
      </c>
      <c r="B1687" s="326" t="s">
        <v>2256</v>
      </c>
      <c r="C1687" s="327"/>
      <c r="D1687" s="330" t="s">
        <v>50</v>
      </c>
      <c r="E1687" s="291" t="s">
        <v>1437</v>
      </c>
    </row>
    <row r="1688" spans="1:5" x14ac:dyDescent="0.25">
      <c r="A1688" s="332"/>
      <c r="B1688" s="333"/>
      <c r="C1688" s="334"/>
      <c r="D1688" s="335"/>
      <c r="E1688" s="292" t="s">
        <v>1438</v>
      </c>
    </row>
    <row r="1689" spans="1:5" x14ac:dyDescent="0.25">
      <c r="A1689" s="316" t="s">
        <v>2269</v>
      </c>
      <c r="B1689" s="318" t="s">
        <v>2256</v>
      </c>
      <c r="C1689" s="319"/>
      <c r="D1689" s="322" t="s">
        <v>50</v>
      </c>
      <c r="E1689" s="293" t="s">
        <v>1437</v>
      </c>
    </row>
    <row r="1690" spans="1:5" x14ac:dyDescent="0.25">
      <c r="A1690" s="317"/>
      <c r="B1690" s="320"/>
      <c r="C1690" s="321"/>
      <c r="D1690" s="323"/>
      <c r="E1690" s="294" t="s">
        <v>1438</v>
      </c>
    </row>
    <row r="1691" spans="1:5" x14ac:dyDescent="0.25">
      <c r="A1691" s="324" t="s">
        <v>2270</v>
      </c>
      <c r="B1691" s="326" t="s">
        <v>2262</v>
      </c>
      <c r="C1691" s="327"/>
      <c r="D1691" s="330" t="s">
        <v>50</v>
      </c>
      <c r="E1691" s="291" t="s">
        <v>1437</v>
      </c>
    </row>
    <row r="1692" spans="1:5" x14ac:dyDescent="0.25">
      <c r="A1692" s="332"/>
      <c r="B1692" s="333"/>
      <c r="C1692" s="334"/>
      <c r="D1692" s="335"/>
      <c r="E1692" s="292" t="s">
        <v>1438</v>
      </c>
    </row>
    <row r="1693" spans="1:5" x14ac:dyDescent="0.25">
      <c r="A1693" s="316" t="s">
        <v>2271</v>
      </c>
      <c r="B1693" s="318" t="s">
        <v>2256</v>
      </c>
      <c r="C1693" s="319"/>
      <c r="D1693" s="322" t="s">
        <v>50</v>
      </c>
      <c r="E1693" s="293" t="s">
        <v>1437</v>
      </c>
    </row>
    <row r="1694" spans="1:5" x14ac:dyDescent="0.25">
      <c r="A1694" s="317"/>
      <c r="B1694" s="320"/>
      <c r="C1694" s="321"/>
      <c r="D1694" s="323"/>
      <c r="E1694" s="294" t="s">
        <v>1438</v>
      </c>
    </row>
    <row r="1695" spans="1:5" x14ac:dyDescent="0.25">
      <c r="A1695" s="324" t="s">
        <v>2272</v>
      </c>
      <c r="B1695" s="326" t="s">
        <v>2256</v>
      </c>
      <c r="C1695" s="327"/>
      <c r="D1695" s="330" t="s">
        <v>50</v>
      </c>
      <c r="E1695" s="291" t="s">
        <v>1437</v>
      </c>
    </row>
    <row r="1696" spans="1:5" x14ac:dyDescent="0.25">
      <c r="A1696" s="332"/>
      <c r="B1696" s="333"/>
      <c r="C1696" s="334"/>
      <c r="D1696" s="335"/>
      <c r="E1696" s="292" t="s">
        <v>1438</v>
      </c>
    </row>
    <row r="1697" spans="1:5" x14ac:dyDescent="0.25">
      <c r="A1697" s="316" t="s">
        <v>2273</v>
      </c>
      <c r="B1697" s="318" t="s">
        <v>2256</v>
      </c>
      <c r="C1697" s="319"/>
      <c r="D1697" s="322" t="s">
        <v>50</v>
      </c>
      <c r="E1697" s="293" t="s">
        <v>1437</v>
      </c>
    </row>
    <row r="1698" spans="1:5" x14ac:dyDescent="0.25">
      <c r="A1698" s="317"/>
      <c r="B1698" s="320"/>
      <c r="C1698" s="321"/>
      <c r="D1698" s="323"/>
      <c r="E1698" s="294" t="s">
        <v>1438</v>
      </c>
    </row>
    <row r="1699" spans="1:5" x14ac:dyDescent="0.25">
      <c r="A1699" s="324" t="s">
        <v>2274</v>
      </c>
      <c r="B1699" s="326" t="s">
        <v>2256</v>
      </c>
      <c r="C1699" s="327"/>
      <c r="D1699" s="330" t="s">
        <v>50</v>
      </c>
      <c r="E1699" s="291" t="s">
        <v>1437</v>
      </c>
    </row>
    <row r="1700" spans="1:5" x14ac:dyDescent="0.25">
      <c r="A1700" s="332"/>
      <c r="B1700" s="333"/>
      <c r="C1700" s="334"/>
      <c r="D1700" s="335"/>
      <c r="E1700" s="292" t="s">
        <v>1438</v>
      </c>
    </row>
    <row r="1701" spans="1:5" x14ac:dyDescent="0.25">
      <c r="A1701" s="316" t="s">
        <v>2275</v>
      </c>
      <c r="B1701" s="318" t="s">
        <v>2256</v>
      </c>
      <c r="C1701" s="319"/>
      <c r="D1701" s="322" t="s">
        <v>50</v>
      </c>
      <c r="E1701" s="293" t="s">
        <v>1437</v>
      </c>
    </row>
    <row r="1702" spans="1:5" x14ac:dyDescent="0.25">
      <c r="A1702" s="317"/>
      <c r="B1702" s="320"/>
      <c r="C1702" s="321"/>
      <c r="D1702" s="323"/>
      <c r="E1702" s="294" t="s">
        <v>1438</v>
      </c>
    </row>
    <row r="1703" spans="1:5" x14ac:dyDescent="0.25">
      <c r="A1703" s="324" t="s">
        <v>2276</v>
      </c>
      <c r="B1703" s="326" t="s">
        <v>2256</v>
      </c>
      <c r="C1703" s="327"/>
      <c r="D1703" s="330" t="s">
        <v>50</v>
      </c>
      <c r="E1703" s="291" t="s">
        <v>1437</v>
      </c>
    </row>
    <row r="1704" spans="1:5" x14ac:dyDescent="0.25">
      <c r="A1704" s="332"/>
      <c r="B1704" s="333"/>
      <c r="C1704" s="334"/>
      <c r="D1704" s="335"/>
      <c r="E1704" s="292" t="s">
        <v>1438</v>
      </c>
    </row>
    <row r="1705" spans="1:5" x14ac:dyDescent="0.25">
      <c r="A1705" s="316" t="s">
        <v>2277</v>
      </c>
      <c r="B1705" s="318" t="s">
        <v>2278</v>
      </c>
      <c r="C1705" s="319"/>
      <c r="D1705" s="322" t="s">
        <v>50</v>
      </c>
      <c r="E1705" s="293" t="s">
        <v>1437</v>
      </c>
    </row>
    <row r="1706" spans="1:5" x14ac:dyDescent="0.25">
      <c r="A1706" s="317"/>
      <c r="B1706" s="320"/>
      <c r="C1706" s="321"/>
      <c r="D1706" s="323"/>
      <c r="E1706" s="294" t="s">
        <v>1438</v>
      </c>
    </row>
    <row r="1707" spans="1:5" x14ac:dyDescent="0.25">
      <c r="A1707" s="324" t="s">
        <v>2279</v>
      </c>
      <c r="B1707" s="326" t="s">
        <v>2278</v>
      </c>
      <c r="C1707" s="327"/>
      <c r="D1707" s="330" t="s">
        <v>50</v>
      </c>
      <c r="E1707" s="291" t="s">
        <v>1437</v>
      </c>
    </row>
    <row r="1708" spans="1:5" x14ac:dyDescent="0.25">
      <c r="A1708" s="332"/>
      <c r="B1708" s="333"/>
      <c r="C1708" s="334"/>
      <c r="D1708" s="335"/>
      <c r="E1708" s="292" t="s">
        <v>1438</v>
      </c>
    </row>
    <row r="1709" spans="1:5" x14ac:dyDescent="0.25">
      <c r="A1709" s="316" t="s">
        <v>2280</v>
      </c>
      <c r="B1709" s="318" t="s">
        <v>2278</v>
      </c>
      <c r="C1709" s="319"/>
      <c r="D1709" s="322" t="s">
        <v>50</v>
      </c>
      <c r="E1709" s="293" t="s">
        <v>1437</v>
      </c>
    </row>
    <row r="1710" spans="1:5" x14ac:dyDescent="0.25">
      <c r="A1710" s="317"/>
      <c r="B1710" s="320"/>
      <c r="C1710" s="321"/>
      <c r="D1710" s="323"/>
      <c r="E1710" s="294" t="s">
        <v>1438</v>
      </c>
    </row>
    <row r="1711" spans="1:5" x14ac:dyDescent="0.25">
      <c r="A1711" s="324" t="s">
        <v>2281</v>
      </c>
      <c r="B1711" s="326" t="s">
        <v>2278</v>
      </c>
      <c r="C1711" s="327"/>
      <c r="D1711" s="330" t="s">
        <v>50</v>
      </c>
      <c r="E1711" s="291" t="s">
        <v>1437</v>
      </c>
    </row>
    <row r="1712" spans="1:5" x14ac:dyDescent="0.25">
      <c r="A1712" s="332"/>
      <c r="B1712" s="333"/>
      <c r="C1712" s="334"/>
      <c r="D1712" s="335"/>
      <c r="E1712" s="292" t="s">
        <v>1438</v>
      </c>
    </row>
    <row r="1713" spans="1:5" x14ac:dyDescent="0.25">
      <c r="A1713" s="316" t="s">
        <v>2282</v>
      </c>
      <c r="B1713" s="318" t="s">
        <v>2278</v>
      </c>
      <c r="C1713" s="319"/>
      <c r="D1713" s="322" t="s">
        <v>50</v>
      </c>
      <c r="E1713" s="293" t="s">
        <v>1437</v>
      </c>
    </row>
    <row r="1714" spans="1:5" x14ac:dyDescent="0.25">
      <c r="A1714" s="317"/>
      <c r="B1714" s="320"/>
      <c r="C1714" s="321"/>
      <c r="D1714" s="323"/>
      <c r="E1714" s="294" t="s">
        <v>1438</v>
      </c>
    </row>
    <row r="1715" spans="1:5" x14ac:dyDescent="0.25">
      <c r="A1715" s="324" t="s">
        <v>2283</v>
      </c>
      <c r="B1715" s="326" t="s">
        <v>2278</v>
      </c>
      <c r="C1715" s="327"/>
      <c r="D1715" s="330" t="s">
        <v>50</v>
      </c>
      <c r="E1715" s="291" t="s">
        <v>1437</v>
      </c>
    </row>
    <row r="1716" spans="1:5" x14ac:dyDescent="0.25">
      <c r="A1716" s="332"/>
      <c r="B1716" s="333"/>
      <c r="C1716" s="334"/>
      <c r="D1716" s="335"/>
      <c r="E1716" s="292" t="s">
        <v>1438</v>
      </c>
    </row>
    <row r="1717" spans="1:5" x14ac:dyDescent="0.25">
      <c r="A1717" s="316" t="s">
        <v>2284</v>
      </c>
      <c r="B1717" s="318" t="s">
        <v>2278</v>
      </c>
      <c r="C1717" s="319"/>
      <c r="D1717" s="322" t="s">
        <v>50</v>
      </c>
      <c r="E1717" s="293" t="s">
        <v>1437</v>
      </c>
    </row>
    <row r="1718" spans="1:5" x14ac:dyDescent="0.25">
      <c r="A1718" s="317"/>
      <c r="B1718" s="320"/>
      <c r="C1718" s="321"/>
      <c r="D1718" s="323"/>
      <c r="E1718" s="294" t="s">
        <v>1438</v>
      </c>
    </row>
    <row r="1719" spans="1:5" x14ac:dyDescent="0.25">
      <c r="A1719" s="324" t="s">
        <v>2246</v>
      </c>
      <c r="B1719" s="326" t="s">
        <v>2278</v>
      </c>
      <c r="C1719" s="327"/>
      <c r="D1719" s="330" t="s">
        <v>50</v>
      </c>
      <c r="E1719" s="291" t="s">
        <v>1437</v>
      </c>
    </row>
    <row r="1720" spans="1:5" x14ac:dyDescent="0.25">
      <c r="A1720" s="332"/>
      <c r="B1720" s="333"/>
      <c r="C1720" s="334"/>
      <c r="D1720" s="335"/>
      <c r="E1720" s="292" t="s">
        <v>1438</v>
      </c>
    </row>
    <row r="1721" spans="1:5" x14ac:dyDescent="0.25">
      <c r="A1721" s="316" t="s">
        <v>2285</v>
      </c>
      <c r="B1721" s="318" t="s">
        <v>2286</v>
      </c>
      <c r="C1721" s="319"/>
      <c r="D1721" s="322" t="s">
        <v>50</v>
      </c>
      <c r="E1721" s="293" t="s">
        <v>1437</v>
      </c>
    </row>
    <row r="1722" spans="1:5" x14ac:dyDescent="0.25">
      <c r="A1722" s="317"/>
      <c r="B1722" s="320"/>
      <c r="C1722" s="321"/>
      <c r="D1722" s="323"/>
      <c r="E1722" s="294" t="s">
        <v>1438</v>
      </c>
    </row>
    <row r="1723" spans="1:5" x14ac:dyDescent="0.25">
      <c r="A1723" s="324" t="s">
        <v>2287</v>
      </c>
      <c r="B1723" s="326" t="s">
        <v>2286</v>
      </c>
      <c r="C1723" s="327"/>
      <c r="D1723" s="330" t="s">
        <v>50</v>
      </c>
      <c r="E1723" s="291" t="s">
        <v>1437</v>
      </c>
    </row>
    <row r="1724" spans="1:5" x14ac:dyDescent="0.25">
      <c r="A1724" s="332"/>
      <c r="B1724" s="333"/>
      <c r="C1724" s="334"/>
      <c r="D1724" s="335"/>
      <c r="E1724" s="292" t="s">
        <v>1438</v>
      </c>
    </row>
    <row r="1725" spans="1:5" x14ac:dyDescent="0.25">
      <c r="A1725" s="316" t="s">
        <v>2288</v>
      </c>
      <c r="B1725" s="318" t="s">
        <v>2286</v>
      </c>
      <c r="C1725" s="319"/>
      <c r="D1725" s="322" t="s">
        <v>50</v>
      </c>
      <c r="E1725" s="293" t="s">
        <v>1437</v>
      </c>
    </row>
    <row r="1726" spans="1:5" x14ac:dyDescent="0.25">
      <c r="A1726" s="317"/>
      <c r="B1726" s="320"/>
      <c r="C1726" s="321"/>
      <c r="D1726" s="323"/>
      <c r="E1726" s="294" t="s">
        <v>1438</v>
      </c>
    </row>
    <row r="1727" spans="1:5" x14ac:dyDescent="0.25">
      <c r="A1727" s="324" t="s">
        <v>2289</v>
      </c>
      <c r="B1727" s="326" t="s">
        <v>2286</v>
      </c>
      <c r="C1727" s="327"/>
      <c r="D1727" s="330" t="s">
        <v>50</v>
      </c>
      <c r="E1727" s="291" t="s">
        <v>1437</v>
      </c>
    </row>
    <row r="1728" spans="1:5" x14ac:dyDescent="0.25">
      <c r="A1728" s="332"/>
      <c r="B1728" s="333"/>
      <c r="C1728" s="334"/>
      <c r="D1728" s="335"/>
      <c r="E1728" s="292" t="s">
        <v>1438</v>
      </c>
    </row>
    <row r="1729" spans="1:5" x14ac:dyDescent="0.25">
      <c r="A1729" s="316" t="s">
        <v>2290</v>
      </c>
      <c r="B1729" s="318" t="s">
        <v>2286</v>
      </c>
      <c r="C1729" s="319"/>
      <c r="D1729" s="322" t="s">
        <v>50</v>
      </c>
      <c r="E1729" s="293" t="s">
        <v>1437</v>
      </c>
    </row>
    <row r="1730" spans="1:5" x14ac:dyDescent="0.25">
      <c r="A1730" s="317"/>
      <c r="B1730" s="320"/>
      <c r="C1730" s="321"/>
      <c r="D1730" s="323"/>
      <c r="E1730" s="294" t="s">
        <v>1438</v>
      </c>
    </row>
    <row r="1731" spans="1:5" x14ac:dyDescent="0.25">
      <c r="A1731" s="324" t="s">
        <v>2291</v>
      </c>
      <c r="B1731" s="326" t="s">
        <v>2286</v>
      </c>
      <c r="C1731" s="327"/>
      <c r="D1731" s="330" t="s">
        <v>50</v>
      </c>
      <c r="E1731" s="291" t="s">
        <v>1437</v>
      </c>
    </row>
    <row r="1732" spans="1:5" x14ac:dyDescent="0.25">
      <c r="A1732" s="332"/>
      <c r="B1732" s="333"/>
      <c r="C1732" s="334"/>
      <c r="D1732" s="335"/>
      <c r="E1732" s="292" t="s">
        <v>1438</v>
      </c>
    </row>
    <row r="1733" spans="1:5" x14ac:dyDescent="0.25">
      <c r="A1733" s="316" t="s">
        <v>2292</v>
      </c>
      <c r="B1733" s="318" t="s">
        <v>2286</v>
      </c>
      <c r="C1733" s="319"/>
      <c r="D1733" s="322" t="s">
        <v>50</v>
      </c>
      <c r="E1733" s="293" t="s">
        <v>1437</v>
      </c>
    </row>
    <row r="1734" spans="1:5" x14ac:dyDescent="0.25">
      <c r="A1734" s="317"/>
      <c r="B1734" s="320"/>
      <c r="C1734" s="321"/>
      <c r="D1734" s="323"/>
      <c r="E1734" s="294" t="s">
        <v>1438</v>
      </c>
    </row>
    <row r="1735" spans="1:5" x14ac:dyDescent="0.25">
      <c r="A1735" s="324" t="s">
        <v>2293</v>
      </c>
      <c r="B1735" s="326" t="s">
        <v>2286</v>
      </c>
      <c r="C1735" s="327"/>
      <c r="D1735" s="330" t="s">
        <v>50</v>
      </c>
      <c r="E1735" s="291" t="s">
        <v>1437</v>
      </c>
    </row>
    <row r="1736" spans="1:5" x14ac:dyDescent="0.25">
      <c r="A1736" s="332"/>
      <c r="B1736" s="333"/>
      <c r="C1736" s="334"/>
      <c r="D1736" s="335"/>
      <c r="E1736" s="292" t="s">
        <v>1438</v>
      </c>
    </row>
    <row r="1737" spans="1:5" x14ac:dyDescent="0.25">
      <c r="A1737" s="316" t="s">
        <v>2294</v>
      </c>
      <c r="B1737" s="318" t="s">
        <v>2286</v>
      </c>
      <c r="C1737" s="319"/>
      <c r="D1737" s="322" t="s">
        <v>50</v>
      </c>
      <c r="E1737" s="293" t="s">
        <v>1437</v>
      </c>
    </row>
    <row r="1738" spans="1:5" x14ac:dyDescent="0.25">
      <c r="A1738" s="317"/>
      <c r="B1738" s="320"/>
      <c r="C1738" s="321"/>
      <c r="D1738" s="323"/>
      <c r="E1738" s="294" t="s">
        <v>1438</v>
      </c>
    </row>
    <row r="1739" spans="1:5" x14ac:dyDescent="0.25">
      <c r="A1739" s="324" t="s">
        <v>2295</v>
      </c>
      <c r="B1739" s="326" t="s">
        <v>2286</v>
      </c>
      <c r="C1739" s="327"/>
      <c r="D1739" s="330" t="s">
        <v>50</v>
      </c>
      <c r="E1739" s="291" t="s">
        <v>1437</v>
      </c>
    </row>
    <row r="1740" spans="1:5" x14ac:dyDescent="0.25">
      <c r="A1740" s="332"/>
      <c r="B1740" s="333"/>
      <c r="C1740" s="334"/>
      <c r="D1740" s="335"/>
      <c r="E1740" s="292" t="s">
        <v>1438</v>
      </c>
    </row>
    <row r="1741" spans="1:5" x14ac:dyDescent="0.25">
      <c r="A1741" s="316" t="s">
        <v>2296</v>
      </c>
      <c r="B1741" s="318" t="s">
        <v>2286</v>
      </c>
      <c r="C1741" s="319"/>
      <c r="D1741" s="322" t="s">
        <v>50</v>
      </c>
      <c r="E1741" s="293" t="s">
        <v>1437</v>
      </c>
    </row>
    <row r="1742" spans="1:5" x14ac:dyDescent="0.25">
      <c r="A1742" s="317"/>
      <c r="B1742" s="320"/>
      <c r="C1742" s="321"/>
      <c r="D1742" s="323"/>
      <c r="E1742" s="294" t="s">
        <v>1438</v>
      </c>
    </row>
    <row r="1743" spans="1:5" x14ac:dyDescent="0.25">
      <c r="A1743" s="324" t="s">
        <v>2297</v>
      </c>
      <c r="B1743" s="326" t="s">
        <v>2286</v>
      </c>
      <c r="C1743" s="327"/>
      <c r="D1743" s="330" t="s">
        <v>50</v>
      </c>
      <c r="E1743" s="291" t="s">
        <v>1437</v>
      </c>
    </row>
    <row r="1744" spans="1:5" x14ac:dyDescent="0.25">
      <c r="A1744" s="332"/>
      <c r="B1744" s="333"/>
      <c r="C1744" s="334"/>
      <c r="D1744" s="335"/>
      <c r="E1744" s="292" t="s">
        <v>1438</v>
      </c>
    </row>
    <row r="1745" spans="1:5" x14ac:dyDescent="0.25">
      <c r="A1745" s="316" t="s">
        <v>2298</v>
      </c>
      <c r="B1745" s="318" t="s">
        <v>2286</v>
      </c>
      <c r="C1745" s="319"/>
      <c r="D1745" s="322" t="s">
        <v>50</v>
      </c>
      <c r="E1745" s="293" t="s">
        <v>1437</v>
      </c>
    </row>
    <row r="1746" spans="1:5" x14ac:dyDescent="0.25">
      <c r="A1746" s="317"/>
      <c r="B1746" s="320"/>
      <c r="C1746" s="321"/>
      <c r="D1746" s="323"/>
      <c r="E1746" s="294" t="s">
        <v>1438</v>
      </c>
    </row>
    <row r="1747" spans="1:5" x14ac:dyDescent="0.25">
      <c r="A1747" s="324" t="s">
        <v>2299</v>
      </c>
      <c r="B1747" s="326" t="s">
        <v>2300</v>
      </c>
      <c r="C1747" s="327"/>
      <c r="D1747" s="330" t="s">
        <v>50</v>
      </c>
      <c r="E1747" s="291" t="s">
        <v>1437</v>
      </c>
    </row>
    <row r="1748" spans="1:5" x14ac:dyDescent="0.25">
      <c r="A1748" s="332"/>
      <c r="B1748" s="333"/>
      <c r="C1748" s="334"/>
      <c r="D1748" s="335"/>
      <c r="E1748" s="292" t="s">
        <v>1438</v>
      </c>
    </row>
    <row r="1749" spans="1:5" x14ac:dyDescent="0.25">
      <c r="A1749" s="316" t="s">
        <v>2301</v>
      </c>
      <c r="B1749" s="318" t="s">
        <v>2300</v>
      </c>
      <c r="C1749" s="319"/>
      <c r="D1749" s="322" t="s">
        <v>50</v>
      </c>
      <c r="E1749" s="293" t="s">
        <v>1437</v>
      </c>
    </row>
    <row r="1750" spans="1:5" x14ac:dyDescent="0.25">
      <c r="A1750" s="317"/>
      <c r="B1750" s="320"/>
      <c r="C1750" s="321"/>
      <c r="D1750" s="323"/>
      <c r="E1750" s="294" t="s">
        <v>1438</v>
      </c>
    </row>
    <row r="1751" spans="1:5" x14ac:dyDescent="0.25">
      <c r="A1751" s="324" t="s">
        <v>2302</v>
      </c>
      <c r="B1751" s="326" t="s">
        <v>2300</v>
      </c>
      <c r="C1751" s="327"/>
      <c r="D1751" s="330" t="s">
        <v>50</v>
      </c>
      <c r="E1751" s="291" t="s">
        <v>1437</v>
      </c>
    </row>
    <row r="1752" spans="1:5" x14ac:dyDescent="0.25">
      <c r="A1752" s="332"/>
      <c r="B1752" s="333"/>
      <c r="C1752" s="334"/>
      <c r="D1752" s="335"/>
      <c r="E1752" s="292" t="s">
        <v>1438</v>
      </c>
    </row>
    <row r="1753" spans="1:5" x14ac:dyDescent="0.25">
      <c r="A1753" s="316" t="s">
        <v>2303</v>
      </c>
      <c r="B1753" s="318" t="s">
        <v>2300</v>
      </c>
      <c r="C1753" s="319"/>
      <c r="D1753" s="322" t="s">
        <v>50</v>
      </c>
      <c r="E1753" s="293" t="s">
        <v>1437</v>
      </c>
    </row>
    <row r="1754" spans="1:5" x14ac:dyDescent="0.25">
      <c r="A1754" s="317"/>
      <c r="B1754" s="320"/>
      <c r="C1754" s="321"/>
      <c r="D1754" s="323"/>
      <c r="E1754" s="294" t="s">
        <v>1438</v>
      </c>
    </row>
    <row r="1755" spans="1:5" x14ac:dyDescent="0.25">
      <c r="A1755" s="324" t="s">
        <v>2304</v>
      </c>
      <c r="B1755" s="326" t="s">
        <v>2300</v>
      </c>
      <c r="C1755" s="327"/>
      <c r="D1755" s="330" t="s">
        <v>50</v>
      </c>
      <c r="E1755" s="291" t="s">
        <v>1437</v>
      </c>
    </row>
    <row r="1756" spans="1:5" x14ac:dyDescent="0.25">
      <c r="A1756" s="332"/>
      <c r="B1756" s="333"/>
      <c r="C1756" s="334"/>
      <c r="D1756" s="335"/>
      <c r="E1756" s="292" t="s">
        <v>1438</v>
      </c>
    </row>
    <row r="1757" spans="1:5" x14ac:dyDescent="0.25">
      <c r="A1757" s="316" t="s">
        <v>2305</v>
      </c>
      <c r="B1757" s="318" t="s">
        <v>2306</v>
      </c>
      <c r="C1757" s="319"/>
      <c r="D1757" s="322" t="s">
        <v>50</v>
      </c>
      <c r="E1757" s="293" t="s">
        <v>1437</v>
      </c>
    </row>
    <row r="1758" spans="1:5" x14ac:dyDescent="0.25">
      <c r="A1758" s="317"/>
      <c r="B1758" s="320"/>
      <c r="C1758" s="321"/>
      <c r="D1758" s="323"/>
      <c r="E1758" s="294" t="s">
        <v>1438</v>
      </c>
    </row>
    <row r="1759" spans="1:5" x14ac:dyDescent="0.25">
      <c r="A1759" s="324" t="s">
        <v>2307</v>
      </c>
      <c r="B1759" s="326" t="s">
        <v>2306</v>
      </c>
      <c r="C1759" s="327"/>
      <c r="D1759" s="330" t="s">
        <v>50</v>
      </c>
      <c r="E1759" s="291" t="s">
        <v>1437</v>
      </c>
    </row>
    <row r="1760" spans="1:5" x14ac:dyDescent="0.25">
      <c r="A1760" s="332"/>
      <c r="B1760" s="333"/>
      <c r="C1760" s="334"/>
      <c r="D1760" s="335"/>
      <c r="E1760" s="292" t="s">
        <v>1438</v>
      </c>
    </row>
    <row r="1761" spans="1:5" x14ac:dyDescent="0.25">
      <c r="A1761" s="316" t="s">
        <v>2308</v>
      </c>
      <c r="B1761" s="318" t="s">
        <v>2306</v>
      </c>
      <c r="C1761" s="319"/>
      <c r="D1761" s="322" t="s">
        <v>50</v>
      </c>
      <c r="E1761" s="293" t="s">
        <v>1437</v>
      </c>
    </row>
    <row r="1762" spans="1:5" x14ac:dyDescent="0.25">
      <c r="A1762" s="317"/>
      <c r="B1762" s="320"/>
      <c r="C1762" s="321"/>
      <c r="D1762" s="323"/>
      <c r="E1762" s="294" t="s">
        <v>1438</v>
      </c>
    </row>
    <row r="1763" spans="1:5" x14ac:dyDescent="0.25">
      <c r="A1763" s="324" t="s">
        <v>2309</v>
      </c>
      <c r="B1763" s="326" t="s">
        <v>2306</v>
      </c>
      <c r="C1763" s="327"/>
      <c r="D1763" s="330" t="s">
        <v>50</v>
      </c>
      <c r="E1763" s="291" t="s">
        <v>1437</v>
      </c>
    </row>
    <row r="1764" spans="1:5" x14ac:dyDescent="0.25">
      <c r="A1764" s="332"/>
      <c r="B1764" s="333"/>
      <c r="C1764" s="334"/>
      <c r="D1764" s="335"/>
      <c r="E1764" s="292" t="s">
        <v>1438</v>
      </c>
    </row>
    <row r="1765" spans="1:5" x14ac:dyDescent="0.25">
      <c r="A1765" s="316" t="s">
        <v>2310</v>
      </c>
      <c r="B1765" s="318" t="s">
        <v>2311</v>
      </c>
      <c r="C1765" s="319"/>
      <c r="D1765" s="322" t="s">
        <v>50</v>
      </c>
      <c r="E1765" s="293" t="s">
        <v>1437</v>
      </c>
    </row>
    <row r="1766" spans="1:5" x14ac:dyDescent="0.25">
      <c r="A1766" s="317"/>
      <c r="B1766" s="320"/>
      <c r="C1766" s="321"/>
      <c r="D1766" s="323"/>
      <c r="E1766" s="294" t="s">
        <v>1438</v>
      </c>
    </row>
    <row r="1767" spans="1:5" x14ac:dyDescent="0.25">
      <c r="A1767" s="324" t="s">
        <v>2312</v>
      </c>
      <c r="B1767" s="326" t="s">
        <v>2311</v>
      </c>
      <c r="C1767" s="327"/>
      <c r="D1767" s="330" t="s">
        <v>50</v>
      </c>
      <c r="E1767" s="291" t="s">
        <v>1437</v>
      </c>
    </row>
    <row r="1768" spans="1:5" x14ac:dyDescent="0.25">
      <c r="A1768" s="332"/>
      <c r="B1768" s="333"/>
      <c r="C1768" s="334"/>
      <c r="D1768" s="335"/>
      <c r="E1768" s="292" t="s">
        <v>1438</v>
      </c>
    </row>
    <row r="1769" spans="1:5" x14ac:dyDescent="0.25">
      <c r="A1769" s="316" t="s">
        <v>2313</v>
      </c>
      <c r="B1769" s="318" t="s">
        <v>2311</v>
      </c>
      <c r="C1769" s="319"/>
      <c r="D1769" s="322" t="s">
        <v>50</v>
      </c>
      <c r="E1769" s="293" t="s">
        <v>1437</v>
      </c>
    </row>
    <row r="1770" spans="1:5" x14ac:dyDescent="0.25">
      <c r="A1770" s="317"/>
      <c r="B1770" s="320"/>
      <c r="C1770" s="321"/>
      <c r="D1770" s="323"/>
      <c r="E1770" s="294" t="s">
        <v>1438</v>
      </c>
    </row>
    <row r="1771" spans="1:5" x14ac:dyDescent="0.25">
      <c r="A1771" s="324" t="s">
        <v>2314</v>
      </c>
      <c r="B1771" s="326" t="s">
        <v>2311</v>
      </c>
      <c r="C1771" s="327"/>
      <c r="D1771" s="330" t="s">
        <v>50</v>
      </c>
      <c r="E1771" s="291" t="s">
        <v>1437</v>
      </c>
    </row>
    <row r="1772" spans="1:5" x14ac:dyDescent="0.25">
      <c r="A1772" s="332"/>
      <c r="B1772" s="333"/>
      <c r="C1772" s="334"/>
      <c r="D1772" s="335"/>
      <c r="E1772" s="292" t="s">
        <v>1438</v>
      </c>
    </row>
    <row r="1773" spans="1:5" x14ac:dyDescent="0.25">
      <c r="A1773" s="316" t="s">
        <v>2315</v>
      </c>
      <c r="B1773" s="318" t="s">
        <v>2311</v>
      </c>
      <c r="C1773" s="319"/>
      <c r="D1773" s="322" t="s">
        <v>50</v>
      </c>
      <c r="E1773" s="293" t="s">
        <v>1437</v>
      </c>
    </row>
    <row r="1774" spans="1:5" x14ac:dyDescent="0.25">
      <c r="A1774" s="317"/>
      <c r="B1774" s="320"/>
      <c r="C1774" s="321"/>
      <c r="D1774" s="323"/>
      <c r="E1774" s="294" t="s">
        <v>1438</v>
      </c>
    </row>
    <row r="1775" spans="1:5" x14ac:dyDescent="0.25">
      <c r="A1775" s="324" t="s">
        <v>2316</v>
      </c>
      <c r="B1775" s="326" t="s">
        <v>2311</v>
      </c>
      <c r="C1775" s="327"/>
      <c r="D1775" s="330" t="s">
        <v>50</v>
      </c>
      <c r="E1775" s="291" t="s">
        <v>1437</v>
      </c>
    </row>
    <row r="1776" spans="1:5" x14ac:dyDescent="0.25">
      <c r="A1776" s="332"/>
      <c r="B1776" s="333"/>
      <c r="C1776" s="334"/>
      <c r="D1776" s="335"/>
      <c r="E1776" s="292" t="s">
        <v>1438</v>
      </c>
    </row>
    <row r="1777" spans="1:5" x14ac:dyDescent="0.25">
      <c r="A1777" s="316" t="s">
        <v>2317</v>
      </c>
      <c r="B1777" s="318" t="s">
        <v>2311</v>
      </c>
      <c r="C1777" s="319"/>
      <c r="D1777" s="322" t="s">
        <v>50</v>
      </c>
      <c r="E1777" s="293" t="s">
        <v>1437</v>
      </c>
    </row>
    <row r="1778" spans="1:5" x14ac:dyDescent="0.25">
      <c r="A1778" s="317"/>
      <c r="B1778" s="320"/>
      <c r="C1778" s="321"/>
      <c r="D1778" s="323"/>
      <c r="E1778" s="294" t="s">
        <v>1438</v>
      </c>
    </row>
    <row r="1779" spans="1:5" x14ac:dyDescent="0.25">
      <c r="A1779" s="324" t="s">
        <v>2318</v>
      </c>
      <c r="B1779" s="326" t="s">
        <v>2311</v>
      </c>
      <c r="C1779" s="327"/>
      <c r="D1779" s="330" t="s">
        <v>50</v>
      </c>
      <c r="E1779" s="291" t="s">
        <v>1437</v>
      </c>
    </row>
    <row r="1780" spans="1:5" x14ac:dyDescent="0.25">
      <c r="A1780" s="332"/>
      <c r="B1780" s="333"/>
      <c r="C1780" s="334"/>
      <c r="D1780" s="335"/>
      <c r="E1780" s="292" t="s">
        <v>1438</v>
      </c>
    </row>
    <row r="1781" spans="1:5" x14ac:dyDescent="0.25">
      <c r="A1781" s="316" t="s">
        <v>2319</v>
      </c>
      <c r="B1781" s="318" t="s">
        <v>2311</v>
      </c>
      <c r="C1781" s="319"/>
      <c r="D1781" s="322" t="s">
        <v>50</v>
      </c>
      <c r="E1781" s="293" t="s">
        <v>1437</v>
      </c>
    </row>
    <row r="1782" spans="1:5" x14ac:dyDescent="0.25">
      <c r="A1782" s="317"/>
      <c r="B1782" s="320"/>
      <c r="C1782" s="321"/>
      <c r="D1782" s="323"/>
      <c r="E1782" s="294" t="s">
        <v>1438</v>
      </c>
    </row>
    <row r="1783" spans="1:5" x14ac:dyDescent="0.25">
      <c r="A1783" s="324" t="s">
        <v>2320</v>
      </c>
      <c r="B1783" s="326" t="s">
        <v>2321</v>
      </c>
      <c r="C1783" s="327"/>
      <c r="D1783" s="330" t="s">
        <v>50</v>
      </c>
      <c r="E1783" s="291" t="s">
        <v>1437</v>
      </c>
    </row>
    <row r="1784" spans="1:5" x14ac:dyDescent="0.25">
      <c r="A1784" s="332"/>
      <c r="B1784" s="333"/>
      <c r="C1784" s="334"/>
      <c r="D1784" s="335"/>
      <c r="E1784" s="292" t="s">
        <v>1438</v>
      </c>
    </row>
    <row r="1785" spans="1:5" x14ac:dyDescent="0.25">
      <c r="A1785" s="316" t="s">
        <v>2322</v>
      </c>
      <c r="B1785" s="318" t="s">
        <v>2321</v>
      </c>
      <c r="C1785" s="319"/>
      <c r="D1785" s="322" t="s">
        <v>50</v>
      </c>
      <c r="E1785" s="293" t="s">
        <v>1437</v>
      </c>
    </row>
    <row r="1786" spans="1:5" x14ac:dyDescent="0.25">
      <c r="A1786" s="317"/>
      <c r="B1786" s="320"/>
      <c r="C1786" s="321"/>
      <c r="D1786" s="323"/>
      <c r="E1786" s="294" t="s">
        <v>1438</v>
      </c>
    </row>
    <row r="1787" spans="1:5" x14ac:dyDescent="0.25">
      <c r="A1787" s="324" t="s">
        <v>2323</v>
      </c>
      <c r="B1787" s="326" t="s">
        <v>2321</v>
      </c>
      <c r="C1787" s="327"/>
      <c r="D1787" s="330" t="s">
        <v>50</v>
      </c>
      <c r="E1787" s="291" t="s">
        <v>1437</v>
      </c>
    </row>
    <row r="1788" spans="1:5" x14ac:dyDescent="0.25">
      <c r="A1788" s="332"/>
      <c r="B1788" s="333"/>
      <c r="C1788" s="334"/>
      <c r="D1788" s="335"/>
      <c r="E1788" s="292" t="s">
        <v>1438</v>
      </c>
    </row>
    <row r="1789" spans="1:5" x14ac:dyDescent="0.25">
      <c r="A1789" s="316" t="s">
        <v>2324</v>
      </c>
      <c r="B1789" s="318" t="s">
        <v>2321</v>
      </c>
      <c r="C1789" s="319"/>
      <c r="D1789" s="322" t="s">
        <v>50</v>
      </c>
      <c r="E1789" s="293" t="s">
        <v>1437</v>
      </c>
    </row>
    <row r="1790" spans="1:5" x14ac:dyDescent="0.25">
      <c r="A1790" s="317"/>
      <c r="B1790" s="320"/>
      <c r="C1790" s="321"/>
      <c r="D1790" s="323"/>
      <c r="E1790" s="294" t="s">
        <v>1438</v>
      </c>
    </row>
    <row r="1791" spans="1:5" x14ac:dyDescent="0.25">
      <c r="A1791" s="324" t="s">
        <v>2325</v>
      </c>
      <c r="B1791" s="326" t="s">
        <v>2321</v>
      </c>
      <c r="C1791" s="327"/>
      <c r="D1791" s="330" t="s">
        <v>50</v>
      </c>
      <c r="E1791" s="291" t="s">
        <v>1437</v>
      </c>
    </row>
    <row r="1792" spans="1:5" x14ac:dyDescent="0.25">
      <c r="A1792" s="332"/>
      <c r="B1792" s="333"/>
      <c r="C1792" s="334"/>
      <c r="D1792" s="335"/>
      <c r="E1792" s="292" t="s">
        <v>1438</v>
      </c>
    </row>
    <row r="1793" spans="1:5" x14ac:dyDescent="0.25">
      <c r="A1793" s="316" t="s">
        <v>2326</v>
      </c>
      <c r="B1793" s="318" t="s">
        <v>2321</v>
      </c>
      <c r="C1793" s="319"/>
      <c r="D1793" s="322" t="s">
        <v>50</v>
      </c>
      <c r="E1793" s="293" t="s">
        <v>1437</v>
      </c>
    </row>
    <row r="1794" spans="1:5" x14ac:dyDescent="0.25">
      <c r="A1794" s="317"/>
      <c r="B1794" s="320"/>
      <c r="C1794" s="321"/>
      <c r="D1794" s="323"/>
      <c r="E1794" s="294" t="s">
        <v>1438</v>
      </c>
    </row>
    <row r="1795" spans="1:5" x14ac:dyDescent="0.25">
      <c r="A1795" s="324" t="s">
        <v>2327</v>
      </c>
      <c r="B1795" s="326" t="s">
        <v>2321</v>
      </c>
      <c r="C1795" s="327"/>
      <c r="D1795" s="330" t="s">
        <v>50</v>
      </c>
      <c r="E1795" s="291" t="s">
        <v>1437</v>
      </c>
    </row>
    <row r="1796" spans="1:5" x14ac:dyDescent="0.25">
      <c r="A1796" s="332"/>
      <c r="B1796" s="333"/>
      <c r="C1796" s="334"/>
      <c r="D1796" s="335"/>
      <c r="E1796" s="292" t="s">
        <v>1438</v>
      </c>
    </row>
    <row r="1797" spans="1:5" x14ac:dyDescent="0.25">
      <c r="A1797" s="316" t="s">
        <v>2328</v>
      </c>
      <c r="B1797" s="318" t="s">
        <v>2321</v>
      </c>
      <c r="C1797" s="319"/>
      <c r="D1797" s="322" t="s">
        <v>50</v>
      </c>
      <c r="E1797" s="293" t="s">
        <v>1437</v>
      </c>
    </row>
    <row r="1798" spans="1:5" x14ac:dyDescent="0.25">
      <c r="A1798" s="317"/>
      <c r="B1798" s="320"/>
      <c r="C1798" s="321"/>
      <c r="D1798" s="323"/>
      <c r="E1798" s="294" t="s">
        <v>1438</v>
      </c>
    </row>
    <row r="1799" spans="1:5" x14ac:dyDescent="0.25">
      <c r="A1799" s="324" t="s">
        <v>2329</v>
      </c>
      <c r="B1799" s="326" t="s">
        <v>2330</v>
      </c>
      <c r="C1799" s="327"/>
      <c r="D1799" s="330" t="s">
        <v>50</v>
      </c>
      <c r="E1799" s="291" t="s">
        <v>1437</v>
      </c>
    </row>
    <row r="1800" spans="1:5" x14ac:dyDescent="0.25">
      <c r="A1800" s="332"/>
      <c r="B1800" s="333"/>
      <c r="C1800" s="334"/>
      <c r="D1800" s="335"/>
      <c r="E1800" s="292" t="s">
        <v>1438</v>
      </c>
    </row>
    <row r="1801" spans="1:5" x14ac:dyDescent="0.25">
      <c r="A1801" s="316" t="s">
        <v>2331</v>
      </c>
      <c r="B1801" s="318" t="s">
        <v>2330</v>
      </c>
      <c r="C1801" s="319"/>
      <c r="D1801" s="322" t="s">
        <v>50</v>
      </c>
      <c r="E1801" s="293" t="s">
        <v>1437</v>
      </c>
    </row>
    <row r="1802" spans="1:5" x14ac:dyDescent="0.25">
      <c r="A1802" s="317"/>
      <c r="B1802" s="320"/>
      <c r="C1802" s="321"/>
      <c r="D1802" s="323"/>
      <c r="E1802" s="294" t="s">
        <v>1438</v>
      </c>
    </row>
    <row r="1803" spans="1:5" x14ac:dyDescent="0.25">
      <c r="A1803" s="324" t="s">
        <v>2332</v>
      </c>
      <c r="B1803" s="326" t="s">
        <v>2330</v>
      </c>
      <c r="C1803" s="327"/>
      <c r="D1803" s="330" t="s">
        <v>50</v>
      </c>
      <c r="E1803" s="291" t="s">
        <v>1437</v>
      </c>
    </row>
    <row r="1804" spans="1:5" x14ac:dyDescent="0.25">
      <c r="A1804" s="332"/>
      <c r="B1804" s="333"/>
      <c r="C1804" s="334"/>
      <c r="D1804" s="335"/>
      <c r="E1804" s="292" t="s">
        <v>1438</v>
      </c>
    </row>
    <row r="1805" spans="1:5" x14ac:dyDescent="0.25">
      <c r="A1805" s="316" t="s">
        <v>2333</v>
      </c>
      <c r="B1805" s="318" t="s">
        <v>2330</v>
      </c>
      <c r="C1805" s="319"/>
      <c r="D1805" s="322" t="s">
        <v>50</v>
      </c>
      <c r="E1805" s="293" t="s">
        <v>1437</v>
      </c>
    </row>
    <row r="1806" spans="1:5" x14ac:dyDescent="0.25">
      <c r="A1806" s="317"/>
      <c r="B1806" s="320"/>
      <c r="C1806" s="321"/>
      <c r="D1806" s="323"/>
      <c r="E1806" s="294" t="s">
        <v>1438</v>
      </c>
    </row>
    <row r="1807" spans="1:5" x14ac:dyDescent="0.25">
      <c r="A1807" s="324" t="s">
        <v>2334</v>
      </c>
      <c r="B1807" s="326" t="s">
        <v>2330</v>
      </c>
      <c r="C1807" s="327"/>
      <c r="D1807" s="330" t="s">
        <v>50</v>
      </c>
      <c r="E1807" s="291" t="s">
        <v>1437</v>
      </c>
    </row>
    <row r="1808" spans="1:5" x14ac:dyDescent="0.25">
      <c r="A1808" s="332"/>
      <c r="B1808" s="333"/>
      <c r="C1808" s="334"/>
      <c r="D1808" s="335"/>
      <c r="E1808" s="292" t="s">
        <v>1438</v>
      </c>
    </row>
    <row r="1809" spans="1:5" x14ac:dyDescent="0.25">
      <c r="A1809" s="316" t="s">
        <v>2335</v>
      </c>
      <c r="B1809" s="318" t="s">
        <v>2330</v>
      </c>
      <c r="C1809" s="319"/>
      <c r="D1809" s="322" t="s">
        <v>50</v>
      </c>
      <c r="E1809" s="293" t="s">
        <v>1437</v>
      </c>
    </row>
    <row r="1810" spans="1:5" x14ac:dyDescent="0.25">
      <c r="A1810" s="317"/>
      <c r="B1810" s="320"/>
      <c r="C1810" s="321"/>
      <c r="D1810" s="323"/>
      <c r="E1810" s="294" t="s">
        <v>1438</v>
      </c>
    </row>
    <row r="1811" spans="1:5" x14ac:dyDescent="0.25">
      <c r="A1811" s="324" t="s">
        <v>2336</v>
      </c>
      <c r="B1811" s="326" t="s">
        <v>2330</v>
      </c>
      <c r="C1811" s="327"/>
      <c r="D1811" s="330" t="s">
        <v>50</v>
      </c>
      <c r="E1811" s="291" t="s">
        <v>1437</v>
      </c>
    </row>
    <row r="1812" spans="1:5" x14ac:dyDescent="0.25">
      <c r="A1812" s="332"/>
      <c r="B1812" s="333"/>
      <c r="C1812" s="334"/>
      <c r="D1812" s="335"/>
      <c r="E1812" s="292" t="s">
        <v>1438</v>
      </c>
    </row>
    <row r="1813" spans="1:5" x14ac:dyDescent="0.25">
      <c r="A1813" s="316" t="s">
        <v>2337</v>
      </c>
      <c r="B1813" s="318" t="s">
        <v>2330</v>
      </c>
      <c r="C1813" s="319"/>
      <c r="D1813" s="322" t="s">
        <v>50</v>
      </c>
      <c r="E1813" s="293" t="s">
        <v>1437</v>
      </c>
    </row>
    <row r="1814" spans="1:5" x14ac:dyDescent="0.25">
      <c r="A1814" s="317"/>
      <c r="B1814" s="320"/>
      <c r="C1814" s="321"/>
      <c r="D1814" s="323"/>
      <c r="E1814" s="294" t="s">
        <v>1438</v>
      </c>
    </row>
    <row r="1815" spans="1:5" x14ac:dyDescent="0.25">
      <c r="A1815" s="324" t="s">
        <v>2338</v>
      </c>
      <c r="B1815" s="326" t="s">
        <v>2330</v>
      </c>
      <c r="C1815" s="327"/>
      <c r="D1815" s="330" t="s">
        <v>50</v>
      </c>
      <c r="E1815" s="291" t="s">
        <v>1437</v>
      </c>
    </row>
    <row r="1816" spans="1:5" x14ac:dyDescent="0.25">
      <c r="A1816" s="332"/>
      <c r="B1816" s="333"/>
      <c r="C1816" s="334"/>
      <c r="D1816" s="335"/>
      <c r="E1816" s="292" t="s">
        <v>1438</v>
      </c>
    </row>
    <row r="1817" spans="1:5" x14ac:dyDescent="0.25">
      <c r="A1817" s="316" t="s">
        <v>2339</v>
      </c>
      <c r="B1817" s="318" t="s">
        <v>2330</v>
      </c>
      <c r="C1817" s="319"/>
      <c r="D1817" s="322" t="s">
        <v>50</v>
      </c>
      <c r="E1817" s="293" t="s">
        <v>1437</v>
      </c>
    </row>
    <row r="1818" spans="1:5" x14ac:dyDescent="0.25">
      <c r="A1818" s="317"/>
      <c r="B1818" s="320"/>
      <c r="C1818" s="321"/>
      <c r="D1818" s="323"/>
      <c r="E1818" s="294" t="s">
        <v>1438</v>
      </c>
    </row>
    <row r="1819" spans="1:5" x14ac:dyDescent="0.25">
      <c r="A1819" s="324" t="s">
        <v>2340</v>
      </c>
      <c r="B1819" s="326" t="s">
        <v>2330</v>
      </c>
      <c r="C1819" s="327"/>
      <c r="D1819" s="330" t="s">
        <v>50</v>
      </c>
      <c r="E1819" s="291" t="s">
        <v>1437</v>
      </c>
    </row>
    <row r="1820" spans="1:5" x14ac:dyDescent="0.25">
      <c r="A1820" s="332"/>
      <c r="B1820" s="333"/>
      <c r="C1820" s="334"/>
      <c r="D1820" s="335"/>
      <c r="E1820" s="292" t="s">
        <v>1438</v>
      </c>
    </row>
    <row r="1821" spans="1:5" x14ac:dyDescent="0.25">
      <c r="A1821" s="316" t="s">
        <v>2341</v>
      </c>
      <c r="B1821" s="318" t="s">
        <v>2330</v>
      </c>
      <c r="C1821" s="319"/>
      <c r="D1821" s="322" t="s">
        <v>50</v>
      </c>
      <c r="E1821" s="293" t="s">
        <v>1437</v>
      </c>
    </row>
    <row r="1822" spans="1:5" x14ac:dyDescent="0.25">
      <c r="A1822" s="317"/>
      <c r="B1822" s="320"/>
      <c r="C1822" s="321"/>
      <c r="D1822" s="323"/>
      <c r="E1822" s="294" t="s">
        <v>1438</v>
      </c>
    </row>
    <row r="1823" spans="1:5" x14ac:dyDescent="0.25">
      <c r="A1823" s="324" t="s">
        <v>2342</v>
      </c>
      <c r="B1823" s="326" t="s">
        <v>2330</v>
      </c>
      <c r="C1823" s="327"/>
      <c r="D1823" s="330" t="s">
        <v>50</v>
      </c>
      <c r="E1823" s="291" t="s">
        <v>1437</v>
      </c>
    </row>
    <row r="1824" spans="1:5" x14ac:dyDescent="0.25">
      <c r="A1824" s="332"/>
      <c r="B1824" s="333"/>
      <c r="C1824" s="334"/>
      <c r="D1824" s="335"/>
      <c r="E1824" s="292" t="s">
        <v>1438</v>
      </c>
    </row>
    <row r="1825" spans="1:5" x14ac:dyDescent="0.25">
      <c r="A1825" s="316" t="s">
        <v>2343</v>
      </c>
      <c r="B1825" s="318" t="s">
        <v>2330</v>
      </c>
      <c r="C1825" s="319"/>
      <c r="D1825" s="322" t="s">
        <v>50</v>
      </c>
      <c r="E1825" s="293" t="s">
        <v>1437</v>
      </c>
    </row>
    <row r="1826" spans="1:5" x14ac:dyDescent="0.25">
      <c r="A1826" s="317"/>
      <c r="B1826" s="320"/>
      <c r="C1826" s="321"/>
      <c r="D1826" s="323"/>
      <c r="E1826" s="294" t="s">
        <v>1438</v>
      </c>
    </row>
    <row r="1827" spans="1:5" x14ac:dyDescent="0.25">
      <c r="A1827" s="324" t="s">
        <v>2344</v>
      </c>
      <c r="B1827" s="326" t="s">
        <v>2330</v>
      </c>
      <c r="C1827" s="327"/>
      <c r="D1827" s="330" t="s">
        <v>50</v>
      </c>
      <c r="E1827" s="291" t="s">
        <v>1437</v>
      </c>
    </row>
    <row r="1828" spans="1:5" x14ac:dyDescent="0.25">
      <c r="A1828" s="332"/>
      <c r="B1828" s="333"/>
      <c r="C1828" s="334"/>
      <c r="D1828" s="335"/>
      <c r="E1828" s="292" t="s">
        <v>1438</v>
      </c>
    </row>
    <row r="1829" spans="1:5" x14ac:dyDescent="0.25">
      <c r="A1829" s="316" t="s">
        <v>2345</v>
      </c>
      <c r="B1829" s="318" t="s">
        <v>2346</v>
      </c>
      <c r="C1829" s="319"/>
      <c r="D1829" s="322" t="s">
        <v>50</v>
      </c>
      <c r="E1829" s="293" t="s">
        <v>1437</v>
      </c>
    </row>
    <row r="1830" spans="1:5" x14ac:dyDescent="0.25">
      <c r="A1830" s="317"/>
      <c r="B1830" s="320"/>
      <c r="C1830" s="321"/>
      <c r="D1830" s="323"/>
      <c r="E1830" s="294" t="s">
        <v>1438</v>
      </c>
    </row>
    <row r="1831" spans="1:5" x14ac:dyDescent="0.25">
      <c r="A1831" s="324" t="s">
        <v>2347</v>
      </c>
      <c r="B1831" s="326" t="s">
        <v>2346</v>
      </c>
      <c r="C1831" s="327"/>
      <c r="D1831" s="330" t="s">
        <v>50</v>
      </c>
      <c r="E1831" s="291" t="s">
        <v>1437</v>
      </c>
    </row>
    <row r="1832" spans="1:5" x14ac:dyDescent="0.25">
      <c r="A1832" s="332"/>
      <c r="B1832" s="333"/>
      <c r="C1832" s="334"/>
      <c r="D1832" s="335"/>
      <c r="E1832" s="292" t="s">
        <v>1438</v>
      </c>
    </row>
    <row r="1833" spans="1:5" x14ac:dyDescent="0.25">
      <c r="A1833" s="316" t="s">
        <v>2348</v>
      </c>
      <c r="B1833" s="318" t="s">
        <v>2346</v>
      </c>
      <c r="C1833" s="319"/>
      <c r="D1833" s="322" t="s">
        <v>50</v>
      </c>
      <c r="E1833" s="293" t="s">
        <v>1437</v>
      </c>
    </row>
    <row r="1834" spans="1:5" x14ac:dyDescent="0.25">
      <c r="A1834" s="317"/>
      <c r="B1834" s="320"/>
      <c r="C1834" s="321"/>
      <c r="D1834" s="323"/>
      <c r="E1834" s="294" t="s">
        <v>1438</v>
      </c>
    </row>
    <row r="1835" spans="1:5" x14ac:dyDescent="0.25">
      <c r="A1835" s="324" t="s">
        <v>2349</v>
      </c>
      <c r="B1835" s="326" t="s">
        <v>2346</v>
      </c>
      <c r="C1835" s="327"/>
      <c r="D1835" s="330" t="s">
        <v>50</v>
      </c>
      <c r="E1835" s="291" t="s">
        <v>1437</v>
      </c>
    </row>
    <row r="1836" spans="1:5" x14ac:dyDescent="0.25">
      <c r="A1836" s="332"/>
      <c r="B1836" s="333"/>
      <c r="C1836" s="334"/>
      <c r="D1836" s="335"/>
      <c r="E1836" s="292" t="s">
        <v>1438</v>
      </c>
    </row>
    <row r="1837" spans="1:5" x14ac:dyDescent="0.25">
      <c r="A1837" s="316" t="s">
        <v>2350</v>
      </c>
      <c r="B1837" s="318" t="s">
        <v>2346</v>
      </c>
      <c r="C1837" s="319"/>
      <c r="D1837" s="322" t="s">
        <v>50</v>
      </c>
      <c r="E1837" s="293" t="s">
        <v>1437</v>
      </c>
    </row>
    <row r="1838" spans="1:5" x14ac:dyDescent="0.25">
      <c r="A1838" s="317"/>
      <c r="B1838" s="320"/>
      <c r="C1838" s="321"/>
      <c r="D1838" s="323"/>
      <c r="E1838" s="294" t="s">
        <v>1438</v>
      </c>
    </row>
    <row r="1839" spans="1:5" x14ac:dyDescent="0.25">
      <c r="A1839" s="324" t="s">
        <v>2351</v>
      </c>
      <c r="B1839" s="326" t="s">
        <v>2346</v>
      </c>
      <c r="C1839" s="327"/>
      <c r="D1839" s="330" t="s">
        <v>50</v>
      </c>
      <c r="E1839" s="291" t="s">
        <v>1437</v>
      </c>
    </row>
    <row r="1840" spans="1:5" x14ac:dyDescent="0.25">
      <c r="A1840" s="332"/>
      <c r="B1840" s="333"/>
      <c r="C1840" s="334"/>
      <c r="D1840" s="335"/>
      <c r="E1840" s="292" t="s">
        <v>1438</v>
      </c>
    </row>
    <row r="1841" spans="1:5" x14ac:dyDescent="0.25">
      <c r="A1841" s="316" t="s">
        <v>2352</v>
      </c>
      <c r="B1841" s="318" t="s">
        <v>2346</v>
      </c>
      <c r="C1841" s="319"/>
      <c r="D1841" s="322" t="s">
        <v>50</v>
      </c>
      <c r="E1841" s="293" t="s">
        <v>1437</v>
      </c>
    </row>
    <row r="1842" spans="1:5" x14ac:dyDescent="0.25">
      <c r="A1842" s="317"/>
      <c r="B1842" s="320"/>
      <c r="C1842" s="321"/>
      <c r="D1842" s="323"/>
      <c r="E1842" s="294" t="s">
        <v>1438</v>
      </c>
    </row>
    <row r="1843" spans="1:5" x14ac:dyDescent="0.25">
      <c r="A1843" s="324" t="s">
        <v>2353</v>
      </c>
      <c r="B1843" s="326" t="s">
        <v>2346</v>
      </c>
      <c r="C1843" s="327"/>
      <c r="D1843" s="330" t="s">
        <v>50</v>
      </c>
      <c r="E1843" s="291" t="s">
        <v>1437</v>
      </c>
    </row>
    <row r="1844" spans="1:5" x14ac:dyDescent="0.25">
      <c r="A1844" s="332"/>
      <c r="B1844" s="333"/>
      <c r="C1844" s="334"/>
      <c r="D1844" s="335"/>
      <c r="E1844" s="292" t="s">
        <v>1438</v>
      </c>
    </row>
    <row r="1845" spans="1:5" x14ac:dyDescent="0.25">
      <c r="A1845" s="316" t="s">
        <v>2354</v>
      </c>
      <c r="B1845" s="318" t="s">
        <v>2346</v>
      </c>
      <c r="C1845" s="319"/>
      <c r="D1845" s="322" t="s">
        <v>50</v>
      </c>
      <c r="E1845" s="293" t="s">
        <v>1437</v>
      </c>
    </row>
    <row r="1846" spans="1:5" x14ac:dyDescent="0.25">
      <c r="A1846" s="317"/>
      <c r="B1846" s="320"/>
      <c r="C1846" s="321"/>
      <c r="D1846" s="323"/>
      <c r="E1846" s="294" t="s">
        <v>1438</v>
      </c>
    </row>
    <row r="1847" spans="1:5" x14ac:dyDescent="0.25">
      <c r="A1847" s="324" t="s">
        <v>2355</v>
      </c>
      <c r="B1847" s="326" t="s">
        <v>2346</v>
      </c>
      <c r="C1847" s="327"/>
      <c r="D1847" s="330" t="s">
        <v>50</v>
      </c>
      <c r="E1847" s="291" t="s">
        <v>1437</v>
      </c>
    </row>
    <row r="1848" spans="1:5" x14ac:dyDescent="0.25">
      <c r="A1848" s="332"/>
      <c r="B1848" s="333"/>
      <c r="C1848" s="334"/>
      <c r="D1848" s="335"/>
      <c r="E1848" s="292" t="s">
        <v>1438</v>
      </c>
    </row>
    <row r="1849" spans="1:5" x14ac:dyDescent="0.25">
      <c r="A1849" s="316" t="s">
        <v>2356</v>
      </c>
      <c r="B1849" s="318" t="s">
        <v>2346</v>
      </c>
      <c r="C1849" s="319"/>
      <c r="D1849" s="322" t="s">
        <v>50</v>
      </c>
      <c r="E1849" s="293" t="s">
        <v>1437</v>
      </c>
    </row>
    <row r="1850" spans="1:5" x14ac:dyDescent="0.25">
      <c r="A1850" s="317"/>
      <c r="B1850" s="320"/>
      <c r="C1850" s="321"/>
      <c r="D1850" s="323"/>
      <c r="E1850" s="294" t="s">
        <v>1438</v>
      </c>
    </row>
    <row r="1851" spans="1:5" x14ac:dyDescent="0.25">
      <c r="A1851" s="324" t="s">
        <v>2357</v>
      </c>
      <c r="B1851" s="326" t="s">
        <v>2346</v>
      </c>
      <c r="C1851" s="327"/>
      <c r="D1851" s="330" t="s">
        <v>50</v>
      </c>
      <c r="E1851" s="291" t="s">
        <v>1437</v>
      </c>
    </row>
    <row r="1852" spans="1:5" x14ac:dyDescent="0.25">
      <c r="A1852" s="332"/>
      <c r="B1852" s="333"/>
      <c r="C1852" s="334"/>
      <c r="D1852" s="335"/>
      <c r="E1852" s="292" t="s">
        <v>1438</v>
      </c>
    </row>
    <row r="1853" spans="1:5" x14ac:dyDescent="0.25">
      <c r="A1853" s="316" t="s">
        <v>2358</v>
      </c>
      <c r="B1853" s="318" t="s">
        <v>2346</v>
      </c>
      <c r="C1853" s="319"/>
      <c r="D1853" s="322" t="s">
        <v>50</v>
      </c>
      <c r="E1853" s="293" t="s">
        <v>1437</v>
      </c>
    </row>
    <row r="1854" spans="1:5" x14ac:dyDescent="0.25">
      <c r="A1854" s="317"/>
      <c r="B1854" s="320"/>
      <c r="C1854" s="321"/>
      <c r="D1854" s="323"/>
      <c r="E1854" s="294" t="s">
        <v>1438</v>
      </c>
    </row>
    <row r="1855" spans="1:5" x14ac:dyDescent="0.25">
      <c r="A1855" s="324" t="s">
        <v>2359</v>
      </c>
      <c r="B1855" s="326" t="s">
        <v>2346</v>
      </c>
      <c r="C1855" s="327"/>
      <c r="D1855" s="330" t="s">
        <v>50</v>
      </c>
      <c r="E1855" s="291" t="s">
        <v>1437</v>
      </c>
    </row>
    <row r="1856" spans="1:5" x14ac:dyDescent="0.25">
      <c r="A1856" s="332"/>
      <c r="B1856" s="333"/>
      <c r="C1856" s="334"/>
      <c r="D1856" s="335"/>
      <c r="E1856" s="292" t="s">
        <v>1438</v>
      </c>
    </row>
    <row r="1857" spans="1:5" x14ac:dyDescent="0.25">
      <c r="A1857" s="316" t="s">
        <v>2360</v>
      </c>
      <c r="B1857" s="318" t="s">
        <v>2346</v>
      </c>
      <c r="C1857" s="319"/>
      <c r="D1857" s="322" t="s">
        <v>50</v>
      </c>
      <c r="E1857" s="293" t="s">
        <v>1437</v>
      </c>
    </row>
    <row r="1858" spans="1:5" x14ac:dyDescent="0.25">
      <c r="A1858" s="317"/>
      <c r="B1858" s="320"/>
      <c r="C1858" s="321"/>
      <c r="D1858" s="323"/>
      <c r="E1858" s="294" t="s">
        <v>1438</v>
      </c>
    </row>
    <row r="1859" spans="1:5" x14ac:dyDescent="0.25">
      <c r="A1859" s="324" t="s">
        <v>2361</v>
      </c>
      <c r="B1859" s="326" t="s">
        <v>2346</v>
      </c>
      <c r="C1859" s="327"/>
      <c r="D1859" s="330" t="s">
        <v>50</v>
      </c>
      <c r="E1859" s="291" t="s">
        <v>1437</v>
      </c>
    </row>
    <row r="1860" spans="1:5" x14ac:dyDescent="0.25">
      <c r="A1860" s="332"/>
      <c r="B1860" s="333"/>
      <c r="C1860" s="334"/>
      <c r="D1860" s="335"/>
      <c r="E1860" s="292" t="s">
        <v>1438</v>
      </c>
    </row>
    <row r="1861" spans="1:5" x14ac:dyDescent="0.25">
      <c r="A1861" s="316" t="s">
        <v>2362</v>
      </c>
      <c r="B1861" s="318" t="s">
        <v>2346</v>
      </c>
      <c r="C1861" s="319"/>
      <c r="D1861" s="322" t="s">
        <v>50</v>
      </c>
      <c r="E1861" s="293" t="s">
        <v>1437</v>
      </c>
    </row>
    <row r="1862" spans="1:5" x14ac:dyDescent="0.25">
      <c r="A1862" s="317"/>
      <c r="B1862" s="320"/>
      <c r="C1862" s="321"/>
      <c r="D1862" s="323"/>
      <c r="E1862" s="294" t="s">
        <v>1438</v>
      </c>
    </row>
    <row r="1863" spans="1:5" x14ac:dyDescent="0.25">
      <c r="A1863" s="324" t="s">
        <v>2363</v>
      </c>
      <c r="B1863" s="326" t="s">
        <v>2364</v>
      </c>
      <c r="C1863" s="327"/>
      <c r="D1863" s="330" t="s">
        <v>50</v>
      </c>
      <c r="E1863" s="291" t="s">
        <v>1437</v>
      </c>
    </row>
    <row r="1864" spans="1:5" x14ac:dyDescent="0.25">
      <c r="A1864" s="332"/>
      <c r="B1864" s="333"/>
      <c r="C1864" s="334"/>
      <c r="D1864" s="335"/>
      <c r="E1864" s="292" t="s">
        <v>1438</v>
      </c>
    </row>
    <row r="1865" spans="1:5" x14ac:dyDescent="0.25">
      <c r="A1865" s="316" t="s">
        <v>2365</v>
      </c>
      <c r="B1865" s="318" t="s">
        <v>2364</v>
      </c>
      <c r="C1865" s="319"/>
      <c r="D1865" s="322" t="s">
        <v>50</v>
      </c>
      <c r="E1865" s="293" t="s">
        <v>1437</v>
      </c>
    </row>
    <row r="1866" spans="1:5" x14ac:dyDescent="0.25">
      <c r="A1866" s="317"/>
      <c r="B1866" s="320"/>
      <c r="C1866" s="321"/>
      <c r="D1866" s="323"/>
      <c r="E1866" s="294" t="s">
        <v>1438</v>
      </c>
    </row>
    <row r="1867" spans="1:5" x14ac:dyDescent="0.25">
      <c r="A1867" s="324" t="s">
        <v>2165</v>
      </c>
      <c r="B1867" s="326" t="s">
        <v>2364</v>
      </c>
      <c r="C1867" s="327"/>
      <c r="D1867" s="330" t="s">
        <v>50</v>
      </c>
      <c r="E1867" s="291" t="s">
        <v>1437</v>
      </c>
    </row>
    <row r="1868" spans="1:5" x14ac:dyDescent="0.25">
      <c r="A1868" s="332"/>
      <c r="B1868" s="333"/>
      <c r="C1868" s="334"/>
      <c r="D1868" s="335"/>
      <c r="E1868" s="292" t="s">
        <v>1438</v>
      </c>
    </row>
    <row r="1869" spans="1:5" x14ac:dyDescent="0.25">
      <c r="A1869" s="316" t="s">
        <v>1924</v>
      </c>
      <c r="B1869" s="318" t="s">
        <v>2364</v>
      </c>
      <c r="C1869" s="319"/>
      <c r="D1869" s="322" t="s">
        <v>50</v>
      </c>
      <c r="E1869" s="293" t="s">
        <v>1437</v>
      </c>
    </row>
    <row r="1870" spans="1:5" x14ac:dyDescent="0.25">
      <c r="A1870" s="317"/>
      <c r="B1870" s="320"/>
      <c r="C1870" s="321"/>
      <c r="D1870" s="323"/>
      <c r="E1870" s="294" t="s">
        <v>1438</v>
      </c>
    </row>
    <row r="1871" spans="1:5" x14ac:dyDescent="0.25">
      <c r="A1871" s="324" t="s">
        <v>2366</v>
      </c>
      <c r="B1871" s="326" t="s">
        <v>2364</v>
      </c>
      <c r="C1871" s="327"/>
      <c r="D1871" s="330" t="s">
        <v>50</v>
      </c>
      <c r="E1871" s="291" t="s">
        <v>1437</v>
      </c>
    </row>
    <row r="1872" spans="1:5" x14ac:dyDescent="0.25">
      <c r="A1872" s="332"/>
      <c r="B1872" s="333"/>
      <c r="C1872" s="334"/>
      <c r="D1872" s="335"/>
      <c r="E1872" s="292" t="s">
        <v>1438</v>
      </c>
    </row>
    <row r="1873" spans="1:5" x14ac:dyDescent="0.25">
      <c r="A1873" s="316" t="s">
        <v>2367</v>
      </c>
      <c r="B1873" s="318" t="s">
        <v>2364</v>
      </c>
      <c r="C1873" s="319"/>
      <c r="D1873" s="322" t="s">
        <v>50</v>
      </c>
      <c r="E1873" s="293" t="s">
        <v>1437</v>
      </c>
    </row>
    <row r="1874" spans="1:5" x14ac:dyDescent="0.25">
      <c r="A1874" s="317"/>
      <c r="B1874" s="320"/>
      <c r="C1874" s="321"/>
      <c r="D1874" s="323"/>
      <c r="E1874" s="294" t="s">
        <v>1438</v>
      </c>
    </row>
    <row r="1875" spans="1:5" x14ac:dyDescent="0.25">
      <c r="A1875" s="324" t="s">
        <v>2368</v>
      </c>
      <c r="B1875" s="326" t="s">
        <v>2364</v>
      </c>
      <c r="C1875" s="327"/>
      <c r="D1875" s="330" t="s">
        <v>50</v>
      </c>
      <c r="E1875" s="291" t="s">
        <v>1437</v>
      </c>
    </row>
    <row r="1876" spans="1:5" x14ac:dyDescent="0.25">
      <c r="A1876" s="332"/>
      <c r="B1876" s="333"/>
      <c r="C1876" s="334"/>
      <c r="D1876" s="335"/>
      <c r="E1876" s="292" t="s">
        <v>1438</v>
      </c>
    </row>
    <row r="1877" spans="1:5" x14ac:dyDescent="0.25">
      <c r="A1877" s="316" t="s">
        <v>2369</v>
      </c>
      <c r="B1877" s="318" t="s">
        <v>2370</v>
      </c>
      <c r="C1877" s="319"/>
      <c r="D1877" s="322" t="s">
        <v>50</v>
      </c>
      <c r="E1877" s="293" t="s">
        <v>1437</v>
      </c>
    </row>
    <row r="1878" spans="1:5" x14ac:dyDescent="0.25">
      <c r="A1878" s="317"/>
      <c r="B1878" s="320"/>
      <c r="C1878" s="321"/>
      <c r="D1878" s="323"/>
      <c r="E1878" s="294" t="s">
        <v>1438</v>
      </c>
    </row>
    <row r="1879" spans="1:5" x14ac:dyDescent="0.25">
      <c r="A1879" s="324" t="s">
        <v>2371</v>
      </c>
      <c r="B1879" s="326" t="s">
        <v>2370</v>
      </c>
      <c r="C1879" s="327"/>
      <c r="D1879" s="330" t="s">
        <v>50</v>
      </c>
      <c r="E1879" s="291" t="s">
        <v>1437</v>
      </c>
    </row>
    <row r="1880" spans="1:5" x14ac:dyDescent="0.25">
      <c r="A1880" s="332"/>
      <c r="B1880" s="333"/>
      <c r="C1880" s="334"/>
      <c r="D1880" s="335"/>
      <c r="E1880" s="292" t="s">
        <v>1438</v>
      </c>
    </row>
    <row r="1881" spans="1:5" x14ac:dyDescent="0.25">
      <c r="A1881" s="316" t="s">
        <v>2372</v>
      </c>
      <c r="B1881" s="318" t="s">
        <v>2370</v>
      </c>
      <c r="C1881" s="319"/>
      <c r="D1881" s="322" t="s">
        <v>50</v>
      </c>
      <c r="E1881" s="293" t="s">
        <v>1437</v>
      </c>
    </row>
    <row r="1882" spans="1:5" x14ac:dyDescent="0.25">
      <c r="A1882" s="317"/>
      <c r="B1882" s="320"/>
      <c r="C1882" s="321"/>
      <c r="D1882" s="323"/>
      <c r="E1882" s="294" t="s">
        <v>1438</v>
      </c>
    </row>
    <row r="1883" spans="1:5" x14ac:dyDescent="0.25">
      <c r="A1883" s="324" t="s">
        <v>2373</v>
      </c>
      <c r="B1883" s="326" t="s">
        <v>2370</v>
      </c>
      <c r="C1883" s="327"/>
      <c r="D1883" s="330" t="s">
        <v>50</v>
      </c>
      <c r="E1883" s="291" t="s">
        <v>1437</v>
      </c>
    </row>
    <row r="1884" spans="1:5" x14ac:dyDescent="0.25">
      <c r="A1884" s="332"/>
      <c r="B1884" s="333"/>
      <c r="C1884" s="334"/>
      <c r="D1884" s="335"/>
      <c r="E1884" s="292" t="s">
        <v>1438</v>
      </c>
    </row>
    <row r="1885" spans="1:5" x14ac:dyDescent="0.25">
      <c r="A1885" s="316" t="s">
        <v>2374</v>
      </c>
      <c r="B1885" s="318" t="s">
        <v>2370</v>
      </c>
      <c r="C1885" s="319"/>
      <c r="D1885" s="322" t="s">
        <v>50</v>
      </c>
      <c r="E1885" s="293" t="s">
        <v>1437</v>
      </c>
    </row>
    <row r="1886" spans="1:5" x14ac:dyDescent="0.25">
      <c r="A1886" s="317"/>
      <c r="B1886" s="320"/>
      <c r="C1886" s="321"/>
      <c r="D1886" s="323"/>
      <c r="E1886" s="294" t="s">
        <v>1438</v>
      </c>
    </row>
    <row r="1887" spans="1:5" x14ac:dyDescent="0.25">
      <c r="A1887" s="324" t="s">
        <v>2375</v>
      </c>
      <c r="B1887" s="326" t="s">
        <v>2370</v>
      </c>
      <c r="C1887" s="327"/>
      <c r="D1887" s="330" t="s">
        <v>50</v>
      </c>
      <c r="E1887" s="291" t="s">
        <v>1437</v>
      </c>
    </row>
    <row r="1888" spans="1:5" x14ac:dyDescent="0.25">
      <c r="A1888" s="332"/>
      <c r="B1888" s="333"/>
      <c r="C1888" s="334"/>
      <c r="D1888" s="335"/>
      <c r="E1888" s="292" t="s">
        <v>1438</v>
      </c>
    </row>
    <row r="1889" spans="1:5" x14ac:dyDescent="0.25">
      <c r="A1889" s="316" t="s">
        <v>2376</v>
      </c>
      <c r="B1889" s="318" t="s">
        <v>2370</v>
      </c>
      <c r="C1889" s="319"/>
      <c r="D1889" s="322" t="s">
        <v>50</v>
      </c>
      <c r="E1889" s="293" t="s">
        <v>1437</v>
      </c>
    </row>
    <row r="1890" spans="1:5" x14ac:dyDescent="0.25">
      <c r="A1890" s="317"/>
      <c r="B1890" s="320"/>
      <c r="C1890" s="321"/>
      <c r="D1890" s="323"/>
      <c r="E1890" s="294" t="s">
        <v>1438</v>
      </c>
    </row>
    <row r="1891" spans="1:5" x14ac:dyDescent="0.25">
      <c r="A1891" s="324" t="s">
        <v>2377</v>
      </c>
      <c r="B1891" s="326" t="s">
        <v>2370</v>
      </c>
      <c r="C1891" s="327"/>
      <c r="D1891" s="330" t="s">
        <v>50</v>
      </c>
      <c r="E1891" s="291" t="s">
        <v>1437</v>
      </c>
    </row>
    <row r="1892" spans="1:5" x14ac:dyDescent="0.25">
      <c r="A1892" s="332"/>
      <c r="B1892" s="333"/>
      <c r="C1892" s="334"/>
      <c r="D1892" s="335"/>
      <c r="E1892" s="292" t="s">
        <v>1438</v>
      </c>
    </row>
    <row r="1893" spans="1:5" x14ac:dyDescent="0.25">
      <c r="A1893" s="316" t="s">
        <v>2378</v>
      </c>
      <c r="B1893" s="318" t="s">
        <v>2370</v>
      </c>
      <c r="C1893" s="319"/>
      <c r="D1893" s="322" t="s">
        <v>50</v>
      </c>
      <c r="E1893" s="293" t="s">
        <v>1437</v>
      </c>
    </row>
    <row r="1894" spans="1:5" x14ac:dyDescent="0.25">
      <c r="A1894" s="317"/>
      <c r="B1894" s="320"/>
      <c r="C1894" s="321"/>
      <c r="D1894" s="323"/>
      <c r="E1894" s="294" t="s">
        <v>1438</v>
      </c>
    </row>
    <row r="1895" spans="1:5" x14ac:dyDescent="0.25">
      <c r="A1895" s="324" t="s">
        <v>2379</v>
      </c>
      <c r="B1895" s="326" t="s">
        <v>2370</v>
      </c>
      <c r="C1895" s="327"/>
      <c r="D1895" s="330" t="s">
        <v>50</v>
      </c>
      <c r="E1895" s="291" t="s">
        <v>1437</v>
      </c>
    </row>
    <row r="1896" spans="1:5" x14ac:dyDescent="0.25">
      <c r="A1896" s="332"/>
      <c r="B1896" s="333"/>
      <c r="C1896" s="334"/>
      <c r="D1896" s="335"/>
      <c r="E1896" s="292" t="s">
        <v>1438</v>
      </c>
    </row>
    <row r="1897" spans="1:5" x14ac:dyDescent="0.25">
      <c r="A1897" s="316" t="s">
        <v>2380</v>
      </c>
      <c r="B1897" s="318" t="s">
        <v>2370</v>
      </c>
      <c r="C1897" s="319"/>
      <c r="D1897" s="322" t="s">
        <v>50</v>
      </c>
      <c r="E1897" s="293" t="s">
        <v>1437</v>
      </c>
    </row>
    <row r="1898" spans="1:5" x14ac:dyDescent="0.25">
      <c r="A1898" s="317"/>
      <c r="B1898" s="320"/>
      <c r="C1898" s="321"/>
      <c r="D1898" s="323"/>
      <c r="E1898" s="294" t="s">
        <v>1438</v>
      </c>
    </row>
    <row r="1899" spans="1:5" x14ac:dyDescent="0.25">
      <c r="A1899" s="324" t="s">
        <v>2381</v>
      </c>
      <c r="B1899" s="326" t="s">
        <v>2370</v>
      </c>
      <c r="C1899" s="327"/>
      <c r="D1899" s="330" t="s">
        <v>50</v>
      </c>
      <c r="E1899" s="291" t="s">
        <v>1437</v>
      </c>
    </row>
    <row r="1900" spans="1:5" x14ac:dyDescent="0.25">
      <c r="A1900" s="332"/>
      <c r="B1900" s="333"/>
      <c r="C1900" s="334"/>
      <c r="D1900" s="335"/>
      <c r="E1900" s="292" t="s">
        <v>1438</v>
      </c>
    </row>
    <row r="1901" spans="1:5" x14ac:dyDescent="0.25">
      <c r="A1901" s="316" t="s">
        <v>2382</v>
      </c>
      <c r="B1901" s="318" t="s">
        <v>2383</v>
      </c>
      <c r="C1901" s="319"/>
      <c r="D1901" s="322" t="s">
        <v>50</v>
      </c>
      <c r="E1901" s="293" t="s">
        <v>1437</v>
      </c>
    </row>
    <row r="1902" spans="1:5" x14ac:dyDescent="0.25">
      <c r="A1902" s="317"/>
      <c r="B1902" s="320"/>
      <c r="C1902" s="321"/>
      <c r="D1902" s="323"/>
      <c r="E1902" s="294" t="s">
        <v>1438</v>
      </c>
    </row>
    <row r="1903" spans="1:5" x14ac:dyDescent="0.25">
      <c r="A1903" s="324" t="s">
        <v>2384</v>
      </c>
      <c r="B1903" s="326" t="s">
        <v>2383</v>
      </c>
      <c r="C1903" s="327"/>
      <c r="D1903" s="330" t="s">
        <v>50</v>
      </c>
      <c r="E1903" s="291" t="s">
        <v>1437</v>
      </c>
    </row>
    <row r="1904" spans="1:5" x14ac:dyDescent="0.25">
      <c r="A1904" s="332"/>
      <c r="B1904" s="333"/>
      <c r="C1904" s="334"/>
      <c r="D1904" s="335"/>
      <c r="E1904" s="292" t="s">
        <v>1438</v>
      </c>
    </row>
    <row r="1905" spans="1:5" x14ac:dyDescent="0.25">
      <c r="A1905" s="316" t="s">
        <v>2010</v>
      </c>
      <c r="B1905" s="318" t="s">
        <v>2383</v>
      </c>
      <c r="C1905" s="319"/>
      <c r="D1905" s="322" t="s">
        <v>50</v>
      </c>
      <c r="E1905" s="293" t="s">
        <v>1437</v>
      </c>
    </row>
    <row r="1906" spans="1:5" x14ac:dyDescent="0.25">
      <c r="A1906" s="317"/>
      <c r="B1906" s="320"/>
      <c r="C1906" s="321"/>
      <c r="D1906" s="323"/>
      <c r="E1906" s="294" t="s">
        <v>1438</v>
      </c>
    </row>
    <row r="1907" spans="1:5" x14ac:dyDescent="0.25">
      <c r="A1907" s="324" t="s">
        <v>2385</v>
      </c>
      <c r="B1907" s="326" t="s">
        <v>2383</v>
      </c>
      <c r="C1907" s="327"/>
      <c r="D1907" s="330" t="s">
        <v>50</v>
      </c>
      <c r="E1907" s="291" t="s">
        <v>1437</v>
      </c>
    </row>
    <row r="1908" spans="1:5" x14ac:dyDescent="0.25">
      <c r="A1908" s="332"/>
      <c r="B1908" s="333"/>
      <c r="C1908" s="334"/>
      <c r="D1908" s="335"/>
      <c r="E1908" s="292" t="s">
        <v>1438</v>
      </c>
    </row>
    <row r="1909" spans="1:5" x14ac:dyDescent="0.25">
      <c r="A1909" s="316" t="s">
        <v>2386</v>
      </c>
      <c r="B1909" s="318" t="s">
        <v>2383</v>
      </c>
      <c r="C1909" s="319"/>
      <c r="D1909" s="322" t="s">
        <v>50</v>
      </c>
      <c r="E1909" s="293" t="s">
        <v>1437</v>
      </c>
    </row>
    <row r="1910" spans="1:5" x14ac:dyDescent="0.25">
      <c r="A1910" s="317"/>
      <c r="B1910" s="320"/>
      <c r="C1910" s="321"/>
      <c r="D1910" s="323"/>
      <c r="E1910" s="294" t="s">
        <v>1438</v>
      </c>
    </row>
    <row r="1911" spans="1:5" x14ac:dyDescent="0.25">
      <c r="A1911" s="324" t="s">
        <v>2387</v>
      </c>
      <c r="B1911" s="326" t="s">
        <v>2388</v>
      </c>
      <c r="C1911" s="327"/>
      <c r="D1911" s="330" t="s">
        <v>50</v>
      </c>
      <c r="E1911" s="291" t="s">
        <v>1437</v>
      </c>
    </row>
    <row r="1912" spans="1:5" x14ac:dyDescent="0.25">
      <c r="A1912" s="332"/>
      <c r="B1912" s="333"/>
      <c r="C1912" s="334"/>
      <c r="D1912" s="335"/>
      <c r="E1912" s="292" t="s">
        <v>1438</v>
      </c>
    </row>
    <row r="1913" spans="1:5" x14ac:dyDescent="0.25">
      <c r="A1913" s="316" t="s">
        <v>2389</v>
      </c>
      <c r="B1913" s="318" t="s">
        <v>2388</v>
      </c>
      <c r="C1913" s="319"/>
      <c r="D1913" s="322" t="s">
        <v>50</v>
      </c>
      <c r="E1913" s="293" t="s">
        <v>1437</v>
      </c>
    </row>
    <row r="1914" spans="1:5" x14ac:dyDescent="0.25">
      <c r="A1914" s="317"/>
      <c r="B1914" s="320"/>
      <c r="C1914" s="321"/>
      <c r="D1914" s="323"/>
      <c r="E1914" s="294" t="s">
        <v>1438</v>
      </c>
    </row>
    <row r="1915" spans="1:5" x14ac:dyDescent="0.25">
      <c r="A1915" s="324" t="s">
        <v>2390</v>
      </c>
      <c r="B1915" s="326" t="s">
        <v>2388</v>
      </c>
      <c r="C1915" s="327"/>
      <c r="D1915" s="330" t="s">
        <v>50</v>
      </c>
      <c r="E1915" s="291" t="s">
        <v>1437</v>
      </c>
    </row>
    <row r="1916" spans="1:5" x14ac:dyDescent="0.25">
      <c r="A1916" s="332"/>
      <c r="B1916" s="333"/>
      <c r="C1916" s="334"/>
      <c r="D1916" s="335"/>
      <c r="E1916" s="292" t="s">
        <v>1438</v>
      </c>
    </row>
    <row r="1917" spans="1:5" x14ac:dyDescent="0.25">
      <c r="A1917" s="316" t="s">
        <v>1738</v>
      </c>
      <c r="B1917" s="318" t="s">
        <v>2388</v>
      </c>
      <c r="C1917" s="319"/>
      <c r="D1917" s="322" t="s">
        <v>50</v>
      </c>
      <c r="E1917" s="293" t="s">
        <v>1437</v>
      </c>
    </row>
    <row r="1918" spans="1:5" x14ac:dyDescent="0.25">
      <c r="A1918" s="317"/>
      <c r="B1918" s="320"/>
      <c r="C1918" s="321"/>
      <c r="D1918" s="323"/>
      <c r="E1918" s="294" t="s">
        <v>1438</v>
      </c>
    </row>
    <row r="1919" spans="1:5" x14ac:dyDescent="0.25">
      <c r="A1919" s="324" t="s">
        <v>2391</v>
      </c>
      <c r="B1919" s="326" t="s">
        <v>2392</v>
      </c>
      <c r="C1919" s="327"/>
      <c r="D1919" s="330" t="s">
        <v>50</v>
      </c>
      <c r="E1919" s="291" t="s">
        <v>1437</v>
      </c>
    </row>
    <row r="1920" spans="1:5" x14ac:dyDescent="0.25">
      <c r="A1920" s="332"/>
      <c r="B1920" s="333"/>
      <c r="C1920" s="334"/>
      <c r="D1920" s="335"/>
      <c r="E1920" s="292" t="s">
        <v>1438</v>
      </c>
    </row>
    <row r="1921" spans="1:5" x14ac:dyDescent="0.25">
      <c r="A1921" s="316" t="s">
        <v>2393</v>
      </c>
      <c r="B1921" s="318" t="s">
        <v>2392</v>
      </c>
      <c r="C1921" s="319"/>
      <c r="D1921" s="322" t="s">
        <v>50</v>
      </c>
      <c r="E1921" s="293" t="s">
        <v>1437</v>
      </c>
    </row>
    <row r="1922" spans="1:5" x14ac:dyDescent="0.25">
      <c r="A1922" s="317"/>
      <c r="B1922" s="320"/>
      <c r="C1922" s="321"/>
      <c r="D1922" s="323"/>
      <c r="E1922" s="294" t="s">
        <v>1438</v>
      </c>
    </row>
    <row r="1923" spans="1:5" x14ac:dyDescent="0.25">
      <c r="A1923" s="324" t="s">
        <v>2394</v>
      </c>
      <c r="B1923" s="326" t="s">
        <v>2392</v>
      </c>
      <c r="C1923" s="327"/>
      <c r="D1923" s="330" t="s">
        <v>50</v>
      </c>
      <c r="E1923" s="291" t="s">
        <v>1437</v>
      </c>
    </row>
    <row r="1924" spans="1:5" x14ac:dyDescent="0.25">
      <c r="A1924" s="332"/>
      <c r="B1924" s="333"/>
      <c r="C1924" s="334"/>
      <c r="D1924" s="335"/>
      <c r="E1924" s="292" t="s">
        <v>1438</v>
      </c>
    </row>
    <row r="1925" spans="1:5" x14ac:dyDescent="0.25">
      <c r="A1925" s="316" t="s">
        <v>2395</v>
      </c>
      <c r="B1925" s="318" t="s">
        <v>2392</v>
      </c>
      <c r="C1925" s="319"/>
      <c r="D1925" s="322" t="s">
        <v>50</v>
      </c>
      <c r="E1925" s="293" t="s">
        <v>1437</v>
      </c>
    </row>
    <row r="1926" spans="1:5" x14ac:dyDescent="0.25">
      <c r="A1926" s="317"/>
      <c r="B1926" s="320"/>
      <c r="C1926" s="321"/>
      <c r="D1926" s="323"/>
      <c r="E1926" s="294" t="s">
        <v>1438</v>
      </c>
    </row>
    <row r="1927" spans="1:5" x14ac:dyDescent="0.25">
      <c r="A1927" s="324" t="s">
        <v>2396</v>
      </c>
      <c r="B1927" s="326" t="s">
        <v>2392</v>
      </c>
      <c r="C1927" s="327"/>
      <c r="D1927" s="330" t="s">
        <v>50</v>
      </c>
      <c r="E1927" s="291" t="s">
        <v>1437</v>
      </c>
    </row>
    <row r="1928" spans="1:5" x14ac:dyDescent="0.25">
      <c r="A1928" s="332"/>
      <c r="B1928" s="333"/>
      <c r="C1928" s="334"/>
      <c r="D1928" s="335"/>
      <c r="E1928" s="292" t="s">
        <v>1438</v>
      </c>
    </row>
    <row r="1929" spans="1:5" x14ac:dyDescent="0.25">
      <c r="A1929" s="316" t="s">
        <v>2397</v>
      </c>
      <c r="B1929" s="318" t="s">
        <v>2392</v>
      </c>
      <c r="C1929" s="319"/>
      <c r="D1929" s="322" t="s">
        <v>50</v>
      </c>
      <c r="E1929" s="293" t="s">
        <v>1437</v>
      </c>
    </row>
    <row r="1930" spans="1:5" x14ac:dyDescent="0.25">
      <c r="A1930" s="317"/>
      <c r="B1930" s="320"/>
      <c r="C1930" s="321"/>
      <c r="D1930" s="323"/>
      <c r="E1930" s="294" t="s">
        <v>1438</v>
      </c>
    </row>
    <row r="1931" spans="1:5" x14ac:dyDescent="0.25">
      <c r="A1931" s="324" t="s">
        <v>2398</v>
      </c>
      <c r="B1931" s="326" t="s">
        <v>2392</v>
      </c>
      <c r="C1931" s="327"/>
      <c r="D1931" s="330" t="s">
        <v>50</v>
      </c>
      <c r="E1931" s="291" t="s">
        <v>1437</v>
      </c>
    </row>
    <row r="1932" spans="1:5" x14ac:dyDescent="0.25">
      <c r="A1932" s="332"/>
      <c r="B1932" s="333"/>
      <c r="C1932" s="334"/>
      <c r="D1932" s="335"/>
      <c r="E1932" s="292" t="s">
        <v>1438</v>
      </c>
    </row>
    <row r="1933" spans="1:5" x14ac:dyDescent="0.25">
      <c r="A1933" s="316" t="s">
        <v>2399</v>
      </c>
      <c r="B1933" s="318" t="s">
        <v>2400</v>
      </c>
      <c r="C1933" s="319"/>
      <c r="D1933" s="322" t="s">
        <v>50</v>
      </c>
      <c r="E1933" s="293" t="s">
        <v>1437</v>
      </c>
    </row>
    <row r="1934" spans="1:5" x14ac:dyDescent="0.25">
      <c r="A1934" s="317"/>
      <c r="B1934" s="320"/>
      <c r="C1934" s="321"/>
      <c r="D1934" s="323"/>
      <c r="E1934" s="294" t="s">
        <v>1438</v>
      </c>
    </row>
    <row r="1935" spans="1:5" x14ac:dyDescent="0.25">
      <c r="A1935" s="324" t="s">
        <v>2401</v>
      </c>
      <c r="B1935" s="326" t="s">
        <v>2400</v>
      </c>
      <c r="C1935" s="327"/>
      <c r="D1935" s="330" t="s">
        <v>50</v>
      </c>
      <c r="E1935" s="291" t="s">
        <v>1437</v>
      </c>
    </row>
    <row r="1936" spans="1:5" x14ac:dyDescent="0.25">
      <c r="A1936" s="332"/>
      <c r="B1936" s="333"/>
      <c r="C1936" s="334"/>
      <c r="D1936" s="335"/>
      <c r="E1936" s="292" t="s">
        <v>1438</v>
      </c>
    </row>
    <row r="1937" spans="1:5" x14ac:dyDescent="0.25">
      <c r="A1937" s="316" t="s">
        <v>2402</v>
      </c>
      <c r="B1937" s="318" t="s">
        <v>2400</v>
      </c>
      <c r="C1937" s="319"/>
      <c r="D1937" s="322" t="s">
        <v>50</v>
      </c>
      <c r="E1937" s="293" t="s">
        <v>1437</v>
      </c>
    </row>
    <row r="1938" spans="1:5" x14ac:dyDescent="0.25">
      <c r="A1938" s="317"/>
      <c r="B1938" s="320"/>
      <c r="C1938" s="321"/>
      <c r="D1938" s="323"/>
      <c r="E1938" s="294" t="s">
        <v>1438</v>
      </c>
    </row>
    <row r="1939" spans="1:5" x14ac:dyDescent="0.25">
      <c r="A1939" s="324" t="s">
        <v>2403</v>
      </c>
      <c r="B1939" s="326" t="s">
        <v>2404</v>
      </c>
      <c r="C1939" s="327"/>
      <c r="D1939" s="330" t="s">
        <v>50</v>
      </c>
      <c r="E1939" s="291" t="s">
        <v>1437</v>
      </c>
    </row>
    <row r="1940" spans="1:5" x14ac:dyDescent="0.25">
      <c r="A1940" s="332"/>
      <c r="B1940" s="333"/>
      <c r="C1940" s="334"/>
      <c r="D1940" s="335"/>
      <c r="E1940" s="292" t="s">
        <v>1438</v>
      </c>
    </row>
    <row r="1941" spans="1:5" x14ac:dyDescent="0.25">
      <c r="A1941" s="316" t="s">
        <v>2405</v>
      </c>
      <c r="B1941" s="318" t="s">
        <v>2404</v>
      </c>
      <c r="C1941" s="319"/>
      <c r="D1941" s="322" t="s">
        <v>50</v>
      </c>
      <c r="E1941" s="293" t="s">
        <v>1437</v>
      </c>
    </row>
    <row r="1942" spans="1:5" x14ac:dyDescent="0.25">
      <c r="A1942" s="317"/>
      <c r="B1942" s="320"/>
      <c r="C1942" s="321"/>
      <c r="D1942" s="323"/>
      <c r="E1942" s="294" t="s">
        <v>1438</v>
      </c>
    </row>
    <row r="1943" spans="1:5" x14ac:dyDescent="0.25">
      <c r="A1943" s="324" t="s">
        <v>2406</v>
      </c>
      <c r="B1943" s="326" t="s">
        <v>2404</v>
      </c>
      <c r="C1943" s="327"/>
      <c r="D1943" s="330" t="s">
        <v>50</v>
      </c>
      <c r="E1943" s="291" t="s">
        <v>1437</v>
      </c>
    </row>
    <row r="1944" spans="1:5" x14ac:dyDescent="0.25">
      <c r="A1944" s="332"/>
      <c r="B1944" s="333"/>
      <c r="C1944" s="334"/>
      <c r="D1944" s="335"/>
      <c r="E1944" s="292" t="s">
        <v>1438</v>
      </c>
    </row>
    <row r="1945" spans="1:5" x14ac:dyDescent="0.25">
      <c r="A1945" s="316" t="s">
        <v>2407</v>
      </c>
      <c r="B1945" s="318" t="s">
        <v>2404</v>
      </c>
      <c r="C1945" s="319"/>
      <c r="D1945" s="322" t="s">
        <v>50</v>
      </c>
      <c r="E1945" s="293" t="s">
        <v>1437</v>
      </c>
    </row>
    <row r="1946" spans="1:5" x14ac:dyDescent="0.25">
      <c r="A1946" s="317"/>
      <c r="B1946" s="320"/>
      <c r="C1946" s="321"/>
      <c r="D1946" s="323"/>
      <c r="E1946" s="294" t="s">
        <v>1438</v>
      </c>
    </row>
    <row r="1947" spans="1:5" x14ac:dyDescent="0.25">
      <c r="A1947" s="324" t="s">
        <v>2214</v>
      </c>
      <c r="B1947" s="326"/>
      <c r="C1947" s="327"/>
      <c r="D1947" s="330" t="s">
        <v>50</v>
      </c>
      <c r="E1947" s="291" t="s">
        <v>1437</v>
      </c>
    </row>
    <row r="1948" spans="1:5" x14ac:dyDescent="0.25">
      <c r="A1948" s="332"/>
      <c r="B1948" s="333"/>
      <c r="C1948" s="334"/>
      <c r="D1948" s="335"/>
      <c r="E1948" s="292" t="s">
        <v>1438</v>
      </c>
    </row>
    <row r="1949" spans="1:5" x14ac:dyDescent="0.25">
      <c r="A1949" s="316" t="s">
        <v>2239</v>
      </c>
      <c r="B1949" s="318"/>
      <c r="C1949" s="319"/>
      <c r="D1949" s="322" t="s">
        <v>50</v>
      </c>
      <c r="E1949" s="293" t="s">
        <v>1437</v>
      </c>
    </row>
    <row r="1950" spans="1:5" x14ac:dyDescent="0.25">
      <c r="A1950" s="317"/>
      <c r="B1950" s="320"/>
      <c r="C1950" s="321"/>
      <c r="D1950" s="323"/>
      <c r="E1950" s="294" t="s">
        <v>1438</v>
      </c>
    </row>
    <row r="1951" spans="1:5" x14ac:dyDescent="0.25">
      <c r="A1951" s="324" t="s">
        <v>2247</v>
      </c>
      <c r="B1951" s="326"/>
      <c r="C1951" s="327"/>
      <c r="D1951" s="330" t="s">
        <v>50</v>
      </c>
      <c r="E1951" s="291" t="s">
        <v>1437</v>
      </c>
    </row>
    <row r="1952" spans="1:5" x14ac:dyDescent="0.25">
      <c r="A1952" s="332"/>
      <c r="B1952" s="333"/>
      <c r="C1952" s="334"/>
      <c r="D1952" s="335"/>
      <c r="E1952" s="292" t="s">
        <v>1438</v>
      </c>
    </row>
    <row r="1953" spans="1:5" x14ac:dyDescent="0.25">
      <c r="A1953" s="316" t="s">
        <v>2256</v>
      </c>
      <c r="B1953" s="318"/>
      <c r="C1953" s="319"/>
      <c r="D1953" s="322" t="s">
        <v>50</v>
      </c>
      <c r="E1953" s="293" t="s">
        <v>1437</v>
      </c>
    </row>
    <row r="1954" spans="1:5" x14ac:dyDescent="0.25">
      <c r="A1954" s="317"/>
      <c r="B1954" s="320"/>
      <c r="C1954" s="321"/>
      <c r="D1954" s="323"/>
      <c r="E1954" s="294" t="s">
        <v>1438</v>
      </c>
    </row>
    <row r="1955" spans="1:5" x14ac:dyDescent="0.25">
      <c r="A1955" s="324" t="s">
        <v>2408</v>
      </c>
      <c r="B1955" s="326"/>
      <c r="C1955" s="327"/>
      <c r="D1955" s="330" t="s">
        <v>50</v>
      </c>
      <c r="E1955" s="291" t="s">
        <v>1437</v>
      </c>
    </row>
    <row r="1956" spans="1:5" x14ac:dyDescent="0.25">
      <c r="A1956" s="332"/>
      <c r="B1956" s="333"/>
      <c r="C1956" s="334"/>
      <c r="D1956" s="335"/>
      <c r="E1956" s="292" t="s">
        <v>1438</v>
      </c>
    </row>
    <row r="1957" spans="1:5" x14ac:dyDescent="0.25">
      <c r="A1957" s="316" t="s">
        <v>2278</v>
      </c>
      <c r="B1957" s="318"/>
      <c r="C1957" s="319"/>
      <c r="D1957" s="322" t="s">
        <v>50</v>
      </c>
      <c r="E1957" s="293" t="s">
        <v>1437</v>
      </c>
    </row>
    <row r="1958" spans="1:5" x14ac:dyDescent="0.25">
      <c r="A1958" s="317"/>
      <c r="B1958" s="320"/>
      <c r="C1958" s="321"/>
      <c r="D1958" s="323"/>
      <c r="E1958" s="294" t="s">
        <v>1438</v>
      </c>
    </row>
    <row r="1959" spans="1:5" x14ac:dyDescent="0.25">
      <c r="A1959" s="324" t="s">
        <v>2286</v>
      </c>
      <c r="B1959" s="326"/>
      <c r="C1959" s="327"/>
      <c r="D1959" s="330" t="s">
        <v>50</v>
      </c>
      <c r="E1959" s="291" t="s">
        <v>1437</v>
      </c>
    </row>
    <row r="1960" spans="1:5" x14ac:dyDescent="0.25">
      <c r="A1960" s="332"/>
      <c r="B1960" s="333"/>
      <c r="C1960" s="334"/>
      <c r="D1960" s="335"/>
      <c r="E1960" s="292" t="s">
        <v>1438</v>
      </c>
    </row>
    <row r="1961" spans="1:5" x14ac:dyDescent="0.25">
      <c r="A1961" s="316" t="s">
        <v>2300</v>
      </c>
      <c r="B1961" s="318"/>
      <c r="C1961" s="319"/>
      <c r="D1961" s="322" t="s">
        <v>50</v>
      </c>
      <c r="E1961" s="293" t="s">
        <v>1437</v>
      </c>
    </row>
    <row r="1962" spans="1:5" x14ac:dyDescent="0.25">
      <c r="A1962" s="317"/>
      <c r="B1962" s="320"/>
      <c r="C1962" s="321"/>
      <c r="D1962" s="323"/>
      <c r="E1962" s="294" t="s">
        <v>1438</v>
      </c>
    </row>
    <row r="1963" spans="1:5" x14ac:dyDescent="0.25">
      <c r="A1963" s="324" t="s">
        <v>2306</v>
      </c>
      <c r="B1963" s="326"/>
      <c r="C1963" s="327"/>
      <c r="D1963" s="330" t="s">
        <v>50</v>
      </c>
      <c r="E1963" s="291" t="s">
        <v>1437</v>
      </c>
    </row>
    <row r="1964" spans="1:5" x14ac:dyDescent="0.25">
      <c r="A1964" s="332"/>
      <c r="B1964" s="333"/>
      <c r="C1964" s="334"/>
      <c r="D1964" s="335"/>
      <c r="E1964" s="292" t="s">
        <v>1438</v>
      </c>
    </row>
    <row r="1965" spans="1:5" x14ac:dyDescent="0.25">
      <c r="A1965" s="316" t="s">
        <v>2311</v>
      </c>
      <c r="B1965" s="318"/>
      <c r="C1965" s="319"/>
      <c r="D1965" s="322" t="s">
        <v>50</v>
      </c>
      <c r="E1965" s="293" t="s">
        <v>1437</v>
      </c>
    </row>
    <row r="1966" spans="1:5" x14ac:dyDescent="0.25">
      <c r="A1966" s="317"/>
      <c r="B1966" s="320"/>
      <c r="C1966" s="321"/>
      <c r="D1966" s="323"/>
      <c r="E1966" s="294" t="s">
        <v>1438</v>
      </c>
    </row>
    <row r="1967" spans="1:5" x14ac:dyDescent="0.25">
      <c r="A1967" s="324" t="s">
        <v>2321</v>
      </c>
      <c r="B1967" s="326"/>
      <c r="C1967" s="327"/>
      <c r="D1967" s="330" t="s">
        <v>50</v>
      </c>
      <c r="E1967" s="291" t="s">
        <v>1437</v>
      </c>
    </row>
    <row r="1968" spans="1:5" x14ac:dyDescent="0.25">
      <c r="A1968" s="332"/>
      <c r="B1968" s="333"/>
      <c r="C1968" s="334"/>
      <c r="D1968" s="335"/>
      <c r="E1968" s="292" t="s">
        <v>1438</v>
      </c>
    </row>
    <row r="1969" spans="1:5" x14ac:dyDescent="0.25">
      <c r="A1969" s="316" t="s">
        <v>2346</v>
      </c>
      <c r="B1969" s="318"/>
      <c r="C1969" s="319"/>
      <c r="D1969" s="322" t="s">
        <v>50</v>
      </c>
      <c r="E1969" s="293" t="s">
        <v>1437</v>
      </c>
    </row>
    <row r="1970" spans="1:5" x14ac:dyDescent="0.25">
      <c r="A1970" s="317"/>
      <c r="B1970" s="320"/>
      <c r="C1970" s="321"/>
      <c r="D1970" s="323"/>
      <c r="E1970" s="294" t="s">
        <v>1438</v>
      </c>
    </row>
    <row r="1971" spans="1:5" x14ac:dyDescent="0.25">
      <c r="A1971" s="324" t="s">
        <v>2364</v>
      </c>
      <c r="B1971" s="326"/>
      <c r="C1971" s="327"/>
      <c r="D1971" s="330" t="s">
        <v>50</v>
      </c>
      <c r="E1971" s="291" t="s">
        <v>1437</v>
      </c>
    </row>
    <row r="1972" spans="1:5" x14ac:dyDescent="0.25">
      <c r="A1972" s="332"/>
      <c r="B1972" s="333"/>
      <c r="C1972" s="334"/>
      <c r="D1972" s="335"/>
      <c r="E1972" s="292" t="s">
        <v>1438</v>
      </c>
    </row>
    <row r="1973" spans="1:5" x14ac:dyDescent="0.25">
      <c r="A1973" s="316" t="s">
        <v>2370</v>
      </c>
      <c r="B1973" s="318"/>
      <c r="C1973" s="319"/>
      <c r="D1973" s="322" t="s">
        <v>50</v>
      </c>
      <c r="E1973" s="293" t="s">
        <v>1437</v>
      </c>
    </row>
    <row r="1974" spans="1:5" x14ac:dyDescent="0.25">
      <c r="A1974" s="317"/>
      <c r="B1974" s="320"/>
      <c r="C1974" s="321"/>
      <c r="D1974" s="323"/>
      <c r="E1974" s="294" t="s">
        <v>1438</v>
      </c>
    </row>
    <row r="1975" spans="1:5" x14ac:dyDescent="0.25">
      <c r="A1975" s="324" t="s">
        <v>2383</v>
      </c>
      <c r="B1975" s="326"/>
      <c r="C1975" s="327"/>
      <c r="D1975" s="330" t="s">
        <v>50</v>
      </c>
      <c r="E1975" s="291" t="s">
        <v>1437</v>
      </c>
    </row>
    <row r="1976" spans="1:5" x14ac:dyDescent="0.25">
      <c r="A1976" s="332"/>
      <c r="B1976" s="333"/>
      <c r="C1976" s="334"/>
      <c r="D1976" s="335"/>
      <c r="E1976" s="292" t="s">
        <v>1438</v>
      </c>
    </row>
    <row r="1977" spans="1:5" x14ac:dyDescent="0.25">
      <c r="A1977" s="316" t="s">
        <v>2388</v>
      </c>
      <c r="B1977" s="318"/>
      <c r="C1977" s="319"/>
      <c r="D1977" s="322" t="s">
        <v>50</v>
      </c>
      <c r="E1977" s="293" t="s">
        <v>1437</v>
      </c>
    </row>
    <row r="1978" spans="1:5" x14ac:dyDescent="0.25">
      <c r="A1978" s="317"/>
      <c r="B1978" s="320"/>
      <c r="C1978" s="321"/>
      <c r="D1978" s="323"/>
      <c r="E1978" s="294" t="s">
        <v>1438</v>
      </c>
    </row>
    <row r="1979" spans="1:5" x14ac:dyDescent="0.25">
      <c r="A1979" s="324" t="s">
        <v>2392</v>
      </c>
      <c r="B1979" s="326"/>
      <c r="C1979" s="327"/>
      <c r="D1979" s="330" t="s">
        <v>50</v>
      </c>
      <c r="E1979" s="291" t="s">
        <v>1437</v>
      </c>
    </row>
    <row r="1980" spans="1:5" x14ac:dyDescent="0.25">
      <c r="A1980" s="332"/>
      <c r="B1980" s="333"/>
      <c r="C1980" s="334"/>
      <c r="D1980" s="335"/>
      <c r="E1980" s="292" t="s">
        <v>1438</v>
      </c>
    </row>
    <row r="1981" spans="1:5" x14ac:dyDescent="0.25">
      <c r="A1981" s="316" t="s">
        <v>2400</v>
      </c>
      <c r="B1981" s="318"/>
      <c r="C1981" s="319"/>
      <c r="D1981" s="322" t="s">
        <v>50</v>
      </c>
      <c r="E1981" s="293" t="s">
        <v>1437</v>
      </c>
    </row>
    <row r="1982" spans="1:5" x14ac:dyDescent="0.25">
      <c r="A1982" s="317"/>
      <c r="B1982" s="320"/>
      <c r="C1982" s="321"/>
      <c r="D1982" s="323"/>
      <c r="E1982" s="294" t="s">
        <v>1438</v>
      </c>
    </row>
    <row r="1983" spans="1:5" x14ac:dyDescent="0.25">
      <c r="A1983" s="324" t="s">
        <v>2330</v>
      </c>
      <c r="B1983" s="326"/>
      <c r="C1983" s="327"/>
      <c r="D1983" s="330" t="s">
        <v>50</v>
      </c>
      <c r="E1983" s="291" t="s">
        <v>1437</v>
      </c>
    </row>
    <row r="1984" spans="1:5" x14ac:dyDescent="0.25">
      <c r="A1984" s="332"/>
      <c r="B1984" s="333"/>
      <c r="C1984" s="334"/>
      <c r="D1984" s="335"/>
      <c r="E1984" s="292" t="s">
        <v>1438</v>
      </c>
    </row>
    <row r="1985" spans="1:5" x14ac:dyDescent="0.25">
      <c r="A1985" s="316" t="s">
        <v>2409</v>
      </c>
      <c r="B1985" s="318" t="s">
        <v>2214</v>
      </c>
      <c r="C1985" s="319"/>
      <c r="D1985" s="322" t="s">
        <v>50</v>
      </c>
      <c r="E1985" s="293" t="s">
        <v>1437</v>
      </c>
    </row>
    <row r="1986" spans="1:5" x14ac:dyDescent="0.25">
      <c r="A1986" s="317"/>
      <c r="B1986" s="320"/>
      <c r="C1986" s="321"/>
      <c r="D1986" s="323"/>
      <c r="E1986" s="294" t="s">
        <v>1438</v>
      </c>
    </row>
    <row r="1987" spans="1:5" x14ac:dyDescent="0.25">
      <c r="A1987" s="324" t="s">
        <v>2410</v>
      </c>
      <c r="B1987" s="326" t="s">
        <v>2214</v>
      </c>
      <c r="C1987" s="327"/>
      <c r="D1987" s="330" t="s">
        <v>50</v>
      </c>
      <c r="E1987" s="291" t="s">
        <v>1437</v>
      </c>
    </row>
    <row r="1988" spans="1:5" x14ac:dyDescent="0.25">
      <c r="A1988" s="332"/>
      <c r="B1988" s="333"/>
      <c r="C1988" s="334"/>
      <c r="D1988" s="335"/>
      <c r="E1988" s="292" t="s">
        <v>1438</v>
      </c>
    </row>
    <row r="1989" spans="1:5" x14ac:dyDescent="0.25">
      <c r="A1989" s="316" t="s">
        <v>2411</v>
      </c>
      <c r="B1989" s="318" t="s">
        <v>2214</v>
      </c>
      <c r="C1989" s="319"/>
      <c r="D1989" s="322" t="s">
        <v>50</v>
      </c>
      <c r="E1989" s="293" t="s">
        <v>1437</v>
      </c>
    </row>
    <row r="1990" spans="1:5" x14ac:dyDescent="0.25">
      <c r="A1990" s="317"/>
      <c r="B1990" s="320"/>
      <c r="C1990" s="321"/>
      <c r="D1990" s="323"/>
      <c r="E1990" s="294" t="s">
        <v>1438</v>
      </c>
    </row>
    <row r="1991" spans="1:5" x14ac:dyDescent="0.25">
      <c r="A1991" s="324" t="s">
        <v>2412</v>
      </c>
      <c r="B1991" s="326" t="s">
        <v>2239</v>
      </c>
      <c r="C1991" s="327"/>
      <c r="D1991" s="330" t="s">
        <v>50</v>
      </c>
      <c r="E1991" s="291" t="s">
        <v>1437</v>
      </c>
    </row>
    <row r="1992" spans="1:5" x14ac:dyDescent="0.25">
      <c r="A1992" s="332"/>
      <c r="B1992" s="333"/>
      <c r="C1992" s="334"/>
      <c r="D1992" s="335"/>
      <c r="E1992" s="292" t="s">
        <v>1438</v>
      </c>
    </row>
    <row r="1993" spans="1:5" x14ac:dyDescent="0.25">
      <c r="A1993" s="316" t="s">
        <v>2413</v>
      </c>
      <c r="B1993" s="318" t="s">
        <v>2239</v>
      </c>
      <c r="C1993" s="319"/>
      <c r="D1993" s="322" t="s">
        <v>50</v>
      </c>
      <c r="E1993" s="293" t="s">
        <v>1437</v>
      </c>
    </row>
    <row r="1994" spans="1:5" x14ac:dyDescent="0.25">
      <c r="A1994" s="317"/>
      <c r="B1994" s="320"/>
      <c r="C1994" s="321"/>
      <c r="D1994" s="323"/>
      <c r="E1994" s="294" t="s">
        <v>1438</v>
      </c>
    </row>
    <row r="1995" spans="1:5" x14ac:dyDescent="0.25">
      <c r="A1995" s="324" t="s">
        <v>1782</v>
      </c>
      <c r="B1995" s="326" t="s">
        <v>2247</v>
      </c>
      <c r="C1995" s="327"/>
      <c r="D1995" s="330" t="s">
        <v>50</v>
      </c>
      <c r="E1995" s="291" t="s">
        <v>1437</v>
      </c>
    </row>
    <row r="1996" spans="1:5" x14ac:dyDescent="0.25">
      <c r="A1996" s="332"/>
      <c r="B1996" s="333"/>
      <c r="C1996" s="334"/>
      <c r="D1996" s="335"/>
      <c r="E1996" s="292" t="s">
        <v>1438</v>
      </c>
    </row>
    <row r="1997" spans="1:5" x14ac:dyDescent="0.25">
      <c r="A1997" s="316" t="s">
        <v>2414</v>
      </c>
      <c r="B1997" s="318" t="s">
        <v>2247</v>
      </c>
      <c r="C1997" s="319"/>
      <c r="D1997" s="322" t="s">
        <v>50</v>
      </c>
      <c r="E1997" s="293" t="s">
        <v>1437</v>
      </c>
    </row>
    <row r="1998" spans="1:5" x14ac:dyDescent="0.25">
      <c r="A1998" s="317"/>
      <c r="B1998" s="320"/>
      <c r="C1998" s="321"/>
      <c r="D1998" s="323"/>
      <c r="E1998" s="294" t="s">
        <v>1438</v>
      </c>
    </row>
    <row r="1999" spans="1:5" x14ac:dyDescent="0.25">
      <c r="A1999" s="324" t="s">
        <v>2415</v>
      </c>
      <c r="B1999" s="326" t="s">
        <v>2247</v>
      </c>
      <c r="C1999" s="327"/>
      <c r="D1999" s="330" t="s">
        <v>50</v>
      </c>
      <c r="E1999" s="291" t="s">
        <v>1437</v>
      </c>
    </row>
    <row r="2000" spans="1:5" x14ac:dyDescent="0.25">
      <c r="A2000" s="332"/>
      <c r="B2000" s="333"/>
      <c r="C2000" s="334"/>
      <c r="D2000" s="335"/>
      <c r="E2000" s="292" t="s">
        <v>1438</v>
      </c>
    </row>
    <row r="2001" spans="1:5" x14ac:dyDescent="0.25">
      <c r="A2001" s="316" t="s">
        <v>2416</v>
      </c>
      <c r="B2001" s="318" t="s">
        <v>2278</v>
      </c>
      <c r="C2001" s="319"/>
      <c r="D2001" s="322" t="s">
        <v>50</v>
      </c>
      <c r="E2001" s="293" t="s">
        <v>1437</v>
      </c>
    </row>
    <row r="2002" spans="1:5" x14ac:dyDescent="0.25">
      <c r="A2002" s="317"/>
      <c r="B2002" s="320"/>
      <c r="C2002" s="321"/>
      <c r="D2002" s="323"/>
      <c r="E2002" s="294" t="s">
        <v>1438</v>
      </c>
    </row>
    <row r="2003" spans="1:5" x14ac:dyDescent="0.25">
      <c r="A2003" s="324" t="s">
        <v>2417</v>
      </c>
      <c r="B2003" s="326" t="s">
        <v>2286</v>
      </c>
      <c r="C2003" s="327"/>
      <c r="D2003" s="330" t="s">
        <v>50</v>
      </c>
      <c r="E2003" s="291" t="s">
        <v>1437</v>
      </c>
    </row>
    <row r="2004" spans="1:5" x14ac:dyDescent="0.25">
      <c r="A2004" s="332"/>
      <c r="B2004" s="333"/>
      <c r="C2004" s="334"/>
      <c r="D2004" s="335"/>
      <c r="E2004" s="292" t="s">
        <v>1438</v>
      </c>
    </row>
    <row r="2005" spans="1:5" x14ac:dyDescent="0.25">
      <c r="A2005" s="316" t="s">
        <v>2418</v>
      </c>
      <c r="B2005" s="318" t="s">
        <v>2300</v>
      </c>
      <c r="C2005" s="319"/>
      <c r="D2005" s="322" t="s">
        <v>50</v>
      </c>
      <c r="E2005" s="293" t="s">
        <v>1437</v>
      </c>
    </row>
    <row r="2006" spans="1:5" x14ac:dyDescent="0.25">
      <c r="A2006" s="317"/>
      <c r="B2006" s="320"/>
      <c r="C2006" s="321"/>
      <c r="D2006" s="323"/>
      <c r="E2006" s="294" t="s">
        <v>1438</v>
      </c>
    </row>
    <row r="2007" spans="1:5" x14ac:dyDescent="0.25">
      <c r="A2007" s="324" t="s">
        <v>2419</v>
      </c>
      <c r="B2007" s="326" t="s">
        <v>2311</v>
      </c>
      <c r="C2007" s="327"/>
      <c r="D2007" s="330" t="s">
        <v>50</v>
      </c>
      <c r="E2007" s="291" t="s">
        <v>1437</v>
      </c>
    </row>
    <row r="2008" spans="1:5" x14ac:dyDescent="0.25">
      <c r="A2008" s="332"/>
      <c r="B2008" s="333"/>
      <c r="C2008" s="334"/>
      <c r="D2008" s="335"/>
      <c r="E2008" s="292" t="s">
        <v>1438</v>
      </c>
    </row>
    <row r="2009" spans="1:5" x14ac:dyDescent="0.25">
      <c r="A2009" s="316" t="s">
        <v>2420</v>
      </c>
      <c r="B2009" s="318" t="s">
        <v>2311</v>
      </c>
      <c r="C2009" s="319"/>
      <c r="D2009" s="322" t="s">
        <v>50</v>
      </c>
      <c r="E2009" s="293" t="s">
        <v>1437</v>
      </c>
    </row>
    <row r="2010" spans="1:5" x14ac:dyDescent="0.25">
      <c r="A2010" s="317"/>
      <c r="B2010" s="320"/>
      <c r="C2010" s="321"/>
      <c r="D2010" s="323"/>
      <c r="E2010" s="294" t="s">
        <v>1438</v>
      </c>
    </row>
    <row r="2011" spans="1:5" x14ac:dyDescent="0.25">
      <c r="A2011" s="324" t="s">
        <v>2421</v>
      </c>
      <c r="B2011" s="326" t="s">
        <v>2321</v>
      </c>
      <c r="C2011" s="327"/>
      <c r="D2011" s="330" t="s">
        <v>50</v>
      </c>
      <c r="E2011" s="291" t="s">
        <v>1437</v>
      </c>
    </row>
    <row r="2012" spans="1:5" x14ac:dyDescent="0.25">
      <c r="A2012" s="332"/>
      <c r="B2012" s="333"/>
      <c r="C2012" s="334"/>
      <c r="D2012" s="335"/>
      <c r="E2012" s="292" t="s">
        <v>1438</v>
      </c>
    </row>
    <row r="2013" spans="1:5" x14ac:dyDescent="0.25">
      <c r="A2013" s="316" t="s">
        <v>2422</v>
      </c>
      <c r="B2013" s="318" t="s">
        <v>2321</v>
      </c>
      <c r="C2013" s="319"/>
      <c r="D2013" s="322" t="s">
        <v>50</v>
      </c>
      <c r="E2013" s="293" t="s">
        <v>1437</v>
      </c>
    </row>
    <row r="2014" spans="1:5" x14ac:dyDescent="0.25">
      <c r="A2014" s="317"/>
      <c r="B2014" s="320"/>
      <c r="C2014" s="321"/>
      <c r="D2014" s="323"/>
      <c r="E2014" s="294" t="s">
        <v>1438</v>
      </c>
    </row>
    <row r="2015" spans="1:5" x14ac:dyDescent="0.25">
      <c r="A2015" s="324" t="s">
        <v>2423</v>
      </c>
      <c r="B2015" s="326" t="s">
        <v>2364</v>
      </c>
      <c r="C2015" s="327"/>
      <c r="D2015" s="330" t="s">
        <v>50</v>
      </c>
      <c r="E2015" s="291" t="s">
        <v>1437</v>
      </c>
    </row>
    <row r="2016" spans="1:5" x14ac:dyDescent="0.25">
      <c r="A2016" s="332"/>
      <c r="B2016" s="333"/>
      <c r="C2016" s="334"/>
      <c r="D2016" s="335"/>
      <c r="E2016" s="292" t="s">
        <v>1438</v>
      </c>
    </row>
    <row r="2017" spans="1:5" x14ac:dyDescent="0.25">
      <c r="A2017" s="316" t="s">
        <v>2424</v>
      </c>
      <c r="B2017" s="318" t="s">
        <v>2392</v>
      </c>
      <c r="C2017" s="319"/>
      <c r="D2017" s="322" t="s">
        <v>50</v>
      </c>
      <c r="E2017" s="293" t="s">
        <v>1437</v>
      </c>
    </row>
    <row r="2018" spans="1:5" x14ac:dyDescent="0.25">
      <c r="A2018" s="317"/>
      <c r="B2018" s="320"/>
      <c r="C2018" s="321"/>
      <c r="D2018" s="323"/>
      <c r="E2018" s="294" t="s">
        <v>1438</v>
      </c>
    </row>
    <row r="2019" spans="1:5" x14ac:dyDescent="0.25">
      <c r="A2019" s="287" t="s">
        <v>2425</v>
      </c>
      <c r="B2019" s="336"/>
      <c r="C2019" s="337"/>
      <c r="D2019" s="278" t="s">
        <v>50</v>
      </c>
      <c r="E2019" s="288"/>
    </row>
    <row r="2020" spans="1:5" x14ac:dyDescent="0.25">
      <c r="A2020" s="316" t="s">
        <v>2426</v>
      </c>
      <c r="B2020" s="318" t="s">
        <v>2346</v>
      </c>
      <c r="C2020" s="319"/>
      <c r="D2020" s="322" t="s">
        <v>50</v>
      </c>
      <c r="E2020" s="293" t="s">
        <v>1437</v>
      </c>
    </row>
    <row r="2021" spans="1:5" x14ac:dyDescent="0.25">
      <c r="A2021" s="317"/>
      <c r="B2021" s="320"/>
      <c r="C2021" s="321"/>
      <c r="D2021" s="323"/>
      <c r="E2021" s="294" t="s">
        <v>1438</v>
      </c>
    </row>
    <row r="2022" spans="1:5" x14ac:dyDescent="0.25">
      <c r="A2022" s="324" t="s">
        <v>2427</v>
      </c>
      <c r="B2022" s="326" t="s">
        <v>2370</v>
      </c>
      <c r="C2022" s="327"/>
      <c r="D2022" s="330" t="s">
        <v>50</v>
      </c>
      <c r="E2022" s="291" t="s">
        <v>1437</v>
      </c>
    </row>
    <row r="2023" spans="1:5" x14ac:dyDescent="0.25">
      <c r="A2023" s="332"/>
      <c r="B2023" s="333"/>
      <c r="C2023" s="334"/>
      <c r="D2023" s="335"/>
      <c r="E2023" s="292" t="s">
        <v>1438</v>
      </c>
    </row>
    <row r="2024" spans="1:5" x14ac:dyDescent="0.25">
      <c r="A2024" s="316" t="s">
        <v>2428</v>
      </c>
      <c r="B2024" s="318" t="s">
        <v>2400</v>
      </c>
      <c r="C2024" s="319"/>
      <c r="D2024" s="322" t="s">
        <v>50</v>
      </c>
      <c r="E2024" s="293" t="s">
        <v>1437</v>
      </c>
    </row>
    <row r="2025" spans="1:5" x14ac:dyDescent="0.25">
      <c r="A2025" s="317"/>
      <c r="B2025" s="320"/>
      <c r="C2025" s="321"/>
      <c r="D2025" s="323"/>
      <c r="E2025" s="294" t="s">
        <v>1438</v>
      </c>
    </row>
    <row r="2026" spans="1:5" x14ac:dyDescent="0.25">
      <c r="A2026" s="324" t="s">
        <v>2429</v>
      </c>
      <c r="B2026" s="326" t="s">
        <v>2404</v>
      </c>
      <c r="C2026" s="327"/>
      <c r="D2026" s="330" t="s">
        <v>50</v>
      </c>
      <c r="E2026" s="291" t="s">
        <v>1437</v>
      </c>
    </row>
    <row r="2027" spans="1:5" x14ac:dyDescent="0.25">
      <c r="A2027" s="332"/>
      <c r="B2027" s="333"/>
      <c r="C2027" s="334"/>
      <c r="D2027" s="335"/>
      <c r="E2027" s="292" t="s">
        <v>1438</v>
      </c>
    </row>
    <row r="2028" spans="1:5" x14ac:dyDescent="0.25">
      <c r="A2028" s="316" t="s">
        <v>2430</v>
      </c>
      <c r="B2028" s="318" t="s">
        <v>2346</v>
      </c>
      <c r="C2028" s="319"/>
      <c r="D2028" s="322" t="s">
        <v>50</v>
      </c>
      <c r="E2028" s="293" t="s">
        <v>1437</v>
      </c>
    </row>
    <row r="2029" spans="1:5" x14ac:dyDescent="0.25">
      <c r="A2029" s="317"/>
      <c r="B2029" s="320"/>
      <c r="C2029" s="321"/>
      <c r="D2029" s="323"/>
      <c r="E2029" s="294" t="s">
        <v>1438</v>
      </c>
    </row>
    <row r="2030" spans="1:5" x14ac:dyDescent="0.25">
      <c r="A2030" s="324" t="s">
        <v>2431</v>
      </c>
      <c r="B2030" s="326" t="s">
        <v>2239</v>
      </c>
      <c r="C2030" s="327"/>
      <c r="D2030" s="330" t="s">
        <v>50</v>
      </c>
      <c r="E2030" s="291" t="s">
        <v>1437</v>
      </c>
    </row>
    <row r="2031" spans="1:5" x14ac:dyDescent="0.25">
      <c r="A2031" s="332"/>
      <c r="B2031" s="333"/>
      <c r="C2031" s="334"/>
      <c r="D2031" s="335"/>
      <c r="E2031" s="292" t="s">
        <v>1438</v>
      </c>
    </row>
    <row r="2032" spans="1:5" x14ac:dyDescent="0.25">
      <c r="A2032" s="316" t="s">
        <v>2432</v>
      </c>
      <c r="B2032" s="318" t="s">
        <v>2256</v>
      </c>
      <c r="C2032" s="319"/>
      <c r="D2032" s="322" t="s">
        <v>50</v>
      </c>
      <c r="E2032" s="293" t="s">
        <v>1437</v>
      </c>
    </row>
    <row r="2033" spans="1:5" x14ac:dyDescent="0.25">
      <c r="A2033" s="317"/>
      <c r="B2033" s="320"/>
      <c r="C2033" s="321"/>
      <c r="D2033" s="323"/>
      <c r="E2033" s="294" t="s">
        <v>1438</v>
      </c>
    </row>
    <row r="2034" spans="1:5" x14ac:dyDescent="0.25">
      <c r="A2034" s="324" t="s">
        <v>2433</v>
      </c>
      <c r="B2034" s="326" t="s">
        <v>2311</v>
      </c>
      <c r="C2034" s="327"/>
      <c r="D2034" s="330" t="s">
        <v>50</v>
      </c>
      <c r="E2034" s="291" t="s">
        <v>1437</v>
      </c>
    </row>
    <row r="2035" spans="1:5" x14ac:dyDescent="0.25">
      <c r="A2035" s="332"/>
      <c r="B2035" s="333"/>
      <c r="C2035" s="334"/>
      <c r="D2035" s="335"/>
      <c r="E2035" s="292" t="s">
        <v>1438</v>
      </c>
    </row>
    <row r="2036" spans="1:5" x14ac:dyDescent="0.25">
      <c r="A2036" s="316" t="s">
        <v>2434</v>
      </c>
      <c r="B2036" s="318" t="s">
        <v>2346</v>
      </c>
      <c r="C2036" s="319"/>
      <c r="D2036" s="322" t="s">
        <v>50</v>
      </c>
      <c r="E2036" s="293" t="s">
        <v>1437</v>
      </c>
    </row>
    <row r="2037" spans="1:5" x14ac:dyDescent="0.25">
      <c r="A2037" s="317"/>
      <c r="B2037" s="320"/>
      <c r="C2037" s="321"/>
      <c r="D2037" s="323"/>
      <c r="E2037" s="294" t="s">
        <v>1438</v>
      </c>
    </row>
    <row r="2038" spans="1:5" x14ac:dyDescent="0.25">
      <c r="A2038" s="324" t="s">
        <v>1862</v>
      </c>
      <c r="B2038" s="326" t="s">
        <v>2364</v>
      </c>
      <c r="C2038" s="327"/>
      <c r="D2038" s="330" t="s">
        <v>50</v>
      </c>
      <c r="E2038" s="291" t="s">
        <v>1437</v>
      </c>
    </row>
    <row r="2039" spans="1:5" x14ac:dyDescent="0.25">
      <c r="A2039" s="332"/>
      <c r="B2039" s="333"/>
      <c r="C2039" s="334"/>
      <c r="D2039" s="335"/>
      <c r="E2039" s="292" t="s">
        <v>1438</v>
      </c>
    </row>
    <row r="2040" spans="1:5" x14ac:dyDescent="0.25">
      <c r="A2040" s="316" t="s">
        <v>2435</v>
      </c>
      <c r="B2040" s="318" t="s">
        <v>2370</v>
      </c>
      <c r="C2040" s="319"/>
      <c r="D2040" s="322" t="s">
        <v>50</v>
      </c>
      <c r="E2040" s="293" t="s">
        <v>1437</v>
      </c>
    </row>
    <row r="2041" spans="1:5" x14ac:dyDescent="0.25">
      <c r="A2041" s="317"/>
      <c r="B2041" s="320"/>
      <c r="C2041" s="321"/>
      <c r="D2041" s="323"/>
      <c r="E2041" s="294" t="s">
        <v>1438</v>
      </c>
    </row>
    <row r="2042" spans="1:5" x14ac:dyDescent="0.25">
      <c r="A2042" s="324" t="s">
        <v>2436</v>
      </c>
      <c r="B2042" s="326" t="s">
        <v>2392</v>
      </c>
      <c r="C2042" s="327"/>
      <c r="D2042" s="330" t="s">
        <v>50</v>
      </c>
      <c r="E2042" s="291" t="s">
        <v>1437</v>
      </c>
    </row>
    <row r="2043" spans="1:5" x14ac:dyDescent="0.25">
      <c r="A2043" s="332"/>
      <c r="B2043" s="333"/>
      <c r="C2043" s="334"/>
      <c r="D2043" s="335"/>
      <c r="E2043" s="292" t="s">
        <v>1438</v>
      </c>
    </row>
    <row r="2044" spans="1:5" x14ac:dyDescent="0.25">
      <c r="A2044" s="316" t="s">
        <v>2437</v>
      </c>
      <c r="B2044" s="318" t="s">
        <v>2214</v>
      </c>
      <c r="C2044" s="319"/>
      <c r="D2044" s="322" t="s">
        <v>50</v>
      </c>
      <c r="E2044" s="293" t="s">
        <v>1437</v>
      </c>
    </row>
    <row r="2045" spans="1:5" x14ac:dyDescent="0.25">
      <c r="A2045" s="317"/>
      <c r="B2045" s="320"/>
      <c r="C2045" s="321"/>
      <c r="D2045" s="323"/>
      <c r="E2045" s="294" t="s">
        <v>1438</v>
      </c>
    </row>
    <row r="2046" spans="1:5" x14ac:dyDescent="0.25">
      <c r="A2046" s="324" t="s">
        <v>2438</v>
      </c>
      <c r="B2046" s="326" t="s">
        <v>2239</v>
      </c>
      <c r="C2046" s="327"/>
      <c r="D2046" s="330" t="s">
        <v>50</v>
      </c>
      <c r="E2046" s="291" t="s">
        <v>1437</v>
      </c>
    </row>
    <row r="2047" spans="1:5" x14ac:dyDescent="0.25">
      <c r="A2047" s="332"/>
      <c r="B2047" s="333"/>
      <c r="C2047" s="334"/>
      <c r="D2047" s="335"/>
      <c r="E2047" s="292" t="s">
        <v>1438</v>
      </c>
    </row>
    <row r="2048" spans="1:5" x14ac:dyDescent="0.25">
      <c r="A2048" s="316" t="s">
        <v>2404</v>
      </c>
      <c r="B2048" s="318"/>
      <c r="C2048" s="319"/>
      <c r="D2048" s="322" t="s">
        <v>50</v>
      </c>
      <c r="E2048" s="293" t="s">
        <v>1437</v>
      </c>
    </row>
    <row r="2049" spans="1:5" x14ac:dyDescent="0.25">
      <c r="A2049" s="317"/>
      <c r="B2049" s="320"/>
      <c r="C2049" s="321"/>
      <c r="D2049" s="323"/>
      <c r="E2049" s="294" t="s">
        <v>1438</v>
      </c>
    </row>
    <row r="2050" spans="1:5" x14ac:dyDescent="0.25">
      <c r="A2050" s="324" t="s">
        <v>2262</v>
      </c>
      <c r="B2050" s="326"/>
      <c r="C2050" s="327"/>
      <c r="D2050" s="330" t="s">
        <v>50</v>
      </c>
      <c r="E2050" s="291" t="s">
        <v>1437</v>
      </c>
    </row>
    <row r="2051" spans="1:5" ht="14.4" thickBot="1" x14ac:dyDescent="0.3">
      <c r="A2051" s="325"/>
      <c r="B2051" s="328"/>
      <c r="C2051" s="329"/>
      <c r="D2051" s="331"/>
      <c r="E2051" s="295" t="s">
        <v>1438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D8" sqref="D8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7" t="s">
        <v>54</v>
      </c>
      <c r="N1" s="347"/>
    </row>
    <row r="2" spans="1:14" x14ac:dyDescent="0.6">
      <c r="A2" s="348" t="s">
        <v>55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x14ac:dyDescent="0.6">
      <c r="A3" s="348" t="str">
        <f>'1.สรุปรายงานการส่งงบ '!A3:H3</f>
        <v xml:space="preserve">สำหรับเดือน พฤษภาคม   ปีงบประมาณ 2565 (ข้อมูล ณ วันที่ 26 มิถุนายน 2565 เวลา 09.30 น.) 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x14ac:dyDescent="0.6">
      <c r="A4" s="349" t="s">
        <v>56</v>
      </c>
      <c r="B4" s="349"/>
      <c r="C4" s="350" t="s">
        <v>57</v>
      </c>
      <c r="D4" s="350"/>
      <c r="E4" s="349" t="s">
        <v>58</v>
      </c>
      <c r="F4" s="349"/>
      <c r="G4" s="351" t="s">
        <v>59</v>
      </c>
      <c r="H4" s="351"/>
      <c r="I4" s="351" t="s">
        <v>60</v>
      </c>
      <c r="J4" s="351"/>
      <c r="K4" s="351" t="s">
        <v>61</v>
      </c>
      <c r="L4" s="351"/>
      <c r="M4" s="351" t="s">
        <v>62</v>
      </c>
      <c r="N4" s="351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50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45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50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50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50</v>
      </c>
      <c r="E9" s="3" t="s">
        <v>81</v>
      </c>
      <c r="F9" s="61">
        <v>50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50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1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45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45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49.375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50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50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49.285714285714285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50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50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50</v>
      </c>
    </row>
    <row r="28" spans="1:14" ht="21.6" thickTop="1" x14ac:dyDescent="0.6"/>
    <row r="33" spans="4:8" x14ac:dyDescent="0.6">
      <c r="D33" s="49"/>
      <c r="E33" s="49"/>
      <c r="F33" s="49"/>
      <c r="G33" s="49"/>
      <c r="H33" s="49"/>
    </row>
    <row r="36" spans="4:8" x14ac:dyDescent="0.6">
      <c r="H36" s="60"/>
    </row>
    <row r="41" spans="4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tabSelected="1" zoomScale="99" zoomScaleNormal="99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G258" sqref="G258"/>
    </sheetView>
  </sheetViews>
  <sheetFormatPr defaultRowHeight="24.6" x14ac:dyDescent="0.7"/>
  <cols>
    <col min="1" max="1" width="5.5" style="92" customWidth="1"/>
    <col min="2" max="2" width="9.8984375" style="92" customWidth="1"/>
    <col min="3" max="3" width="5.69921875" style="92" customWidth="1"/>
    <col min="4" max="4" width="9.5" style="92" customWidth="1"/>
    <col min="5" max="5" width="11.19921875" style="92" customWidth="1"/>
    <col min="6" max="6" width="6.8984375" style="92" customWidth="1"/>
    <col min="7" max="7" width="17.59765625" style="92" customWidth="1"/>
    <col min="8" max="8" width="13.19921875" style="164" customWidth="1"/>
    <col min="9" max="9" width="8.296875" style="202" customWidth="1"/>
    <col min="10" max="10" width="16.69921875" style="91" customWidth="1"/>
    <col min="11" max="11" width="16.796875" style="90" customWidth="1"/>
    <col min="12" max="12" width="17.59765625" style="91" customWidth="1"/>
    <col min="13" max="13" width="18.3984375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55" t="s">
        <v>583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88" t="s">
        <v>584</v>
      </c>
      <c r="N1" s="89"/>
      <c r="O1" s="89"/>
      <c r="P1" s="89"/>
    </row>
    <row r="2" spans="1:18" ht="24" customHeight="1" x14ac:dyDescent="0.7">
      <c r="A2" s="356" t="str">
        <f>'1.สรุปรายงานการส่งงบ '!A3:H3</f>
        <v xml:space="preserve">สำหรับเดือน พฤษภาคม   ปีงบประมาณ 2565 (ข้อมูล ณ วันที่ 26 มิถุนายน 2565 เวลา 09.30 น.) 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93"/>
      <c r="N2" s="94"/>
      <c r="O2" s="94"/>
      <c r="P2" s="94"/>
    </row>
    <row r="3" spans="1:18" s="95" customFormat="1" ht="36.75" customHeight="1" x14ac:dyDescent="0.25">
      <c r="A3" s="363" t="s">
        <v>51</v>
      </c>
      <c r="B3" s="363" t="s">
        <v>149</v>
      </c>
      <c r="C3" s="363" t="s">
        <v>150</v>
      </c>
      <c r="D3" s="363" t="s">
        <v>151</v>
      </c>
      <c r="E3" s="363" t="s">
        <v>63</v>
      </c>
      <c r="F3" s="363" t="s">
        <v>152</v>
      </c>
      <c r="G3" s="363" t="s">
        <v>153</v>
      </c>
      <c r="H3" s="375" t="s">
        <v>154</v>
      </c>
      <c r="I3" s="363" t="s">
        <v>155</v>
      </c>
      <c r="J3" s="372" t="s">
        <v>156</v>
      </c>
      <c r="K3" s="373" t="s">
        <v>157</v>
      </c>
      <c r="L3" s="365" t="s">
        <v>579</v>
      </c>
      <c r="M3" s="365" t="s">
        <v>10</v>
      </c>
      <c r="N3" s="368" t="s">
        <v>158</v>
      </c>
      <c r="O3" s="369"/>
      <c r="P3" s="370"/>
      <c r="Q3" s="371" t="s">
        <v>11</v>
      </c>
      <c r="R3" s="367" t="s">
        <v>582</v>
      </c>
    </row>
    <row r="4" spans="1:18" s="95" customFormat="1" ht="55.8" customHeight="1" x14ac:dyDescent="0.25">
      <c r="A4" s="364"/>
      <c r="B4" s="364"/>
      <c r="C4" s="364"/>
      <c r="D4" s="364"/>
      <c r="E4" s="364"/>
      <c r="F4" s="364"/>
      <c r="G4" s="364"/>
      <c r="H4" s="376"/>
      <c r="I4" s="364"/>
      <c r="J4" s="372"/>
      <c r="K4" s="374"/>
      <c r="L4" s="366"/>
      <c r="M4" s="366"/>
      <c r="N4" s="96" t="s">
        <v>159</v>
      </c>
      <c r="O4" s="96" t="s">
        <v>160</v>
      </c>
      <c r="P4" s="96" t="s">
        <v>53</v>
      </c>
      <c r="Q4" s="371"/>
      <c r="R4" s="367"/>
    </row>
    <row r="5" spans="1:18" x14ac:dyDescent="0.7">
      <c r="A5" s="97">
        <v>1</v>
      </c>
      <c r="B5" s="98" t="s">
        <v>45</v>
      </c>
      <c r="C5" s="98" t="s">
        <v>161</v>
      </c>
      <c r="D5" s="98" t="s">
        <v>1401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x14ac:dyDescent="0.7">
      <c r="A6" s="97">
        <v>2</v>
      </c>
      <c r="B6" s="98" t="s">
        <v>45</v>
      </c>
      <c r="C6" s="98" t="s">
        <v>165</v>
      </c>
      <c r="D6" s="98" t="s">
        <v>1401</v>
      </c>
      <c r="E6" s="98" t="s">
        <v>162</v>
      </c>
      <c r="F6" s="98" t="s">
        <v>166</v>
      </c>
      <c r="G6" s="98" t="s">
        <v>1415</v>
      </c>
      <c r="H6" s="99">
        <v>8185</v>
      </c>
      <c r="I6" s="97">
        <v>5</v>
      </c>
      <c r="J6" s="100">
        <f>บึงกาฬ!F10</f>
        <v>1817534.34</v>
      </c>
      <c r="K6" s="101">
        <f>บึงกาฬ!AK10</f>
        <v>1299565.1800000002</v>
      </c>
      <c r="L6" s="102">
        <f>บึงกาฬ!AL10</f>
        <v>3159063.53</v>
      </c>
      <c r="M6" s="102">
        <f>บึงกาฬ!AM10</f>
        <v>3255687.32</v>
      </c>
      <c r="N6" s="98"/>
      <c r="O6" s="98"/>
      <c r="P6" s="98"/>
      <c r="Q6" s="90">
        <f>L6-M6</f>
        <v>-96623.790000000037</v>
      </c>
      <c r="R6" s="91">
        <f>L6/H6</f>
        <v>385.95767012828344</v>
      </c>
    </row>
    <row r="7" spans="1:18" x14ac:dyDescent="0.7">
      <c r="A7" s="97">
        <v>3</v>
      </c>
      <c r="B7" s="98" t="s">
        <v>45</v>
      </c>
      <c r="C7" s="98" t="s">
        <v>168</v>
      </c>
      <c r="D7" s="98" t="s">
        <v>1401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1212227.6599999999</v>
      </c>
      <c r="K7" s="101">
        <f>บึงกาฬ!AK11</f>
        <v>1197226.52</v>
      </c>
      <c r="L7" s="102">
        <f>บึงกาฬ!AL11</f>
        <v>2277338.3600000003</v>
      </c>
      <c r="M7" s="102">
        <f>บึงกาฬ!AM11</f>
        <v>2045512.38</v>
      </c>
      <c r="N7" s="98"/>
      <c r="O7" s="98"/>
      <c r="P7" s="98"/>
      <c r="Q7" s="90">
        <f t="shared" ref="Q7:Q70" si="0">L7-M7</f>
        <v>231825.98000000045</v>
      </c>
      <c r="R7" s="91">
        <f t="shared" ref="R7:R70" si="1">L7/H7</f>
        <v>525.70137580794096</v>
      </c>
    </row>
    <row r="8" spans="1:18" x14ac:dyDescent="0.7">
      <c r="A8" s="97">
        <v>4</v>
      </c>
      <c r="B8" s="98" t="s">
        <v>45</v>
      </c>
      <c r="C8" s="98" t="s">
        <v>170</v>
      </c>
      <c r="D8" s="98" t="s">
        <v>1401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651337.30000000005</v>
      </c>
      <c r="K8" s="101">
        <f>บึงกาฬ!AK12</f>
        <v>995398.32000000018</v>
      </c>
      <c r="L8" s="102">
        <f>บึงกาฬ!AL12</f>
        <v>3207990.14</v>
      </c>
      <c r="M8" s="102">
        <f>บึงกาฬ!AM12</f>
        <v>2338619.9300000002</v>
      </c>
      <c r="N8" s="98"/>
      <c r="O8" s="98"/>
      <c r="P8" s="98"/>
      <c r="Q8" s="90">
        <f t="shared" si="0"/>
        <v>869370.21</v>
      </c>
      <c r="R8" s="91">
        <f t="shared" si="1"/>
        <v>1073.9839772346836</v>
      </c>
    </row>
    <row r="9" spans="1:18" x14ac:dyDescent="0.7">
      <c r="A9" s="97">
        <v>5</v>
      </c>
      <c r="B9" s="98" t="s">
        <v>45</v>
      </c>
      <c r="C9" s="98" t="s">
        <v>172</v>
      </c>
      <c r="D9" s="98" t="s">
        <v>1401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1186264.8400000001</v>
      </c>
      <c r="K9" s="101">
        <f>บึงกาฬ!AK13</f>
        <v>1326194.6599999999</v>
      </c>
      <c r="L9" s="102">
        <f>บึงกาฬ!AL13</f>
        <v>2215887.66</v>
      </c>
      <c r="M9" s="102">
        <f>บึงกาฬ!AM13</f>
        <v>2076731.99</v>
      </c>
      <c r="N9" s="98"/>
      <c r="O9" s="98"/>
      <c r="P9" s="98"/>
      <c r="Q9" s="90">
        <f t="shared" si="0"/>
        <v>139155.67000000016</v>
      </c>
      <c r="R9" s="91">
        <f t="shared" si="1"/>
        <v>976.59218157778764</v>
      </c>
    </row>
    <row r="10" spans="1:18" x14ac:dyDescent="0.7">
      <c r="A10" s="97">
        <v>6</v>
      </c>
      <c r="B10" s="98" t="s">
        <v>45</v>
      </c>
      <c r="C10" s="98" t="s">
        <v>174</v>
      </c>
      <c r="D10" s="98" t="s">
        <v>1401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874443.68</v>
      </c>
      <c r="K10" s="101">
        <f>บึงกาฬ!AK14</f>
        <v>1035211.0800000001</v>
      </c>
      <c r="L10" s="102">
        <f>บึงกาฬ!AL14</f>
        <v>3234347.82</v>
      </c>
      <c r="M10" s="102">
        <f>บึงกาฬ!AM14</f>
        <v>2793751.6</v>
      </c>
      <c r="N10" s="98"/>
      <c r="O10" s="98"/>
      <c r="P10" s="98"/>
      <c r="Q10" s="90">
        <f t="shared" si="0"/>
        <v>440596.21999999974</v>
      </c>
      <c r="R10" s="91">
        <f t="shared" si="1"/>
        <v>473.13455529549441</v>
      </c>
    </row>
    <row r="11" spans="1:18" x14ac:dyDescent="0.7">
      <c r="A11" s="97">
        <v>7</v>
      </c>
      <c r="B11" s="98" t="s">
        <v>45</v>
      </c>
      <c r="C11" s="98" t="s">
        <v>176</v>
      </c>
      <c r="D11" s="98" t="s">
        <v>1401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565011.25</v>
      </c>
      <c r="K11" s="101">
        <f>บึงกาฬ!AK15</f>
        <v>741983.42999999993</v>
      </c>
      <c r="L11" s="102">
        <f>บึงกาฬ!AL15</f>
        <v>2263974.4300000002</v>
      </c>
      <c r="M11" s="102">
        <f>บึงกาฬ!AM15</f>
        <v>2878555.4</v>
      </c>
      <c r="N11" s="98"/>
      <c r="O11" s="98"/>
      <c r="P11" s="98"/>
      <c r="Q11" s="90">
        <f t="shared" si="0"/>
        <v>-614580.96999999974</v>
      </c>
      <c r="R11" s="91">
        <f t="shared" si="1"/>
        <v>420.65671311780011</v>
      </c>
    </row>
    <row r="12" spans="1:18" x14ac:dyDescent="0.7">
      <c r="A12" s="97">
        <v>8</v>
      </c>
      <c r="B12" s="98" t="s">
        <v>45</v>
      </c>
      <c r="C12" s="98" t="s">
        <v>178</v>
      </c>
      <c r="D12" s="98" t="s">
        <v>1401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182543.98</v>
      </c>
      <c r="K12" s="101">
        <f>บึงกาฬ!AK16</f>
        <v>277656.26999999996</v>
      </c>
      <c r="L12" s="102">
        <f>บึงกาฬ!AL16</f>
        <v>1003853.0599999999</v>
      </c>
      <c r="M12" s="102">
        <f>บึงกาฬ!AM16</f>
        <v>1269971.0899999999</v>
      </c>
      <c r="N12" s="98"/>
      <c r="O12" s="98"/>
      <c r="P12" s="98"/>
      <c r="Q12" s="90">
        <f t="shared" si="0"/>
        <v>-266118.02999999991</v>
      </c>
      <c r="R12" s="91">
        <f t="shared" si="1"/>
        <v>180.51664448840137</v>
      </c>
    </row>
    <row r="13" spans="1:18" x14ac:dyDescent="0.7">
      <c r="A13" s="97">
        <v>9</v>
      </c>
      <c r="B13" s="98" t="s">
        <v>45</v>
      </c>
      <c r="C13" s="98" t="s">
        <v>180</v>
      </c>
      <c r="D13" s="98" t="s">
        <v>1401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212228.08</v>
      </c>
      <c r="K13" s="101">
        <f>บึงกาฬ!AK17</f>
        <v>70259.910000000033</v>
      </c>
      <c r="L13" s="102">
        <f>บึงกาฬ!AL17</f>
        <v>1631874.07</v>
      </c>
      <c r="M13" s="102">
        <f>บึงกาฬ!AM17</f>
        <v>1614051.86</v>
      </c>
      <c r="N13" s="98"/>
      <c r="O13" s="98"/>
      <c r="P13" s="98"/>
      <c r="Q13" s="90">
        <f t="shared" si="0"/>
        <v>17822.209999999963</v>
      </c>
      <c r="R13" s="91">
        <f t="shared" si="1"/>
        <v>410.43110412474852</v>
      </c>
    </row>
    <row r="14" spans="1:18" x14ac:dyDescent="0.7">
      <c r="A14" s="97">
        <v>10</v>
      </c>
      <c r="B14" s="98" t="s">
        <v>45</v>
      </c>
      <c r="C14" s="98" t="s">
        <v>182</v>
      </c>
      <c r="D14" s="98" t="s">
        <v>1401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397885.47</v>
      </c>
      <c r="K14" s="101">
        <f>บึงกาฬ!AK18</f>
        <v>73233.379999999946</v>
      </c>
      <c r="L14" s="102">
        <f>บึงกาฬ!AL18</f>
        <v>2732502.79</v>
      </c>
      <c r="M14" s="102">
        <f>บึงกาฬ!AM18</f>
        <v>1758836.48</v>
      </c>
      <c r="N14" s="98"/>
      <c r="O14" s="98"/>
      <c r="P14" s="98"/>
      <c r="Q14" s="90">
        <f t="shared" si="0"/>
        <v>973666.31</v>
      </c>
      <c r="R14" s="91">
        <f t="shared" si="1"/>
        <v>1026.8706463735439</v>
      </c>
    </row>
    <row r="15" spans="1:18" x14ac:dyDescent="0.7">
      <c r="A15" s="97">
        <v>11</v>
      </c>
      <c r="B15" s="98" t="s">
        <v>45</v>
      </c>
      <c r="C15" s="98" t="s">
        <v>184</v>
      </c>
      <c r="D15" s="98" t="s">
        <v>1401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294314.14</v>
      </c>
      <c r="K15" s="101">
        <f>บึงกาฬ!AK19</f>
        <v>469121.03</v>
      </c>
      <c r="L15" s="102">
        <f>บึงกาฬ!AL19</f>
        <v>2908259.2800000003</v>
      </c>
      <c r="M15" s="102">
        <f>บึงกาฬ!AM19</f>
        <v>2512050.73</v>
      </c>
      <c r="N15" s="98"/>
      <c r="O15" s="98"/>
      <c r="P15" s="98"/>
      <c r="Q15" s="90">
        <f t="shared" si="0"/>
        <v>396208.55000000028</v>
      </c>
      <c r="R15" s="91">
        <f t="shared" si="1"/>
        <v>704.86167716917112</v>
      </c>
    </row>
    <row r="16" spans="1:18" x14ac:dyDescent="0.7">
      <c r="A16" s="97">
        <v>12</v>
      </c>
      <c r="B16" s="98" t="s">
        <v>45</v>
      </c>
      <c r="C16" s="98" t="s">
        <v>186</v>
      </c>
      <c r="D16" s="98" t="s">
        <v>1401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134422.81</v>
      </c>
      <c r="K16" s="101">
        <f>บึงกาฬ!AK20</f>
        <v>-3450.5200000000186</v>
      </c>
      <c r="L16" s="102">
        <f>บึงกาฬ!AL20</f>
        <v>2812537.66</v>
      </c>
      <c r="M16" s="102">
        <f>บึงกาฬ!AM20</f>
        <v>3060440.6</v>
      </c>
      <c r="N16" s="98"/>
      <c r="O16" s="98"/>
      <c r="P16" s="98"/>
      <c r="Q16" s="90">
        <f t="shared" si="0"/>
        <v>-247902.93999999994</v>
      </c>
      <c r="R16" s="91">
        <f t="shared" si="1"/>
        <v>397.53182473498237</v>
      </c>
    </row>
    <row r="17" spans="1:18" x14ac:dyDescent="0.7">
      <c r="A17" s="97">
        <v>13</v>
      </c>
      <c r="B17" s="98" t="s">
        <v>45</v>
      </c>
      <c r="C17" s="98" t="s">
        <v>188</v>
      </c>
      <c r="D17" s="98" t="s">
        <v>1401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518410.21</v>
      </c>
      <c r="K17" s="101">
        <f>บึงกาฬ!AK21</f>
        <v>372670.23</v>
      </c>
      <c r="L17" s="102">
        <f>บึงกาฬ!AL21</f>
        <v>1797072.38</v>
      </c>
      <c r="M17" s="102">
        <f>บึงกาฬ!AM21</f>
        <v>2305399</v>
      </c>
      <c r="N17" s="98"/>
      <c r="O17" s="98"/>
      <c r="P17" s="98"/>
      <c r="Q17" s="90">
        <f t="shared" si="0"/>
        <v>-508326.62000000011</v>
      </c>
      <c r="R17" s="91">
        <f t="shared" si="1"/>
        <v>428.38435756853391</v>
      </c>
    </row>
    <row r="18" spans="1:18" x14ac:dyDescent="0.7">
      <c r="A18" s="97">
        <v>14</v>
      </c>
      <c r="B18" s="98" t="s">
        <v>45</v>
      </c>
      <c r="C18" s="98" t="s">
        <v>190</v>
      </c>
      <c r="D18" s="98" t="s">
        <v>1401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1157798.53</v>
      </c>
      <c r="K18" s="101">
        <f>บึงกาฬ!AK22</f>
        <v>323901.11999999988</v>
      </c>
      <c r="L18" s="102">
        <f>บึงกาฬ!AL22</f>
        <v>1824982.71</v>
      </c>
      <c r="M18" s="102">
        <f>บึงกาฬ!AM22</f>
        <v>2285418.9300000002</v>
      </c>
      <c r="N18" s="98"/>
      <c r="O18" s="98"/>
      <c r="P18" s="98"/>
      <c r="Q18" s="90">
        <f t="shared" si="0"/>
        <v>-460436.2200000002</v>
      </c>
      <c r="R18" s="91">
        <f t="shared" si="1"/>
        <v>460.505352006056</v>
      </c>
    </row>
    <row r="19" spans="1:18" x14ac:dyDescent="0.7">
      <c r="A19" s="97">
        <v>15</v>
      </c>
      <c r="B19" s="98" t="s">
        <v>45</v>
      </c>
      <c r="C19" s="98" t="s">
        <v>192</v>
      </c>
      <c r="D19" s="98" t="s">
        <v>1401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436027.1</v>
      </c>
      <c r="K19" s="101">
        <f>บึงกาฬ!AK23</f>
        <v>542898.32999999996</v>
      </c>
      <c r="L19" s="102">
        <f>บึงกาฬ!AL23</f>
        <v>1346708.92</v>
      </c>
      <c r="M19" s="102">
        <f>บึงกาฬ!AM23</f>
        <v>1379075.04</v>
      </c>
      <c r="N19" s="98"/>
      <c r="O19" s="98"/>
      <c r="P19" s="98"/>
      <c r="Q19" s="90">
        <f t="shared" si="0"/>
        <v>-32366.120000000112</v>
      </c>
      <c r="R19" s="91">
        <f t="shared" si="1"/>
        <v>1138.3845477599323</v>
      </c>
    </row>
    <row r="20" spans="1:18" s="109" customForma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9640449.3899999987</v>
      </c>
      <c r="K20" s="106">
        <f>SUM(K5:K19)</f>
        <v>8721868.9399999995</v>
      </c>
      <c r="L20" s="106">
        <f>SUM(L5:L19)</f>
        <v>32416392.810000002</v>
      </c>
      <c r="M20" s="106">
        <f>SUM(M5:M19)</f>
        <v>31574102.350000001</v>
      </c>
      <c r="N20" s="104">
        <v>14</v>
      </c>
      <c r="O20" s="104">
        <v>14</v>
      </c>
      <c r="P20" s="104">
        <f>N20-O20</f>
        <v>0</v>
      </c>
      <c r="Q20" s="107">
        <f t="shared" si="0"/>
        <v>842290.46000000089</v>
      </c>
      <c r="R20" s="108">
        <f>L20/H20</f>
        <v>516.75236820710654</v>
      </c>
    </row>
    <row r="21" spans="1:18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324432.90999999997</v>
      </c>
      <c r="K22" s="101">
        <f>บึงกาฬ!AK24</f>
        <v>345952.8</v>
      </c>
      <c r="L22" s="102">
        <f>บึงกาฬ!AL24</f>
        <v>3158858.39</v>
      </c>
      <c r="M22" s="102">
        <f>บึงกาฬ!AM24</f>
        <v>2931443.2</v>
      </c>
      <c r="N22" s="98"/>
      <c r="O22" s="98"/>
      <c r="P22" s="98"/>
      <c r="Q22" s="90">
        <f t="shared" si="0"/>
        <v>227415.18999999994</v>
      </c>
      <c r="R22" s="91">
        <f t="shared" si="1"/>
        <v>512.46891466580144</v>
      </c>
    </row>
    <row r="23" spans="1:18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262666.96999999997</v>
      </c>
      <c r="K23" s="101">
        <f>บึงกาฬ!AK25</f>
        <v>307498.50999999995</v>
      </c>
      <c r="L23" s="102">
        <f>บึงกาฬ!AL25</f>
        <v>2997626.26</v>
      </c>
      <c r="M23" s="102">
        <f>บึงกาฬ!AM25</f>
        <v>2670553.0099999998</v>
      </c>
      <c r="N23" s="98"/>
      <c r="O23" s="98"/>
      <c r="P23" s="98"/>
      <c r="Q23" s="90">
        <f t="shared" si="0"/>
        <v>327073.25</v>
      </c>
      <c r="R23" s="91">
        <f t="shared" si="1"/>
        <v>691.17506571362685</v>
      </c>
    </row>
    <row r="24" spans="1:18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147282.06</v>
      </c>
      <c r="K24" s="101">
        <f>บึงกาฬ!AK26</f>
        <v>1937805.69</v>
      </c>
      <c r="L24" s="102">
        <f>บึงกาฬ!AL26</f>
        <v>2025101.89</v>
      </c>
      <c r="M24" s="102">
        <f>บึงกาฬ!AM26</f>
        <v>1565546.6</v>
      </c>
      <c r="N24" s="98"/>
      <c r="O24" s="98"/>
      <c r="P24" s="98"/>
      <c r="Q24" s="90">
        <f t="shared" si="0"/>
        <v>459555.2899999998</v>
      </c>
      <c r="R24" s="91">
        <f t="shared" si="1"/>
        <v>548.06546414073068</v>
      </c>
    </row>
    <row r="25" spans="1:18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บึงกาฬ!AK27</f>
        <v>198041.58</v>
      </c>
      <c r="L25" s="102">
        <f>บึงกาฬ!AL27</f>
        <v>180832</v>
      </c>
      <c r="M25" s="102">
        <f>บึงกาฬ!AM27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20884.02</v>
      </c>
      <c r="K26" s="101">
        <f>บึงกาฬ!AK28</f>
        <v>23919.910000000003</v>
      </c>
      <c r="L26" s="102">
        <f>บึงกาฬ!AL28</f>
        <v>1293504.81</v>
      </c>
      <c r="M26" s="102">
        <f>บึงกาฬ!AM28</f>
        <v>1535441.54</v>
      </c>
      <c r="N26" s="98"/>
      <c r="O26" s="98"/>
      <c r="P26" s="98"/>
      <c r="Q26" s="90">
        <f t="shared" si="0"/>
        <v>-241936.72999999998</v>
      </c>
      <c r="R26" s="91">
        <f t="shared" si="1"/>
        <v>483.5532</v>
      </c>
    </row>
    <row r="27" spans="1:18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372889.23</v>
      </c>
      <c r="K27" s="101">
        <f>บึงกาฬ!AK29</f>
        <v>151855.02999999997</v>
      </c>
      <c r="L27" s="102">
        <f>บึงกาฬ!AL29</f>
        <v>1483073.3</v>
      </c>
      <c r="M27" s="102">
        <f>บึงกาฬ!AM29</f>
        <v>1382932.3499999999</v>
      </c>
      <c r="N27" s="98"/>
      <c r="O27" s="98"/>
      <c r="P27" s="98"/>
      <c r="Q27" s="90">
        <f t="shared" si="0"/>
        <v>100140.95000000019</v>
      </c>
      <c r="R27" s="91">
        <f t="shared" si="1"/>
        <v>463.7502501563477</v>
      </c>
    </row>
    <row r="28" spans="1:18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561324.29</v>
      </c>
      <c r="K28" s="101">
        <f>บึงกาฬ!AK30</f>
        <v>485385.80000000005</v>
      </c>
      <c r="L28" s="102">
        <f>บึงกาฬ!AL30</f>
        <v>1159685.8599999999</v>
      </c>
      <c r="M28" s="102">
        <f>บึงกาฬ!AM30</f>
        <v>1215177.3600000001</v>
      </c>
      <c r="N28" s="98"/>
      <c r="O28" s="98"/>
      <c r="P28" s="98"/>
      <c r="Q28" s="90">
        <f t="shared" si="0"/>
        <v>-55491.500000000233</v>
      </c>
      <c r="R28" s="91">
        <f t="shared" si="1"/>
        <v>625.84234214786829</v>
      </c>
    </row>
    <row r="29" spans="1:18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362149.83</v>
      </c>
      <c r="K29" s="101">
        <f>บึงกาฬ!AK31</f>
        <v>367908.79000000004</v>
      </c>
      <c r="L29" s="102">
        <f>บึงกาฬ!AL31</f>
        <v>2103139.52</v>
      </c>
      <c r="M29" s="102">
        <f>บึงกาฬ!AM31</f>
        <v>1995377.65</v>
      </c>
      <c r="N29" s="98"/>
      <c r="O29" s="98"/>
      <c r="P29" s="98"/>
      <c r="Q29" s="90">
        <f t="shared" si="0"/>
        <v>107761.87000000011</v>
      </c>
      <c r="R29" s="91">
        <f t="shared" si="1"/>
        <v>741.32517448008457</v>
      </c>
    </row>
    <row r="30" spans="1:18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554168.1</v>
      </c>
      <c r="K30" s="101">
        <f>บึงกาฬ!AK32</f>
        <v>566863.1</v>
      </c>
      <c r="L30" s="102">
        <f>บึงกาฬ!AL32</f>
        <v>2570653.42</v>
      </c>
      <c r="M30" s="102">
        <f>บึงกาฬ!AM32</f>
        <v>2441732.2800000003</v>
      </c>
      <c r="N30" s="98"/>
      <c r="O30" s="98"/>
      <c r="P30" s="98"/>
      <c r="Q30" s="90">
        <f t="shared" si="0"/>
        <v>128921.13999999966</v>
      </c>
      <c r="R30" s="91">
        <f t="shared" si="1"/>
        <v>369.93141747013959</v>
      </c>
    </row>
    <row r="31" spans="1:18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460633.62</v>
      </c>
      <c r="K31" s="101">
        <f>บึงกาฬ!AK33</f>
        <v>489615.77</v>
      </c>
      <c r="L31" s="102">
        <f>บึงกาฬ!AL33</f>
        <v>1078603.45</v>
      </c>
      <c r="M31" s="102">
        <f>บึงกาฬ!AM33</f>
        <v>605306.88</v>
      </c>
      <c r="N31" s="98"/>
      <c r="O31" s="98"/>
      <c r="P31" s="98"/>
      <c r="Q31" s="90">
        <f t="shared" si="0"/>
        <v>473296.56999999995</v>
      </c>
      <c r="R31" s="91">
        <f t="shared" si="1"/>
        <v>205.64412774070541</v>
      </c>
    </row>
    <row r="32" spans="1:18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456221.1</v>
      </c>
      <c r="K32" s="101">
        <f>บึงกาฬ!AK34</f>
        <v>654083.1</v>
      </c>
      <c r="L32" s="102">
        <f>บึงกาฬ!AL34</f>
        <v>1118428.8199999998</v>
      </c>
      <c r="M32" s="102">
        <f>บึงกาฬ!AM34</f>
        <v>1318924.3699999999</v>
      </c>
      <c r="N32" s="98"/>
      <c r="O32" s="98"/>
      <c r="P32" s="98"/>
      <c r="Q32" s="90">
        <f t="shared" si="0"/>
        <v>-200495.55000000005</v>
      </c>
      <c r="R32" s="91">
        <f t="shared" si="1"/>
        <v>227.5078966639544</v>
      </c>
    </row>
    <row r="33" spans="1:18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406772.58</v>
      </c>
      <c r="K33" s="101">
        <f>บึงกาฬ!AK35</f>
        <v>101820.31</v>
      </c>
      <c r="L33" s="102">
        <f>บึงกาฬ!AL35</f>
        <v>1223191.68</v>
      </c>
      <c r="M33" s="102">
        <f>บึงกาฬ!AM35</f>
        <v>1037698.22</v>
      </c>
      <c r="N33" s="98"/>
      <c r="O33" s="98"/>
      <c r="P33" s="98"/>
      <c r="Q33" s="90">
        <f t="shared" si="0"/>
        <v>185493.45999999996</v>
      </c>
      <c r="R33" s="91">
        <f t="shared" si="1"/>
        <v>819.83356568364604</v>
      </c>
    </row>
    <row r="34" spans="1:18" s="109" customForma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4123936.3000000003</v>
      </c>
      <c r="K34" s="106">
        <f>SUM(K21:K33)</f>
        <v>5630750.3899999997</v>
      </c>
      <c r="L34" s="106">
        <f>SUM(L21:L33)</f>
        <v>20392699.399999999</v>
      </c>
      <c r="M34" s="106">
        <f>SUM(M21:M33)</f>
        <v>18950608.059999999</v>
      </c>
      <c r="N34" s="104">
        <v>12</v>
      </c>
      <c r="O34" s="104">
        <v>12</v>
      </c>
      <c r="P34" s="104">
        <f>N34-O34</f>
        <v>0</v>
      </c>
      <c r="Q34" s="107">
        <f t="shared" si="0"/>
        <v>1442091.3399999999</v>
      </c>
      <c r="R34" s="108">
        <f>L34/H34</f>
        <v>428.04037194072453</v>
      </c>
    </row>
    <row r="35" spans="1:18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1494508.92</v>
      </c>
      <c r="K36" s="101">
        <f>บึงกาฬ!AK36</f>
        <v>1008359.8599999999</v>
      </c>
      <c r="L36" s="102">
        <f>บึงกาฬ!AL36</f>
        <v>3381364.41</v>
      </c>
      <c r="M36" s="102">
        <f>บึงกาฬ!AM36</f>
        <v>2506950.5900000003</v>
      </c>
      <c r="N36" s="98"/>
      <c r="O36" s="98"/>
      <c r="P36" s="98"/>
      <c r="Q36" s="90">
        <f t="shared" si="0"/>
        <v>874413.81999999983</v>
      </c>
      <c r="R36" s="91">
        <f t="shared" si="1"/>
        <v>539.89532332747888</v>
      </c>
    </row>
    <row r="37" spans="1:18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590459.79</v>
      </c>
      <c r="K37" s="101">
        <f>บึงกาฬ!AK37</f>
        <v>722934.85</v>
      </c>
      <c r="L37" s="102">
        <f>บึงกาฬ!AL37</f>
        <v>1728408.85</v>
      </c>
      <c r="M37" s="102">
        <f>บึงกาฬ!AM37</f>
        <v>1817068.0599999998</v>
      </c>
      <c r="N37" s="98"/>
      <c r="O37" s="98"/>
      <c r="P37" s="98"/>
      <c r="Q37" s="90">
        <f t="shared" si="0"/>
        <v>-88659.20999999973</v>
      </c>
      <c r="R37" s="91">
        <f t="shared" si="1"/>
        <v>405.06417857979847</v>
      </c>
    </row>
    <row r="38" spans="1:18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1398</v>
      </c>
      <c r="H38" s="99">
        <v>5651</v>
      </c>
      <c r="I38" s="97">
        <v>4</v>
      </c>
      <c r="J38" s="100">
        <f>บึงกาฬ!F38</f>
        <v>561694.14</v>
      </c>
      <c r="K38" s="101">
        <f>บึงกาฬ!AK38</f>
        <v>235370.78000000003</v>
      </c>
      <c r="L38" s="102">
        <f>บึงกาฬ!AL38</f>
        <v>3687324.69</v>
      </c>
      <c r="M38" s="102">
        <f>บึงกาฬ!AM38</f>
        <v>3510303.11</v>
      </c>
      <c r="N38" s="98"/>
      <c r="O38" s="98"/>
      <c r="P38" s="98"/>
      <c r="Q38" s="90">
        <f t="shared" si="0"/>
        <v>177021.58000000007</v>
      </c>
      <c r="R38" s="91">
        <f t="shared" si="1"/>
        <v>652.50835073438327</v>
      </c>
    </row>
    <row r="39" spans="1:18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600455.68999999994</v>
      </c>
      <c r="K39" s="101">
        <f>บึงกาฬ!AK39</f>
        <v>647824.02</v>
      </c>
      <c r="L39" s="102">
        <f>บึงกาฬ!AL39</f>
        <v>891799.05</v>
      </c>
      <c r="M39" s="102">
        <f>บึงกาฬ!AM39</f>
        <v>721624.15999999992</v>
      </c>
      <c r="N39" s="98"/>
      <c r="O39" s="98"/>
      <c r="P39" s="98"/>
      <c r="Q39" s="90">
        <f t="shared" si="0"/>
        <v>170174.89000000013</v>
      </c>
      <c r="R39" s="91">
        <f t="shared" si="1"/>
        <v>355.4400358708649</v>
      </c>
    </row>
    <row r="40" spans="1:18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727766.54</v>
      </c>
      <c r="K40" s="101">
        <f>บึงกาฬ!AK40</f>
        <v>562284.93000000005</v>
      </c>
      <c r="L40" s="102">
        <f>บึงกาฬ!AL40</f>
        <v>1839217.48</v>
      </c>
      <c r="M40" s="102">
        <f>บึงกาฬ!AM40</f>
        <v>1748419.37</v>
      </c>
      <c r="N40" s="98"/>
      <c r="O40" s="98"/>
      <c r="P40" s="98"/>
      <c r="Q40" s="90">
        <f t="shared" si="0"/>
        <v>90798.10999999987</v>
      </c>
      <c r="R40" s="91">
        <f t="shared" si="1"/>
        <v>849.52308545034646</v>
      </c>
    </row>
    <row r="41" spans="1:18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444492.06</v>
      </c>
      <c r="K41" s="101">
        <f>บึงกาฬ!AK41</f>
        <v>575172.66</v>
      </c>
      <c r="L41" s="102">
        <f>บึงกาฬ!AL41</f>
        <v>1682245.15</v>
      </c>
      <c r="M41" s="102">
        <f>บึงกาฬ!AM41</f>
        <v>1588654.0499999998</v>
      </c>
      <c r="N41" s="98"/>
      <c r="O41" s="98"/>
      <c r="P41" s="98"/>
      <c r="Q41" s="90">
        <f t="shared" si="0"/>
        <v>93591.100000000093</v>
      </c>
      <c r="R41" s="91">
        <f t="shared" si="1"/>
        <v>663.60755424063109</v>
      </c>
    </row>
    <row r="42" spans="1:18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1066799.31</v>
      </c>
      <c r="K42" s="101">
        <f>บึงกาฬ!AK42</f>
        <v>1042494.6700000002</v>
      </c>
      <c r="L42" s="102">
        <f>บึงกาฬ!AL42</f>
        <v>2420342.9299999997</v>
      </c>
      <c r="M42" s="102">
        <f>บึงกาฬ!AM42</f>
        <v>1824847.2</v>
      </c>
      <c r="N42" s="98"/>
      <c r="O42" s="98"/>
      <c r="P42" s="98"/>
      <c r="Q42" s="90">
        <f t="shared" si="0"/>
        <v>595495.72999999975</v>
      </c>
      <c r="R42" s="91">
        <f t="shared" si="1"/>
        <v>530.31177256792284</v>
      </c>
    </row>
    <row r="43" spans="1:18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478316.54</v>
      </c>
      <c r="K43" s="101">
        <f>บึงกาฬ!AK43</f>
        <v>715652.08</v>
      </c>
      <c r="L43" s="102">
        <f>บึงกาฬ!AL43</f>
        <v>1442894.01</v>
      </c>
      <c r="M43" s="102">
        <f>บึงกาฬ!AM43</f>
        <v>1437014.87</v>
      </c>
      <c r="N43" s="98"/>
      <c r="O43" s="98"/>
      <c r="P43" s="98"/>
      <c r="Q43" s="90">
        <f t="shared" si="0"/>
        <v>5879.1399999998976</v>
      </c>
      <c r="R43" s="91">
        <f t="shared" si="1"/>
        <v>510.75894159292034</v>
      </c>
    </row>
    <row r="44" spans="1:18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496532.79</v>
      </c>
      <c r="K44" s="101">
        <f>บึงกาฬ!AK44</f>
        <v>533970.92000000004</v>
      </c>
      <c r="L44" s="102">
        <f>บึงกาฬ!AL44</f>
        <v>1770716.3399999999</v>
      </c>
      <c r="M44" s="102">
        <f>บึงกาฬ!AM44</f>
        <v>1721646.64</v>
      </c>
      <c r="N44" s="98"/>
      <c r="O44" s="98"/>
      <c r="P44" s="98"/>
      <c r="Q44" s="90">
        <f t="shared" si="0"/>
        <v>49069.699999999953</v>
      </c>
      <c r="R44" s="91">
        <f t="shared" si="1"/>
        <v>506.35297111810121</v>
      </c>
    </row>
    <row r="45" spans="1:18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390603.77</v>
      </c>
      <c r="K45" s="101">
        <f>บึงกาฬ!AK45</f>
        <v>468079.87</v>
      </c>
      <c r="L45" s="102">
        <f>บึงกาฬ!AL45</f>
        <v>2490657.7800000003</v>
      </c>
      <c r="M45" s="102">
        <f>บึงกาฬ!AM45</f>
        <v>2221297.35</v>
      </c>
      <c r="N45" s="98" t="s">
        <v>223</v>
      </c>
      <c r="O45" s="98"/>
      <c r="P45" s="98"/>
      <c r="Q45" s="90">
        <f t="shared" si="0"/>
        <v>269360.43000000017</v>
      </c>
      <c r="R45" s="91">
        <f t="shared" si="1"/>
        <v>586.58920866698077</v>
      </c>
    </row>
    <row r="46" spans="1:18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452621.01</v>
      </c>
      <c r="K46" s="101">
        <f>บึงกาฬ!AK46</f>
        <v>440561.95</v>
      </c>
      <c r="L46" s="102">
        <f>บึงกาฬ!AL46</f>
        <v>2207946.36</v>
      </c>
      <c r="M46" s="102">
        <f>บึงกาฬ!AM46</f>
        <v>1816538.5199999998</v>
      </c>
      <c r="N46" s="98"/>
      <c r="O46" s="98"/>
      <c r="P46" s="98"/>
      <c r="Q46" s="90">
        <f t="shared" si="0"/>
        <v>391407.84000000008</v>
      </c>
      <c r="R46" s="91">
        <f t="shared" si="1"/>
        <v>731.35023517721095</v>
      </c>
    </row>
    <row r="47" spans="1:18" s="109" customForma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7304250.5599999987</v>
      </c>
      <c r="K47" s="106">
        <f>SUM(K35:K46)</f>
        <v>6952706.5900000008</v>
      </c>
      <c r="L47" s="106">
        <f>SUM(L35:L46)</f>
        <v>23542917.050000001</v>
      </c>
      <c r="M47" s="106">
        <f>SUM(M35:M46)</f>
        <v>20914363.920000002</v>
      </c>
      <c r="N47" s="104">
        <v>11</v>
      </c>
      <c r="O47" s="104">
        <v>11</v>
      </c>
      <c r="P47" s="104">
        <f>N47-O47</f>
        <v>0</v>
      </c>
      <c r="Q47" s="107">
        <f t="shared" si="0"/>
        <v>2628553.129999999</v>
      </c>
      <c r="R47" s="108">
        <f>L47/H47</f>
        <v>566.73929491345905</v>
      </c>
    </row>
    <row r="48" spans="1:18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104701.24</v>
      </c>
      <c r="K49" s="101">
        <f>บึงกาฬ!AK47</f>
        <v>232619.47</v>
      </c>
      <c r="L49" s="102">
        <f>บึงกาฬ!AL47</f>
        <v>911441.26000000013</v>
      </c>
      <c r="M49" s="102">
        <f>บึงกาฬ!AM47</f>
        <v>916352.8</v>
      </c>
      <c r="N49" s="98"/>
      <c r="O49" s="98"/>
      <c r="P49" s="98"/>
      <c r="Q49" s="90">
        <f t="shared" si="0"/>
        <v>-4911.5399999999208</v>
      </c>
      <c r="R49" s="91">
        <f t="shared" si="1"/>
        <v>322.63407433628322</v>
      </c>
    </row>
    <row r="50" spans="1:18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620859.69999999995</v>
      </c>
      <c r="K50" s="101">
        <f>บึงกาฬ!AK48</f>
        <v>312519.20000000007</v>
      </c>
      <c r="L50" s="102">
        <f>บึงกาฬ!AL48</f>
        <v>1244832.3799999999</v>
      </c>
      <c r="M50" s="102">
        <f>บึงกาฬ!AM48</f>
        <v>1476476.0899999999</v>
      </c>
      <c r="N50" s="98"/>
      <c r="O50" s="98"/>
      <c r="P50" s="98"/>
      <c r="Q50" s="90">
        <f t="shared" si="0"/>
        <v>-231643.70999999996</v>
      </c>
      <c r="R50" s="91">
        <f t="shared" si="1"/>
        <v>326.04305395495021</v>
      </c>
    </row>
    <row r="51" spans="1:18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1182801.68</v>
      </c>
      <c r="K51" s="101">
        <f>บึงกาฬ!AK49</f>
        <v>1017572.7199999999</v>
      </c>
      <c r="L51" s="102">
        <f>บึงกาฬ!AL49</f>
        <v>890598.87999999989</v>
      </c>
      <c r="M51" s="102">
        <f>บึงกาฬ!AM49</f>
        <v>1112688.8599999999</v>
      </c>
      <c r="N51" s="98"/>
      <c r="O51" s="98"/>
      <c r="P51" s="98"/>
      <c r="Q51" s="90">
        <f t="shared" si="0"/>
        <v>-222089.97999999998</v>
      </c>
      <c r="R51" s="91">
        <f t="shared" si="1"/>
        <v>436.14048971596469</v>
      </c>
    </row>
    <row r="52" spans="1:18" s="109" customForma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1908362.6199999999</v>
      </c>
      <c r="K52" s="106">
        <f>SUM(K48:K51)</f>
        <v>1562711.39</v>
      </c>
      <c r="L52" s="106">
        <f>SUM(L48:L51)</f>
        <v>3046872.52</v>
      </c>
      <c r="M52" s="106">
        <f>SUM(M48:M51)</f>
        <v>3505517.7499999995</v>
      </c>
      <c r="N52" s="104">
        <v>3</v>
      </c>
      <c r="O52" s="104">
        <v>3</v>
      </c>
      <c r="P52" s="104">
        <f>N52-O52</f>
        <v>0</v>
      </c>
      <c r="Q52" s="107">
        <f t="shared" si="0"/>
        <v>-458645.22999999952</v>
      </c>
      <c r="R52" s="108">
        <f>L52/H52</f>
        <v>350.82009441565918</v>
      </c>
    </row>
    <row r="53" spans="1:18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1466631.03</v>
      </c>
      <c r="K54" s="101">
        <f>บึงกาฬ!AK50</f>
        <v>1462268.52</v>
      </c>
      <c r="L54" s="102">
        <f>บึงกาฬ!AL50</f>
        <v>2133820.9500000002</v>
      </c>
      <c r="M54" s="102">
        <f>บึงกาฬ!AM50</f>
        <v>1615160.8399999999</v>
      </c>
      <c r="N54" s="98"/>
      <c r="O54" s="98"/>
      <c r="P54" s="98"/>
      <c r="Q54" s="90">
        <f t="shared" si="0"/>
        <v>518660.11000000034</v>
      </c>
      <c r="R54" s="91">
        <f t="shared" si="1"/>
        <v>731.76301440329223</v>
      </c>
    </row>
    <row r="55" spans="1:18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1607803.18</v>
      </c>
      <c r="K55" s="101">
        <f>บึงกาฬ!AK51</f>
        <v>1612551.8399999999</v>
      </c>
      <c r="L55" s="102">
        <f>บึงกาฬ!AL51</f>
        <v>4557219.8499999996</v>
      </c>
      <c r="M55" s="102">
        <f>บึงกาฬ!AM51</f>
        <v>3645168.5900000003</v>
      </c>
      <c r="N55" s="98"/>
      <c r="O55" s="98"/>
      <c r="P55" s="98"/>
      <c r="Q55" s="90">
        <f t="shared" si="0"/>
        <v>912051.25999999931</v>
      </c>
      <c r="R55" s="91">
        <f t="shared" si="1"/>
        <v>465.11735558277195</v>
      </c>
    </row>
    <row r="56" spans="1:18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1053647.77</v>
      </c>
      <c r="K56" s="101">
        <f>บึงกาฬ!AK52</f>
        <v>1076946.4099999999</v>
      </c>
      <c r="L56" s="102">
        <f>บึงกาฬ!AL52</f>
        <v>3024661.3600000003</v>
      </c>
      <c r="M56" s="102">
        <f>บึงกาฬ!AM52</f>
        <v>2245795.1800000002</v>
      </c>
      <c r="N56" s="98"/>
      <c r="O56" s="98"/>
      <c r="P56" s="98"/>
      <c r="Q56" s="90">
        <f t="shared" si="0"/>
        <v>778866.18000000017</v>
      </c>
      <c r="R56" s="91">
        <f t="shared" si="1"/>
        <v>624.54291967788572</v>
      </c>
    </row>
    <row r="57" spans="1:18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1735075.56</v>
      </c>
      <c r="K57" s="101">
        <f>บึงกาฬ!AK53</f>
        <v>1571175.14</v>
      </c>
      <c r="L57" s="102">
        <f>บึงกาฬ!AL53</f>
        <v>2834760.19</v>
      </c>
      <c r="M57" s="102">
        <f>บึงกาฬ!AM53</f>
        <v>2414622.7000000002</v>
      </c>
      <c r="N57" s="98"/>
      <c r="O57" s="98"/>
      <c r="P57" s="98"/>
      <c r="Q57" s="90">
        <f t="shared" si="0"/>
        <v>420137.48999999976</v>
      </c>
      <c r="R57" s="91">
        <f t="shared" si="1"/>
        <v>505.21479058991264</v>
      </c>
    </row>
    <row r="58" spans="1:18" s="109" customForma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5863157.54</v>
      </c>
      <c r="K58" s="106">
        <f>SUM(K53:K57)</f>
        <v>5722941.9099999992</v>
      </c>
      <c r="L58" s="106">
        <f>SUM(L53:L57)</f>
        <v>12550462.35</v>
      </c>
      <c r="M58" s="106">
        <f>SUM(M53:M57)</f>
        <v>9920747.3099999987</v>
      </c>
      <c r="N58" s="104">
        <v>4</v>
      </c>
      <c r="O58" s="104">
        <v>4</v>
      </c>
      <c r="P58" s="104">
        <f>N58-O58</f>
        <v>0</v>
      </c>
      <c r="Q58" s="107">
        <f t="shared" si="0"/>
        <v>2629715.040000001</v>
      </c>
      <c r="R58" s="108">
        <f>L58/H58</f>
        <v>541.71539839433694</v>
      </c>
    </row>
    <row r="59" spans="1:18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301" t="s">
        <v>241</v>
      </c>
      <c r="H60" s="113">
        <v>2845</v>
      </c>
      <c r="I60" s="111">
        <v>2</v>
      </c>
      <c r="J60" s="102">
        <f>บึงกาฬ!F54</f>
        <v>1060008.8700000001</v>
      </c>
      <c r="K60" s="114">
        <f>บึงกาฬ!AK54</f>
        <v>1106266.27</v>
      </c>
      <c r="L60" s="102">
        <f>บึงกาฬ!AL54</f>
        <v>1732288.44</v>
      </c>
      <c r="M60" s="102">
        <f>บึงกาฬ!AM54</f>
        <v>1865925.4000000001</v>
      </c>
      <c r="N60" s="112"/>
      <c r="O60" s="112"/>
      <c r="P60" s="112"/>
      <c r="Q60" s="115">
        <f t="shared" si="0"/>
        <v>-133636.9600000002</v>
      </c>
      <c r="R60" s="116">
        <f t="shared" si="1"/>
        <v>608.88873110720556</v>
      </c>
    </row>
    <row r="61" spans="1:18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298" t="s">
        <v>242</v>
      </c>
      <c r="H61" s="99">
        <v>4775</v>
      </c>
      <c r="I61" s="97">
        <v>4</v>
      </c>
      <c r="J61" s="102">
        <f>บึงกาฬ!F55</f>
        <v>2637605.85</v>
      </c>
      <c r="K61" s="114">
        <f>บึงกาฬ!AK55</f>
        <v>331653.70000000019</v>
      </c>
      <c r="L61" s="102">
        <f>บึงกาฬ!AL55</f>
        <v>4584949.26</v>
      </c>
      <c r="M61" s="102">
        <f>บึงกาฬ!AM55</f>
        <v>3350682.08</v>
      </c>
      <c r="N61" s="98"/>
      <c r="O61" s="98"/>
      <c r="P61" s="98"/>
      <c r="Q61" s="90">
        <f t="shared" si="0"/>
        <v>1234267.1799999997</v>
      </c>
      <c r="R61" s="91">
        <f t="shared" si="1"/>
        <v>960.19879790575908</v>
      </c>
    </row>
    <row r="62" spans="1:18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298" t="s">
        <v>243</v>
      </c>
      <c r="H62" s="99">
        <v>2422</v>
      </c>
      <c r="I62" s="97">
        <v>2</v>
      </c>
      <c r="J62" s="102">
        <f>บึงกาฬ!F56</f>
        <v>167644.26999999999</v>
      </c>
      <c r="K62" s="229">
        <f>บึงกาฬ!AK56</f>
        <v>191906.49</v>
      </c>
      <c r="L62" s="102">
        <f>บึงกาฬ!AL56</f>
        <v>2743769.95</v>
      </c>
      <c r="M62" s="102">
        <f>บึงกาฬ!AM56</f>
        <v>2781093.3000000003</v>
      </c>
      <c r="N62" s="98"/>
      <c r="O62" s="98"/>
      <c r="P62" s="98"/>
      <c r="Q62" s="90">
        <f t="shared" si="0"/>
        <v>-37323.350000000093</v>
      </c>
      <c r="R62" s="91">
        <f t="shared" si="1"/>
        <v>1132.8529933938894</v>
      </c>
    </row>
    <row r="63" spans="1:18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298" t="s">
        <v>244</v>
      </c>
      <c r="H63" s="99">
        <v>4314</v>
      </c>
      <c r="I63" s="97">
        <v>3</v>
      </c>
      <c r="J63" s="102">
        <f>บึงกาฬ!F57</f>
        <v>865431.42</v>
      </c>
      <c r="K63" s="102">
        <f>บึงกาฬ!AK57</f>
        <v>898922.92</v>
      </c>
      <c r="L63" s="102">
        <f>บึงกาฬ!AL57</f>
        <v>1991962.27</v>
      </c>
      <c r="M63" s="102">
        <f>บึงกาฬ!AM57</f>
        <v>1707034.16</v>
      </c>
      <c r="N63" s="98"/>
      <c r="O63" s="98"/>
      <c r="P63" s="98"/>
      <c r="Q63" s="90">
        <f t="shared" si="0"/>
        <v>284928.1100000001</v>
      </c>
      <c r="R63" s="91">
        <f t="shared" si="1"/>
        <v>461.7436879925823</v>
      </c>
    </row>
    <row r="64" spans="1:18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298" t="s">
        <v>245</v>
      </c>
      <c r="H64" s="99">
        <v>3240</v>
      </c>
      <c r="I64" s="97">
        <v>3</v>
      </c>
      <c r="J64" s="102">
        <f>บึงกาฬ!F58</f>
        <v>743713.2</v>
      </c>
      <c r="K64" s="102">
        <f>บึงกาฬ!AK58</f>
        <v>763843.74</v>
      </c>
      <c r="L64" s="102">
        <f>บึงกาฬ!AL58</f>
        <v>2456974.7400000002</v>
      </c>
      <c r="M64" s="102">
        <f>บึงกาฬ!AM58</f>
        <v>2133400.65</v>
      </c>
      <c r="N64" s="98"/>
      <c r="O64" s="98"/>
      <c r="P64" s="98"/>
      <c r="Q64" s="90">
        <f t="shared" si="0"/>
        <v>323574.09000000032</v>
      </c>
      <c r="R64" s="91">
        <f t="shared" si="1"/>
        <v>758.32553703703707</v>
      </c>
    </row>
    <row r="65" spans="1:18" s="117" customForma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301" t="s">
        <v>246</v>
      </c>
      <c r="H65" s="113">
        <v>1140</v>
      </c>
      <c r="I65" s="111">
        <v>1</v>
      </c>
      <c r="J65" s="102">
        <f>บึงกาฬ!F59</f>
        <v>516783.54</v>
      </c>
      <c r="K65" s="102">
        <f>บึงกาฬ!AK59</f>
        <v>524220.29000000004</v>
      </c>
      <c r="L65" s="102">
        <f>บึงกาฬ!AL59</f>
        <v>1218302.9100000001</v>
      </c>
      <c r="M65" s="102">
        <f>บึงกาฬ!AM59</f>
        <v>1289082.8500000001</v>
      </c>
      <c r="N65" s="112"/>
      <c r="O65" s="112"/>
      <c r="P65" s="112"/>
      <c r="Q65" s="115">
        <f t="shared" si="0"/>
        <v>-70779.939999999944</v>
      </c>
      <c r="R65" s="116">
        <f t="shared" si="1"/>
        <v>1068.6867631578948</v>
      </c>
    </row>
    <row r="66" spans="1:18" s="109" customForma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5991187.1500000004</v>
      </c>
      <c r="K66" s="106">
        <f>SUM(K59:K65)</f>
        <v>3816813.41</v>
      </c>
      <c r="L66" s="106">
        <f>SUM(L59:L65)</f>
        <v>14728247.569999998</v>
      </c>
      <c r="M66" s="106">
        <f>SUM(M59:M65)</f>
        <v>13127218.440000001</v>
      </c>
      <c r="N66" s="104">
        <v>6</v>
      </c>
      <c r="O66" s="104">
        <v>6</v>
      </c>
      <c r="P66" s="104">
        <f>N66-O66</f>
        <v>0</v>
      </c>
      <c r="Q66" s="107">
        <f t="shared" si="0"/>
        <v>1601029.1299999971</v>
      </c>
      <c r="R66" s="108">
        <f>L66/H66</f>
        <v>786.09348687019633</v>
      </c>
    </row>
    <row r="67" spans="1:18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1399</v>
      </c>
      <c r="H68" s="99">
        <v>3670</v>
      </c>
      <c r="I68" s="97">
        <v>3</v>
      </c>
      <c r="J68" s="100">
        <f>บึงกาฬ!F60</f>
        <v>1014504.85</v>
      </c>
      <c r="K68" s="101">
        <f>บึงกาฬ!AK60</f>
        <v>567103.27</v>
      </c>
      <c r="L68" s="102">
        <f>บึงกาฬ!AL60</f>
        <v>2140881.91</v>
      </c>
      <c r="M68" s="102">
        <f>บึงกาฬ!AM60</f>
        <v>1930790.3299999998</v>
      </c>
      <c r="N68" s="98"/>
      <c r="O68" s="98"/>
      <c r="P68" s="98"/>
      <c r="Q68" s="90">
        <f t="shared" si="0"/>
        <v>210091.58000000031</v>
      </c>
      <c r="R68" s="91">
        <f t="shared" si="1"/>
        <v>583.34656948228883</v>
      </c>
    </row>
    <row r="69" spans="1:18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746135.54</v>
      </c>
      <c r="K69" s="101">
        <f>บึงกาฬ!AK61</f>
        <v>780120.92</v>
      </c>
      <c r="L69" s="102">
        <f>บึงกาฬ!AL61</f>
        <v>3298265.5100000002</v>
      </c>
      <c r="M69" s="102">
        <f>บึงกาฬ!AM61</f>
        <v>2819749.5</v>
      </c>
      <c r="N69" s="98"/>
      <c r="O69" s="98"/>
      <c r="P69" s="98"/>
      <c r="Q69" s="90">
        <f t="shared" si="0"/>
        <v>478516.01000000024</v>
      </c>
      <c r="R69" s="91">
        <f t="shared" si="1"/>
        <v>945.87482363062816</v>
      </c>
    </row>
    <row r="70" spans="1:18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543749.23</v>
      </c>
      <c r="K70" s="101">
        <f>บึงกาฬ!AK62</f>
        <v>399212.04000000004</v>
      </c>
      <c r="L70" s="102">
        <f>บึงกาฬ!AL62</f>
        <v>2007741.85</v>
      </c>
      <c r="M70" s="102">
        <f>บึงกาฬ!AM62</f>
        <v>1437052.4500000002</v>
      </c>
      <c r="N70" s="98"/>
      <c r="O70" s="98"/>
      <c r="P70" s="98"/>
      <c r="Q70" s="90">
        <f t="shared" si="0"/>
        <v>570689.39999999991</v>
      </c>
      <c r="R70" s="91">
        <f t="shared" si="1"/>
        <v>319.39895800190902</v>
      </c>
    </row>
    <row r="71" spans="1:18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1647865.52</v>
      </c>
      <c r="K71" s="101">
        <f>บึงกาฬ!AK63</f>
        <v>493874.92000000016</v>
      </c>
      <c r="L71" s="102">
        <f>บึงกาฬ!AL63</f>
        <v>2755002.31</v>
      </c>
      <c r="M71" s="102">
        <f>บึงกาฬ!AM63</f>
        <v>2214083.9</v>
      </c>
      <c r="N71" s="98"/>
      <c r="O71" s="98"/>
      <c r="P71" s="98"/>
      <c r="Q71" s="90">
        <f t="shared" ref="Q71:Q134" si="2">L71-M71</f>
        <v>540918.41000000015</v>
      </c>
      <c r="R71" s="91">
        <f t="shared" ref="R71:R134" si="3">L71/H71</f>
        <v>801.80509604190922</v>
      </c>
    </row>
    <row r="72" spans="1:18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333555.31</v>
      </c>
      <c r="K72" s="101">
        <f>บึงกาฬ!AK64</f>
        <v>331017.56</v>
      </c>
      <c r="L72" s="102">
        <f>บึงกาฬ!AL64</f>
        <v>3025676.08</v>
      </c>
      <c r="M72" s="102">
        <f>บึงกาฬ!AM64</f>
        <v>2792242.81</v>
      </c>
      <c r="N72" s="98"/>
      <c r="O72" s="98"/>
      <c r="P72" s="98"/>
      <c r="Q72" s="90">
        <f t="shared" si="2"/>
        <v>233433.27000000002</v>
      </c>
      <c r="R72" s="91">
        <f t="shared" si="3"/>
        <v>833.74926426012678</v>
      </c>
    </row>
    <row r="73" spans="1:18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981567.63</v>
      </c>
      <c r="K73" s="101">
        <f>บึงกาฬ!AK65</f>
        <v>835310.94</v>
      </c>
      <c r="L73" s="102">
        <f>บึงกาฬ!AL65</f>
        <v>2500328.1799999997</v>
      </c>
      <c r="M73" s="102">
        <f>บึงกาฬ!AM65</f>
        <v>2083472.7300000002</v>
      </c>
      <c r="N73" s="98"/>
      <c r="O73" s="98"/>
      <c r="P73" s="98"/>
      <c r="Q73" s="90">
        <f t="shared" si="2"/>
        <v>416855.44999999949</v>
      </c>
      <c r="R73" s="91">
        <f t="shared" si="3"/>
        <v>546.75884102339819</v>
      </c>
    </row>
    <row r="74" spans="1:18" s="109" customForma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5267378.08</v>
      </c>
      <c r="K74" s="106">
        <f>SUM(K67:K73)</f>
        <v>3406639.6500000004</v>
      </c>
      <c r="L74" s="106">
        <f>SUM(L67:L73)</f>
        <v>15727895.84</v>
      </c>
      <c r="M74" s="106">
        <f>SUM(M67:M73)</f>
        <v>13277391.720000001</v>
      </c>
      <c r="N74" s="104">
        <v>6</v>
      </c>
      <c r="O74" s="104">
        <v>6</v>
      </c>
      <c r="P74" s="104">
        <f>N74-O74</f>
        <v>0</v>
      </c>
      <c r="Q74" s="107">
        <f>L74-M74</f>
        <v>2450504.1199999992</v>
      </c>
      <c r="R74" s="108">
        <f>L74/H74</f>
        <v>627.0840811769865</v>
      </c>
    </row>
    <row r="75" spans="1:18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440075.51</v>
      </c>
      <c r="K76" s="101">
        <f>บึงกาฬ!AK66</f>
        <v>407077.66000000003</v>
      </c>
      <c r="L76" s="101">
        <f>บึงกาฬ!AL66</f>
        <v>1165602.6399999999</v>
      </c>
      <c r="M76" s="101">
        <f>บึงกาฬ!AM66</f>
        <v>1179532.02</v>
      </c>
      <c r="N76" s="98"/>
      <c r="O76" s="98"/>
      <c r="P76" s="98"/>
      <c r="Q76" s="90">
        <f t="shared" si="2"/>
        <v>-13929.380000000121</v>
      </c>
      <c r="R76" s="91">
        <f t="shared" si="3"/>
        <v>202.64301808066759</v>
      </c>
    </row>
    <row r="77" spans="1:18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881349.07</v>
      </c>
      <c r="K77" s="101">
        <f>บึงกาฬ!AK67</f>
        <v>884905.3899999999</v>
      </c>
      <c r="L77" s="101">
        <f>บึงกาฬ!AL67</f>
        <v>1014821.0499999999</v>
      </c>
      <c r="M77" s="101">
        <f>บึงกาฬ!AM67</f>
        <v>754403.05</v>
      </c>
      <c r="N77" s="98"/>
      <c r="O77" s="98"/>
      <c r="P77" s="98"/>
      <c r="Q77" s="90">
        <f t="shared" si="2"/>
        <v>260417.99999999988</v>
      </c>
      <c r="R77" s="91">
        <f t="shared" si="3"/>
        <v>231.53571754506044</v>
      </c>
    </row>
    <row r="78" spans="1:18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330840.56</v>
      </c>
      <c r="K78" s="101">
        <f>บึงกาฬ!AK68</f>
        <v>317151.21000000002</v>
      </c>
      <c r="L78" s="101">
        <f>บึงกาฬ!AL68</f>
        <v>787699.52</v>
      </c>
      <c r="M78" s="101">
        <f>บึงกาฬ!AM68</f>
        <v>582268.02</v>
      </c>
      <c r="N78" s="98"/>
      <c r="O78" s="98"/>
      <c r="P78" s="98"/>
      <c r="Q78" s="90">
        <f t="shared" si="2"/>
        <v>205431.5</v>
      </c>
      <c r="R78" s="91">
        <f t="shared" si="3"/>
        <v>399.23949315762798</v>
      </c>
    </row>
    <row r="79" spans="1:18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135086.97</v>
      </c>
      <c r="K79" s="101">
        <f>บึงกาฬ!AK69</f>
        <v>80056.12</v>
      </c>
      <c r="L79" s="101">
        <f>บึงกาฬ!AL69</f>
        <v>1235303.3899999999</v>
      </c>
      <c r="M79" s="101">
        <f>บึงกาฬ!AM69</f>
        <v>1332511.9299999997</v>
      </c>
      <c r="N79" s="98"/>
      <c r="O79" s="98"/>
      <c r="P79" s="98"/>
      <c r="Q79" s="90">
        <f t="shared" si="2"/>
        <v>-97208.539999999804</v>
      </c>
      <c r="R79" s="91">
        <f t="shared" si="3"/>
        <v>246.71527661274214</v>
      </c>
    </row>
    <row r="80" spans="1:18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774913.5</v>
      </c>
      <c r="K80" s="101">
        <f>บึงกาฬ!AK70</f>
        <v>333084.12</v>
      </c>
      <c r="L80" s="101">
        <f>บึงกาฬ!AL70</f>
        <v>1222227.5900000001</v>
      </c>
      <c r="M80" s="101">
        <f>บึงกาฬ!AM70</f>
        <v>1228784.8</v>
      </c>
      <c r="N80" s="98"/>
      <c r="O80" s="98"/>
      <c r="P80" s="98"/>
      <c r="Q80" s="90">
        <f t="shared" si="2"/>
        <v>-6557.2099999999627</v>
      </c>
      <c r="R80" s="91">
        <f t="shared" si="3"/>
        <v>229.82842986084995</v>
      </c>
    </row>
    <row r="81" spans="1:18" s="109" customForma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2562265.6100000003</v>
      </c>
      <c r="K81" s="106">
        <f>SUM(K75:K80)</f>
        <v>2022274.5</v>
      </c>
      <c r="L81" s="106">
        <f>SUM(L75:L80)</f>
        <v>5425654.1899999995</v>
      </c>
      <c r="M81" s="106">
        <f>SUM(M75:M80)</f>
        <v>5077499.8199999994</v>
      </c>
      <c r="N81" s="104">
        <v>5</v>
      </c>
      <c r="O81" s="104">
        <v>5</v>
      </c>
      <c r="P81" s="104">
        <f>N81-O81</f>
        <v>0</v>
      </c>
      <c r="Q81" s="107">
        <f t="shared" si="2"/>
        <v>348154.37000000011</v>
      </c>
      <c r="R81" s="108">
        <f t="shared" si="3"/>
        <v>241.86039272500332</v>
      </c>
    </row>
    <row r="82" spans="1:18" s="109" customFormat="1" ht="25.2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42660987.25</v>
      </c>
      <c r="K82" s="122">
        <f t="shared" si="4"/>
        <v>37836706.780000001</v>
      </c>
      <c r="L82" s="121">
        <f t="shared" si="4"/>
        <v>127831141.72999999</v>
      </c>
      <c r="M82" s="121">
        <f t="shared" si="4"/>
        <v>116347449.36999999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11483692.359999999</v>
      </c>
      <c r="R82" s="108">
        <f t="shared" si="3"/>
        <v>511.28979921365345</v>
      </c>
    </row>
    <row r="83" spans="1:18" s="109" customFormat="1" ht="25.8" thickTop="1" thickBot="1" x14ac:dyDescent="0.75">
      <c r="A83" s="123"/>
      <c r="B83" s="124"/>
      <c r="C83" s="124"/>
      <c r="D83" s="124"/>
      <c r="E83" s="360" t="s">
        <v>266</v>
      </c>
      <c r="F83" s="361"/>
      <c r="G83" s="362"/>
      <c r="H83" s="125"/>
      <c r="I83" s="123"/>
      <c r="J83" s="126">
        <f>J82/O82</f>
        <v>699360.44672131143</v>
      </c>
      <c r="K83" s="127">
        <f>K82/O82</f>
        <v>620273.88163934427</v>
      </c>
      <c r="L83" s="126">
        <f>L82/O82</f>
        <v>2095592.4873770489</v>
      </c>
      <c r="M83" s="126">
        <f>M82/O82</f>
        <v>1907335.2355737702</v>
      </c>
      <c r="N83" s="124"/>
      <c r="O83" s="124"/>
      <c r="P83" s="124"/>
      <c r="Q83" s="90"/>
      <c r="R83" s="91"/>
    </row>
    <row r="84" spans="1:18" ht="25.2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585</v>
      </c>
      <c r="H85" s="99">
        <v>4951</v>
      </c>
      <c r="I85" s="97">
        <v>4</v>
      </c>
      <c r="J85" s="100">
        <f>หนองบัวลำภู!F4</f>
        <v>972393.02</v>
      </c>
      <c r="K85" s="230">
        <f>หนองบัวลำภู!AE4</f>
        <v>1047727.27</v>
      </c>
      <c r="L85" s="102">
        <f>หนองบัวลำภู!AF4</f>
        <v>2259227.2600000002</v>
      </c>
      <c r="M85" s="102">
        <f>หนองบัวลำภู!AG4</f>
        <v>1962467.8599999999</v>
      </c>
      <c r="N85" s="98"/>
      <c r="O85" s="98"/>
      <c r="P85" s="98"/>
      <c r="Q85" s="90">
        <f t="shared" si="2"/>
        <v>296759.40000000037</v>
      </c>
      <c r="R85" s="91">
        <f t="shared" si="3"/>
        <v>456.31736214906084</v>
      </c>
    </row>
    <row r="86" spans="1:18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586</v>
      </c>
      <c r="H86" s="99">
        <v>4392</v>
      </c>
      <c r="I86" s="97">
        <v>3</v>
      </c>
      <c r="J86" s="100">
        <f>หนองบัวลำภู!F5</f>
        <v>1366763.03</v>
      </c>
      <c r="K86" s="230">
        <f>หนองบัวลำภู!AE5</f>
        <v>1611740.71</v>
      </c>
      <c r="L86" s="102">
        <f>หนองบัวลำภู!AF5</f>
        <v>2384347.66</v>
      </c>
      <c r="M86" s="102">
        <f>หนองบัวลำภู!AG5</f>
        <v>1759059.9100000001</v>
      </c>
      <c r="N86" s="98"/>
      <c r="O86" s="98"/>
      <c r="P86" s="98"/>
      <c r="Q86" s="90">
        <f t="shared" si="2"/>
        <v>625287.75</v>
      </c>
      <c r="R86" s="91">
        <f t="shared" si="3"/>
        <v>542.88425774134794</v>
      </c>
    </row>
    <row r="87" spans="1:18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587</v>
      </c>
      <c r="H87" s="99">
        <v>5135</v>
      </c>
      <c r="I87" s="97">
        <v>4</v>
      </c>
      <c r="J87" s="100">
        <f>หนองบัวลำภู!F6</f>
        <v>612160.06999999995</v>
      </c>
      <c r="K87" s="230">
        <f>หนองบัวลำภู!AE6</f>
        <v>688078.39999999991</v>
      </c>
      <c r="L87" s="102">
        <f>หนองบัวลำภู!AF6</f>
        <v>2470337.21</v>
      </c>
      <c r="M87" s="102">
        <f>หนองบัวลำภู!AG6</f>
        <v>2584021.2199999997</v>
      </c>
      <c r="N87" s="98"/>
      <c r="O87" s="98"/>
      <c r="P87" s="98"/>
      <c r="Q87" s="90">
        <f t="shared" si="2"/>
        <v>-113684.00999999978</v>
      </c>
      <c r="R87" s="91">
        <f t="shared" si="3"/>
        <v>481.07832716650438</v>
      </c>
    </row>
    <row r="88" spans="1:18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588</v>
      </c>
      <c r="H88" s="99">
        <v>7670</v>
      </c>
      <c r="I88" s="97">
        <v>5</v>
      </c>
      <c r="J88" s="100">
        <f>หนองบัวลำภู!F7</f>
        <v>1515526.12</v>
      </c>
      <c r="K88" s="230">
        <f>หนองบัวลำภู!AE7</f>
        <v>1641686.4800000002</v>
      </c>
      <c r="L88" s="102">
        <f>หนองบัวลำภู!AF7</f>
        <v>4101520.7899999996</v>
      </c>
      <c r="M88" s="102">
        <f>หนองบัวลำภู!AG7</f>
        <v>3443357.87</v>
      </c>
      <c r="N88" s="98"/>
      <c r="O88" s="98"/>
      <c r="P88" s="98"/>
      <c r="Q88" s="90">
        <f t="shared" si="2"/>
        <v>658162.91999999946</v>
      </c>
      <c r="R88" s="91">
        <f t="shared" si="3"/>
        <v>534.74847327249017</v>
      </c>
    </row>
    <row r="89" spans="1:18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589</v>
      </c>
      <c r="H89" s="99">
        <v>5043</v>
      </c>
      <c r="I89" s="97">
        <v>4</v>
      </c>
      <c r="J89" s="100">
        <f>หนองบัวลำภู!F8</f>
        <v>944112.82</v>
      </c>
      <c r="K89" s="230">
        <f>หนองบัวลำภู!AE8</f>
        <v>1130881.74</v>
      </c>
      <c r="L89" s="102">
        <f>หนองบัวลำภู!AF8</f>
        <v>2176407.7400000002</v>
      </c>
      <c r="M89" s="102">
        <f>หนองบัวลำภู!AG8</f>
        <v>2026782.85</v>
      </c>
      <c r="N89" s="98"/>
      <c r="O89" s="98"/>
      <c r="P89" s="98"/>
      <c r="Q89" s="90">
        <f t="shared" si="2"/>
        <v>149624.89000000013</v>
      </c>
      <c r="R89" s="91">
        <f t="shared" si="3"/>
        <v>431.57004560777318</v>
      </c>
    </row>
    <row r="90" spans="1:18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590</v>
      </c>
      <c r="H90" s="99">
        <v>1849</v>
      </c>
      <c r="I90" s="97">
        <v>2</v>
      </c>
      <c r="J90" s="100">
        <f>หนองบัวลำภู!F9</f>
        <v>541466.9</v>
      </c>
      <c r="K90" s="230">
        <f>หนองบัวลำภู!AE9</f>
        <v>564337.23</v>
      </c>
      <c r="L90" s="102">
        <f>หนองบัวลำภู!AF9</f>
        <v>856545.5</v>
      </c>
      <c r="M90" s="102">
        <f>หนองบัวลำภู!AG9</f>
        <v>880284.49</v>
      </c>
      <c r="N90" s="98"/>
      <c r="O90" s="98"/>
      <c r="P90" s="98"/>
      <c r="Q90" s="90">
        <f t="shared" si="2"/>
        <v>-23738.989999999991</v>
      </c>
      <c r="R90" s="91">
        <f t="shared" si="3"/>
        <v>463.24797187669009</v>
      </c>
    </row>
    <row r="91" spans="1:18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591</v>
      </c>
      <c r="H91" s="99">
        <v>7078</v>
      </c>
      <c r="I91" s="97">
        <v>5</v>
      </c>
      <c r="J91" s="100">
        <f>หนองบัวลำภู!F10</f>
        <v>1110964.98</v>
      </c>
      <c r="K91" s="101">
        <f>หนองบัวลำภู!AE10</f>
        <v>1367786.2200000002</v>
      </c>
      <c r="L91" s="102">
        <f>หนองบัวลำภู!AF10</f>
        <v>2763472.77</v>
      </c>
      <c r="M91" s="102">
        <f>หนองบัวลำภู!AG10</f>
        <v>2745580.11</v>
      </c>
      <c r="N91" s="98"/>
      <c r="O91" s="98"/>
      <c r="P91" s="98"/>
      <c r="Q91" s="90">
        <f t="shared" si="2"/>
        <v>17892.660000000149</v>
      </c>
      <c r="R91" s="91">
        <f t="shared" si="3"/>
        <v>390.43130404068944</v>
      </c>
    </row>
    <row r="92" spans="1:18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592</v>
      </c>
      <c r="H92" s="99">
        <v>2787</v>
      </c>
      <c r="I92" s="97">
        <v>2</v>
      </c>
      <c r="J92" s="100">
        <f>หนองบัวลำภู!F11</f>
        <v>851196.23</v>
      </c>
      <c r="K92" s="230">
        <f>หนองบัวลำภู!AE11</f>
        <v>868732.99</v>
      </c>
      <c r="L92" s="102">
        <f>หนองบัวลำภู!AF11</f>
        <v>1736812.5099999998</v>
      </c>
      <c r="M92" s="102">
        <f>หนองบัวลำภู!AG11</f>
        <v>1543215.26</v>
      </c>
      <c r="N92" s="98"/>
      <c r="O92" s="98"/>
      <c r="P92" s="98"/>
      <c r="Q92" s="90">
        <f t="shared" si="2"/>
        <v>193597.24999999977</v>
      </c>
      <c r="R92" s="91">
        <f t="shared" si="3"/>
        <v>623.18353426623605</v>
      </c>
    </row>
    <row r="93" spans="1:18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593</v>
      </c>
      <c r="H93" s="99">
        <v>4346</v>
      </c>
      <c r="I93" s="97">
        <v>3</v>
      </c>
      <c r="J93" s="100">
        <f>หนองบัวลำภู!F12</f>
        <v>1696061.62</v>
      </c>
      <c r="K93" s="101">
        <f>หนองบัวลำภู!AE12</f>
        <v>1953045.0000000002</v>
      </c>
      <c r="L93" s="102">
        <f>หนองบัวลำภู!AF12</f>
        <v>2687581.13</v>
      </c>
      <c r="M93" s="102">
        <f>หนองบัวลำภู!AG12</f>
        <v>1929443.25</v>
      </c>
      <c r="N93" s="98"/>
      <c r="O93" s="98"/>
      <c r="P93" s="98"/>
      <c r="Q93" s="90">
        <f t="shared" si="2"/>
        <v>758137.87999999989</v>
      </c>
      <c r="R93" s="91">
        <f t="shared" si="3"/>
        <v>618.40338932351585</v>
      </c>
    </row>
    <row r="94" spans="1:18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594</v>
      </c>
      <c r="H94" s="99">
        <v>2971</v>
      </c>
      <c r="I94" s="97">
        <v>2</v>
      </c>
      <c r="J94" s="100">
        <f>หนองบัวลำภู!F13</f>
        <v>451834.03</v>
      </c>
      <c r="K94" s="101">
        <f>หนองบัวลำภู!AE13</f>
        <v>506294.32000000007</v>
      </c>
      <c r="L94" s="102">
        <f>หนองบัวลำภู!AF13</f>
        <v>913334.66</v>
      </c>
      <c r="M94" s="102">
        <f>หนองบัวลำภู!AG13</f>
        <v>702787.49</v>
      </c>
      <c r="N94" s="98"/>
      <c r="O94" s="98"/>
      <c r="P94" s="98"/>
      <c r="Q94" s="90">
        <f t="shared" si="2"/>
        <v>210547.17000000004</v>
      </c>
      <c r="R94" s="91">
        <f t="shared" si="3"/>
        <v>307.41658027600135</v>
      </c>
    </row>
    <row r="95" spans="1:18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595</v>
      </c>
      <c r="H95" s="99">
        <v>2720</v>
      </c>
      <c r="I95" s="97">
        <v>2</v>
      </c>
      <c r="J95" s="100">
        <f>หนองบัวลำภู!F14</f>
        <v>604888</v>
      </c>
      <c r="K95" s="101">
        <f>หนองบัวลำภู!AE14</f>
        <v>721467.06</v>
      </c>
      <c r="L95" s="102">
        <f>หนองบัวลำภู!AF14</f>
        <v>1480596.05</v>
      </c>
      <c r="M95" s="102">
        <f>หนองบัวลำภู!AG14</f>
        <v>1365212.44</v>
      </c>
      <c r="N95" s="98"/>
      <c r="O95" s="98"/>
      <c r="P95" s="98"/>
      <c r="Q95" s="90">
        <f t="shared" si="2"/>
        <v>115383.6100000001</v>
      </c>
      <c r="R95" s="91">
        <f t="shared" si="3"/>
        <v>544.33678308823528</v>
      </c>
    </row>
    <row r="96" spans="1:18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596</v>
      </c>
      <c r="H96" s="99">
        <v>4608</v>
      </c>
      <c r="I96" s="97">
        <v>4</v>
      </c>
      <c r="J96" s="100">
        <f>หนองบัวลำภู!F15</f>
        <v>1344230.46</v>
      </c>
      <c r="K96" s="230">
        <f>หนองบัวลำภู!AE15</f>
        <v>1460751.4899999998</v>
      </c>
      <c r="L96" s="102">
        <f>หนองบัวลำภู!AF15</f>
        <v>2444470.34</v>
      </c>
      <c r="M96" s="102">
        <f>หนองบัวลำภู!AG15</f>
        <v>2105026.69</v>
      </c>
      <c r="N96" s="98"/>
      <c r="O96" s="98"/>
      <c r="P96" s="98"/>
      <c r="Q96" s="90">
        <f t="shared" si="2"/>
        <v>339443.64999999991</v>
      </c>
      <c r="R96" s="91">
        <f t="shared" si="3"/>
        <v>530.48401475694436</v>
      </c>
    </row>
    <row r="97" spans="1:18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597</v>
      </c>
      <c r="H97" s="99">
        <v>4866</v>
      </c>
      <c r="I97" s="97">
        <v>4</v>
      </c>
      <c r="J97" s="100">
        <f>หนองบัวลำภู!F16</f>
        <v>863214.77</v>
      </c>
      <c r="K97" s="101">
        <f>หนองบัวลำภู!AE16</f>
        <v>974200.92999999993</v>
      </c>
      <c r="L97" s="102">
        <f>หนองบัวลำภู!AF16</f>
        <v>2088964.97</v>
      </c>
      <c r="M97" s="102">
        <f>หนองบัวลำภู!AG16</f>
        <v>2079184.0599999998</v>
      </c>
      <c r="N97" s="98"/>
      <c r="O97" s="98"/>
      <c r="P97" s="98"/>
      <c r="Q97" s="90">
        <f t="shared" si="2"/>
        <v>9780.910000000149</v>
      </c>
      <c r="R97" s="91">
        <f t="shared" si="3"/>
        <v>429.29818536785859</v>
      </c>
    </row>
    <row r="98" spans="1:18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598</v>
      </c>
      <c r="H98" s="99">
        <v>3427</v>
      </c>
      <c r="I98" s="97">
        <v>3</v>
      </c>
      <c r="J98" s="100">
        <f>หนองบัวลำภู!F17</f>
        <v>917549.9</v>
      </c>
      <c r="K98" s="101">
        <f>หนองบัวลำภู!AE17</f>
        <v>1020437.8600000001</v>
      </c>
      <c r="L98" s="102">
        <f>หนองบัวลำภู!AF17</f>
        <v>1847356.21</v>
      </c>
      <c r="M98" s="102">
        <f>หนองบัวลำภู!AG17</f>
        <v>2113639.1199999996</v>
      </c>
      <c r="N98" s="98"/>
      <c r="O98" s="98"/>
      <c r="P98" s="98"/>
      <c r="Q98" s="90">
        <f t="shared" si="2"/>
        <v>-266282.90999999968</v>
      </c>
      <c r="R98" s="91">
        <f t="shared" si="3"/>
        <v>539.0592967610155</v>
      </c>
    </row>
    <row r="99" spans="1:18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599</v>
      </c>
      <c r="H99" s="99">
        <v>5652</v>
      </c>
      <c r="I99" s="97">
        <v>4</v>
      </c>
      <c r="J99" s="100">
        <f>หนองบัวลำภู!F18</f>
        <v>893203.37</v>
      </c>
      <c r="K99" s="101">
        <f>หนองบัวลำภู!AE18</f>
        <v>956701.19</v>
      </c>
      <c r="L99" s="102">
        <f>หนองบัวลำภู!AF18</f>
        <v>1910171.21</v>
      </c>
      <c r="M99" s="102">
        <f>หนองบัวลำภู!AG18</f>
        <v>2053598.63</v>
      </c>
      <c r="N99" s="98"/>
      <c r="O99" s="98"/>
      <c r="P99" s="98"/>
      <c r="Q99" s="90">
        <f t="shared" si="2"/>
        <v>-143427.41999999993</v>
      </c>
      <c r="R99" s="91">
        <f t="shared" si="3"/>
        <v>337.96376680820947</v>
      </c>
    </row>
    <row r="100" spans="1:18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600</v>
      </c>
      <c r="H100" s="99">
        <v>3912</v>
      </c>
      <c r="I100" s="97">
        <v>3</v>
      </c>
      <c r="J100" s="100">
        <f>หนองบัวลำภู!F19</f>
        <v>841863.16</v>
      </c>
      <c r="K100" s="230">
        <f>หนองบัวลำภู!AE19</f>
        <v>918841.94</v>
      </c>
      <c r="L100" s="102">
        <f>หนองบัวลำภู!AF19</f>
        <v>2618112.09</v>
      </c>
      <c r="M100" s="102">
        <f>หนองบัวลำภู!AG19</f>
        <v>2364480.17</v>
      </c>
      <c r="N100" s="98"/>
      <c r="O100" s="98"/>
      <c r="P100" s="98"/>
      <c r="Q100" s="90">
        <f t="shared" si="2"/>
        <v>253631.91999999993</v>
      </c>
      <c r="R100" s="91">
        <f t="shared" si="3"/>
        <v>669.25155674846621</v>
      </c>
    </row>
    <row r="101" spans="1:18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601</v>
      </c>
      <c r="H101" s="99">
        <v>2731</v>
      </c>
      <c r="I101" s="97">
        <v>2</v>
      </c>
      <c r="J101" s="100">
        <f>หนองบัวลำภู!F20</f>
        <v>953813.95</v>
      </c>
      <c r="K101" s="230">
        <f>หนองบัวลำภู!AE20</f>
        <v>1009188.21</v>
      </c>
      <c r="L101" s="102">
        <f>หนองบัวลำภู!AF20</f>
        <v>1521691.78</v>
      </c>
      <c r="M101" s="102">
        <f>หนองบัวลำภู!AG20</f>
        <v>1652914.6099999999</v>
      </c>
      <c r="N101" s="98"/>
      <c r="O101" s="98"/>
      <c r="P101" s="98"/>
      <c r="Q101" s="90">
        <f t="shared" si="2"/>
        <v>-131222.82999999984</v>
      </c>
      <c r="R101" s="91">
        <f t="shared" si="3"/>
        <v>557.19215671915049</v>
      </c>
    </row>
    <row r="102" spans="1:18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602</v>
      </c>
      <c r="H102" s="99">
        <v>2945</v>
      </c>
      <c r="I102" s="97">
        <v>2</v>
      </c>
      <c r="J102" s="100">
        <f>หนองบัวลำภู!F21</f>
        <v>522847.97</v>
      </c>
      <c r="K102" s="101">
        <f>หนองบัวลำภู!AE21</f>
        <v>580604.6</v>
      </c>
      <c r="L102" s="102">
        <f>หนองบัวลำภู!AF21</f>
        <v>1533288.79</v>
      </c>
      <c r="M102" s="102">
        <f>หนองบัวลำภู!AG21</f>
        <v>1607593.9400000002</v>
      </c>
      <c r="N102" s="98"/>
      <c r="O102" s="98"/>
      <c r="P102" s="98"/>
      <c r="Q102" s="90">
        <f t="shared" si="2"/>
        <v>-74305.15000000014</v>
      </c>
      <c r="R102" s="91">
        <f t="shared" si="3"/>
        <v>520.64135483870973</v>
      </c>
    </row>
    <row r="103" spans="1:18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603</v>
      </c>
      <c r="H103" s="99">
        <v>3678</v>
      </c>
      <c r="I103" s="97">
        <v>3</v>
      </c>
      <c r="J103" s="100">
        <f>หนองบัวลำภู!F22</f>
        <v>938556.81</v>
      </c>
      <c r="K103" s="230">
        <f>หนองบัวลำภู!AE22</f>
        <v>963631.34000000008</v>
      </c>
      <c r="L103" s="102">
        <f>หนองบัวลำภู!AF22</f>
        <v>1707484.17</v>
      </c>
      <c r="M103" s="102">
        <f>หนองบัวลำภู!AG22</f>
        <v>1573276.6</v>
      </c>
      <c r="N103" s="98"/>
      <c r="O103" s="98"/>
      <c r="P103" s="98"/>
      <c r="Q103" s="90">
        <f t="shared" si="2"/>
        <v>134207.56999999983</v>
      </c>
      <c r="R103" s="91">
        <f t="shared" si="3"/>
        <v>464.24256933115822</v>
      </c>
    </row>
    <row r="104" spans="1:18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604</v>
      </c>
      <c r="H104" s="99">
        <v>4213</v>
      </c>
      <c r="I104" s="97">
        <v>3</v>
      </c>
      <c r="J104" s="100">
        <f>หนองบัวลำภู!F23</f>
        <v>2039879.31</v>
      </c>
      <c r="K104" s="101">
        <f>หนองบัวลำภู!AE23</f>
        <v>2116662.9</v>
      </c>
      <c r="L104" s="102">
        <f>หนองบัวลำภู!AF23</f>
        <v>1874973.93</v>
      </c>
      <c r="M104" s="102">
        <f>หนองบัวลำภู!AG23</f>
        <v>1395409.15</v>
      </c>
      <c r="N104" s="98"/>
      <c r="O104" s="98"/>
      <c r="P104" s="98"/>
      <c r="Q104" s="90">
        <f t="shared" si="2"/>
        <v>479564.78</v>
      </c>
      <c r="R104" s="91">
        <f t="shared" si="3"/>
        <v>445.04484452883929</v>
      </c>
    </row>
    <row r="105" spans="1:18" s="109" customForma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19982526.519999996</v>
      </c>
      <c r="K105" s="106">
        <f>SUM(K84:K104)</f>
        <v>22102797.880000003</v>
      </c>
      <c r="L105" s="106">
        <f>SUM(L84:L104)</f>
        <v>41376696.769999996</v>
      </c>
      <c r="M105" s="106">
        <f>SUM(M84:M104)</f>
        <v>37887335.719999999</v>
      </c>
      <c r="N105" s="104">
        <v>20</v>
      </c>
      <c r="O105" s="104">
        <v>20</v>
      </c>
      <c r="P105" s="104">
        <f>N105-O105</f>
        <v>0</v>
      </c>
      <c r="Q105" s="107">
        <f t="shared" si="2"/>
        <v>3489361.049999997</v>
      </c>
      <c r="R105" s="108">
        <f>L105/H105</f>
        <v>486.93361228140367</v>
      </c>
    </row>
    <row r="106" spans="1:18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605</v>
      </c>
      <c r="H107" s="99">
        <v>7384</v>
      </c>
      <c r="I107" s="97">
        <v>5</v>
      </c>
      <c r="J107" s="100">
        <f>หนองบัวลำภู!F24</f>
        <v>1680764.11</v>
      </c>
      <c r="K107" s="101">
        <f>หนองบัวลำภู!AE24</f>
        <v>1757147.21</v>
      </c>
      <c r="L107" s="102">
        <f>หนองบัวลำภู!AF24</f>
        <v>3805395.44</v>
      </c>
      <c r="M107" s="102">
        <f>หนองบัวลำภู!AG24</f>
        <v>3229103.3</v>
      </c>
      <c r="N107" s="98"/>
      <c r="O107" s="98"/>
      <c r="P107" s="98"/>
      <c r="Q107" s="90">
        <f t="shared" si="2"/>
        <v>576292.14000000013</v>
      </c>
      <c r="R107" s="91">
        <f t="shared" si="3"/>
        <v>515.35691224268692</v>
      </c>
    </row>
    <row r="108" spans="1:18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606</v>
      </c>
      <c r="H108" s="99">
        <v>4311</v>
      </c>
      <c r="I108" s="97">
        <v>3</v>
      </c>
      <c r="J108" s="100">
        <f>หนองบัวลำภู!F25</f>
        <v>428126.94</v>
      </c>
      <c r="K108" s="100">
        <f>หนองบัวลำภู!AE25</f>
        <v>509780.79000000004</v>
      </c>
      <c r="L108" s="102">
        <f>หนองบัวลำภู!AF25</f>
        <v>2071843.25</v>
      </c>
      <c r="M108" s="102">
        <f>หนองบัวลำภู!AG25</f>
        <v>2107040.0500000003</v>
      </c>
      <c r="N108" s="98"/>
      <c r="O108" s="98"/>
      <c r="P108" s="98"/>
      <c r="Q108" s="90">
        <f t="shared" si="2"/>
        <v>-35196.800000000279</v>
      </c>
      <c r="R108" s="91">
        <f t="shared" si="3"/>
        <v>480.59458362328928</v>
      </c>
    </row>
    <row r="109" spans="1:18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607</v>
      </c>
      <c r="H109" s="99">
        <v>7424</v>
      </c>
      <c r="I109" s="97">
        <v>5</v>
      </c>
      <c r="J109" s="100">
        <f>หนองบัวลำภู!F26</f>
        <v>1414316.68</v>
      </c>
      <c r="K109" s="101">
        <f>หนองบัวลำภู!AE26</f>
        <v>1542154.9</v>
      </c>
      <c r="L109" s="102">
        <f>หนองบัวลำภู!AF26</f>
        <v>3160868.37</v>
      </c>
      <c r="M109" s="102">
        <f>หนองบัวลำภู!AG26</f>
        <v>2719678.54</v>
      </c>
      <c r="N109" s="98"/>
      <c r="O109" s="98"/>
      <c r="P109" s="98"/>
      <c r="Q109" s="90">
        <f t="shared" si="2"/>
        <v>441189.83000000007</v>
      </c>
      <c r="R109" s="91">
        <f t="shared" si="3"/>
        <v>425.76351966594831</v>
      </c>
    </row>
    <row r="110" spans="1:18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608</v>
      </c>
      <c r="H110" s="99">
        <v>4841</v>
      </c>
      <c r="I110" s="97">
        <v>4</v>
      </c>
      <c r="J110" s="100">
        <f>หนองบัวลำภู!F27</f>
        <v>977654.25</v>
      </c>
      <c r="K110" s="101">
        <f>หนองบัวลำภู!AE27</f>
        <v>1050907.8799999999</v>
      </c>
      <c r="L110" s="102">
        <f>หนองบัวลำภู!AF27</f>
        <v>2787707.5700000003</v>
      </c>
      <c r="M110" s="102">
        <f>หนองบัวลำภู!AG27</f>
        <v>2683468.1999999997</v>
      </c>
      <c r="N110" s="98"/>
      <c r="O110" s="98"/>
      <c r="P110" s="98"/>
      <c r="Q110" s="90">
        <f t="shared" si="2"/>
        <v>104239.37000000058</v>
      </c>
      <c r="R110" s="91">
        <f t="shared" si="3"/>
        <v>575.85366040074371</v>
      </c>
    </row>
    <row r="111" spans="1:18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609</v>
      </c>
      <c r="H111" s="99">
        <v>3165</v>
      </c>
      <c r="I111" s="97">
        <v>3</v>
      </c>
      <c r="J111" s="100">
        <f>หนองบัวลำภู!F28</f>
        <v>795043.53</v>
      </c>
      <c r="K111" s="101">
        <f>หนองบัวลำภู!AE28</f>
        <v>826863.65</v>
      </c>
      <c r="L111" s="102">
        <f>หนองบัวลำภู!AF28</f>
        <v>2784375.59</v>
      </c>
      <c r="M111" s="102">
        <f>หนองบัวลำภู!AG28</f>
        <v>2440280.06</v>
      </c>
      <c r="N111" s="98"/>
      <c r="O111" s="98"/>
      <c r="P111" s="98"/>
      <c r="Q111" s="90">
        <f t="shared" si="2"/>
        <v>344095.5299999998</v>
      </c>
      <c r="R111" s="91">
        <f t="shared" si="3"/>
        <v>879.73952290679301</v>
      </c>
    </row>
    <row r="112" spans="1:18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610</v>
      </c>
      <c r="H112" s="99">
        <v>3662</v>
      </c>
      <c r="I112" s="97">
        <v>3</v>
      </c>
      <c r="J112" s="100">
        <f>หนองบัวลำภู!F29</f>
        <v>742336.24</v>
      </c>
      <c r="K112" s="101">
        <f>หนองบัวลำภู!AE29</f>
        <v>879345.38</v>
      </c>
      <c r="L112" s="102">
        <f>หนองบัวลำภู!AF29</f>
        <v>2425757.29</v>
      </c>
      <c r="M112" s="102">
        <f>หนองบัวลำภู!AG29</f>
        <v>1865100.28</v>
      </c>
      <c r="N112" s="98"/>
      <c r="O112" s="98"/>
      <c r="P112" s="98"/>
      <c r="Q112" s="90">
        <f t="shared" si="2"/>
        <v>560657.01</v>
      </c>
      <c r="R112" s="91">
        <f t="shared" si="3"/>
        <v>662.4132413981431</v>
      </c>
    </row>
    <row r="113" spans="1:18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611</v>
      </c>
      <c r="H113" s="99">
        <v>2860</v>
      </c>
      <c r="I113" s="97">
        <v>2</v>
      </c>
      <c r="J113" s="100">
        <f>หนองบัวลำภู!F30</f>
        <v>479049.11</v>
      </c>
      <c r="K113" s="101">
        <f>หนองบัวลำภู!AE30</f>
        <v>685874.36</v>
      </c>
      <c r="L113" s="102">
        <f>หนองบัวลำภู!AF30</f>
        <v>1443985.51</v>
      </c>
      <c r="M113" s="102">
        <f>หนองบัวลำภู!AG30</f>
        <v>1315665.9099999999</v>
      </c>
      <c r="N113" s="98"/>
      <c r="O113" s="98"/>
      <c r="P113" s="98"/>
      <c r="Q113" s="90">
        <f t="shared" si="2"/>
        <v>128319.60000000009</v>
      </c>
      <c r="R113" s="91">
        <f t="shared" si="3"/>
        <v>504.89003846153844</v>
      </c>
    </row>
    <row r="114" spans="1:18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612</v>
      </c>
      <c r="H114" s="99">
        <v>6859</v>
      </c>
      <c r="I114" s="97">
        <v>5</v>
      </c>
      <c r="J114" s="100">
        <f>หนองบัวลำภู!F31</f>
        <v>582344.13</v>
      </c>
      <c r="K114" s="101">
        <f>หนองบัวลำภู!AE31</f>
        <v>714417.13</v>
      </c>
      <c r="L114" s="102">
        <f>หนองบัวลำภู!AF31</f>
        <v>2550658.27</v>
      </c>
      <c r="M114" s="102">
        <f>หนองบัวลำภู!AG31</f>
        <v>2477906.13</v>
      </c>
      <c r="N114" s="98"/>
      <c r="O114" s="98"/>
      <c r="P114" s="98"/>
      <c r="Q114" s="90">
        <f t="shared" si="2"/>
        <v>72752.14000000013</v>
      </c>
      <c r="R114" s="91">
        <f t="shared" si="3"/>
        <v>371.87028284006414</v>
      </c>
    </row>
    <row r="115" spans="1:18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613</v>
      </c>
      <c r="H115" s="99">
        <v>2919</v>
      </c>
      <c r="I115" s="97">
        <v>2</v>
      </c>
      <c r="J115" s="100">
        <f>หนองบัวลำภู!F32</f>
        <v>461808.65</v>
      </c>
      <c r="K115" s="101">
        <f>หนองบัวลำภู!AE32</f>
        <v>578562.49</v>
      </c>
      <c r="L115" s="102">
        <f>หนองบัวลำภู!AF32</f>
        <v>1756176.5099999998</v>
      </c>
      <c r="M115" s="102">
        <f>หนองบัวลำภู!AG32</f>
        <v>1580900.1500000001</v>
      </c>
      <c r="N115" s="98"/>
      <c r="O115" s="98"/>
      <c r="P115" s="98"/>
      <c r="Q115" s="90">
        <f t="shared" si="2"/>
        <v>175276.35999999964</v>
      </c>
      <c r="R115" s="91">
        <f t="shared" si="3"/>
        <v>601.63635149023628</v>
      </c>
    </row>
    <row r="116" spans="1:18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614</v>
      </c>
      <c r="H116" s="99">
        <v>5877</v>
      </c>
      <c r="I116" s="97">
        <v>4</v>
      </c>
      <c r="J116" s="100">
        <f>หนองบัวลำภู!F33</f>
        <v>505689.46</v>
      </c>
      <c r="K116" s="101">
        <f>หนองบัวลำภู!AE33</f>
        <v>724768.68</v>
      </c>
      <c r="L116" s="102">
        <f>หนองบัวลำภู!AF33</f>
        <v>2600080.71</v>
      </c>
      <c r="M116" s="102">
        <f>หนองบัวลำภู!AG33</f>
        <v>2394664.37</v>
      </c>
      <c r="N116" s="98"/>
      <c r="O116" s="98"/>
      <c r="P116" s="98"/>
      <c r="Q116" s="90">
        <f t="shared" si="2"/>
        <v>205416.33999999985</v>
      </c>
      <c r="R116" s="91">
        <f t="shared" si="3"/>
        <v>442.41631955079123</v>
      </c>
    </row>
    <row r="117" spans="1:18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615</v>
      </c>
      <c r="H117" s="99">
        <v>5647</v>
      </c>
      <c r="I117" s="97">
        <v>4</v>
      </c>
      <c r="J117" s="100">
        <f>หนองบัวลำภู!F34</f>
        <v>939769.17</v>
      </c>
      <c r="K117" s="101">
        <f>หนองบัวลำภู!AE34</f>
        <v>988180.76</v>
      </c>
      <c r="L117" s="102">
        <f>หนองบัวลำภู!AF34</f>
        <v>2646622.65</v>
      </c>
      <c r="M117" s="102">
        <f>หนองบัวลำภู!AG34</f>
        <v>2406830.94</v>
      </c>
      <c r="N117" s="98"/>
      <c r="O117" s="98"/>
      <c r="P117" s="98"/>
      <c r="Q117" s="90">
        <f t="shared" si="2"/>
        <v>239791.70999999996</v>
      </c>
      <c r="R117" s="91">
        <f t="shared" si="3"/>
        <v>468.67764299628118</v>
      </c>
    </row>
    <row r="118" spans="1:18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616</v>
      </c>
      <c r="H118" s="99">
        <v>4300</v>
      </c>
      <c r="I118" s="97">
        <v>3</v>
      </c>
      <c r="J118" s="100">
        <f>หนองบัวลำภู!F35</f>
        <v>648660.73</v>
      </c>
      <c r="K118" s="101">
        <f>หนองบัวลำภู!AE35</f>
        <v>821926.58</v>
      </c>
      <c r="L118" s="102">
        <f>หนองบัวลำภู!AF35</f>
        <v>1811952.8</v>
      </c>
      <c r="M118" s="102">
        <f>หนองบัวลำภู!AG35</f>
        <v>1631085.68</v>
      </c>
      <c r="N118" s="98"/>
      <c r="O118" s="98"/>
      <c r="P118" s="98"/>
      <c r="Q118" s="90">
        <f t="shared" si="2"/>
        <v>180867.12000000011</v>
      </c>
      <c r="R118" s="91">
        <f t="shared" si="3"/>
        <v>421.38437209302327</v>
      </c>
    </row>
    <row r="119" spans="1:18" s="109" customForma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9655563.0000000019</v>
      </c>
      <c r="K119" s="106">
        <f>SUM(K106:K118)</f>
        <v>11079929.809999999</v>
      </c>
      <c r="L119" s="106">
        <f>SUM(L106:L118)</f>
        <v>29845423.959999997</v>
      </c>
      <c r="M119" s="106">
        <f>SUM(M106:M118)</f>
        <v>26851723.609999999</v>
      </c>
      <c r="N119" s="104">
        <v>12</v>
      </c>
      <c r="O119" s="104">
        <v>12</v>
      </c>
      <c r="P119" s="104">
        <f>N119-O119</f>
        <v>0</v>
      </c>
      <c r="Q119" s="107">
        <f t="shared" si="2"/>
        <v>2993700.3499999978</v>
      </c>
      <c r="R119" s="108">
        <f>L119/H119</f>
        <v>503.72873736265586</v>
      </c>
    </row>
    <row r="120" spans="1:18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617</v>
      </c>
      <c r="H121" s="99">
        <v>1926</v>
      </c>
      <c r="I121" s="97">
        <v>2</v>
      </c>
      <c r="J121" s="100">
        <f>หนองบัวลำภู!F36</f>
        <v>461832.92</v>
      </c>
      <c r="K121" s="101">
        <f>หนองบัวลำภู!AE36</f>
        <v>544323.37</v>
      </c>
      <c r="L121" s="102">
        <f>หนองบัวลำภู!AF36</f>
        <v>611970.09</v>
      </c>
      <c r="M121" s="102">
        <f>หนองบัวลำภู!AG36</f>
        <v>326578.85000000003</v>
      </c>
      <c r="N121" s="98"/>
      <c r="O121" s="98"/>
      <c r="P121" s="98"/>
      <c r="Q121" s="90">
        <f t="shared" si="2"/>
        <v>285391.23999999993</v>
      </c>
      <c r="R121" s="91">
        <f t="shared" si="3"/>
        <v>317.74147975077881</v>
      </c>
    </row>
    <row r="122" spans="1:18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618</v>
      </c>
      <c r="H122" s="99">
        <v>4146</v>
      </c>
      <c r="I122" s="97">
        <v>3</v>
      </c>
      <c r="J122" s="100">
        <f>หนองบัวลำภู!F37</f>
        <v>807330.15</v>
      </c>
      <c r="K122" s="101">
        <f>หนองบัวลำภู!AE37</f>
        <v>1122064.1100000001</v>
      </c>
      <c r="L122" s="102">
        <f>หนองบัวลำภู!AF37</f>
        <v>1487599.7899999998</v>
      </c>
      <c r="M122" s="102">
        <f>หนองบัวลำภู!AG37</f>
        <v>622135.4</v>
      </c>
      <c r="N122" s="98"/>
      <c r="O122" s="98"/>
      <c r="P122" s="98"/>
      <c r="Q122" s="90">
        <f t="shared" si="2"/>
        <v>865464.38999999978</v>
      </c>
      <c r="R122" s="91">
        <f t="shared" si="3"/>
        <v>358.80361553304385</v>
      </c>
    </row>
    <row r="123" spans="1:18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619</v>
      </c>
      <c r="H123" s="99">
        <v>1218</v>
      </c>
      <c r="I123" s="97">
        <v>1</v>
      </c>
      <c r="J123" s="100">
        <f>หนองบัวลำภู!F38</f>
        <v>354236.34</v>
      </c>
      <c r="K123" s="101">
        <f>หนองบัวลำภู!AE38</f>
        <v>389091.39</v>
      </c>
      <c r="L123" s="102">
        <f>หนองบัวลำภู!AF38</f>
        <v>123625.7</v>
      </c>
      <c r="M123" s="102">
        <f>หนองบัวลำภู!AG38</f>
        <v>193844.69</v>
      </c>
      <c r="N123" s="98"/>
      <c r="O123" s="98"/>
      <c r="P123" s="98"/>
      <c r="Q123" s="90">
        <f t="shared" si="2"/>
        <v>-70218.990000000005</v>
      </c>
      <c r="R123" s="91">
        <f t="shared" si="3"/>
        <v>101.49893267651888</v>
      </c>
    </row>
    <row r="124" spans="1:18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620</v>
      </c>
      <c r="H124" s="99">
        <v>5296</v>
      </c>
      <c r="I124" s="97">
        <v>4</v>
      </c>
      <c r="J124" s="100">
        <f>หนองบัวลำภู!F39</f>
        <v>1098066.6000000001</v>
      </c>
      <c r="K124" s="101">
        <f>หนองบัวลำภู!AE39</f>
        <v>1383208.8900000001</v>
      </c>
      <c r="L124" s="102">
        <f>หนองบัวลำภู!AF39</f>
        <v>1473675.74</v>
      </c>
      <c r="M124" s="102">
        <f>หนองบัวลำภู!AG39</f>
        <v>1094598.76</v>
      </c>
      <c r="N124" s="98"/>
      <c r="O124" s="98"/>
      <c r="P124" s="98"/>
      <c r="Q124" s="90">
        <f t="shared" si="2"/>
        <v>379076.98</v>
      </c>
      <c r="R124" s="91">
        <f t="shared" si="3"/>
        <v>278.26203549848941</v>
      </c>
    </row>
    <row r="125" spans="1:18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621</v>
      </c>
      <c r="H125" s="99">
        <v>3642</v>
      </c>
      <c r="I125" s="97">
        <v>3</v>
      </c>
      <c r="J125" s="100">
        <f>หนองบัวลำภู!F40</f>
        <v>1194783.3</v>
      </c>
      <c r="K125" s="101">
        <f>หนองบัวลำภู!AE40</f>
        <v>1441367.12</v>
      </c>
      <c r="L125" s="102">
        <f>หนองบัวลำภู!AF40</f>
        <v>1305291.6800000002</v>
      </c>
      <c r="M125" s="102">
        <f>หนองบัวลำภู!AG40</f>
        <v>852621.89</v>
      </c>
      <c r="N125" s="98"/>
      <c r="O125" s="98"/>
      <c r="P125" s="98"/>
      <c r="Q125" s="90">
        <f t="shared" si="2"/>
        <v>452669.79000000015</v>
      </c>
      <c r="R125" s="91">
        <f t="shared" si="3"/>
        <v>358.39969247666124</v>
      </c>
    </row>
    <row r="126" spans="1:18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622</v>
      </c>
      <c r="H126" s="99">
        <v>3621</v>
      </c>
      <c r="I126" s="97">
        <v>3</v>
      </c>
      <c r="J126" s="100">
        <f>หนองบัวลำภู!F41</f>
        <v>969362.19</v>
      </c>
      <c r="K126" s="101">
        <f>หนองบัวลำภู!AE41</f>
        <v>1212827.2999999998</v>
      </c>
      <c r="L126" s="102">
        <f>หนองบัวลำภู!AF41</f>
        <v>979256.56</v>
      </c>
      <c r="M126" s="102">
        <f>หนองบัวลำภู!AG41</f>
        <v>568596.84000000008</v>
      </c>
      <c r="N126" s="98"/>
      <c r="O126" s="98"/>
      <c r="P126" s="98"/>
      <c r="Q126" s="90">
        <f t="shared" si="2"/>
        <v>410659.72</v>
      </c>
      <c r="R126" s="91">
        <f t="shared" si="3"/>
        <v>270.43815520574429</v>
      </c>
    </row>
    <row r="127" spans="1:18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623</v>
      </c>
      <c r="H127" s="99">
        <v>1853</v>
      </c>
      <c r="I127" s="97">
        <v>2</v>
      </c>
      <c r="J127" s="100">
        <f>หนองบัวลำภู!F42</f>
        <v>471067.42</v>
      </c>
      <c r="K127" s="101">
        <f>หนองบัวลำภู!AE42</f>
        <v>647608.93999999994</v>
      </c>
      <c r="L127" s="102">
        <f>หนองบัวลำภู!AF42</f>
        <v>665342.05000000005</v>
      </c>
      <c r="M127" s="102">
        <f>หนองบัวลำภู!AG42</f>
        <v>505161.22</v>
      </c>
      <c r="N127" s="98"/>
      <c r="O127" s="98"/>
      <c r="P127" s="98"/>
      <c r="Q127" s="90">
        <f t="shared" si="2"/>
        <v>160180.83000000007</v>
      </c>
      <c r="R127" s="91">
        <f t="shared" si="3"/>
        <v>359.06208850512684</v>
      </c>
    </row>
    <row r="128" spans="1:18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624</v>
      </c>
      <c r="H128" s="99">
        <v>1606</v>
      </c>
      <c r="I128" s="97">
        <v>2</v>
      </c>
      <c r="J128" s="100">
        <f>หนองบัวลำภู!F43</f>
        <v>513520.4</v>
      </c>
      <c r="K128" s="101">
        <f>หนองบัวลำภู!AE43</f>
        <v>570699.95000000007</v>
      </c>
      <c r="L128" s="102">
        <f>หนองบัวลำภู!AF43</f>
        <v>445205.78</v>
      </c>
      <c r="M128" s="102">
        <f>หนองบัวลำภู!AG43</f>
        <v>319610.74</v>
      </c>
      <c r="N128" s="98"/>
      <c r="O128" s="98"/>
      <c r="P128" s="98"/>
      <c r="Q128" s="90">
        <f t="shared" si="2"/>
        <v>125595.04000000004</v>
      </c>
      <c r="R128" s="91">
        <f t="shared" si="3"/>
        <v>277.21405977584061</v>
      </c>
    </row>
    <row r="129" spans="1:18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625</v>
      </c>
      <c r="H129" s="99">
        <v>4293</v>
      </c>
      <c r="I129" s="97">
        <v>3</v>
      </c>
      <c r="J129" s="100">
        <f>หนองบัวลำภู!F44</f>
        <v>734204.6</v>
      </c>
      <c r="K129" s="101">
        <f>หนองบัวลำภู!AE44</f>
        <v>899040.86999999988</v>
      </c>
      <c r="L129" s="102">
        <f>หนองบัวลำภู!AF44</f>
        <v>784391.08000000007</v>
      </c>
      <c r="M129" s="102">
        <f>หนองบัวลำภู!AG44</f>
        <v>664146.43999999994</v>
      </c>
      <c r="N129" s="98"/>
      <c r="O129" s="98"/>
      <c r="P129" s="98"/>
      <c r="Q129" s="90">
        <f t="shared" si="2"/>
        <v>120244.64000000013</v>
      </c>
      <c r="R129" s="91">
        <f t="shared" si="3"/>
        <v>182.71397158164456</v>
      </c>
    </row>
    <row r="130" spans="1:18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626</v>
      </c>
      <c r="H130" s="99">
        <v>2536</v>
      </c>
      <c r="I130" s="97">
        <v>2</v>
      </c>
      <c r="J130" s="100">
        <f>หนองบัวลำภู!F45</f>
        <v>493515.1</v>
      </c>
      <c r="K130" s="101">
        <f>หนองบัวลำภู!AE45</f>
        <v>572898.28</v>
      </c>
      <c r="L130" s="102">
        <f>หนองบัวลำภู!AF45</f>
        <v>536891.85</v>
      </c>
      <c r="M130" s="102">
        <f>หนองบัวลำภู!AG45</f>
        <v>357171.83999999997</v>
      </c>
      <c r="N130" s="98"/>
      <c r="O130" s="98"/>
      <c r="P130" s="98"/>
      <c r="Q130" s="90">
        <f t="shared" si="2"/>
        <v>179720.01</v>
      </c>
      <c r="R130" s="91">
        <f t="shared" si="3"/>
        <v>211.70814274447949</v>
      </c>
    </row>
    <row r="131" spans="1:18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627</v>
      </c>
      <c r="H131" s="99">
        <v>3568</v>
      </c>
      <c r="I131" s="97">
        <v>3</v>
      </c>
      <c r="J131" s="100">
        <f>หนองบัวลำภู!F46</f>
        <v>557652.42000000004</v>
      </c>
      <c r="K131" s="101">
        <f>หนองบัวลำภู!AE46</f>
        <v>663694.54</v>
      </c>
      <c r="L131" s="102">
        <f>หนองบัวลำภู!AF46</f>
        <v>1075890.78</v>
      </c>
      <c r="M131" s="102">
        <f>หนองบัวลำภู!AG46</f>
        <v>668459.31000000006</v>
      </c>
      <c r="N131" s="98"/>
      <c r="O131" s="98"/>
      <c r="P131" s="98"/>
      <c r="Q131" s="90">
        <f t="shared" si="2"/>
        <v>407431.47</v>
      </c>
      <c r="R131" s="91">
        <f t="shared" si="3"/>
        <v>301.53889573991034</v>
      </c>
    </row>
    <row r="132" spans="1:18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628</v>
      </c>
      <c r="H132" s="99">
        <v>2724</v>
      </c>
      <c r="I132" s="97">
        <v>2</v>
      </c>
      <c r="J132" s="100">
        <f>หนองบัวลำภู!F47</f>
        <v>202393.99</v>
      </c>
      <c r="K132" s="101">
        <f>หนองบัวลำภู!AE47</f>
        <v>514064.91</v>
      </c>
      <c r="L132" s="102">
        <f>หนองบัวลำภู!AF47</f>
        <v>1731741.44</v>
      </c>
      <c r="M132" s="102">
        <f>หนองบัวลำภู!AG47</f>
        <v>1352991.9400000002</v>
      </c>
      <c r="N132" s="98"/>
      <c r="O132" s="98"/>
      <c r="P132" s="98"/>
      <c r="Q132" s="90">
        <f t="shared" si="2"/>
        <v>378749.49999999977</v>
      </c>
      <c r="R132" s="91">
        <f t="shared" si="3"/>
        <v>635.73474302496322</v>
      </c>
    </row>
    <row r="133" spans="1:18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629</v>
      </c>
      <c r="H133" s="99">
        <v>1550</v>
      </c>
      <c r="I133" s="97">
        <v>2</v>
      </c>
      <c r="J133" s="100">
        <f>หนองบัวลำภู!F48</f>
        <v>353620.54</v>
      </c>
      <c r="K133" s="101">
        <f>หนองบัวลำภู!AE48</f>
        <v>395128.97</v>
      </c>
      <c r="L133" s="102">
        <f>หนองบัวลำภู!AF48</f>
        <v>209218.18</v>
      </c>
      <c r="M133" s="102">
        <f>หนองบัวลำภู!AG48</f>
        <v>342769.5</v>
      </c>
      <c r="N133" s="98"/>
      <c r="O133" s="98"/>
      <c r="P133" s="98"/>
      <c r="Q133" s="90">
        <f t="shared" si="2"/>
        <v>-133551.32</v>
      </c>
      <c r="R133" s="91">
        <f t="shared" si="3"/>
        <v>134.97947096774192</v>
      </c>
    </row>
    <row r="134" spans="1:18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3357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หนองบัวลำภู!AE49</f>
        <v>623009.02</v>
      </c>
      <c r="L134" s="102">
        <f>หนองบัวลำภู!AF49</f>
        <v>13023.47</v>
      </c>
      <c r="M134" s="102">
        <f>หนองบัวลำภู!AG49</f>
        <v>137725.68</v>
      </c>
      <c r="N134" s="98"/>
      <c r="O134" s="98"/>
      <c r="P134" s="98"/>
      <c r="Q134" s="90">
        <f t="shared" si="2"/>
        <v>-124702.20999999999</v>
      </c>
      <c r="R134" s="91">
        <f t="shared" si="3"/>
        <v>5.5466226575809197</v>
      </c>
    </row>
    <row r="135" spans="1:18" s="109" customForma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8833916.7799999993</v>
      </c>
      <c r="K135" s="106">
        <f>SUM(K120:K134)</f>
        <v>10979027.660000002</v>
      </c>
      <c r="L135" s="106">
        <f>SUM(L120:L134)</f>
        <v>11443124.189999999</v>
      </c>
      <c r="M135" s="106">
        <f>SUM(M120:M134)</f>
        <v>8006413.1000000006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3436711.0899999989</v>
      </c>
      <c r="R135" s="108">
        <f>L135/H135</f>
        <v>283.75837999355269</v>
      </c>
    </row>
    <row r="136" spans="1:18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631</v>
      </c>
      <c r="H137" s="99">
        <v>5674</v>
      </c>
      <c r="I137" s="97">
        <v>4</v>
      </c>
      <c r="J137" s="100">
        <f>หนองบัวลำภู!F50</f>
        <v>1061617.8600000001</v>
      </c>
      <c r="K137" s="101">
        <f>หนองบัวลำภู!AE50</f>
        <v>1067851.9500000002</v>
      </c>
      <c r="L137" s="102">
        <f>หนองบัวลำภู!AF50</f>
        <v>4127543.9299999997</v>
      </c>
      <c r="M137" s="102">
        <f>หนองบัวลำภู!AG50</f>
        <v>3537622.41</v>
      </c>
      <c r="N137" s="98"/>
      <c r="O137" s="98"/>
      <c r="P137" s="98"/>
      <c r="Q137" s="90">
        <f t="shared" si="5"/>
        <v>589921.51999999955</v>
      </c>
      <c r="R137" s="91">
        <f t="shared" ref="R137:R197" si="6">L137/H137</f>
        <v>727.44870109270346</v>
      </c>
    </row>
    <row r="138" spans="1:18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632</v>
      </c>
      <c r="H138" s="99">
        <v>5329</v>
      </c>
      <c r="I138" s="97">
        <v>4</v>
      </c>
      <c r="J138" s="100">
        <f>หนองบัวลำภู!F51</f>
        <v>1499879.49</v>
      </c>
      <c r="K138" s="101">
        <f>หนองบัวลำภู!AE51</f>
        <v>1618490.74</v>
      </c>
      <c r="L138" s="102">
        <f>หนองบัวลำภู!AF51</f>
        <v>3546852.74</v>
      </c>
      <c r="M138" s="102">
        <f>หนองบัวลำภู!AG51</f>
        <v>3226436.92</v>
      </c>
      <c r="N138" s="98"/>
      <c r="O138" s="98"/>
      <c r="P138" s="98"/>
      <c r="Q138" s="90">
        <f t="shared" si="5"/>
        <v>320415.8200000003</v>
      </c>
      <c r="R138" s="91">
        <f t="shared" si="6"/>
        <v>665.5756689810471</v>
      </c>
    </row>
    <row r="139" spans="1:18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633</v>
      </c>
      <c r="H139" s="99">
        <v>3741</v>
      </c>
      <c r="I139" s="97">
        <v>3</v>
      </c>
      <c r="J139" s="100">
        <f>หนองบัวลำภู!F52</f>
        <v>815696.3</v>
      </c>
      <c r="K139" s="101">
        <f>หนองบัวลำภู!AE52</f>
        <v>955232.95000000007</v>
      </c>
      <c r="L139" s="102">
        <f>หนองบัวลำภู!AF52</f>
        <v>1890194.69</v>
      </c>
      <c r="M139" s="102">
        <f>หนองบัวลำภู!AG52</f>
        <v>1549777.44</v>
      </c>
      <c r="N139" s="98"/>
      <c r="O139" s="98"/>
      <c r="P139" s="98"/>
      <c r="Q139" s="90">
        <f t="shared" si="5"/>
        <v>340417.25</v>
      </c>
      <c r="R139" s="91">
        <f t="shared" si="6"/>
        <v>505.26455225875435</v>
      </c>
    </row>
    <row r="140" spans="1:18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634</v>
      </c>
      <c r="H140" s="99">
        <v>10085</v>
      </c>
      <c r="I140" s="97">
        <v>5</v>
      </c>
      <c r="J140" s="100">
        <f>หนองบัวลำภู!F53</f>
        <v>1186824.57</v>
      </c>
      <c r="K140" s="101">
        <f>หนองบัวลำภู!AE53</f>
        <v>1378721.08</v>
      </c>
      <c r="L140" s="102">
        <f>หนองบัวลำภู!AF53</f>
        <v>4824773.3999999994</v>
      </c>
      <c r="M140" s="102">
        <f>หนองบัวลำภู!AG53</f>
        <v>4157502.58</v>
      </c>
      <c r="N140" s="98"/>
      <c r="O140" s="98"/>
      <c r="P140" s="98"/>
      <c r="Q140" s="90">
        <f t="shared" si="5"/>
        <v>667270.81999999937</v>
      </c>
      <c r="R140" s="91">
        <f t="shared" si="6"/>
        <v>478.41084779375302</v>
      </c>
    </row>
    <row r="141" spans="1:18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635</v>
      </c>
      <c r="H141" s="99">
        <v>1758</v>
      </c>
      <c r="I141" s="97">
        <v>2</v>
      </c>
      <c r="J141" s="100">
        <f>หนองบัวลำภู!F54</f>
        <v>747614.45</v>
      </c>
      <c r="K141" s="101">
        <f>หนองบัวลำภู!AE54</f>
        <v>771380.37</v>
      </c>
      <c r="L141" s="102">
        <f>หนองบัวลำภู!AF54</f>
        <v>1988553.02</v>
      </c>
      <c r="M141" s="102">
        <f>หนองบัวลำภู!AG54</f>
        <v>1785411.41</v>
      </c>
      <c r="N141" s="98"/>
      <c r="O141" s="98"/>
      <c r="P141" s="98"/>
      <c r="Q141" s="90">
        <f t="shared" si="5"/>
        <v>203141.6100000001</v>
      </c>
      <c r="R141" s="91">
        <f t="shared" si="6"/>
        <v>1131.1450625711036</v>
      </c>
    </row>
    <row r="142" spans="1:18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636</v>
      </c>
      <c r="H142" s="99">
        <v>3359</v>
      </c>
      <c r="I142" s="97">
        <v>3</v>
      </c>
      <c r="J142" s="100">
        <f>หนองบัวลำภู!F55</f>
        <v>683440.25</v>
      </c>
      <c r="K142" s="101">
        <f>หนองบัวลำภู!AE55</f>
        <v>699156.99</v>
      </c>
      <c r="L142" s="102">
        <f>หนองบัวลำภู!AF55</f>
        <v>3252088.24</v>
      </c>
      <c r="M142" s="102">
        <f>หนองบัวลำภู!AG55</f>
        <v>2813631.0700000003</v>
      </c>
      <c r="N142" s="98"/>
      <c r="O142" s="98"/>
      <c r="P142" s="98"/>
      <c r="Q142" s="90">
        <f t="shared" si="5"/>
        <v>438457.16999999993</v>
      </c>
      <c r="R142" s="91">
        <f t="shared" si="6"/>
        <v>968.1715510568622</v>
      </c>
    </row>
    <row r="143" spans="1:18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1400</v>
      </c>
      <c r="H143" s="99">
        <v>5691</v>
      </c>
      <c r="I143" s="97">
        <v>4</v>
      </c>
      <c r="J143" s="100">
        <f>หนองบัวลำภู!F56</f>
        <v>1215762.6200000001</v>
      </c>
      <c r="K143" s="101">
        <f>หนองบัวลำภู!AE56</f>
        <v>1311309.8</v>
      </c>
      <c r="L143" s="102">
        <f>หนองบัวลำภู!AF56</f>
        <v>3251401.56</v>
      </c>
      <c r="M143" s="102">
        <f>หนองบัวลำภู!AG56</f>
        <v>2311030.96</v>
      </c>
      <c r="N143" s="98"/>
      <c r="O143" s="98"/>
      <c r="P143" s="98"/>
      <c r="Q143" s="90">
        <f t="shared" si="5"/>
        <v>940370.60000000009</v>
      </c>
      <c r="R143" s="91">
        <f t="shared" si="6"/>
        <v>571.32341591987347</v>
      </c>
    </row>
    <row r="144" spans="1:18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638</v>
      </c>
      <c r="H144" s="99">
        <v>2989</v>
      </c>
      <c r="I144" s="97">
        <v>2</v>
      </c>
      <c r="J144" s="100">
        <f>หนองบัวลำภู!F57</f>
        <v>595799.49</v>
      </c>
      <c r="K144" s="101">
        <f>หนองบัวลำภู!AE57</f>
        <v>603205.6</v>
      </c>
      <c r="L144" s="102">
        <f>หนองบัวลำภู!AF57</f>
        <v>2100892.6800000002</v>
      </c>
      <c r="M144" s="102">
        <f>หนองบัวลำภู!AG57</f>
        <v>1827380.7300000002</v>
      </c>
      <c r="N144" s="98"/>
      <c r="O144" s="98"/>
      <c r="P144" s="98"/>
      <c r="Q144" s="90">
        <f t="shared" si="5"/>
        <v>273511.94999999995</v>
      </c>
      <c r="R144" s="91">
        <f t="shared" si="6"/>
        <v>702.8747674807629</v>
      </c>
    </row>
    <row r="145" spans="1:18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639</v>
      </c>
      <c r="H145" s="99">
        <v>5028</v>
      </c>
      <c r="I145" s="97">
        <v>4</v>
      </c>
      <c r="J145" s="100">
        <f>หนองบัวลำภู!F58</f>
        <v>712704.74</v>
      </c>
      <c r="K145" s="101">
        <f>หนองบัวลำภู!AE58</f>
        <v>815955.98</v>
      </c>
      <c r="L145" s="102">
        <f>หนองบัวลำภู!AF58</f>
        <v>3083892.47</v>
      </c>
      <c r="M145" s="102">
        <f>หนองบัวลำภู!AG58</f>
        <v>2646346.19</v>
      </c>
      <c r="N145" s="98"/>
      <c r="O145" s="98"/>
      <c r="P145" s="98"/>
      <c r="Q145" s="90">
        <f t="shared" si="5"/>
        <v>437546.28000000026</v>
      </c>
      <c r="R145" s="91">
        <f t="shared" si="6"/>
        <v>613.34376889419252</v>
      </c>
    </row>
    <row r="146" spans="1:18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640</v>
      </c>
      <c r="H146" s="99">
        <v>3475</v>
      </c>
      <c r="I146" s="97">
        <v>3</v>
      </c>
      <c r="J146" s="100">
        <f>หนองบัวลำภู!F59</f>
        <v>835882.4</v>
      </c>
      <c r="K146" s="101">
        <f>หนองบัวลำภู!AE59</f>
        <v>977503.10000000009</v>
      </c>
      <c r="L146" s="102">
        <f>หนองบัวลำภู!AF59</f>
        <v>2299399.94</v>
      </c>
      <c r="M146" s="102">
        <f>หนองบัวลำภู!AG59</f>
        <v>1807567</v>
      </c>
      <c r="N146" s="98"/>
      <c r="O146" s="98"/>
      <c r="P146" s="98"/>
      <c r="Q146" s="90">
        <f t="shared" si="5"/>
        <v>491832.93999999994</v>
      </c>
      <c r="R146" s="91">
        <f t="shared" si="6"/>
        <v>661.69782446043166</v>
      </c>
    </row>
    <row r="147" spans="1:18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641</v>
      </c>
      <c r="H147" s="99">
        <v>2888</v>
      </c>
      <c r="I147" s="97">
        <v>2</v>
      </c>
      <c r="J147" s="100">
        <f>หนองบัวลำภู!F60</f>
        <v>408743.3</v>
      </c>
      <c r="K147" s="101">
        <f>หนองบัวลำภู!AE60</f>
        <v>414213.3</v>
      </c>
      <c r="L147" s="102">
        <f>หนองบัวลำภู!AF60</f>
        <v>1948643.08</v>
      </c>
      <c r="M147" s="102">
        <f>หนองบัวลำภู!AG60</f>
        <v>1594928.44</v>
      </c>
      <c r="N147" s="98"/>
      <c r="O147" s="98"/>
      <c r="P147" s="98"/>
      <c r="Q147" s="90">
        <f t="shared" si="5"/>
        <v>353714.64000000013</v>
      </c>
      <c r="R147" s="91">
        <f t="shared" si="6"/>
        <v>674.73790858725761</v>
      </c>
    </row>
    <row r="148" spans="1:18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642</v>
      </c>
      <c r="H148" s="99">
        <v>1354</v>
      </c>
      <c r="I148" s="97">
        <v>1</v>
      </c>
      <c r="J148" s="100">
        <f>หนองบัวลำภู!F61</f>
        <v>232010.5</v>
      </c>
      <c r="K148" s="101">
        <f>หนองบัวลำภู!AE61</f>
        <v>340375.2</v>
      </c>
      <c r="L148" s="102">
        <f>หนองบัวลำภู!AF61</f>
        <v>1645224.1099999999</v>
      </c>
      <c r="M148" s="102">
        <f>หนองบัวลำภู!AG61</f>
        <v>1649934.17</v>
      </c>
      <c r="N148" s="98"/>
      <c r="O148" s="98"/>
      <c r="P148" s="98"/>
      <c r="Q148" s="90">
        <f t="shared" si="5"/>
        <v>-4710.0600000000559</v>
      </c>
      <c r="R148" s="91">
        <f t="shared" si="6"/>
        <v>1215.0842762186114</v>
      </c>
    </row>
    <row r="149" spans="1:18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643</v>
      </c>
      <c r="H149" s="99">
        <v>3500</v>
      </c>
      <c r="I149" s="97">
        <v>3</v>
      </c>
      <c r="J149" s="100">
        <f>หนองบัวลำภู!F62</f>
        <v>746743.58</v>
      </c>
      <c r="K149" s="101">
        <f>หนองบัวลำภู!AE62</f>
        <v>823480.76</v>
      </c>
      <c r="L149" s="102">
        <f>หนองบัวลำภู!AF62</f>
        <v>2385278.8200000003</v>
      </c>
      <c r="M149" s="102">
        <f>หนองบัวลำภู!AG62</f>
        <v>2007472.59</v>
      </c>
      <c r="N149" s="98"/>
      <c r="O149" s="98"/>
      <c r="P149" s="98"/>
      <c r="Q149" s="90">
        <f t="shared" si="5"/>
        <v>377806.23000000021</v>
      </c>
      <c r="R149" s="91">
        <f t="shared" si="6"/>
        <v>681.50823428571437</v>
      </c>
    </row>
    <row r="150" spans="1:18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644</v>
      </c>
      <c r="H150" s="99">
        <v>6506</v>
      </c>
      <c r="I150" s="97">
        <v>5</v>
      </c>
      <c r="J150" s="100">
        <f>หนองบัวลำภู!F63</f>
        <v>1456238.67</v>
      </c>
      <c r="K150" s="101">
        <f>หนองบัวลำภู!AE63</f>
        <v>1519640.0599999998</v>
      </c>
      <c r="L150" s="102">
        <f>หนองบัวลำภู!AF63</f>
        <v>3505899.23</v>
      </c>
      <c r="M150" s="102">
        <f>หนองบัวลำภู!AG63</f>
        <v>2895655.75</v>
      </c>
      <c r="N150" s="98"/>
      <c r="O150" s="98"/>
      <c r="P150" s="98"/>
      <c r="Q150" s="90">
        <f t="shared" si="5"/>
        <v>610243.48</v>
      </c>
      <c r="R150" s="91">
        <f t="shared" si="6"/>
        <v>538.87169228404548</v>
      </c>
    </row>
    <row r="151" spans="1:18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645</v>
      </c>
      <c r="H151" s="99">
        <v>4556</v>
      </c>
      <c r="I151" s="97">
        <v>4</v>
      </c>
      <c r="J151" s="100">
        <f>หนองบัวลำภู!F64</f>
        <v>1111912.69</v>
      </c>
      <c r="K151" s="101">
        <f>หนองบัวลำภู!AE64</f>
        <v>1328723.95</v>
      </c>
      <c r="L151" s="102">
        <f>หนองบัวลำภู!AF64</f>
        <v>2505922.8899999997</v>
      </c>
      <c r="M151" s="102">
        <f>หนองบัวลำภู!AG64</f>
        <v>2107074</v>
      </c>
      <c r="N151" s="98"/>
      <c r="O151" s="98"/>
      <c r="P151" s="98"/>
      <c r="Q151" s="90">
        <f t="shared" si="5"/>
        <v>398848.88999999966</v>
      </c>
      <c r="R151" s="91">
        <f t="shared" si="6"/>
        <v>550.02697322212464</v>
      </c>
    </row>
    <row r="152" spans="1:18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646</v>
      </c>
      <c r="H152" s="99">
        <v>3413</v>
      </c>
      <c r="I152" s="97">
        <v>3</v>
      </c>
      <c r="J152" s="100">
        <f>หนองบัวลำภู!F65</f>
        <v>678638.02</v>
      </c>
      <c r="K152" s="101">
        <f>หนองบัวลำภู!AE65</f>
        <v>795393.79</v>
      </c>
      <c r="L152" s="102">
        <f>หนองบัวลำภู!AF65</f>
        <v>2541038.1500000004</v>
      </c>
      <c r="M152" s="102">
        <f>หนองบัวลำภู!AG65</f>
        <v>2282092.7799999998</v>
      </c>
      <c r="N152" s="98"/>
      <c r="O152" s="98"/>
      <c r="P152" s="98"/>
      <c r="Q152" s="90">
        <f t="shared" si="5"/>
        <v>258945.37000000058</v>
      </c>
      <c r="R152" s="91">
        <f t="shared" si="6"/>
        <v>744.51747729270448</v>
      </c>
    </row>
    <row r="153" spans="1:18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647</v>
      </c>
      <c r="H153" s="99">
        <v>3744</v>
      </c>
      <c r="I153" s="97">
        <v>3</v>
      </c>
      <c r="J153" s="100">
        <f>หนองบัวลำภู!F66</f>
        <v>1095966.03</v>
      </c>
      <c r="K153" s="101">
        <f>หนองบัวลำภู!AE66</f>
        <v>1125355.22</v>
      </c>
      <c r="L153" s="102">
        <f>หนองบัวลำภู!AF66</f>
        <v>2000672.22</v>
      </c>
      <c r="M153" s="102">
        <f>หนองบัวลำภู!AG66</f>
        <v>1761374.58</v>
      </c>
      <c r="N153" s="98"/>
      <c r="O153" s="98"/>
      <c r="P153" s="98"/>
      <c r="Q153" s="90">
        <f t="shared" si="5"/>
        <v>239297.6399999999</v>
      </c>
      <c r="R153" s="91">
        <f t="shared" si="6"/>
        <v>534.36758012820508</v>
      </c>
    </row>
    <row r="154" spans="1:18" s="109" customForma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15085474.960000001</v>
      </c>
      <c r="K154" s="106">
        <f>SUM(K136:K153)</f>
        <v>16545990.840000002</v>
      </c>
      <c r="L154" s="106">
        <f>SUM(L136:L153)</f>
        <v>46898271.169999987</v>
      </c>
      <c r="M154" s="106">
        <f>SUM(M136:M153)</f>
        <v>39961239.019999996</v>
      </c>
      <c r="N154" s="104">
        <v>17</v>
      </c>
      <c r="O154" s="104">
        <v>17</v>
      </c>
      <c r="P154" s="104">
        <f>N154-O154</f>
        <v>0</v>
      </c>
      <c r="Q154" s="107">
        <f t="shared" si="5"/>
        <v>6937032.1499999911</v>
      </c>
      <c r="R154" s="108">
        <f>L154/H154</f>
        <v>641.65099425365975</v>
      </c>
    </row>
    <row r="155" spans="1:18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648</v>
      </c>
      <c r="H156" s="99">
        <v>3395</v>
      </c>
      <c r="I156" s="97">
        <v>3</v>
      </c>
      <c r="J156" s="100">
        <f>หนองบัวลำภู!F67</f>
        <v>701876.86</v>
      </c>
      <c r="K156" s="101">
        <f>หนองบัวลำภู!AE67</f>
        <v>818748.14</v>
      </c>
      <c r="L156" s="102">
        <f>หนองบัวลำภู!AF67</f>
        <v>1853914.9600000002</v>
      </c>
      <c r="M156" s="102">
        <f>หนองบัวลำภู!AG67</f>
        <v>1733047.1600000001</v>
      </c>
      <c r="N156" s="98"/>
      <c r="O156" s="98"/>
      <c r="P156" s="98"/>
      <c r="Q156" s="90">
        <f t="shared" si="5"/>
        <v>120867.80000000005</v>
      </c>
      <c r="R156" s="91">
        <f t="shared" si="6"/>
        <v>546.07215316642123</v>
      </c>
    </row>
    <row r="157" spans="1:18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649</v>
      </c>
      <c r="H157" s="99">
        <v>3310</v>
      </c>
      <c r="I157" s="97">
        <v>3</v>
      </c>
      <c r="J157" s="100">
        <f>หนองบัวลำภู!F68</f>
        <v>582487.19999999995</v>
      </c>
      <c r="K157" s="100">
        <f>หนองบัวลำภู!AE68</f>
        <v>730830.7</v>
      </c>
      <c r="L157" s="102">
        <f>หนองบัวลำภู!AF68</f>
        <v>1790179.11</v>
      </c>
      <c r="M157" s="102">
        <f>หนองบัวลำภู!AG68</f>
        <v>1245610.9099999999</v>
      </c>
      <c r="N157" s="98"/>
      <c r="O157" s="98"/>
      <c r="P157" s="98"/>
      <c r="Q157" s="90">
        <f t="shared" si="5"/>
        <v>544568.20000000019</v>
      </c>
      <c r="R157" s="91">
        <f t="shared" si="6"/>
        <v>540.83961027190333</v>
      </c>
    </row>
    <row r="158" spans="1:18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650</v>
      </c>
      <c r="H158" s="99">
        <v>9421</v>
      </c>
      <c r="I158" s="97">
        <v>5</v>
      </c>
      <c r="J158" s="100">
        <f>หนองบัวลำภู!F69</f>
        <v>1392552.79</v>
      </c>
      <c r="K158" s="101">
        <f>หนองบัวลำภู!AE69</f>
        <v>1402500.68</v>
      </c>
      <c r="L158" s="102">
        <f>หนองบัวลำภู!AF69</f>
        <v>4011253.47</v>
      </c>
      <c r="M158" s="102">
        <f>หนองบัวลำภู!AG69</f>
        <v>2948714.64</v>
      </c>
      <c r="N158" s="98"/>
      <c r="O158" s="98"/>
      <c r="P158" s="98"/>
      <c r="Q158" s="90">
        <f t="shared" si="5"/>
        <v>1062538.83</v>
      </c>
      <c r="R158" s="91">
        <f t="shared" si="6"/>
        <v>425.77788663623824</v>
      </c>
    </row>
    <row r="159" spans="1:18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651</v>
      </c>
      <c r="H159" s="99">
        <v>2850</v>
      </c>
      <c r="I159" s="97">
        <v>2</v>
      </c>
      <c r="J159" s="100">
        <f>หนองบัวลำภู!F70</f>
        <v>208291.04</v>
      </c>
      <c r="K159" s="100">
        <f>หนองบัวลำภู!AE70</f>
        <v>283563.05</v>
      </c>
      <c r="L159" s="102">
        <f>หนองบัวลำภู!AF70</f>
        <v>1551960.0899999999</v>
      </c>
      <c r="M159" s="102">
        <f>หนองบัวลำภู!AG70</f>
        <v>1178123.77</v>
      </c>
      <c r="N159" s="98"/>
      <c r="O159" s="98"/>
      <c r="P159" s="98"/>
      <c r="Q159" s="90">
        <f t="shared" si="5"/>
        <v>373836.31999999983</v>
      </c>
      <c r="R159" s="91">
        <f t="shared" si="6"/>
        <v>544.54739999999993</v>
      </c>
    </row>
    <row r="160" spans="1:18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652</v>
      </c>
      <c r="H160" s="99">
        <v>3674</v>
      </c>
      <c r="I160" s="97">
        <v>3</v>
      </c>
      <c r="J160" s="100">
        <f>หนองบัวลำภู!F71</f>
        <v>581122.14</v>
      </c>
      <c r="K160" s="101">
        <f>หนองบัวลำภู!AE71</f>
        <v>590689.82000000007</v>
      </c>
      <c r="L160" s="102">
        <f>หนองบัวลำภู!AF71</f>
        <v>2842387.67</v>
      </c>
      <c r="M160" s="102">
        <f>หนองบัวลำภู!AG71</f>
        <v>2731525.16</v>
      </c>
      <c r="N160" s="98"/>
      <c r="O160" s="98"/>
      <c r="P160" s="98"/>
      <c r="Q160" s="90">
        <f t="shared" si="5"/>
        <v>110862.50999999978</v>
      </c>
      <c r="R160" s="91">
        <f t="shared" si="6"/>
        <v>773.64933859553616</v>
      </c>
    </row>
    <row r="161" spans="1:18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653</v>
      </c>
      <c r="H161" s="99">
        <v>3134</v>
      </c>
      <c r="I161" s="97">
        <v>3</v>
      </c>
      <c r="J161" s="100">
        <f>หนองบัวลำภู!F72</f>
        <v>597897.4</v>
      </c>
      <c r="K161" s="101">
        <f>หนองบัวลำภู!AE72</f>
        <v>772755.37</v>
      </c>
      <c r="L161" s="102">
        <f>หนองบัวลำภู!AF72</f>
        <v>2159872.6100000003</v>
      </c>
      <c r="M161" s="102">
        <f>หนองบัวลำภู!AG72</f>
        <v>1967219.3399999999</v>
      </c>
      <c r="N161" s="98"/>
      <c r="O161" s="98"/>
      <c r="P161" s="98"/>
      <c r="Q161" s="90">
        <f t="shared" si="5"/>
        <v>192653.27000000048</v>
      </c>
      <c r="R161" s="91">
        <f t="shared" si="6"/>
        <v>689.17441289087435</v>
      </c>
    </row>
    <row r="162" spans="1:18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654</v>
      </c>
      <c r="H162" s="99">
        <v>3983</v>
      </c>
      <c r="I162" s="97">
        <v>3</v>
      </c>
      <c r="J162" s="100">
        <f>หนองบัวลำภู!F73</f>
        <v>787965.57</v>
      </c>
      <c r="K162" s="100">
        <f>หนองบัวลำภู!AE73</f>
        <v>939336.91999999993</v>
      </c>
      <c r="L162" s="102">
        <f>หนองบัวลำภู!AF73</f>
        <v>2117062.2199999997</v>
      </c>
      <c r="M162" s="102">
        <f>หนองบัวลำภู!AG73</f>
        <v>1643683.54</v>
      </c>
      <c r="N162" s="98"/>
      <c r="O162" s="98"/>
      <c r="P162" s="98"/>
      <c r="Q162" s="90">
        <f t="shared" si="5"/>
        <v>473378.6799999997</v>
      </c>
      <c r="R162" s="91">
        <f t="shared" si="6"/>
        <v>531.52453427065018</v>
      </c>
    </row>
    <row r="163" spans="1:18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655</v>
      </c>
      <c r="H163" s="99">
        <v>4514</v>
      </c>
      <c r="I163" s="97">
        <v>4</v>
      </c>
      <c r="J163" s="100">
        <f>หนองบัวลำภู!F74</f>
        <v>970729.61</v>
      </c>
      <c r="K163" s="100">
        <f>หนองบัวลำภู!AE74</f>
        <v>1120823.3</v>
      </c>
      <c r="L163" s="102">
        <f>หนองบัวลำภู!AF74</f>
        <v>2267499.73</v>
      </c>
      <c r="M163" s="102">
        <f>หนองบัวลำภู!AG74</f>
        <v>1588455.9100000001</v>
      </c>
      <c r="N163" s="98"/>
      <c r="O163" s="98"/>
      <c r="P163" s="98"/>
      <c r="Q163" s="90">
        <f t="shared" si="5"/>
        <v>679043.81999999983</v>
      </c>
      <c r="R163" s="91">
        <f t="shared" si="6"/>
        <v>502.32603677447941</v>
      </c>
    </row>
    <row r="164" spans="1:18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656</v>
      </c>
      <c r="H164" s="99">
        <v>2730</v>
      </c>
      <c r="I164" s="97">
        <v>2</v>
      </c>
      <c r="J164" s="100">
        <f>หนองบัวลำภู!F75</f>
        <v>422049.62</v>
      </c>
      <c r="K164" s="100">
        <f>หนองบัวลำภู!AE75</f>
        <v>572016.82000000007</v>
      </c>
      <c r="L164" s="102">
        <f>หนองบัวลำภู!AF75</f>
        <v>2000101.01</v>
      </c>
      <c r="M164" s="102">
        <f>หนองบัวลำภู!AG75</f>
        <v>1724096.17</v>
      </c>
      <c r="N164" s="98"/>
      <c r="O164" s="98"/>
      <c r="P164" s="98"/>
      <c r="Q164" s="90">
        <f t="shared" si="5"/>
        <v>276004.84000000008</v>
      </c>
      <c r="R164" s="91">
        <f t="shared" si="6"/>
        <v>732.63773260073265</v>
      </c>
    </row>
    <row r="165" spans="1:18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657</v>
      </c>
      <c r="H165" s="99">
        <v>2300</v>
      </c>
      <c r="I165" s="97">
        <v>2</v>
      </c>
      <c r="J165" s="100">
        <f>หนองบัวลำภู!F76</f>
        <v>168156.19</v>
      </c>
      <c r="K165" s="101">
        <f>หนองบัวลำภู!AE76</f>
        <v>204300.81</v>
      </c>
      <c r="L165" s="102">
        <f>หนองบัวลำภู!AF76</f>
        <v>1588449.67</v>
      </c>
      <c r="M165" s="102">
        <f>หนองบัวลำภู!AG76</f>
        <v>1417345.21</v>
      </c>
      <c r="N165" s="98"/>
      <c r="O165" s="98"/>
      <c r="P165" s="98"/>
      <c r="Q165" s="90">
        <f t="shared" si="5"/>
        <v>171104.45999999996</v>
      </c>
      <c r="R165" s="91">
        <f t="shared" si="6"/>
        <v>690.63029130434779</v>
      </c>
    </row>
    <row r="166" spans="1:18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658</v>
      </c>
      <c r="H166" s="99">
        <v>4344</v>
      </c>
      <c r="I166" s="97">
        <v>3</v>
      </c>
      <c r="J166" s="100">
        <f>หนองบัวลำภู!F77</f>
        <v>944404.2</v>
      </c>
      <c r="K166" s="101">
        <f>หนองบัวลำภู!AE77</f>
        <v>1043057.09</v>
      </c>
      <c r="L166" s="102">
        <f>หนองบัวลำภู!AF77</f>
        <v>3079245.2800000003</v>
      </c>
      <c r="M166" s="102">
        <f>หนองบัวลำภู!AG77</f>
        <v>2377907.66</v>
      </c>
      <c r="N166" s="98"/>
      <c r="O166" s="98"/>
      <c r="P166" s="98"/>
      <c r="Q166" s="90">
        <f t="shared" si="5"/>
        <v>701337.62000000011</v>
      </c>
      <c r="R166" s="91">
        <f t="shared" si="6"/>
        <v>708.85020257826898</v>
      </c>
    </row>
    <row r="167" spans="1:18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659</v>
      </c>
      <c r="H167" s="99">
        <v>1502</v>
      </c>
      <c r="I167" s="97">
        <v>1</v>
      </c>
      <c r="J167" s="100">
        <f>หนองบัวลำภู!F78</f>
        <v>246380.81</v>
      </c>
      <c r="K167" s="100">
        <f>หนองบัวลำภู!AE78</f>
        <v>277698.69</v>
      </c>
      <c r="L167" s="102">
        <f>หนองบัวลำภู!AF78</f>
        <v>1256221.17</v>
      </c>
      <c r="M167" s="102">
        <f>หนองบัวลำภู!AG78</f>
        <v>1201391.8</v>
      </c>
      <c r="N167" s="98"/>
      <c r="O167" s="98"/>
      <c r="P167" s="98"/>
      <c r="Q167" s="90">
        <f t="shared" si="5"/>
        <v>54829.369999999879</v>
      </c>
      <c r="R167" s="91">
        <f t="shared" si="6"/>
        <v>836.3656258322236</v>
      </c>
    </row>
    <row r="168" spans="1:18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660</v>
      </c>
      <c r="H168" s="99">
        <v>2803</v>
      </c>
      <c r="I168" s="97">
        <v>2</v>
      </c>
      <c r="J168" s="100">
        <f>หนองบัวลำภู!F79</f>
        <v>1203855.73</v>
      </c>
      <c r="K168" s="101">
        <f>หนองบัวลำภู!AE79</f>
        <v>1271635.6000000001</v>
      </c>
      <c r="L168" s="102">
        <f>หนองบัวลำภู!AF79</f>
        <v>2269586.9500000002</v>
      </c>
      <c r="M168" s="102">
        <f>หนองบัวลำภู!AG79</f>
        <v>1887761.33</v>
      </c>
      <c r="N168" s="98"/>
      <c r="O168" s="98"/>
      <c r="P168" s="98"/>
      <c r="Q168" s="90">
        <f t="shared" si="5"/>
        <v>381825.62000000011</v>
      </c>
      <c r="R168" s="91">
        <f t="shared" si="6"/>
        <v>809.69923296468073</v>
      </c>
    </row>
    <row r="169" spans="1:18" s="109" customForma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8807769.1600000001</v>
      </c>
      <c r="K169" s="106">
        <f>SUM(K155:K168)</f>
        <v>10027956.989999998</v>
      </c>
      <c r="L169" s="106">
        <f>SUM(L155:L168)</f>
        <v>28787733.940000001</v>
      </c>
      <c r="M169" s="106">
        <f>SUM(M155:M168)</f>
        <v>23644882.600000001</v>
      </c>
      <c r="N169" s="104">
        <v>13</v>
      </c>
      <c r="O169" s="104">
        <v>13</v>
      </c>
      <c r="P169" s="104">
        <f>N169-O169</f>
        <v>0</v>
      </c>
      <c r="Q169" s="107">
        <f t="shared" si="5"/>
        <v>5142851.34</v>
      </c>
      <c r="R169" s="108">
        <f>L169/H169</f>
        <v>600.2446609674729</v>
      </c>
    </row>
    <row r="170" spans="1:18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661</v>
      </c>
      <c r="H171" s="99">
        <v>4273</v>
      </c>
      <c r="I171" s="97">
        <v>3</v>
      </c>
      <c r="J171" s="100">
        <f>หนองบัวลำภู!F80</f>
        <v>932701.05</v>
      </c>
      <c r="K171" s="101">
        <f>หนองบัวลำภู!AE80</f>
        <v>1078487.44</v>
      </c>
      <c r="L171" s="102">
        <f>หนองบัวลำภู!AF80</f>
        <v>2522948.59</v>
      </c>
      <c r="M171" s="102">
        <f>หนองบัวลำภู!AG80</f>
        <v>2084076.55</v>
      </c>
      <c r="N171" s="98"/>
      <c r="O171" s="98"/>
      <c r="P171" s="98"/>
      <c r="Q171" s="90">
        <f t="shared" si="5"/>
        <v>438872.0399999998</v>
      </c>
      <c r="R171" s="91">
        <f t="shared" si="6"/>
        <v>590.43964193774866</v>
      </c>
    </row>
    <row r="172" spans="1:18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662</v>
      </c>
      <c r="H172" s="99">
        <v>1852</v>
      </c>
      <c r="I172" s="97">
        <v>2</v>
      </c>
      <c r="J172" s="100">
        <f>หนองบัวลำภู!F81</f>
        <v>508993.31</v>
      </c>
      <c r="K172" s="101">
        <f>หนองบัวลำภู!AE81</f>
        <v>540901.24</v>
      </c>
      <c r="L172" s="102">
        <f>หนองบัวลำภู!AF81</f>
        <v>1599414</v>
      </c>
      <c r="M172" s="102">
        <f>หนองบัวลำภู!AG81</f>
        <v>1478580.24</v>
      </c>
      <c r="N172" s="98"/>
      <c r="O172" s="98"/>
      <c r="P172" s="98"/>
      <c r="Q172" s="90">
        <f t="shared" si="5"/>
        <v>120833.76000000001</v>
      </c>
      <c r="R172" s="91">
        <f t="shared" si="6"/>
        <v>863.61447084233259</v>
      </c>
    </row>
    <row r="173" spans="1:18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663</v>
      </c>
      <c r="H173" s="99">
        <v>4269</v>
      </c>
      <c r="I173" s="97">
        <v>3</v>
      </c>
      <c r="J173" s="100">
        <f>หนองบัวลำภู!F82</f>
        <v>1266108.3899999999</v>
      </c>
      <c r="K173" s="101">
        <f>หนองบัวลำภู!AE82</f>
        <v>1316538.0299999998</v>
      </c>
      <c r="L173" s="102">
        <f>หนองบัวลำภู!AF82</f>
        <v>1699581.7599999998</v>
      </c>
      <c r="M173" s="102">
        <f>หนองบัวลำภู!AG82</f>
        <v>1308779.18</v>
      </c>
      <c r="N173" s="98"/>
      <c r="O173" s="98"/>
      <c r="P173" s="98"/>
      <c r="Q173" s="90">
        <f t="shared" si="5"/>
        <v>390802.57999999984</v>
      </c>
      <c r="R173" s="91">
        <f t="shared" si="6"/>
        <v>398.12175216678372</v>
      </c>
    </row>
    <row r="174" spans="1:18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664</v>
      </c>
      <c r="H174" s="99">
        <v>4484</v>
      </c>
      <c r="I174" s="97">
        <v>3</v>
      </c>
      <c r="J174" s="100">
        <f>หนองบัวลำภู!F83</f>
        <v>1297266.54</v>
      </c>
      <c r="K174" s="101">
        <f>หนองบัวลำภู!AE83</f>
        <v>1349481.33</v>
      </c>
      <c r="L174" s="102">
        <f>หนองบัวลำภู!AF83</f>
        <v>2433401.2599999998</v>
      </c>
      <c r="M174" s="102">
        <f>หนองบัวลำภู!AG83</f>
        <v>2129286.5599999996</v>
      </c>
      <c r="N174" s="98"/>
      <c r="O174" s="98"/>
      <c r="P174" s="98"/>
      <c r="Q174" s="90">
        <f t="shared" si="5"/>
        <v>304114.70000000019</v>
      </c>
      <c r="R174" s="91">
        <f t="shared" si="6"/>
        <v>542.68538358608384</v>
      </c>
    </row>
    <row r="175" spans="1:18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665</v>
      </c>
      <c r="H175" s="99">
        <v>2010</v>
      </c>
      <c r="I175" s="97">
        <v>2</v>
      </c>
      <c r="J175" s="100">
        <f>หนองบัวลำภู!F84</f>
        <v>389816.48</v>
      </c>
      <c r="K175" s="101">
        <f>หนองบัวลำภู!AE84</f>
        <v>418831.25</v>
      </c>
      <c r="L175" s="102">
        <f>หนองบัวลำภู!AF84</f>
        <v>1703064.8900000001</v>
      </c>
      <c r="M175" s="102">
        <f>หนองบัวลำภู!AG84</f>
        <v>1368042.48</v>
      </c>
      <c r="N175" s="98"/>
      <c r="O175" s="98"/>
      <c r="P175" s="98"/>
      <c r="Q175" s="90">
        <f t="shared" si="5"/>
        <v>335022.41000000015</v>
      </c>
      <c r="R175" s="91">
        <f t="shared" si="6"/>
        <v>847.29596517412938</v>
      </c>
    </row>
    <row r="176" spans="1:18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666</v>
      </c>
      <c r="H176" s="99">
        <v>5203</v>
      </c>
      <c r="I176" s="97">
        <v>4</v>
      </c>
      <c r="J176" s="100">
        <f>หนองบัวลำภู!F85</f>
        <v>695502.5</v>
      </c>
      <c r="K176" s="101">
        <f>หนองบัวลำภู!AE85</f>
        <v>723563.93</v>
      </c>
      <c r="L176" s="102">
        <f>หนองบัวลำภู!AF85</f>
        <v>2272678.85</v>
      </c>
      <c r="M176" s="102">
        <f>หนองบัวลำภู!AG85</f>
        <v>1972659.08</v>
      </c>
      <c r="N176" s="98"/>
      <c r="O176" s="98"/>
      <c r="P176" s="98"/>
      <c r="Q176" s="90">
        <f t="shared" si="5"/>
        <v>300019.77</v>
      </c>
      <c r="R176" s="91">
        <f t="shared" si="6"/>
        <v>436.80162406304055</v>
      </c>
    </row>
    <row r="177" spans="1:18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667</v>
      </c>
      <c r="H177" s="99">
        <v>3490</v>
      </c>
      <c r="I177" s="97">
        <v>3</v>
      </c>
      <c r="J177" s="100">
        <f>หนองบัวลำภู!F86</f>
        <v>1182014.74</v>
      </c>
      <c r="K177" s="101">
        <f>หนองบัวลำภู!AE86</f>
        <v>1239132.27</v>
      </c>
      <c r="L177" s="102">
        <f>หนองบัวลำภู!AF86</f>
        <v>1827723.22</v>
      </c>
      <c r="M177" s="102">
        <f>หนองบัวลำภู!AG86</f>
        <v>1583578.23</v>
      </c>
      <c r="N177" s="98"/>
      <c r="O177" s="98"/>
      <c r="P177" s="98"/>
      <c r="Q177" s="90">
        <f t="shared" si="5"/>
        <v>244144.99</v>
      </c>
      <c r="R177" s="91">
        <f t="shared" si="6"/>
        <v>523.70292836676219</v>
      </c>
    </row>
    <row r="178" spans="1:18" s="109" customForma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6272403.0099999998</v>
      </c>
      <c r="K178" s="106">
        <f>SUM(K170:K177)</f>
        <v>6666935.4900000002</v>
      </c>
      <c r="L178" s="106">
        <f>SUM(L170:L177)</f>
        <v>14058812.57</v>
      </c>
      <c r="M178" s="106">
        <f>SUM(M170:M177)</f>
        <v>11925002.32</v>
      </c>
      <c r="N178" s="104">
        <v>7</v>
      </c>
      <c r="O178" s="104">
        <v>7</v>
      </c>
      <c r="P178" s="104">
        <v>0</v>
      </c>
      <c r="Q178" s="107">
        <f t="shared" si="5"/>
        <v>2133810.25</v>
      </c>
      <c r="R178" s="108">
        <f t="shared" si="6"/>
        <v>549.58025761307226</v>
      </c>
    </row>
    <row r="179" spans="1:18" s="109" customFormat="1" ht="25.2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68637653.430000007</v>
      </c>
      <c r="K179" s="122">
        <f t="shared" si="7"/>
        <v>77402638.670000002</v>
      </c>
      <c r="L179" s="121">
        <f t="shared" si="7"/>
        <v>172410062.59999996</v>
      </c>
      <c r="M179" s="121">
        <f t="shared" si="7"/>
        <v>148276596.36999997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24133466.229999989</v>
      </c>
      <c r="R179" s="108">
        <f t="shared" si="6"/>
        <v>520.59164807159823</v>
      </c>
    </row>
    <row r="180" spans="1:18" s="109" customFormat="1" ht="25.8" thickTop="1" thickBot="1" x14ac:dyDescent="0.75">
      <c r="A180" s="123"/>
      <c r="B180" s="124"/>
      <c r="C180" s="124"/>
      <c r="D180" s="124"/>
      <c r="E180" s="360" t="s">
        <v>287</v>
      </c>
      <c r="F180" s="361"/>
      <c r="G180" s="362"/>
      <c r="H180" s="125"/>
      <c r="I180" s="123"/>
      <c r="J180" s="126">
        <f>J179/O179</f>
        <v>826959.67987951811</v>
      </c>
      <c r="K180" s="127">
        <f>K179/O179</f>
        <v>932561.91168674699</v>
      </c>
      <c r="L180" s="126">
        <f>L179/O179</f>
        <v>2077229.6698795178</v>
      </c>
      <c r="M180" s="126">
        <f>M179/O179</f>
        <v>1786465.0165060237</v>
      </c>
      <c r="N180" s="124"/>
      <c r="O180" s="124"/>
      <c r="P180" s="124"/>
      <c r="Q180" s="90">
        <f t="shared" si="5"/>
        <v>290764.65337349405</v>
      </c>
      <c r="R180" s="91"/>
    </row>
    <row r="181" spans="1:18" s="109" customFormat="1" ht="25.2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796</v>
      </c>
      <c r="H182" s="99">
        <v>7213</v>
      </c>
      <c r="I182" s="97">
        <v>5</v>
      </c>
      <c r="J182" s="100">
        <f>อุดรธานี!F10</f>
        <v>1092844.17</v>
      </c>
      <c r="K182" s="101">
        <f>อุดรธานี!AO10</f>
        <v>2033403.79</v>
      </c>
      <c r="L182" s="101">
        <f>อุดรธานี!AP10</f>
        <v>4183463.4400000004</v>
      </c>
      <c r="M182" s="101">
        <f>อุดรธานี!AQ10</f>
        <v>3583919.7399999998</v>
      </c>
      <c r="N182" s="98"/>
      <c r="O182" s="98"/>
      <c r="P182" s="98"/>
      <c r="Q182" s="90">
        <f t="shared" si="5"/>
        <v>599543.70000000065</v>
      </c>
      <c r="R182" s="91">
        <f t="shared" si="6"/>
        <v>579.98938583113829</v>
      </c>
    </row>
    <row r="183" spans="1:18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797</v>
      </c>
      <c r="H183" s="99">
        <v>7809</v>
      </c>
      <c r="I183" s="97">
        <v>5</v>
      </c>
      <c r="J183" s="100">
        <f>อุดรธานี!F11</f>
        <v>603398.78</v>
      </c>
      <c r="K183" s="101">
        <f>อุดรธานี!AO11</f>
        <v>1101946.83</v>
      </c>
      <c r="L183" s="101">
        <f>อุดรธานี!AP11</f>
        <v>4484055.21</v>
      </c>
      <c r="M183" s="101">
        <f>อุดรธานี!AQ11</f>
        <v>3745975.9299999997</v>
      </c>
      <c r="N183" s="98"/>
      <c r="O183" s="98"/>
      <c r="P183" s="98"/>
      <c r="Q183" s="90">
        <f t="shared" si="5"/>
        <v>738079.28000000026</v>
      </c>
      <c r="R183" s="91">
        <f t="shared" si="6"/>
        <v>574.2163157894737</v>
      </c>
    </row>
    <row r="184" spans="1:18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798</v>
      </c>
      <c r="H184" s="99">
        <v>5373</v>
      </c>
      <c r="I184" s="97">
        <v>4</v>
      </c>
      <c r="J184" s="100">
        <f>อุดรธานี!F12</f>
        <v>1565106.75</v>
      </c>
      <c r="K184" s="101">
        <f>อุดรธานี!AO12</f>
        <v>2129157.56</v>
      </c>
      <c r="L184" s="101">
        <f>อุดรธานี!AP12</f>
        <v>2721185.2199999997</v>
      </c>
      <c r="M184" s="101">
        <f>อุดรธานี!AQ12</f>
        <v>2912694.62</v>
      </c>
      <c r="N184" s="98"/>
      <c r="O184" s="98"/>
      <c r="P184" s="98"/>
      <c r="Q184" s="90">
        <f t="shared" si="5"/>
        <v>-191509.40000000037</v>
      </c>
      <c r="R184" s="91">
        <f t="shared" si="6"/>
        <v>506.45546621998881</v>
      </c>
    </row>
    <row r="185" spans="1:18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799</v>
      </c>
      <c r="H185" s="99">
        <v>4595</v>
      </c>
      <c r="I185" s="97">
        <v>4</v>
      </c>
      <c r="J185" s="100">
        <f>อุดรธานี!F13</f>
        <v>617368.61</v>
      </c>
      <c r="K185" s="101">
        <f>อุดรธานี!AO13</f>
        <v>803670.41999999993</v>
      </c>
      <c r="L185" s="101">
        <f>อุดรธานี!AP13</f>
        <v>2940418.38</v>
      </c>
      <c r="M185" s="101">
        <f>อุดรธานี!AQ13</f>
        <v>2545443.21</v>
      </c>
      <c r="N185" s="98"/>
      <c r="O185" s="98"/>
      <c r="P185" s="98"/>
      <c r="Q185" s="90">
        <f t="shared" si="5"/>
        <v>394975.16999999993</v>
      </c>
      <c r="R185" s="91">
        <f t="shared" si="6"/>
        <v>639.91694885745369</v>
      </c>
    </row>
    <row r="186" spans="1:18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800</v>
      </c>
      <c r="H186" s="99">
        <v>8160</v>
      </c>
      <c r="I186" s="97">
        <v>5</v>
      </c>
      <c r="J186" s="100">
        <f>อุดรธานี!F14</f>
        <v>875530.5</v>
      </c>
      <c r="K186" s="101">
        <f>อุดรธานี!AO14</f>
        <v>1576393.9200000002</v>
      </c>
      <c r="L186" s="101">
        <f>อุดรธานี!AP14</f>
        <v>4635528.6199999992</v>
      </c>
      <c r="M186" s="101">
        <f>อุดรธานี!AQ14</f>
        <v>5146765.4799999995</v>
      </c>
      <c r="N186" s="98"/>
      <c r="O186" s="98"/>
      <c r="P186" s="98"/>
      <c r="Q186" s="90">
        <f t="shared" si="5"/>
        <v>-511236.86000000034</v>
      </c>
      <c r="R186" s="91">
        <f t="shared" si="6"/>
        <v>568.07948774509794</v>
      </c>
    </row>
    <row r="187" spans="1:18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801</v>
      </c>
      <c r="H187" s="99">
        <v>9211</v>
      </c>
      <c r="I187" s="97">
        <v>5</v>
      </c>
      <c r="J187" s="100">
        <f>อุดรธานี!F15</f>
        <v>1315078.95</v>
      </c>
      <c r="K187" s="101">
        <f>อุดรธานี!AO15</f>
        <v>1903976.51</v>
      </c>
      <c r="L187" s="101">
        <f>อุดรธานี!AP15</f>
        <v>4804897.93</v>
      </c>
      <c r="M187" s="101">
        <f>อุดรธานี!AQ15</f>
        <v>3532929.5599999996</v>
      </c>
      <c r="N187" s="98"/>
      <c r="O187" s="98"/>
      <c r="P187" s="98"/>
      <c r="Q187" s="90">
        <f t="shared" si="5"/>
        <v>1271968.3700000001</v>
      </c>
      <c r="R187" s="91">
        <f t="shared" si="6"/>
        <v>521.64780479861031</v>
      </c>
    </row>
    <row r="188" spans="1:18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802</v>
      </c>
      <c r="H188" s="99">
        <v>4740</v>
      </c>
      <c r="I188" s="97">
        <v>4</v>
      </c>
      <c r="J188" s="100">
        <f>อุดรธานี!F16</f>
        <v>577027.06999999995</v>
      </c>
      <c r="K188" s="101">
        <f>อุดรธานี!AO16</f>
        <v>845493.10999999987</v>
      </c>
      <c r="L188" s="101">
        <f>อุดรธานี!AP16</f>
        <v>2638118.98</v>
      </c>
      <c r="M188" s="101">
        <f>อุดรธานี!AQ16</f>
        <v>1895433.1</v>
      </c>
      <c r="N188" s="98"/>
      <c r="O188" s="98"/>
      <c r="P188" s="98"/>
      <c r="Q188" s="90">
        <f t="shared" si="5"/>
        <v>742685.87999999989</v>
      </c>
      <c r="R188" s="91">
        <f t="shared" si="6"/>
        <v>556.56518565400847</v>
      </c>
    </row>
    <row r="189" spans="1:18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803</v>
      </c>
      <c r="H189" s="99">
        <v>8307</v>
      </c>
      <c r="I189" s="97">
        <v>5</v>
      </c>
      <c r="J189" s="100">
        <f>อุดรธานี!F17</f>
        <v>1001018.03</v>
      </c>
      <c r="K189" s="101">
        <f>อุดรธานี!AO17</f>
        <v>1447991.3900000001</v>
      </c>
      <c r="L189" s="101">
        <f>อุดรธานี!AP17</f>
        <v>5787823.3499999996</v>
      </c>
      <c r="M189" s="101">
        <f>อุดรธานี!AQ17</f>
        <v>4155625.7299999995</v>
      </c>
      <c r="N189" s="98"/>
      <c r="O189" s="98"/>
      <c r="P189" s="98"/>
      <c r="Q189" s="90">
        <f t="shared" si="5"/>
        <v>1632197.62</v>
      </c>
      <c r="R189" s="91">
        <f t="shared" si="6"/>
        <v>696.74050198627663</v>
      </c>
    </row>
    <row r="190" spans="1:18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804</v>
      </c>
      <c r="H190" s="99">
        <v>9108</v>
      </c>
      <c r="I190" s="97">
        <v>5</v>
      </c>
      <c r="J190" s="100">
        <f>อุดรธานี!F18</f>
        <v>1583326.49</v>
      </c>
      <c r="K190" s="101">
        <f>อุดรธานี!AO18</f>
        <v>1757582.75</v>
      </c>
      <c r="L190" s="101">
        <f>อุดรธานี!AP18</f>
        <v>4221933.16</v>
      </c>
      <c r="M190" s="101">
        <f>อุดรธานี!AQ18</f>
        <v>3849854.14</v>
      </c>
      <c r="N190" s="98"/>
      <c r="O190" s="98"/>
      <c r="P190" s="98"/>
      <c r="Q190" s="90">
        <f t="shared" si="5"/>
        <v>372079.02</v>
      </c>
      <c r="R190" s="91">
        <f t="shared" si="6"/>
        <v>463.5411901624945</v>
      </c>
    </row>
    <row r="191" spans="1:18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805</v>
      </c>
      <c r="H191" s="99">
        <v>6368</v>
      </c>
      <c r="I191" s="97">
        <v>5</v>
      </c>
      <c r="J191" s="100">
        <f>อุดรธานี!F19</f>
        <v>1763654.29</v>
      </c>
      <c r="K191" s="101">
        <f>อุดรธานี!AO19</f>
        <v>2633082.35</v>
      </c>
      <c r="L191" s="101">
        <f>อุดรธานี!AP19</f>
        <v>4597390.13</v>
      </c>
      <c r="M191" s="101">
        <f>อุดรธานี!AQ19</f>
        <v>3572416.97</v>
      </c>
      <c r="N191" s="98"/>
      <c r="O191" s="98"/>
      <c r="P191" s="98"/>
      <c r="Q191" s="90">
        <f t="shared" si="5"/>
        <v>1024973.1599999997</v>
      </c>
      <c r="R191" s="91">
        <f t="shared" si="6"/>
        <v>721.95196765075377</v>
      </c>
    </row>
    <row r="192" spans="1:18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806</v>
      </c>
      <c r="H192" s="99">
        <v>5228</v>
      </c>
      <c r="I192" s="97">
        <v>4</v>
      </c>
      <c r="J192" s="100">
        <f>อุดรธานี!F20</f>
        <v>752088.41</v>
      </c>
      <c r="K192" s="101">
        <f>อุดรธานี!AO20</f>
        <v>1134995.53</v>
      </c>
      <c r="L192" s="101">
        <f>อุดรธานี!AP20</f>
        <v>3426035.75</v>
      </c>
      <c r="M192" s="101">
        <f>อุดรธานี!AQ20</f>
        <v>2493269.65</v>
      </c>
      <c r="N192" s="98"/>
      <c r="O192" s="98"/>
      <c r="P192" s="98"/>
      <c r="Q192" s="90">
        <f t="shared" si="5"/>
        <v>932766.10000000009</v>
      </c>
      <c r="R192" s="91">
        <f t="shared" si="6"/>
        <v>655.32435921958688</v>
      </c>
    </row>
    <row r="193" spans="1:18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807</v>
      </c>
      <c r="H193" s="99">
        <v>10722</v>
      </c>
      <c r="I193" s="97">
        <v>5</v>
      </c>
      <c r="J193" s="100">
        <f>อุดรธานี!F21</f>
        <v>1624367.41</v>
      </c>
      <c r="K193" s="101">
        <f>อุดรธานี!AO21</f>
        <v>2073138.44</v>
      </c>
      <c r="L193" s="101">
        <f>อุดรธานี!AP21</f>
        <v>6994395.0999999996</v>
      </c>
      <c r="M193" s="101">
        <f>อุดรธานี!AQ21</f>
        <v>5568035.4000000004</v>
      </c>
      <c r="N193" s="98"/>
      <c r="O193" s="98"/>
      <c r="P193" s="98"/>
      <c r="Q193" s="90">
        <f t="shared" si="5"/>
        <v>1426359.6999999993</v>
      </c>
      <c r="R193" s="91">
        <f t="shared" si="6"/>
        <v>652.34052415594101</v>
      </c>
    </row>
    <row r="194" spans="1:18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808</v>
      </c>
      <c r="H194" s="99">
        <v>9139</v>
      </c>
      <c r="I194" s="97">
        <v>5</v>
      </c>
      <c r="J194" s="100">
        <f>อุดรธานี!F22</f>
        <v>941288.06</v>
      </c>
      <c r="K194" s="101">
        <f>อุดรธานี!AO22</f>
        <v>1436541.69</v>
      </c>
      <c r="L194" s="101">
        <f>อุดรธานี!AP22</f>
        <v>5785971.3100000005</v>
      </c>
      <c r="M194" s="101">
        <f>อุดรธานี!AQ22</f>
        <v>5130438.38</v>
      </c>
      <c r="N194" s="98"/>
      <c r="O194" s="98"/>
      <c r="P194" s="98"/>
      <c r="Q194" s="90">
        <f t="shared" si="5"/>
        <v>655532.93000000063</v>
      </c>
      <c r="R194" s="91">
        <f t="shared" si="6"/>
        <v>633.10770434402014</v>
      </c>
    </row>
    <row r="195" spans="1:18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809</v>
      </c>
      <c r="H195" s="99">
        <v>13991</v>
      </c>
      <c r="I195" s="97">
        <v>5</v>
      </c>
      <c r="J195" s="100">
        <f>อุดรธานี!F23</f>
        <v>2226243.15</v>
      </c>
      <c r="K195" s="101">
        <f>อุดรธานี!AO23</f>
        <v>3900650.0999999996</v>
      </c>
      <c r="L195" s="101">
        <f>อุดรธานี!AP23</f>
        <v>7635800.5899999999</v>
      </c>
      <c r="M195" s="101">
        <f>อุดรธานี!AQ23</f>
        <v>5080730.13</v>
      </c>
      <c r="N195" s="98"/>
      <c r="O195" s="98"/>
      <c r="P195" s="98"/>
      <c r="Q195" s="90">
        <f t="shared" si="5"/>
        <v>2555070.46</v>
      </c>
      <c r="R195" s="91">
        <f t="shared" si="6"/>
        <v>545.76517689943535</v>
      </c>
    </row>
    <row r="196" spans="1:18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810</v>
      </c>
      <c r="H196" s="99">
        <v>6392</v>
      </c>
      <c r="I196" s="97">
        <v>5</v>
      </c>
      <c r="J196" s="100">
        <f>อุดรธานี!F24</f>
        <v>1052753.17</v>
      </c>
      <c r="K196" s="101">
        <f>อุดรธานี!AO24</f>
        <v>1453286.0499999998</v>
      </c>
      <c r="L196" s="101">
        <f>อุดรธานี!AP24</f>
        <v>4819109.84</v>
      </c>
      <c r="M196" s="101">
        <f>อุดรธานี!AQ24</f>
        <v>4101670.21</v>
      </c>
      <c r="N196" s="98"/>
      <c r="O196" s="98"/>
      <c r="P196" s="98"/>
      <c r="Q196" s="90">
        <f t="shared" si="5"/>
        <v>717439.62999999989</v>
      </c>
      <c r="R196" s="91">
        <f t="shared" si="6"/>
        <v>753.92832290362946</v>
      </c>
    </row>
    <row r="197" spans="1:18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811</v>
      </c>
      <c r="H197" s="99">
        <v>4858</v>
      </c>
      <c r="I197" s="97">
        <v>4</v>
      </c>
      <c r="J197" s="100">
        <f>อุดรธานี!F25</f>
        <v>1063373.71</v>
      </c>
      <c r="K197" s="101">
        <f>อุดรธานี!AO25</f>
        <v>1385757.02</v>
      </c>
      <c r="L197" s="101">
        <f>อุดรธานี!AP25</f>
        <v>2854613.09</v>
      </c>
      <c r="M197" s="101">
        <f>อุดรธานี!AQ25</f>
        <v>2476574.12</v>
      </c>
      <c r="N197" s="98"/>
      <c r="O197" s="98"/>
      <c r="P197" s="98"/>
      <c r="Q197" s="90">
        <f t="shared" si="5"/>
        <v>378038.96999999974</v>
      </c>
      <c r="R197" s="91">
        <f t="shared" si="6"/>
        <v>587.61076368876081</v>
      </c>
    </row>
    <row r="198" spans="1:18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812</v>
      </c>
      <c r="H198" s="99">
        <v>5038</v>
      </c>
      <c r="I198" s="97">
        <v>4</v>
      </c>
      <c r="J198" s="100">
        <f>อุดรธานี!F26</f>
        <v>735620.35</v>
      </c>
      <c r="K198" s="101">
        <f>อุดรธานี!AO26</f>
        <v>968377.74</v>
      </c>
      <c r="L198" s="101">
        <f>อุดรธานี!AP26</f>
        <v>3180225.8499999996</v>
      </c>
      <c r="M198" s="101">
        <f>อุดรธานี!AQ26</f>
        <v>2552393.7999999998</v>
      </c>
      <c r="N198" s="98"/>
      <c r="O198" s="98"/>
      <c r="P198" s="98"/>
      <c r="Q198" s="90">
        <f t="shared" ref="Q198:Q260" si="8">L198-M198</f>
        <v>627832.04999999981</v>
      </c>
      <c r="R198" s="91">
        <f t="shared" ref="R198:R260" si="9">L198/H198</f>
        <v>631.24768757443428</v>
      </c>
    </row>
    <row r="199" spans="1:18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813</v>
      </c>
      <c r="H199" s="99">
        <v>5026</v>
      </c>
      <c r="I199" s="97">
        <v>4</v>
      </c>
      <c r="J199" s="100">
        <f>อุดรธานี!F27</f>
        <v>1281668.78</v>
      </c>
      <c r="K199" s="101">
        <f>อุดรธานี!AO27</f>
        <v>1667290.42</v>
      </c>
      <c r="L199" s="101">
        <f>อุดรธานี!AP27</f>
        <v>3942927.4699999997</v>
      </c>
      <c r="M199" s="101">
        <f>อุดรธานี!AQ27</f>
        <v>3131052.24</v>
      </c>
      <c r="N199" s="98"/>
      <c r="O199" s="98"/>
      <c r="P199" s="98"/>
      <c r="Q199" s="90">
        <f t="shared" si="8"/>
        <v>811875.22999999952</v>
      </c>
      <c r="R199" s="91">
        <f t="shared" si="9"/>
        <v>784.50606247512928</v>
      </c>
    </row>
    <row r="200" spans="1:18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814</v>
      </c>
      <c r="H200" s="99">
        <v>4590</v>
      </c>
      <c r="I200" s="97">
        <v>4</v>
      </c>
      <c r="J200" s="100">
        <f>อุดรธานี!F28</f>
        <v>689238.21</v>
      </c>
      <c r="K200" s="101">
        <f>อุดรธานี!AO28</f>
        <v>738483.76</v>
      </c>
      <c r="L200" s="101">
        <f>อุดรธานี!AP28</f>
        <v>3879111.04</v>
      </c>
      <c r="M200" s="101">
        <f>อุดรธานี!AQ28</f>
        <v>3036361.51</v>
      </c>
      <c r="N200" s="98"/>
      <c r="O200" s="98"/>
      <c r="P200" s="98"/>
      <c r="Q200" s="90">
        <f t="shared" si="8"/>
        <v>842749.53000000026</v>
      </c>
      <c r="R200" s="91">
        <f t="shared" si="9"/>
        <v>845.12223093681916</v>
      </c>
    </row>
    <row r="201" spans="1:18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815</v>
      </c>
      <c r="H201" s="99">
        <v>7725</v>
      </c>
      <c r="I201" s="97">
        <v>5</v>
      </c>
      <c r="J201" s="100">
        <f>อุดรธานี!F29</f>
        <v>1009183.05</v>
      </c>
      <c r="K201" s="101">
        <f>อุดรธานี!AO29</f>
        <v>1285895.56</v>
      </c>
      <c r="L201" s="101">
        <f>อุดรธานี!AP29</f>
        <v>4188650.9499999997</v>
      </c>
      <c r="M201" s="101">
        <f>อุดรธานี!AQ29</f>
        <v>2933687.5</v>
      </c>
      <c r="N201" s="98"/>
      <c r="O201" s="98"/>
      <c r="P201" s="98"/>
      <c r="Q201" s="90">
        <f t="shared" si="8"/>
        <v>1254963.4499999997</v>
      </c>
      <c r="R201" s="91">
        <f t="shared" si="9"/>
        <v>542.22018770226532</v>
      </c>
    </row>
    <row r="202" spans="1:18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816</v>
      </c>
      <c r="H202" s="99">
        <v>5622</v>
      </c>
      <c r="I202" s="97">
        <v>4</v>
      </c>
      <c r="J202" s="100">
        <f>อุดรธานี!F30</f>
        <v>2159793.5099999998</v>
      </c>
      <c r="K202" s="101">
        <f>อุดรธานี!AO30</f>
        <v>2465953.25</v>
      </c>
      <c r="L202" s="101">
        <f>อุดรธานี!AP30</f>
        <v>2361591.9900000002</v>
      </c>
      <c r="M202" s="101">
        <f>อุดรธานี!AQ30</f>
        <v>2039327.19</v>
      </c>
      <c r="N202" s="98"/>
      <c r="O202" s="98"/>
      <c r="P202" s="98"/>
      <c r="Q202" s="90">
        <f t="shared" si="8"/>
        <v>322264.80000000028</v>
      </c>
      <c r="R202" s="91">
        <f t="shared" si="9"/>
        <v>420.06260939167561</v>
      </c>
    </row>
    <row r="203" spans="1:18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817</v>
      </c>
      <c r="H203" s="99">
        <v>5752</v>
      </c>
      <c r="I203" s="97">
        <v>4</v>
      </c>
      <c r="J203" s="100">
        <f>อุดรธานี!F31</f>
        <v>262262.03999999998</v>
      </c>
      <c r="K203" s="101">
        <f>อุดรธานี!AO31</f>
        <v>694924.6399999999</v>
      </c>
      <c r="L203" s="101">
        <f>อุดรธานี!AP31</f>
        <v>2932604.08</v>
      </c>
      <c r="M203" s="101">
        <f>อุดรธานี!AQ31</f>
        <v>2637126.63</v>
      </c>
      <c r="N203" s="98"/>
      <c r="O203" s="98"/>
      <c r="P203" s="98"/>
      <c r="Q203" s="90">
        <f t="shared" si="8"/>
        <v>295477.45000000019</v>
      </c>
      <c r="R203" s="91">
        <f t="shared" si="9"/>
        <v>509.84076495132132</v>
      </c>
    </row>
    <row r="204" spans="1:18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818</v>
      </c>
      <c r="H204" s="99">
        <v>3706</v>
      </c>
      <c r="I204" s="97">
        <v>3</v>
      </c>
      <c r="J204" s="100">
        <f>อุดรธานี!F32</f>
        <v>1166990.3899999999</v>
      </c>
      <c r="K204" s="101">
        <f>อุดรธานี!AO32</f>
        <v>1362776.98</v>
      </c>
      <c r="L204" s="101">
        <f>อุดรธานี!AP32</f>
        <v>2738528.1399999997</v>
      </c>
      <c r="M204" s="101">
        <f>อุดรธานี!AQ32</f>
        <v>2491568.37</v>
      </c>
      <c r="N204" s="98"/>
      <c r="O204" s="98"/>
      <c r="P204" s="98"/>
      <c r="Q204" s="90">
        <f t="shared" si="8"/>
        <v>246959.76999999955</v>
      </c>
      <c r="R204" s="91">
        <f t="shared" si="9"/>
        <v>738.94445223961134</v>
      </c>
    </row>
    <row r="205" spans="1:18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819</v>
      </c>
      <c r="H205" s="99">
        <v>6469</v>
      </c>
      <c r="I205" s="97">
        <v>5</v>
      </c>
      <c r="J205" s="100">
        <f>อุดรธานี!F33</f>
        <v>1025946.48</v>
      </c>
      <c r="K205" s="101">
        <f>อุดรธานี!AO33</f>
        <v>1547330.17</v>
      </c>
      <c r="L205" s="101">
        <f>อุดรธานี!AP33</f>
        <v>4447555.1900000004</v>
      </c>
      <c r="M205" s="101">
        <f>อุดรธานี!AQ33</f>
        <v>3418168.9899999998</v>
      </c>
      <c r="N205" s="98"/>
      <c r="O205" s="98"/>
      <c r="P205" s="98"/>
      <c r="Q205" s="90">
        <f t="shared" si="8"/>
        <v>1029386.2000000007</v>
      </c>
      <c r="R205" s="91">
        <f t="shared" si="9"/>
        <v>687.51819292008042</v>
      </c>
    </row>
    <row r="206" spans="1:18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820</v>
      </c>
      <c r="H206" s="99">
        <v>8575</v>
      </c>
      <c r="I206" s="97">
        <v>5</v>
      </c>
      <c r="J206" s="100">
        <f>อุดรธานี!F34</f>
        <v>860333.38</v>
      </c>
      <c r="K206" s="101">
        <f>อุดรธานี!AO34</f>
        <v>1403006.23</v>
      </c>
      <c r="L206" s="101">
        <f>อุดรธานี!AP34</f>
        <v>3222298.92</v>
      </c>
      <c r="M206" s="101">
        <f>อุดรธานี!AQ34</f>
        <v>2985390.45</v>
      </c>
      <c r="N206" s="98"/>
      <c r="O206" s="98"/>
      <c r="P206" s="98"/>
      <c r="Q206" s="90">
        <f t="shared" si="8"/>
        <v>236908.46999999974</v>
      </c>
      <c r="R206" s="91">
        <f t="shared" si="9"/>
        <v>375.77829970845482</v>
      </c>
    </row>
    <row r="207" spans="1:18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821</v>
      </c>
      <c r="H207" s="99">
        <v>2704</v>
      </c>
      <c r="I207" s="97">
        <v>2</v>
      </c>
      <c r="J207" s="100">
        <f>อุดรธานี!F35</f>
        <v>620501.32999999996</v>
      </c>
      <c r="K207" s="101">
        <f>อุดรธานี!AO35</f>
        <v>850867.91999999993</v>
      </c>
      <c r="L207" s="101">
        <f>อุดรธานี!AP35</f>
        <v>2466202.64</v>
      </c>
      <c r="M207" s="101">
        <f>อุดรธานี!AQ35</f>
        <v>1789061.24</v>
      </c>
      <c r="N207" s="98"/>
      <c r="O207" s="98"/>
      <c r="P207" s="98"/>
      <c r="Q207" s="90">
        <f t="shared" si="8"/>
        <v>677141.40000000014</v>
      </c>
      <c r="R207" s="91">
        <f t="shared" si="9"/>
        <v>912.05718934911249</v>
      </c>
    </row>
    <row r="208" spans="1:18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822</v>
      </c>
      <c r="H208" s="99">
        <v>5541</v>
      </c>
      <c r="I208" s="97">
        <v>4</v>
      </c>
      <c r="J208" s="100">
        <f>อุดรธานี!F36</f>
        <v>651750.85</v>
      </c>
      <c r="K208" s="101">
        <f>อุดรธานี!AO36</f>
        <v>1103607.06</v>
      </c>
      <c r="L208" s="101">
        <f>อุดรธานี!AP36</f>
        <v>2346588.52</v>
      </c>
      <c r="M208" s="101">
        <f>อุดรธานี!AQ36</f>
        <v>1780181.4200000002</v>
      </c>
      <c r="N208" s="98"/>
      <c r="O208" s="98"/>
      <c r="P208" s="98"/>
      <c r="Q208" s="90">
        <f t="shared" si="8"/>
        <v>566407.09999999986</v>
      </c>
      <c r="R208" s="91">
        <f t="shared" si="9"/>
        <v>423.49549178848582</v>
      </c>
    </row>
    <row r="209" spans="1:18" s="109" customForma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29117755.920000009</v>
      </c>
      <c r="K209" s="141">
        <f>SUM(K181:K208)</f>
        <v>41705581.189999998</v>
      </c>
      <c r="L209" s="106">
        <f>SUM(L181:L208)</f>
        <v>108237024.89</v>
      </c>
      <c r="M209" s="106">
        <f>SUM(M181:M208)</f>
        <v>88586095.709999993</v>
      </c>
      <c r="N209" s="104">
        <v>27</v>
      </c>
      <c r="O209" s="104">
        <v>27</v>
      </c>
      <c r="P209" s="104">
        <f>N209-O209</f>
        <v>0</v>
      </c>
      <c r="Q209" s="107">
        <f t="shared" si="8"/>
        <v>19650929.180000007</v>
      </c>
      <c r="R209" s="108">
        <f>L209/H209</f>
        <v>594.83312389399987</v>
      </c>
    </row>
    <row r="210" spans="1:18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823</v>
      </c>
      <c r="H211" s="99">
        <v>3427</v>
      </c>
      <c r="I211" s="97">
        <v>3</v>
      </c>
      <c r="J211" s="100">
        <f>อุดรธานี!F37</f>
        <v>885031.6</v>
      </c>
      <c r="K211" s="101">
        <f>อุดรธานี!AO37</f>
        <v>952015.64</v>
      </c>
      <c r="L211" s="101">
        <f>อุดรธานี!AP37</f>
        <v>2413527.63</v>
      </c>
      <c r="M211" s="101">
        <f>อุดรธานี!AQ37</f>
        <v>2257236.9</v>
      </c>
      <c r="N211" s="98"/>
      <c r="O211" s="98"/>
      <c r="P211" s="98"/>
      <c r="Q211" s="90">
        <f t="shared" si="8"/>
        <v>156290.72999999998</v>
      </c>
      <c r="R211" s="91">
        <f t="shared" si="9"/>
        <v>704.26834840968775</v>
      </c>
    </row>
    <row r="212" spans="1:18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824</v>
      </c>
      <c r="H212" s="99">
        <v>4040</v>
      </c>
      <c r="I212" s="97">
        <v>3</v>
      </c>
      <c r="J212" s="100">
        <f>อุดรธานี!F38</f>
        <v>1725390.98</v>
      </c>
      <c r="K212" s="101">
        <f>อุดรธานี!AO38</f>
        <v>1744353.81</v>
      </c>
      <c r="L212" s="101">
        <f>อุดรธานี!AP38</f>
        <v>3412240.9899999998</v>
      </c>
      <c r="M212" s="101">
        <f>อุดรธานี!AQ38</f>
        <v>2738277.77</v>
      </c>
      <c r="N212" s="98"/>
      <c r="O212" s="98"/>
      <c r="P212" s="98"/>
      <c r="Q212" s="90">
        <f t="shared" si="8"/>
        <v>673963.21999999974</v>
      </c>
      <c r="R212" s="91">
        <f t="shared" si="9"/>
        <v>844.61410643564352</v>
      </c>
    </row>
    <row r="213" spans="1:18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825</v>
      </c>
      <c r="H213" s="99">
        <v>3777</v>
      </c>
      <c r="I213" s="97">
        <v>3</v>
      </c>
      <c r="J213" s="100">
        <f>อุดรธานี!F39</f>
        <v>771190.99</v>
      </c>
      <c r="K213" s="101">
        <f>อุดรธานี!AO39</f>
        <v>903869.72</v>
      </c>
      <c r="L213" s="101">
        <f>อุดรธานี!AP39</f>
        <v>4132693.99</v>
      </c>
      <c r="M213" s="101">
        <f>อุดรธานี!AQ39</f>
        <v>3766822.77</v>
      </c>
      <c r="N213" s="98"/>
      <c r="O213" s="98"/>
      <c r="P213" s="98"/>
      <c r="Q213" s="90">
        <f t="shared" si="8"/>
        <v>365871.2200000002</v>
      </c>
      <c r="R213" s="91">
        <f t="shared" si="9"/>
        <v>1094.1736801694467</v>
      </c>
    </row>
    <row r="214" spans="1:18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826</v>
      </c>
      <c r="H214" s="99">
        <v>3629</v>
      </c>
      <c r="I214" s="97">
        <v>3</v>
      </c>
      <c r="J214" s="100">
        <f>อุดรธานี!F40</f>
        <v>940386.49</v>
      </c>
      <c r="K214" s="101">
        <f>อุดรธานี!AO40</f>
        <v>1158423.58</v>
      </c>
      <c r="L214" s="101">
        <f>อุดรธานี!AP40</f>
        <v>2935821.79</v>
      </c>
      <c r="M214" s="101">
        <f>อุดรธานี!AQ40</f>
        <v>1991332.57</v>
      </c>
      <c r="N214" s="98"/>
      <c r="O214" s="98"/>
      <c r="P214" s="98"/>
      <c r="Q214" s="90">
        <f t="shared" si="8"/>
        <v>944489.22</v>
      </c>
      <c r="R214" s="91">
        <f t="shared" si="9"/>
        <v>808.98919537062557</v>
      </c>
    </row>
    <row r="215" spans="1:18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827</v>
      </c>
      <c r="H215" s="99">
        <v>7375</v>
      </c>
      <c r="I215" s="97">
        <v>5</v>
      </c>
      <c r="J215" s="100">
        <f>อุดรธานี!F41</f>
        <v>1777570.52</v>
      </c>
      <c r="K215" s="101">
        <f>อุดรธานี!AO41</f>
        <v>1942744.01</v>
      </c>
      <c r="L215" s="101">
        <f>อุดรธานี!AP41</f>
        <v>4868842.07</v>
      </c>
      <c r="M215" s="101">
        <f>อุดรธานี!AQ41</f>
        <v>3811545.98</v>
      </c>
      <c r="N215" s="98"/>
      <c r="O215" s="98"/>
      <c r="P215" s="98"/>
      <c r="Q215" s="90">
        <f t="shared" si="8"/>
        <v>1057296.0900000003</v>
      </c>
      <c r="R215" s="91">
        <f t="shared" si="9"/>
        <v>660.18197559322039</v>
      </c>
    </row>
    <row r="216" spans="1:18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828</v>
      </c>
      <c r="H216" s="99">
        <v>7220</v>
      </c>
      <c r="I216" s="97">
        <v>5</v>
      </c>
      <c r="J216" s="100">
        <f>อุดรธานี!F42</f>
        <v>1295412.25</v>
      </c>
      <c r="K216" s="101">
        <f>อุดรธานี!AO42</f>
        <v>1381052.8699999999</v>
      </c>
      <c r="L216" s="101">
        <f>อุดรธานี!AP42</f>
        <v>3671880.14</v>
      </c>
      <c r="M216" s="101">
        <f>อุดรธานี!AQ42</f>
        <v>3843133.27</v>
      </c>
      <c r="N216" s="98"/>
      <c r="O216" s="98"/>
      <c r="P216" s="98"/>
      <c r="Q216" s="90">
        <f t="shared" si="8"/>
        <v>-171253.12999999989</v>
      </c>
      <c r="R216" s="91">
        <f t="shared" si="9"/>
        <v>508.57065650969531</v>
      </c>
    </row>
    <row r="217" spans="1:18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829</v>
      </c>
      <c r="H217" s="99">
        <v>2933</v>
      </c>
      <c r="I217" s="97">
        <v>2</v>
      </c>
      <c r="J217" s="100">
        <f>อุดรธานี!F43</f>
        <v>719727.82</v>
      </c>
      <c r="K217" s="101">
        <f>อุดรธานี!AO43</f>
        <v>811213.54</v>
      </c>
      <c r="L217" s="101">
        <f>อุดรธานี!AP43</f>
        <v>2053286.1</v>
      </c>
      <c r="M217" s="101">
        <f>อุดรธานี!AQ43</f>
        <v>1891631.6</v>
      </c>
      <c r="N217" s="98"/>
      <c r="O217" s="98"/>
      <c r="P217" s="98"/>
      <c r="Q217" s="90">
        <f t="shared" si="8"/>
        <v>161654.5</v>
      </c>
      <c r="R217" s="91">
        <f t="shared" si="9"/>
        <v>700.06345039209009</v>
      </c>
    </row>
    <row r="218" spans="1:18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830</v>
      </c>
      <c r="H218" s="99">
        <v>3400</v>
      </c>
      <c r="I218" s="97">
        <v>3</v>
      </c>
      <c r="J218" s="100">
        <f>อุดรธานี!F44</f>
        <v>811024.6</v>
      </c>
      <c r="K218" s="101">
        <f>อุดรธานี!AO44</f>
        <v>819734.60000000009</v>
      </c>
      <c r="L218" s="101">
        <f>อุดรธานี!AP44</f>
        <v>2842102.87</v>
      </c>
      <c r="M218" s="101">
        <f>อุดรธานี!AQ44</f>
        <v>2588093.2000000002</v>
      </c>
      <c r="N218" s="98"/>
      <c r="O218" s="98"/>
      <c r="P218" s="98"/>
      <c r="Q218" s="90">
        <f t="shared" si="8"/>
        <v>254009.66999999993</v>
      </c>
      <c r="R218" s="91">
        <f t="shared" si="9"/>
        <v>835.91260882352947</v>
      </c>
    </row>
    <row r="219" spans="1:18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831</v>
      </c>
      <c r="H219" s="99">
        <v>2041</v>
      </c>
      <c r="I219" s="97">
        <v>2</v>
      </c>
      <c r="J219" s="100">
        <f>อุดรธานี!F45</f>
        <v>683999.7</v>
      </c>
      <c r="K219" s="101">
        <f>อุดรธานี!AO45</f>
        <v>759765.27999999991</v>
      </c>
      <c r="L219" s="101">
        <f>อุดรธานี!AP45</f>
        <v>2434727.66</v>
      </c>
      <c r="M219" s="101">
        <f>อุดรธานี!AQ45</f>
        <v>2164997.79</v>
      </c>
      <c r="N219" s="98"/>
      <c r="O219" s="98"/>
      <c r="P219" s="98"/>
      <c r="Q219" s="90">
        <f t="shared" si="8"/>
        <v>269729.87000000011</v>
      </c>
      <c r="R219" s="91">
        <f t="shared" si="9"/>
        <v>1192.9091915727586</v>
      </c>
    </row>
    <row r="220" spans="1:18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832</v>
      </c>
      <c r="H220" s="99">
        <v>3738</v>
      </c>
      <c r="I220" s="97">
        <v>3</v>
      </c>
      <c r="J220" s="100">
        <f>อุดรธานี!F46</f>
        <v>1048238.08</v>
      </c>
      <c r="K220" s="101">
        <f>อุดรธานี!AO46</f>
        <v>1168605.9400000002</v>
      </c>
      <c r="L220" s="101">
        <f>อุดรธานี!AP46</f>
        <v>2180336.4699999997</v>
      </c>
      <c r="M220" s="101">
        <f>อุดรธานี!AQ46</f>
        <v>2169740.16</v>
      </c>
      <c r="N220" s="98"/>
      <c r="O220" s="98"/>
      <c r="P220" s="98"/>
      <c r="Q220" s="90">
        <f t="shared" si="8"/>
        <v>10596.30999999959</v>
      </c>
      <c r="R220" s="91">
        <f t="shared" si="9"/>
        <v>583.28958533975378</v>
      </c>
    </row>
    <row r="221" spans="1:18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833</v>
      </c>
      <c r="H221" s="99">
        <v>3574</v>
      </c>
      <c r="I221" s="97">
        <v>3</v>
      </c>
      <c r="J221" s="100">
        <f>อุดรธานี!F47</f>
        <v>1201132.47</v>
      </c>
      <c r="K221" s="101">
        <f>อุดรธานี!AO47</f>
        <v>1554118.3399999999</v>
      </c>
      <c r="L221" s="101">
        <f>อุดรธานี!AP47</f>
        <v>2582843.2199999997</v>
      </c>
      <c r="M221" s="101">
        <f>อุดรธานี!AQ47</f>
        <v>2182050.42</v>
      </c>
      <c r="N221" s="98"/>
      <c r="O221" s="98"/>
      <c r="P221" s="98"/>
      <c r="Q221" s="90">
        <f t="shared" si="8"/>
        <v>400792.79999999981</v>
      </c>
      <c r="R221" s="91">
        <f t="shared" si="9"/>
        <v>722.6757750419697</v>
      </c>
    </row>
    <row r="222" spans="1:18" s="109" customForma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11859105.5</v>
      </c>
      <c r="K222" s="106">
        <f>SUM(K210:K221)</f>
        <v>13195897.329999998</v>
      </c>
      <c r="L222" s="106">
        <f>SUM(L210:L221)</f>
        <v>33528302.93</v>
      </c>
      <c r="M222" s="106">
        <f>SUM(M210:M221)</f>
        <v>29404862.43</v>
      </c>
      <c r="N222" s="104">
        <v>11</v>
      </c>
      <c r="O222" s="104">
        <v>11</v>
      </c>
      <c r="P222" s="104">
        <f>N222-O222</f>
        <v>0</v>
      </c>
      <c r="Q222" s="107">
        <f t="shared" si="8"/>
        <v>4123440.5</v>
      </c>
      <c r="R222" s="108">
        <f>L222/H222</f>
        <v>742.53228794791164</v>
      </c>
    </row>
    <row r="223" spans="1:18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834</v>
      </c>
      <c r="H224" s="99">
        <v>3277</v>
      </c>
      <c r="I224" s="97">
        <v>3</v>
      </c>
      <c r="J224" s="100">
        <f>อุดรธานี!F48</f>
        <v>314470.21000000002</v>
      </c>
      <c r="K224" s="101">
        <f>อุดรธานี!AO48</f>
        <v>620144.14</v>
      </c>
      <c r="L224" s="101">
        <f>อุดรธานี!AP48</f>
        <v>2322582.35</v>
      </c>
      <c r="M224" s="101">
        <f>อุดรธานี!AQ48</f>
        <v>2019275.37</v>
      </c>
      <c r="N224" s="98"/>
      <c r="O224" s="98"/>
      <c r="P224" s="98"/>
      <c r="Q224" s="90">
        <f t="shared" si="8"/>
        <v>303306.98</v>
      </c>
      <c r="R224" s="91">
        <f t="shared" si="9"/>
        <v>708.75262435154104</v>
      </c>
    </row>
    <row r="225" spans="1:18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835</v>
      </c>
      <c r="H225" s="99">
        <v>3411</v>
      </c>
      <c r="I225" s="97">
        <v>3</v>
      </c>
      <c r="J225" s="100">
        <f>อุดรธานี!F49</f>
        <v>530506.47</v>
      </c>
      <c r="K225" s="101">
        <f>อุดรธานี!AO49</f>
        <v>590711.68999999994</v>
      </c>
      <c r="L225" s="101">
        <f>อุดรธานี!AP49</f>
        <v>3193822.38</v>
      </c>
      <c r="M225" s="101">
        <f>อุดรธานี!AQ49</f>
        <v>2557107.0499999998</v>
      </c>
      <c r="N225" s="98"/>
      <c r="O225" s="98"/>
      <c r="P225" s="98"/>
      <c r="Q225" s="90">
        <f t="shared" si="8"/>
        <v>636715.33000000007</v>
      </c>
      <c r="R225" s="91">
        <f t="shared" si="9"/>
        <v>936.33021987686891</v>
      </c>
    </row>
    <row r="226" spans="1:18" s="147" customForma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836</v>
      </c>
      <c r="H226" s="144">
        <v>2894</v>
      </c>
      <c r="I226" s="145">
        <v>2</v>
      </c>
      <c r="J226" s="100">
        <f>อุดรธานี!F50</f>
        <v>120643.66</v>
      </c>
      <c r="K226" s="101">
        <f>อุดรธานี!AO50</f>
        <v>177290.47</v>
      </c>
      <c r="L226" s="101">
        <f>อุดรธานี!AP50</f>
        <v>2069741.98</v>
      </c>
      <c r="M226" s="101">
        <f>อุดรธานี!AQ50</f>
        <v>1848381.51</v>
      </c>
      <c r="N226" s="143"/>
      <c r="O226" s="143"/>
      <c r="P226" s="143"/>
      <c r="Q226" s="146">
        <f t="shared" si="8"/>
        <v>221360.46999999997</v>
      </c>
      <c r="R226" s="146">
        <f t="shared" si="9"/>
        <v>715.18382170006907</v>
      </c>
    </row>
    <row r="227" spans="1:18" s="147" customForma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837</v>
      </c>
      <c r="H227" s="144">
        <v>2458</v>
      </c>
      <c r="I227" s="145">
        <v>2</v>
      </c>
      <c r="J227" s="100">
        <f>อุดรธานี!F51</f>
        <v>36857.64</v>
      </c>
      <c r="K227" s="101">
        <f>อุดรธานี!AO51</f>
        <v>219730.04</v>
      </c>
      <c r="L227" s="101">
        <f>อุดรธานี!AP51</f>
        <v>2231516.5</v>
      </c>
      <c r="M227" s="101">
        <f>อุดรธานี!AQ51</f>
        <v>2253342.8400000003</v>
      </c>
      <c r="N227" s="143"/>
      <c r="O227" s="143"/>
      <c r="P227" s="143"/>
      <c r="Q227" s="146">
        <f t="shared" si="8"/>
        <v>-21826.340000000317</v>
      </c>
      <c r="R227" s="146">
        <f t="shared" si="9"/>
        <v>907.85862489829128</v>
      </c>
    </row>
    <row r="228" spans="1:18" s="147" customForma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838</v>
      </c>
      <c r="H228" s="144">
        <v>5253</v>
      </c>
      <c r="I228" s="145">
        <v>4</v>
      </c>
      <c r="J228" s="100">
        <f>อุดรธานี!F52</f>
        <v>711684.73</v>
      </c>
      <c r="K228" s="101">
        <f>อุดรธานี!AO52</f>
        <v>1173326.1299999999</v>
      </c>
      <c r="L228" s="101">
        <f>อุดรธานี!AP52</f>
        <v>3580121.02</v>
      </c>
      <c r="M228" s="101">
        <f>อุดรธานี!AQ52</f>
        <v>2920575.94</v>
      </c>
      <c r="N228" s="143"/>
      <c r="O228" s="143"/>
      <c r="P228" s="143"/>
      <c r="Q228" s="146">
        <f t="shared" si="8"/>
        <v>659545.08000000007</v>
      </c>
      <c r="R228" s="146">
        <f t="shared" si="9"/>
        <v>681.53836284028171</v>
      </c>
    </row>
    <row r="229" spans="1:18" s="154" customFormat="1" x14ac:dyDescent="0.7">
      <c r="A229" s="148">
        <v>7</v>
      </c>
      <c r="B229" s="149" t="s">
        <v>50</v>
      </c>
      <c r="C229" s="149" t="s">
        <v>17</v>
      </c>
      <c r="D229" s="149" t="s">
        <v>78</v>
      </c>
      <c r="E229" s="149" t="s">
        <v>18</v>
      </c>
      <c r="F229" s="149" t="s">
        <v>166</v>
      </c>
      <c r="G229" s="149" t="s">
        <v>839</v>
      </c>
      <c r="H229" s="144">
        <v>2165</v>
      </c>
      <c r="I229" s="148">
        <v>2</v>
      </c>
      <c r="J229" s="100">
        <f>อุดรธานี!F53</f>
        <v>197444</v>
      </c>
      <c r="K229" s="101">
        <f>อุดรธานี!AO53</f>
        <v>441034.11</v>
      </c>
      <c r="L229" s="101">
        <f>อุดรธานี!AP53</f>
        <v>2356371.85</v>
      </c>
      <c r="M229" s="101">
        <f>อุดรธานี!AQ53</f>
        <v>2304071.48</v>
      </c>
      <c r="N229" s="149"/>
      <c r="O229" s="149"/>
      <c r="P229" s="149"/>
      <c r="Q229" s="152">
        <f t="shared" si="8"/>
        <v>52300.370000000112</v>
      </c>
      <c r="R229" s="153">
        <f t="shared" si="9"/>
        <v>1088.3934642032334</v>
      </c>
    </row>
    <row r="230" spans="1:18" s="154" customFormat="1" x14ac:dyDescent="0.7">
      <c r="A230" s="148">
        <v>8</v>
      </c>
      <c r="B230" s="149" t="s">
        <v>50</v>
      </c>
      <c r="C230" s="149" t="s">
        <v>17</v>
      </c>
      <c r="D230" s="149" t="s">
        <v>78</v>
      </c>
      <c r="E230" s="149" t="s">
        <v>18</v>
      </c>
      <c r="F230" s="149" t="s">
        <v>166</v>
      </c>
      <c r="G230" s="149" t="s">
        <v>840</v>
      </c>
      <c r="H230" s="144">
        <v>2520</v>
      </c>
      <c r="I230" s="148">
        <v>2</v>
      </c>
      <c r="J230" s="100">
        <f>อุดรธานี!F54</f>
        <v>509362.93</v>
      </c>
      <c r="K230" s="101">
        <f>อุดรธานี!AO54</f>
        <v>697173.11</v>
      </c>
      <c r="L230" s="101">
        <f>อุดรธานี!AP54</f>
        <v>2783174.86</v>
      </c>
      <c r="M230" s="101">
        <f>อุดรธานี!AQ54</f>
        <v>2259188.3600000003</v>
      </c>
      <c r="N230" s="149"/>
      <c r="O230" s="149"/>
      <c r="P230" s="149"/>
      <c r="Q230" s="152">
        <f t="shared" si="8"/>
        <v>523986.49999999953</v>
      </c>
      <c r="R230" s="153">
        <f t="shared" si="9"/>
        <v>1104.4344682539681</v>
      </c>
    </row>
    <row r="231" spans="1:18" s="147" customForma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841</v>
      </c>
      <c r="H231" s="144">
        <v>7151</v>
      </c>
      <c r="I231" s="145">
        <v>5</v>
      </c>
      <c r="J231" s="100">
        <f>อุดรธานี!F55</f>
        <v>901597.97</v>
      </c>
      <c r="K231" s="101">
        <f>อุดรธานี!AO55</f>
        <v>1254443.96</v>
      </c>
      <c r="L231" s="101">
        <f>อุดรธานี!AP55</f>
        <v>4711544.92</v>
      </c>
      <c r="M231" s="101">
        <f>อุดรธานี!AQ55</f>
        <v>3584487.4800000004</v>
      </c>
      <c r="N231" s="143"/>
      <c r="O231" s="143"/>
      <c r="P231" s="143"/>
      <c r="Q231" s="146">
        <f t="shared" si="8"/>
        <v>1127057.4399999995</v>
      </c>
      <c r="R231" s="146">
        <f t="shared" si="9"/>
        <v>658.8651824919591</v>
      </c>
    </row>
    <row r="232" spans="1:18" s="154" customFormat="1" x14ac:dyDescent="0.7">
      <c r="A232" s="148">
        <v>10</v>
      </c>
      <c r="B232" s="149" t="s">
        <v>50</v>
      </c>
      <c r="C232" s="149" t="s">
        <v>17</v>
      </c>
      <c r="D232" s="149" t="s">
        <v>78</v>
      </c>
      <c r="E232" s="149" t="s">
        <v>18</v>
      </c>
      <c r="F232" s="149" t="s">
        <v>166</v>
      </c>
      <c r="G232" s="149" t="s">
        <v>842</v>
      </c>
      <c r="H232" s="144">
        <v>6762</v>
      </c>
      <c r="I232" s="148">
        <v>5</v>
      </c>
      <c r="J232" s="100">
        <f>อุดรธานี!F56</f>
        <v>88465.600000000006</v>
      </c>
      <c r="K232" s="101">
        <f>อุดรธานี!AO56</f>
        <v>170489.53000000003</v>
      </c>
      <c r="L232" s="101">
        <f>อุดรธานี!AP56</f>
        <v>3435490.23</v>
      </c>
      <c r="M232" s="101">
        <f>อุดรธานี!AQ56</f>
        <v>3268999.23</v>
      </c>
      <c r="N232" s="149"/>
      <c r="O232" s="149"/>
      <c r="P232" s="149"/>
      <c r="Q232" s="152">
        <f t="shared" si="8"/>
        <v>166491</v>
      </c>
      <c r="R232" s="153">
        <f t="shared" si="9"/>
        <v>508.05830079858032</v>
      </c>
    </row>
    <row r="233" spans="1:18" s="147" customForma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843</v>
      </c>
      <c r="H233" s="144">
        <v>3820</v>
      </c>
      <c r="I233" s="145">
        <v>3</v>
      </c>
      <c r="J233" s="100">
        <f>อุดรธานี!F57</f>
        <v>325562.46000000002</v>
      </c>
      <c r="K233" s="101">
        <f>อุดรธานี!AO57</f>
        <v>1237128.1499999999</v>
      </c>
      <c r="L233" s="101">
        <f>อุดรธานี!AP57</f>
        <v>2361428.23</v>
      </c>
      <c r="M233" s="101">
        <f>อุดรธานี!AQ57</f>
        <v>2229025.61</v>
      </c>
      <c r="N233" s="143"/>
      <c r="O233" s="143"/>
      <c r="P233" s="143"/>
      <c r="Q233" s="146">
        <f t="shared" si="8"/>
        <v>132402.62000000011</v>
      </c>
      <c r="R233" s="146">
        <f t="shared" si="9"/>
        <v>618.1749293193717</v>
      </c>
    </row>
    <row r="234" spans="1:18" s="147" customForma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844</v>
      </c>
      <c r="H234" s="144">
        <v>2779</v>
      </c>
      <c r="I234" s="145">
        <v>2</v>
      </c>
      <c r="J234" s="100">
        <f>อุดรธานี!F58</f>
        <v>277113.78999999998</v>
      </c>
      <c r="K234" s="101">
        <f>อุดรธานี!AO58</f>
        <v>527303.59</v>
      </c>
      <c r="L234" s="101">
        <f>อุดรธานี!AP58</f>
        <v>2074679.8900000001</v>
      </c>
      <c r="M234" s="101">
        <f>อุดรธานี!AQ58</f>
        <v>1955666.72</v>
      </c>
      <c r="N234" s="143"/>
      <c r="O234" s="143"/>
      <c r="P234" s="143"/>
      <c r="Q234" s="146">
        <f t="shared" si="8"/>
        <v>119013.17000000016</v>
      </c>
      <c r="R234" s="146">
        <f t="shared" si="9"/>
        <v>746.55627563871906</v>
      </c>
    </row>
    <row r="235" spans="1:18" s="109" customForma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4013709.4600000004</v>
      </c>
      <c r="K235" s="106">
        <f>SUM(K223:K234)</f>
        <v>7108774.9199999999</v>
      </c>
      <c r="L235" s="106">
        <f>SUM(L223:L234)</f>
        <v>31120474.210000001</v>
      </c>
      <c r="M235" s="106">
        <f>SUM(M223:M234)</f>
        <v>27200121.59</v>
      </c>
      <c r="N235" s="104">
        <v>11</v>
      </c>
      <c r="O235" s="104">
        <v>11</v>
      </c>
      <c r="P235" s="104">
        <f>N235-O235</f>
        <v>0</v>
      </c>
      <c r="Q235" s="155">
        <f t="shared" si="8"/>
        <v>3920352.620000001</v>
      </c>
      <c r="R235" s="108">
        <f>L235/H235</f>
        <v>732.41878583196046</v>
      </c>
    </row>
    <row r="236" spans="1:18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845</v>
      </c>
      <c r="H237" s="113">
        <v>4680</v>
      </c>
      <c r="I237" s="111">
        <v>4</v>
      </c>
      <c r="J237" s="100">
        <f>อุดรธานี!F59</f>
        <v>2158548.37</v>
      </c>
      <c r="K237" s="101">
        <f>อุดรธานี!AO59</f>
        <v>2359786.96</v>
      </c>
      <c r="L237" s="101">
        <f>อุดรธานี!AP59</f>
        <v>3084638.6399999997</v>
      </c>
      <c r="M237" s="101">
        <f>อุดรธานี!AQ59</f>
        <v>2243944.15</v>
      </c>
      <c r="N237" s="156"/>
      <c r="O237" s="156"/>
      <c r="P237" s="156"/>
      <c r="Q237" s="115">
        <f t="shared" si="8"/>
        <v>840694.48999999976</v>
      </c>
      <c r="R237" s="116">
        <f t="shared" si="9"/>
        <v>659.1108205128204</v>
      </c>
    </row>
    <row r="238" spans="1:18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846</v>
      </c>
      <c r="H238" s="99">
        <v>8548</v>
      </c>
      <c r="I238" s="97">
        <v>5</v>
      </c>
      <c r="J238" s="100">
        <f>อุดรธานี!F60</f>
        <v>3768381.68</v>
      </c>
      <c r="K238" s="101">
        <f>อุดรธานี!AO60</f>
        <v>4247368.25</v>
      </c>
      <c r="L238" s="101">
        <f>อุดรธานี!AP60</f>
        <v>6914310.5800000001</v>
      </c>
      <c r="M238" s="101">
        <f>อุดรธานี!AQ60</f>
        <v>5107981.47</v>
      </c>
      <c r="N238" s="98"/>
      <c r="O238" s="98"/>
      <c r="P238" s="98"/>
      <c r="Q238" s="90">
        <f t="shared" si="8"/>
        <v>1806329.1100000003</v>
      </c>
      <c r="R238" s="91">
        <f t="shared" si="9"/>
        <v>808.88050772110432</v>
      </c>
    </row>
    <row r="239" spans="1:18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847</v>
      </c>
      <c r="H239" s="99">
        <v>4511</v>
      </c>
      <c r="I239" s="97">
        <v>4</v>
      </c>
      <c r="J239" s="100">
        <f>อุดรธานี!F61</f>
        <v>817711.16</v>
      </c>
      <c r="K239" s="101">
        <f>อุดรธานี!AO61</f>
        <v>1713959.28</v>
      </c>
      <c r="L239" s="101">
        <f>อุดรธานี!AP61</f>
        <v>2820572.1799999997</v>
      </c>
      <c r="M239" s="101">
        <f>อุดรธานี!AQ61</f>
        <v>2098466.88</v>
      </c>
      <c r="N239" s="98"/>
      <c r="O239" s="98"/>
      <c r="P239" s="98"/>
      <c r="Q239" s="90">
        <f t="shared" si="8"/>
        <v>722105.29999999981</v>
      </c>
      <c r="R239" s="91">
        <f t="shared" si="9"/>
        <v>625.26539126579462</v>
      </c>
    </row>
    <row r="240" spans="1:18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848</v>
      </c>
      <c r="H240" s="99">
        <v>3134</v>
      </c>
      <c r="I240" s="97">
        <v>3</v>
      </c>
      <c r="J240" s="100">
        <f>อุดรธานี!F62</f>
        <v>858431.3</v>
      </c>
      <c r="K240" s="101">
        <f>อุดรธานี!AO62</f>
        <v>978106.48</v>
      </c>
      <c r="L240" s="101">
        <f>อุดรธานี!AP62</f>
        <v>2516956.86</v>
      </c>
      <c r="M240" s="101">
        <f>อุดรธานี!AQ62</f>
        <v>2128460.36</v>
      </c>
      <c r="N240" s="98"/>
      <c r="O240" s="98"/>
      <c r="P240" s="98"/>
      <c r="Q240" s="90">
        <f t="shared" si="8"/>
        <v>388496.5</v>
      </c>
      <c r="R240" s="91">
        <f t="shared" si="9"/>
        <v>803.11322910019146</v>
      </c>
    </row>
    <row r="241" spans="1:18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849</v>
      </c>
      <c r="H241" s="99">
        <v>7157</v>
      </c>
      <c r="I241" s="97">
        <v>5</v>
      </c>
      <c r="J241" s="100">
        <f>อุดรธานี!F63</f>
        <v>1411131.86</v>
      </c>
      <c r="K241" s="101">
        <f>อุดรธานี!AO63</f>
        <v>1919170.8</v>
      </c>
      <c r="L241" s="101">
        <f>อุดรธานี!AP63</f>
        <v>3040694.59</v>
      </c>
      <c r="M241" s="101">
        <f>อุดรธานี!AQ63</f>
        <v>2330150.5099999998</v>
      </c>
      <c r="N241" s="98"/>
      <c r="O241" s="98"/>
      <c r="P241" s="98"/>
      <c r="Q241" s="90">
        <f t="shared" si="8"/>
        <v>710544.08000000007</v>
      </c>
      <c r="R241" s="91">
        <f t="shared" si="9"/>
        <v>424.85602766522283</v>
      </c>
    </row>
    <row r="242" spans="1:18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850</v>
      </c>
      <c r="H242" s="99">
        <v>5769</v>
      </c>
      <c r="I242" s="97">
        <v>4</v>
      </c>
      <c r="J242" s="100">
        <f>อุดรธานี!F64</f>
        <v>1046073.48</v>
      </c>
      <c r="K242" s="101">
        <f>อุดรธานี!AO64</f>
        <v>1501938.43</v>
      </c>
      <c r="L242" s="101">
        <f>อุดรธานี!AP64</f>
        <v>4175955.4699999997</v>
      </c>
      <c r="M242" s="101">
        <f>อุดรธานี!AQ64</f>
        <v>3586300.71</v>
      </c>
      <c r="N242" s="98"/>
      <c r="O242" s="98"/>
      <c r="P242" s="98"/>
      <c r="Q242" s="90">
        <f t="shared" si="8"/>
        <v>589654.75999999978</v>
      </c>
      <c r="R242" s="91">
        <f t="shared" si="9"/>
        <v>723.86123591610328</v>
      </c>
    </row>
    <row r="243" spans="1:18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852</v>
      </c>
      <c r="H243" s="99">
        <v>3401</v>
      </c>
      <c r="I243" s="97">
        <v>3</v>
      </c>
      <c r="J243" s="100">
        <f>อุดรธานี!F66</f>
        <v>743029.59</v>
      </c>
      <c r="K243" s="101">
        <f>อุดรธานี!AO66</f>
        <v>917005.76</v>
      </c>
      <c r="L243" s="101">
        <f>อุดรธานี!AP66</f>
        <v>2473954.5599999996</v>
      </c>
      <c r="M243" s="101">
        <f>อุดรธานี!AQ66</f>
        <v>2329273.0299999998</v>
      </c>
      <c r="N243" s="98"/>
      <c r="O243" s="98"/>
      <c r="P243" s="98"/>
      <c r="Q243" s="90">
        <f t="shared" si="8"/>
        <v>144681.5299999998</v>
      </c>
      <c r="R243" s="91">
        <f t="shared" si="9"/>
        <v>727.41974713319598</v>
      </c>
    </row>
    <row r="244" spans="1:18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853</v>
      </c>
      <c r="H244" s="99">
        <v>4701</v>
      </c>
      <c r="I244" s="97">
        <v>4</v>
      </c>
      <c r="J244" s="100">
        <f>อุดรธานี!F67</f>
        <v>484709.5</v>
      </c>
      <c r="K244" s="101">
        <f>อุดรธานี!AO67</f>
        <v>620397.81000000006</v>
      </c>
      <c r="L244" s="101">
        <f>อุดรธานี!AP67</f>
        <v>2008991.02</v>
      </c>
      <c r="M244" s="101">
        <f>อุดรธานี!AQ67</f>
        <v>1882015.76</v>
      </c>
      <c r="N244" s="98"/>
      <c r="O244" s="98"/>
      <c r="P244" s="98"/>
      <c r="Q244" s="90">
        <f t="shared" si="8"/>
        <v>126975.26000000001</v>
      </c>
      <c r="R244" s="91">
        <f t="shared" si="9"/>
        <v>427.35397149542649</v>
      </c>
    </row>
    <row r="245" spans="1:18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854</v>
      </c>
      <c r="H245" s="99">
        <v>2949</v>
      </c>
      <c r="I245" s="97">
        <v>2</v>
      </c>
      <c r="J245" s="100">
        <f>อุดรธานี!F68</f>
        <v>469420.54</v>
      </c>
      <c r="K245" s="101">
        <f>อุดรธานี!AO67</f>
        <v>620397.81000000006</v>
      </c>
      <c r="L245" s="101">
        <f>อุดรธานี!AP67</f>
        <v>2008991.02</v>
      </c>
      <c r="M245" s="101">
        <f>อุดรธานี!AQ67</f>
        <v>1882015.76</v>
      </c>
      <c r="N245" s="98"/>
      <c r="O245" s="98"/>
      <c r="P245" s="98"/>
      <c r="Q245" s="90">
        <f t="shared" si="8"/>
        <v>126975.26000000001</v>
      </c>
      <c r="R245" s="91">
        <f t="shared" si="9"/>
        <v>681.24483553747029</v>
      </c>
    </row>
    <row r="246" spans="1:18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855</v>
      </c>
      <c r="H246" s="99">
        <v>4403</v>
      </c>
      <c r="I246" s="97">
        <v>3</v>
      </c>
      <c r="J246" s="100">
        <f>อุดรธานี!F69</f>
        <v>463138.74</v>
      </c>
      <c r="K246" s="101">
        <f>อุดรธานี!AO68</f>
        <v>612125.31000000006</v>
      </c>
      <c r="L246" s="101">
        <f>อุดรธานี!AP68</f>
        <v>2284428.54</v>
      </c>
      <c r="M246" s="101">
        <f>อุดรธานี!AQ68</f>
        <v>1835718.1199999999</v>
      </c>
      <c r="N246" s="98"/>
      <c r="O246" s="98"/>
      <c r="P246" s="98"/>
      <c r="Q246" s="90">
        <f t="shared" si="8"/>
        <v>448710.42000000016</v>
      </c>
      <c r="R246" s="91">
        <f t="shared" si="9"/>
        <v>518.8345537133772</v>
      </c>
    </row>
    <row r="247" spans="1:18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856</v>
      </c>
      <c r="H247" s="99">
        <v>2617</v>
      </c>
      <c r="I247" s="97">
        <v>2</v>
      </c>
      <c r="J247" s="100">
        <f>อุดรธานี!F70</f>
        <v>650432.76</v>
      </c>
      <c r="K247" s="101">
        <f>อุดรธานี!AO69</f>
        <v>806317.25000000012</v>
      </c>
      <c r="L247" s="101">
        <f>อุดรธานี!AP69</f>
        <v>3147389.34</v>
      </c>
      <c r="M247" s="101">
        <f>อุดรธานี!AQ69</f>
        <v>2677793.92</v>
      </c>
      <c r="N247" s="98"/>
      <c r="O247" s="98"/>
      <c r="P247" s="98"/>
      <c r="Q247" s="90">
        <f t="shared" si="8"/>
        <v>469595.41999999993</v>
      </c>
      <c r="R247" s="91">
        <f t="shared" si="9"/>
        <v>1202.670745128009</v>
      </c>
    </row>
    <row r="248" spans="1:18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857</v>
      </c>
      <c r="H248" s="99">
        <v>4428</v>
      </c>
      <c r="I248" s="97">
        <v>3</v>
      </c>
      <c r="J248" s="100">
        <f>อุดรธานี!F71</f>
        <v>746553.97</v>
      </c>
      <c r="K248" s="101">
        <f>อุดรธานี!AO70</f>
        <v>756678.01000000013</v>
      </c>
      <c r="L248" s="101">
        <f>อุดรธานี!AP70</f>
        <v>2061813.79</v>
      </c>
      <c r="M248" s="101">
        <f>อุดรธานี!AQ70</f>
        <v>1805821.2</v>
      </c>
      <c r="N248" s="98"/>
      <c r="O248" s="98"/>
      <c r="P248" s="98"/>
      <c r="Q248" s="90">
        <f t="shared" si="8"/>
        <v>255992.59000000008</v>
      </c>
      <c r="R248" s="91">
        <f t="shared" si="9"/>
        <v>465.63093721770554</v>
      </c>
    </row>
    <row r="249" spans="1:18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858</v>
      </c>
      <c r="H249" s="99">
        <v>2607</v>
      </c>
      <c r="I249" s="97">
        <v>2</v>
      </c>
      <c r="J249" s="100">
        <f>อุดรธานี!F72</f>
        <v>461054.51</v>
      </c>
      <c r="K249" s="101">
        <f>อุดรธานี!AO71</f>
        <v>879353.2</v>
      </c>
      <c r="L249" s="101">
        <f>อุดรธานี!AP71</f>
        <v>1603347.12</v>
      </c>
      <c r="M249" s="101">
        <f>อุดรธานี!AQ71</f>
        <v>1267824.06</v>
      </c>
      <c r="N249" s="98"/>
      <c r="O249" s="98"/>
      <c r="P249" s="98"/>
      <c r="Q249" s="90">
        <f t="shared" si="8"/>
        <v>335523.06000000006</v>
      </c>
      <c r="R249" s="91">
        <f t="shared" si="9"/>
        <v>615.01615650172619</v>
      </c>
    </row>
    <row r="250" spans="1:18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859</v>
      </c>
      <c r="H250" s="99">
        <v>5116</v>
      </c>
      <c r="I250" s="97">
        <v>4</v>
      </c>
      <c r="J250" s="100">
        <f>อุดรธานี!F73</f>
        <v>445004.74</v>
      </c>
      <c r="K250" s="101">
        <f>อุดรธานี!AO72</f>
        <v>1004504.42</v>
      </c>
      <c r="L250" s="101">
        <f>อุดรธานี!AP72</f>
        <v>2238854.2000000002</v>
      </c>
      <c r="M250" s="101">
        <f>อุดรธานี!AQ72</f>
        <v>2067678.67</v>
      </c>
      <c r="N250" s="98"/>
      <c r="O250" s="98"/>
      <c r="P250" s="98"/>
      <c r="Q250" s="90">
        <f t="shared" si="8"/>
        <v>171175.53000000026</v>
      </c>
      <c r="R250" s="91">
        <f t="shared" si="9"/>
        <v>437.6181000781861</v>
      </c>
    </row>
    <row r="251" spans="1:18" s="157" customForma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860</v>
      </c>
      <c r="H251" s="113">
        <v>5558</v>
      </c>
      <c r="I251" s="111">
        <v>4</v>
      </c>
      <c r="J251" s="100">
        <f>อุดรธานี!F74</f>
        <v>996608.84</v>
      </c>
      <c r="K251" s="101">
        <f>อุดรธานี!AO73</f>
        <v>1469120.4399999997</v>
      </c>
      <c r="L251" s="101">
        <f>อุดรธานี!AP73</f>
        <v>2548474.2999999998</v>
      </c>
      <c r="M251" s="101">
        <f>อุดรธานี!AQ73</f>
        <v>1701481.58</v>
      </c>
      <c r="N251" s="112"/>
      <c r="O251" s="112"/>
      <c r="P251" s="112"/>
      <c r="Q251" s="90">
        <f t="shared" si="8"/>
        <v>846992.71999999974</v>
      </c>
      <c r="R251" s="91">
        <f t="shared" si="9"/>
        <v>458.52362360561352</v>
      </c>
    </row>
    <row r="252" spans="1:18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861</v>
      </c>
      <c r="H252" s="99">
        <v>2827</v>
      </c>
      <c r="I252" s="97">
        <v>2</v>
      </c>
      <c r="J252" s="100">
        <f>อุดรธานี!F75</f>
        <v>1194741.58</v>
      </c>
      <c r="K252" s="101">
        <f>อุดรธานี!AO74</f>
        <v>1462415.26</v>
      </c>
      <c r="L252" s="101">
        <f>อุดรธานี!AP74</f>
        <v>2683721.33</v>
      </c>
      <c r="M252" s="101">
        <f>อุดรธานี!AQ74</f>
        <v>1966497.8499999999</v>
      </c>
      <c r="N252" s="98"/>
      <c r="O252" s="98"/>
      <c r="P252" s="98"/>
      <c r="Q252" s="90">
        <f t="shared" si="8"/>
        <v>717223.48000000021</v>
      </c>
      <c r="R252" s="91">
        <f t="shared" si="9"/>
        <v>949.31776795189251</v>
      </c>
    </row>
    <row r="253" spans="1:18" s="109" customForma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SUM(J236:J251)</f>
        <v>15520231.040000001</v>
      </c>
      <c r="K253" s="106">
        <f>SUM(K236:K251)</f>
        <v>20406230.210000005</v>
      </c>
      <c r="L253" s="106">
        <f>SUM(L236:L251)</f>
        <v>42929372.209999993</v>
      </c>
      <c r="M253" s="106">
        <f>SUM(M236:M251)</f>
        <v>34944926.18</v>
      </c>
      <c r="N253" s="104">
        <v>16</v>
      </c>
      <c r="O253" s="104">
        <v>16</v>
      </c>
      <c r="P253" s="104">
        <f>N253-O253</f>
        <v>0</v>
      </c>
      <c r="Q253" s="107">
        <f t="shared" si="8"/>
        <v>7984446.0299999937</v>
      </c>
      <c r="R253" s="108">
        <f>L253/H253</f>
        <v>616.98748487330943</v>
      </c>
    </row>
    <row r="254" spans="1:18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862</v>
      </c>
      <c r="H255" s="99">
        <v>3712</v>
      </c>
      <c r="I255" s="97">
        <v>3</v>
      </c>
      <c r="J255" s="100">
        <f>อุดรธานี!F76</f>
        <v>563136.67000000004</v>
      </c>
      <c r="K255" s="101">
        <f>อุดรธานี!AO76</f>
        <v>785628.20000000007</v>
      </c>
      <c r="L255" s="101">
        <f>อุดรธานี!AP76</f>
        <v>3299807.87</v>
      </c>
      <c r="M255" s="101">
        <f>อุดรธานี!AQ76</f>
        <v>2461497.2800000003</v>
      </c>
      <c r="N255" s="98"/>
      <c r="O255" s="98"/>
      <c r="P255" s="98"/>
      <c r="Q255" s="90">
        <f t="shared" si="8"/>
        <v>838310.58999999985</v>
      </c>
      <c r="R255" s="91">
        <f t="shared" si="9"/>
        <v>888.95686153017243</v>
      </c>
    </row>
    <row r="256" spans="1:18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863</v>
      </c>
      <c r="H256" s="99">
        <v>4941</v>
      </c>
      <c r="I256" s="97">
        <v>4</v>
      </c>
      <c r="J256" s="100">
        <f>อุดรธานี!F77</f>
        <v>1149822.04</v>
      </c>
      <c r="K256" s="101">
        <f>อุดรธานี!AO77</f>
        <v>1374713.78</v>
      </c>
      <c r="L256" s="101">
        <f>อุดรธานี!AP77</f>
        <v>4117921.39</v>
      </c>
      <c r="M256" s="101">
        <f>อุดรธานี!AQ77</f>
        <v>2686379.33</v>
      </c>
      <c r="N256" s="98"/>
      <c r="O256" s="98"/>
      <c r="P256" s="98"/>
      <c r="Q256" s="90">
        <f t="shared" si="8"/>
        <v>1431542.06</v>
      </c>
      <c r="R256" s="91">
        <f t="shared" si="9"/>
        <v>833.41861768872695</v>
      </c>
    </row>
    <row r="257" spans="1:18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864</v>
      </c>
      <c r="H257" s="99">
        <v>3161</v>
      </c>
      <c r="I257" s="97">
        <v>3</v>
      </c>
      <c r="J257" s="100">
        <f>อุดรธานี!F78</f>
        <v>380059.81</v>
      </c>
      <c r="K257" s="101">
        <f>อุดรธานี!AO78</f>
        <v>258774.32999999996</v>
      </c>
      <c r="L257" s="101">
        <f>อุดรธานี!AP78</f>
        <v>2749219.7</v>
      </c>
      <c r="M257" s="101">
        <f>อุดรธานี!AQ78</f>
        <v>2135172.0999999996</v>
      </c>
      <c r="N257" s="98"/>
      <c r="O257" s="98"/>
      <c r="P257" s="98"/>
      <c r="Q257" s="90">
        <f t="shared" si="8"/>
        <v>614047.60000000056</v>
      </c>
      <c r="R257" s="91">
        <f t="shared" si="9"/>
        <v>869.73100284720033</v>
      </c>
    </row>
    <row r="258" spans="1:18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865</v>
      </c>
      <c r="H258" s="99">
        <v>6087</v>
      </c>
      <c r="I258" s="97">
        <v>5</v>
      </c>
      <c r="J258" s="100">
        <f>อุดรธานี!F79</f>
        <v>513955.73</v>
      </c>
      <c r="K258" s="101">
        <f>อุดรธานี!AO79</f>
        <v>-323556.80000000005</v>
      </c>
      <c r="L258" s="101">
        <f>อุดรธานี!AP79</f>
        <v>3189095.1399999997</v>
      </c>
      <c r="M258" s="101">
        <f>อุดรธานี!AQ79</f>
        <v>3336007.32</v>
      </c>
      <c r="N258" s="98"/>
      <c r="O258" s="98"/>
      <c r="P258" s="98"/>
      <c r="Q258" s="90">
        <f t="shared" si="8"/>
        <v>-146912.18000000017</v>
      </c>
      <c r="R258" s="91">
        <f t="shared" si="9"/>
        <v>523.91903072120908</v>
      </c>
    </row>
    <row r="259" spans="1:18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866</v>
      </c>
      <c r="H259" s="99">
        <v>3252</v>
      </c>
      <c r="I259" s="97">
        <v>3</v>
      </c>
      <c r="J259" s="100">
        <f>อุดรธานี!F80</f>
        <v>467794.99</v>
      </c>
      <c r="K259" s="101">
        <f>อุดรธานี!AO80</f>
        <v>577832.30000000005</v>
      </c>
      <c r="L259" s="101">
        <f>อุดรธานี!AP80</f>
        <v>2267446.34</v>
      </c>
      <c r="M259" s="101">
        <f>อุดรธานี!AQ80</f>
        <v>1622880.95</v>
      </c>
      <c r="N259" s="98"/>
      <c r="O259" s="98"/>
      <c r="P259" s="98"/>
      <c r="Q259" s="90">
        <f t="shared" si="8"/>
        <v>644565.3899999999</v>
      </c>
      <c r="R259" s="91">
        <f t="shared" si="9"/>
        <v>697.24672201722012</v>
      </c>
    </row>
    <row r="260" spans="1:18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867</v>
      </c>
      <c r="H260" s="99">
        <v>2430</v>
      </c>
      <c r="I260" s="97">
        <v>2</v>
      </c>
      <c r="J260" s="100">
        <f>อุดรธานี!F81</f>
        <v>560151.9</v>
      </c>
      <c r="K260" s="101">
        <f>อุดรธานี!AO81</f>
        <v>562338.38</v>
      </c>
      <c r="L260" s="101">
        <f>อุดรธานี!AP81</f>
        <v>2540425.13</v>
      </c>
      <c r="M260" s="101">
        <f>อุดรธานี!AQ81</f>
        <v>1898891.12</v>
      </c>
      <c r="N260" s="98"/>
      <c r="O260" s="98"/>
      <c r="P260" s="98"/>
      <c r="Q260" s="90">
        <f t="shared" si="8"/>
        <v>641534.00999999978</v>
      </c>
      <c r="R260" s="91">
        <f t="shared" si="9"/>
        <v>1045.442440329218</v>
      </c>
    </row>
    <row r="261" spans="1:18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868</v>
      </c>
      <c r="H261" s="99">
        <v>2703</v>
      </c>
      <c r="I261" s="97">
        <v>2</v>
      </c>
      <c r="J261" s="100">
        <f>อุดรธานี!F82</f>
        <v>345025.02</v>
      </c>
      <c r="K261" s="101">
        <f>อุดรธานี!AO82</f>
        <v>216709.37000000008</v>
      </c>
      <c r="L261" s="101">
        <f>อุดรธานี!AP82</f>
        <v>2995753.46</v>
      </c>
      <c r="M261" s="101">
        <f>อุดรธานี!AQ82</f>
        <v>2422609.9499999997</v>
      </c>
      <c r="N261" s="98"/>
      <c r="O261" s="98"/>
      <c r="P261" s="98"/>
      <c r="Q261" s="90">
        <f t="shared" ref="Q261:Q324" si="10">L261-M261</f>
        <v>573143.51000000024</v>
      </c>
      <c r="R261" s="91">
        <f t="shared" ref="R261:R324" si="11">L261/H261</f>
        <v>1108.306866444691</v>
      </c>
    </row>
    <row r="262" spans="1:18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869</v>
      </c>
      <c r="H262" s="99">
        <v>1657</v>
      </c>
      <c r="I262" s="97">
        <v>2</v>
      </c>
      <c r="J262" s="100">
        <f>อุดรธานี!F83</f>
        <v>249753.42</v>
      </c>
      <c r="K262" s="101">
        <f>อุดรธานี!AO83</f>
        <v>417015.57000000007</v>
      </c>
      <c r="L262" s="101">
        <f>อุดรธานี!AP83</f>
        <v>2310161.73</v>
      </c>
      <c r="M262" s="101">
        <f>อุดรธานี!AQ83</f>
        <v>1597287.09</v>
      </c>
      <c r="N262" s="98"/>
      <c r="O262" s="98"/>
      <c r="P262" s="98"/>
      <c r="Q262" s="90">
        <f t="shared" si="10"/>
        <v>712874.6399999999</v>
      </c>
      <c r="R262" s="91">
        <f t="shared" si="11"/>
        <v>1394.1833011466506</v>
      </c>
    </row>
    <row r="263" spans="1:18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870</v>
      </c>
      <c r="H263" s="99">
        <v>2487</v>
      </c>
      <c r="I263" s="97">
        <v>2</v>
      </c>
      <c r="J263" s="100">
        <f>อุดรธานี!F84</f>
        <v>400773.67</v>
      </c>
      <c r="K263" s="101">
        <f>อุดรธานี!AO84</f>
        <v>417087.81</v>
      </c>
      <c r="L263" s="101">
        <f>อุดรธานี!AP84</f>
        <v>1825075.96</v>
      </c>
      <c r="M263" s="101">
        <f>อุดรธานี!AQ84</f>
        <v>1407206.2</v>
      </c>
      <c r="N263" s="98"/>
      <c r="O263" s="98"/>
      <c r="P263" s="98"/>
      <c r="Q263" s="90">
        <f t="shared" si="10"/>
        <v>417869.76</v>
      </c>
      <c r="R263" s="91">
        <f t="shared" si="11"/>
        <v>733.84638520305589</v>
      </c>
    </row>
    <row r="264" spans="1:18" s="109" customForma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4630473.25</v>
      </c>
      <c r="K264" s="106">
        <f>SUM(K254:K263)</f>
        <v>4286542.9399999995</v>
      </c>
      <c r="L264" s="106">
        <f>SUM(L254:L263)</f>
        <v>25294906.720000003</v>
      </c>
      <c r="M264" s="106">
        <f>SUM(M254:M263)</f>
        <v>19567931.339999996</v>
      </c>
      <c r="N264" s="104">
        <v>9</v>
      </c>
      <c r="O264" s="104">
        <v>9</v>
      </c>
      <c r="P264" s="104">
        <f>N264-O264</f>
        <v>0</v>
      </c>
      <c r="Q264" s="107">
        <f t="shared" si="10"/>
        <v>5726975.3800000064</v>
      </c>
      <c r="R264" s="108">
        <f>L264/H264</f>
        <v>202.23306033035388</v>
      </c>
    </row>
    <row r="265" spans="1:18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871</v>
      </c>
      <c r="H266" s="99">
        <v>3840</v>
      </c>
      <c r="I266" s="97">
        <v>3</v>
      </c>
      <c r="J266" s="100">
        <f>อุดรธานี!F85</f>
        <v>908052.87</v>
      </c>
      <c r="K266" s="101">
        <f>อุดรธานี!AO85</f>
        <v>1015381.4600000001</v>
      </c>
      <c r="L266" s="101">
        <f>อุดรธานี!AP85</f>
        <v>1884950.2200000002</v>
      </c>
      <c r="M266" s="101">
        <f>อุดรธานี!AQ85</f>
        <v>2004833.53</v>
      </c>
      <c r="N266" s="98"/>
      <c r="O266" s="98"/>
      <c r="P266" s="98"/>
      <c r="Q266" s="90">
        <f t="shared" si="10"/>
        <v>-119883.30999999982</v>
      </c>
      <c r="R266" s="91">
        <f t="shared" si="11"/>
        <v>490.87245312500005</v>
      </c>
    </row>
    <row r="267" spans="1:18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872</v>
      </c>
      <c r="H267" s="99">
        <v>7884</v>
      </c>
      <c r="I267" s="97">
        <v>5</v>
      </c>
      <c r="J267" s="100">
        <f>อุดรธานี!F86</f>
        <v>2835933.44</v>
      </c>
      <c r="K267" s="101">
        <f>อุดรธานี!AO86</f>
        <v>2800229.02</v>
      </c>
      <c r="L267" s="101">
        <f>อุดรธานี!AP86</f>
        <v>4313168.72</v>
      </c>
      <c r="M267" s="101">
        <f>อุดรธานี!AQ86</f>
        <v>4307593.8699999992</v>
      </c>
      <c r="N267" s="98"/>
      <c r="O267" s="98"/>
      <c r="P267" s="98"/>
      <c r="Q267" s="90">
        <f t="shared" si="10"/>
        <v>5574.8500000005588</v>
      </c>
      <c r="R267" s="91">
        <f t="shared" si="11"/>
        <v>547.0787316083206</v>
      </c>
    </row>
    <row r="268" spans="1:18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873</v>
      </c>
      <c r="H268" s="99">
        <v>7845</v>
      </c>
      <c r="I268" s="97">
        <v>5</v>
      </c>
      <c r="J268" s="100">
        <f>อุดรธานี!F87</f>
        <v>1907269.01</v>
      </c>
      <c r="K268" s="101">
        <f>อุดรธานี!AO87</f>
        <v>1842094.25</v>
      </c>
      <c r="L268" s="101">
        <f>อุดรธานี!AP87</f>
        <v>3248272.08</v>
      </c>
      <c r="M268" s="101">
        <f>อุดรธานี!AQ87</f>
        <v>3291940.3400000003</v>
      </c>
      <c r="N268" s="98"/>
      <c r="O268" s="98"/>
      <c r="P268" s="98"/>
      <c r="Q268" s="90">
        <f t="shared" si="10"/>
        <v>-43668.260000000242</v>
      </c>
      <c r="R268" s="91">
        <f t="shared" si="11"/>
        <v>414.05635181644362</v>
      </c>
    </row>
    <row r="269" spans="1:18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874</v>
      </c>
      <c r="H269" s="99">
        <v>6347</v>
      </c>
      <c r="I269" s="97">
        <v>5</v>
      </c>
      <c r="J269" s="100">
        <f>อุดรธานี!F88</f>
        <v>1987820.75</v>
      </c>
      <c r="K269" s="101">
        <f>อุดรธานี!AO88</f>
        <v>2206429.64</v>
      </c>
      <c r="L269" s="101">
        <f>อุดรธานี!AP88</f>
        <v>2758176.6799999997</v>
      </c>
      <c r="M269" s="101">
        <f>อุดรธานี!AQ88</f>
        <v>2736993.63</v>
      </c>
      <c r="N269" s="98"/>
      <c r="O269" s="98"/>
      <c r="P269" s="98"/>
      <c r="Q269" s="90">
        <f t="shared" si="10"/>
        <v>21183.049999999814</v>
      </c>
      <c r="R269" s="91">
        <f t="shared" si="11"/>
        <v>434.56383803371665</v>
      </c>
    </row>
    <row r="270" spans="1:18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875</v>
      </c>
      <c r="H270" s="99">
        <v>4084</v>
      </c>
      <c r="I270" s="97">
        <v>3</v>
      </c>
      <c r="J270" s="100">
        <f>อุดรธานี!F89</f>
        <v>1421097.84</v>
      </c>
      <c r="K270" s="101">
        <f>อุดรธานี!AO89</f>
        <v>1556370.22</v>
      </c>
      <c r="L270" s="101">
        <f>อุดรธานี!AP89</f>
        <v>2829737.08</v>
      </c>
      <c r="M270" s="101">
        <f>อุดรธานี!AQ89</f>
        <v>1871674.6</v>
      </c>
      <c r="N270" s="98"/>
      <c r="O270" s="98"/>
      <c r="P270" s="98"/>
      <c r="Q270" s="90">
        <f t="shared" si="10"/>
        <v>958062.48</v>
      </c>
      <c r="R270" s="91">
        <f t="shared" si="11"/>
        <v>692.88371204701275</v>
      </c>
    </row>
    <row r="271" spans="1:18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876</v>
      </c>
      <c r="H271" s="99">
        <v>8111</v>
      </c>
      <c r="I271" s="97">
        <v>5</v>
      </c>
      <c r="J271" s="100">
        <f>อุดรธานี!F90</f>
        <v>2187874.2999999998</v>
      </c>
      <c r="K271" s="101">
        <f>อุดรธานี!AO90</f>
        <v>2286704.13</v>
      </c>
      <c r="L271" s="101">
        <f>อุดรธานี!AP90</f>
        <v>3553384.99</v>
      </c>
      <c r="M271" s="101">
        <f>อุดรธานี!AQ90</f>
        <v>3551207.42</v>
      </c>
      <c r="N271" s="98"/>
      <c r="O271" s="98"/>
      <c r="P271" s="98"/>
      <c r="Q271" s="90">
        <f t="shared" si="10"/>
        <v>2177.570000000298</v>
      </c>
      <c r="R271" s="91">
        <f t="shared" si="11"/>
        <v>438.09456170632478</v>
      </c>
    </row>
    <row r="272" spans="1:18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877</v>
      </c>
      <c r="H272" s="99">
        <v>4084</v>
      </c>
      <c r="I272" s="97">
        <v>3</v>
      </c>
      <c r="J272" s="100">
        <f>อุดรธานี!F91</f>
        <v>1161369.08</v>
      </c>
      <c r="K272" s="101">
        <f>อุดรธานี!AO91</f>
        <v>1109488.3500000001</v>
      </c>
      <c r="L272" s="101">
        <f>อุดรธานี!AP91</f>
        <v>2264450.71</v>
      </c>
      <c r="M272" s="101">
        <f>อุดรธานี!AQ91</f>
        <v>2177169.8199999998</v>
      </c>
      <c r="N272" s="98"/>
      <c r="O272" s="98"/>
      <c r="P272" s="98"/>
      <c r="Q272" s="90">
        <f t="shared" si="10"/>
        <v>87280.89000000013</v>
      </c>
      <c r="R272" s="91">
        <f t="shared" si="11"/>
        <v>554.46883202742413</v>
      </c>
    </row>
    <row r="273" spans="1:18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878</v>
      </c>
      <c r="H273" s="99">
        <v>6194</v>
      </c>
      <c r="I273" s="97">
        <v>5</v>
      </c>
      <c r="J273" s="100">
        <f>อุดรธานี!F92</f>
        <v>1629602.32</v>
      </c>
      <c r="K273" s="101">
        <f>อุดรธานี!AO92</f>
        <v>1728343.51</v>
      </c>
      <c r="L273" s="101">
        <f>อุดรธานี!AP92</f>
        <v>3997916.65</v>
      </c>
      <c r="M273" s="101">
        <f>อุดรธานี!AQ92</f>
        <v>3520798.46</v>
      </c>
      <c r="N273" s="98"/>
      <c r="O273" s="98"/>
      <c r="P273" s="98"/>
      <c r="Q273" s="90">
        <f t="shared" si="10"/>
        <v>477118.18999999994</v>
      </c>
      <c r="R273" s="91">
        <f t="shared" si="11"/>
        <v>645.44989505973524</v>
      </c>
    </row>
    <row r="274" spans="1:18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879</v>
      </c>
      <c r="H274" s="99">
        <v>4841</v>
      </c>
      <c r="I274" s="97">
        <v>4</v>
      </c>
      <c r="J274" s="100">
        <f>อุดรธานี!F93</f>
        <v>531064.41</v>
      </c>
      <c r="K274" s="101">
        <f>อุดรธานี!AO93</f>
        <v>576682.59000000008</v>
      </c>
      <c r="L274" s="101">
        <f>อุดรธานี!AP93</f>
        <v>3483994.4699999997</v>
      </c>
      <c r="M274" s="101">
        <f>อุดรธานี!AQ93</f>
        <v>2842081.11</v>
      </c>
      <c r="N274" s="98"/>
      <c r="O274" s="98"/>
      <c r="P274" s="98"/>
      <c r="Q274" s="90">
        <f t="shared" si="10"/>
        <v>641913.35999999987</v>
      </c>
      <c r="R274" s="91">
        <f t="shared" si="11"/>
        <v>719.68487296013211</v>
      </c>
    </row>
    <row r="275" spans="1:18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880</v>
      </c>
      <c r="H275" s="99">
        <v>6531</v>
      </c>
      <c r="I275" s="97">
        <v>5</v>
      </c>
      <c r="J275" s="100">
        <f>อุดรธานี!F94</f>
        <v>919793.01</v>
      </c>
      <c r="K275" s="101">
        <f>อุดรธานี!AO94</f>
        <v>922937.33000000007</v>
      </c>
      <c r="L275" s="101">
        <f>อุดรธานี!AP94</f>
        <v>2936859.74</v>
      </c>
      <c r="M275" s="101">
        <f>อุดรธานี!AQ94</f>
        <v>2972898.9800000004</v>
      </c>
      <c r="N275" s="98"/>
      <c r="O275" s="98"/>
      <c r="P275" s="98"/>
      <c r="Q275" s="90">
        <f t="shared" si="10"/>
        <v>-36039.240000000224</v>
      </c>
      <c r="R275" s="91">
        <f t="shared" si="11"/>
        <v>449.67994794059103</v>
      </c>
    </row>
    <row r="276" spans="1:18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881</v>
      </c>
      <c r="H276" s="99">
        <v>4091</v>
      </c>
      <c r="I276" s="97">
        <v>3</v>
      </c>
      <c r="J276" s="100">
        <f>อุดรธานี!F95</f>
        <v>1333408.1100000001</v>
      </c>
      <c r="K276" s="101">
        <f>อุดรธานี!AO95</f>
        <v>1340834.03</v>
      </c>
      <c r="L276" s="101">
        <f>อุดรธานี!AP95</f>
        <v>2652941.4000000004</v>
      </c>
      <c r="M276" s="101">
        <f>อุดรธานี!AQ95</f>
        <v>2663320.2399999998</v>
      </c>
      <c r="N276" s="98"/>
      <c r="O276" s="98"/>
      <c r="P276" s="98"/>
      <c r="Q276" s="90">
        <f t="shared" si="10"/>
        <v>-10378.839999999385</v>
      </c>
      <c r="R276" s="91">
        <f t="shared" si="11"/>
        <v>648.48237594720126</v>
      </c>
    </row>
    <row r="277" spans="1:18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882</v>
      </c>
      <c r="H277" s="99">
        <v>5373</v>
      </c>
      <c r="I277" s="97">
        <v>4</v>
      </c>
      <c r="J277" s="100">
        <f>อุดรธานี!F96</f>
        <v>992485.94</v>
      </c>
      <c r="K277" s="101">
        <f>อุดรธานี!AO96</f>
        <v>1158786.3999999999</v>
      </c>
      <c r="L277" s="101">
        <f>อุดรธานี!AP96</f>
        <v>2707010.46</v>
      </c>
      <c r="M277" s="101">
        <f>อุดรธานี!AQ96</f>
        <v>2411374.92</v>
      </c>
      <c r="N277" s="98"/>
      <c r="O277" s="98"/>
      <c r="P277" s="98"/>
      <c r="Q277" s="90">
        <f t="shared" si="10"/>
        <v>295635.54000000004</v>
      </c>
      <c r="R277" s="91">
        <f t="shared" si="11"/>
        <v>503.81731993299832</v>
      </c>
    </row>
    <row r="278" spans="1:18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883</v>
      </c>
      <c r="H278" s="99">
        <v>4225</v>
      </c>
      <c r="I278" s="97">
        <v>3</v>
      </c>
      <c r="J278" s="100">
        <f>อุดรธานี!F97</f>
        <v>873065.81</v>
      </c>
      <c r="K278" s="101">
        <f>อุดรธานี!AO97</f>
        <v>1090218.2200000002</v>
      </c>
      <c r="L278" s="101">
        <f>อุดรธานี!AP97</f>
        <v>3037963.6399999997</v>
      </c>
      <c r="M278" s="101">
        <f>อุดรธานี!AQ97</f>
        <v>3115698.8200000003</v>
      </c>
      <c r="N278" s="98"/>
      <c r="O278" s="98"/>
      <c r="P278" s="98"/>
      <c r="Q278" s="90">
        <f t="shared" si="10"/>
        <v>-77735.180000000633</v>
      </c>
      <c r="R278" s="91">
        <f t="shared" si="11"/>
        <v>719.04464852070998</v>
      </c>
    </row>
    <row r="279" spans="1:18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884</v>
      </c>
      <c r="H279" s="99">
        <v>3361</v>
      </c>
      <c r="I279" s="97">
        <v>3</v>
      </c>
      <c r="J279" s="100">
        <f>อุดรธานี!F98</f>
        <v>1101401.71</v>
      </c>
      <c r="K279" s="101">
        <f>อุดรธานี!AO98</f>
        <v>847709.71</v>
      </c>
      <c r="L279" s="101">
        <f>อุดรธานี!AP98</f>
        <v>2024349.76</v>
      </c>
      <c r="M279" s="101">
        <f>อุดรธานี!AQ98</f>
        <v>1818050.19</v>
      </c>
      <c r="N279" s="98"/>
      <c r="O279" s="98"/>
      <c r="P279" s="98"/>
      <c r="Q279" s="90">
        <f t="shared" si="10"/>
        <v>206299.57000000007</v>
      </c>
      <c r="R279" s="91">
        <f t="shared" si="11"/>
        <v>602.30578994346922</v>
      </c>
    </row>
    <row r="280" spans="1:18" s="109" customForma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19790238.600000001</v>
      </c>
      <c r="K280" s="106">
        <f>SUM(K265:K279)</f>
        <v>20482208.859999999</v>
      </c>
      <c r="L280" s="106">
        <f>SUM(L265:L279)</f>
        <v>41693176.599999994</v>
      </c>
      <c r="M280" s="106">
        <f>SUM(M265:M279)</f>
        <v>39285635.93</v>
      </c>
      <c r="N280" s="104">
        <v>14</v>
      </c>
      <c r="O280" s="104">
        <v>14</v>
      </c>
      <c r="P280" s="104">
        <f>N280-O280</f>
        <v>0</v>
      </c>
      <c r="Q280" s="107">
        <f t="shared" si="10"/>
        <v>2407540.6699999943</v>
      </c>
      <c r="R280" s="108">
        <f>L280/H280</f>
        <v>542.802158545</v>
      </c>
    </row>
    <row r="281" spans="1:18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885</v>
      </c>
      <c r="H282" s="99">
        <v>2519</v>
      </c>
      <c r="I282" s="97">
        <v>2</v>
      </c>
      <c r="J282" s="100">
        <f>อุดรธานี!F99</f>
        <v>393700.03</v>
      </c>
      <c r="K282" s="101">
        <f>อุดรธานี!AO99</f>
        <v>523133.45000000007</v>
      </c>
      <c r="L282" s="101">
        <f>อุดรธานี!AP99</f>
        <v>1882398.54</v>
      </c>
      <c r="M282" s="101">
        <f>อุดรธานี!AQ99</f>
        <v>1623879.8900000001</v>
      </c>
      <c r="N282" s="98"/>
      <c r="O282" s="98"/>
      <c r="P282" s="98"/>
      <c r="Q282" s="90">
        <f t="shared" si="10"/>
        <v>258518.64999999991</v>
      </c>
      <c r="R282" s="91">
        <f t="shared" si="11"/>
        <v>747.28008733624461</v>
      </c>
    </row>
    <row r="283" spans="1:18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886</v>
      </c>
      <c r="H283" s="99">
        <v>5267</v>
      </c>
      <c r="I283" s="97">
        <v>4</v>
      </c>
      <c r="J283" s="100">
        <f>อุดรธานี!F100</f>
        <v>693257.06</v>
      </c>
      <c r="K283" s="101">
        <f>อุดรธานี!AO100</f>
        <v>838640.3</v>
      </c>
      <c r="L283" s="101">
        <f>อุดรธานี!AP100</f>
        <v>3029801.74</v>
      </c>
      <c r="M283" s="101">
        <f>อุดรธานี!AQ100</f>
        <v>2673269.16</v>
      </c>
      <c r="N283" s="98"/>
      <c r="O283" s="98"/>
      <c r="P283" s="98"/>
      <c r="Q283" s="90">
        <f t="shared" si="10"/>
        <v>356532.58000000007</v>
      </c>
      <c r="R283" s="91">
        <f t="shared" si="11"/>
        <v>575.24240364533898</v>
      </c>
    </row>
    <row r="284" spans="1:18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887</v>
      </c>
      <c r="H284" s="99">
        <v>2857</v>
      </c>
      <c r="I284" s="97">
        <v>2</v>
      </c>
      <c r="J284" s="100">
        <f>อุดรธานี!F101</f>
        <v>538206.13</v>
      </c>
      <c r="K284" s="101">
        <f>อุดรธานี!AO101</f>
        <v>565472.57000000007</v>
      </c>
      <c r="L284" s="101">
        <f>อุดรธานี!AP101</f>
        <v>2197695.7399999998</v>
      </c>
      <c r="M284" s="101">
        <f>อุดรธานี!AQ101</f>
        <v>1782010.1500000001</v>
      </c>
      <c r="N284" s="98"/>
      <c r="O284" s="98"/>
      <c r="P284" s="98"/>
      <c r="Q284" s="90">
        <f t="shared" si="10"/>
        <v>415685.58999999962</v>
      </c>
      <c r="R284" s="91">
        <f t="shared" si="11"/>
        <v>769.23197059852987</v>
      </c>
    </row>
    <row r="285" spans="1:18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888</v>
      </c>
      <c r="H285" s="99">
        <v>3224</v>
      </c>
      <c r="I285" s="97">
        <v>3</v>
      </c>
      <c r="J285" s="100">
        <f>อุดรธานี!F102</f>
        <v>351154.18</v>
      </c>
      <c r="K285" s="101">
        <f>อุดรธานี!AO102</f>
        <v>422496.62</v>
      </c>
      <c r="L285" s="101">
        <f>อุดรธานี!AP102</f>
        <v>1803589.6600000001</v>
      </c>
      <c r="M285" s="101">
        <f>อุดรธานี!AQ102</f>
        <v>1732125.2000000002</v>
      </c>
      <c r="N285" s="98"/>
      <c r="O285" s="98"/>
      <c r="P285" s="98"/>
      <c r="Q285" s="90">
        <f t="shared" si="10"/>
        <v>71464.459999999963</v>
      </c>
      <c r="R285" s="91">
        <f t="shared" si="11"/>
        <v>559.42607320099262</v>
      </c>
    </row>
    <row r="286" spans="1:18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889</v>
      </c>
      <c r="H286" s="99">
        <v>1708</v>
      </c>
      <c r="I286" s="97">
        <v>2</v>
      </c>
      <c r="J286" s="100">
        <f>อุดรธานี!F103</f>
        <v>589561.79</v>
      </c>
      <c r="K286" s="101">
        <f>อุดรธานี!AO103</f>
        <v>373260.53</v>
      </c>
      <c r="L286" s="101">
        <f>อุดรธานี!AP103</f>
        <v>1549187.54</v>
      </c>
      <c r="M286" s="101">
        <f>อุดรธานี!AQ103</f>
        <v>1222537.05</v>
      </c>
      <c r="N286" s="98"/>
      <c r="O286" s="98"/>
      <c r="P286" s="98"/>
      <c r="Q286" s="90">
        <f t="shared" si="10"/>
        <v>326650.49</v>
      </c>
      <c r="R286" s="91">
        <f t="shared" si="11"/>
        <v>907.01846604215461</v>
      </c>
    </row>
    <row r="287" spans="1:18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890</v>
      </c>
      <c r="H287" s="99">
        <v>2127</v>
      </c>
      <c r="I287" s="97">
        <v>2</v>
      </c>
      <c r="J287" s="100">
        <f>อุดรธานี!F104</f>
        <v>246373.21</v>
      </c>
      <c r="K287" s="101">
        <f>อุดรธานี!AO104</f>
        <v>200025.57999999996</v>
      </c>
      <c r="L287" s="101">
        <f>อุดรธานี!AP104</f>
        <v>1927422.06</v>
      </c>
      <c r="M287" s="101">
        <f>อุดรธานี!AQ104</f>
        <v>1727795.83</v>
      </c>
      <c r="N287" s="98"/>
      <c r="O287" s="98"/>
      <c r="P287" s="98"/>
      <c r="Q287" s="90">
        <f t="shared" si="10"/>
        <v>199626.22999999998</v>
      </c>
      <c r="R287" s="91">
        <f t="shared" si="11"/>
        <v>906.16928067700985</v>
      </c>
    </row>
    <row r="288" spans="1:18" s="109" customForma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2812252.4000000004</v>
      </c>
      <c r="K288" s="106">
        <f>SUM(K281:K287)</f>
        <v>2923029.05</v>
      </c>
      <c r="L288" s="106">
        <f>SUM(L281:L287)</f>
        <v>12390095.279999999</v>
      </c>
      <c r="M288" s="106">
        <f>SUM(M281:M287)</f>
        <v>10761617.280000001</v>
      </c>
      <c r="N288" s="104">
        <v>6</v>
      </c>
      <c r="O288" s="104">
        <v>6</v>
      </c>
      <c r="P288" s="104">
        <f>N288-O288</f>
        <v>0</v>
      </c>
      <c r="Q288" s="107">
        <f t="shared" si="10"/>
        <v>1628477.9999999981</v>
      </c>
      <c r="R288" s="108">
        <f>L288/H288</f>
        <v>699.92629533386059</v>
      </c>
    </row>
    <row r="289" spans="1:18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891</v>
      </c>
      <c r="H290" s="99">
        <v>2572</v>
      </c>
      <c r="I290" s="97">
        <v>2</v>
      </c>
      <c r="J290" s="100">
        <f>อุดรธานี!F105</f>
        <v>510697.26</v>
      </c>
      <c r="K290" s="101">
        <f>อุดรธานี!AO105</f>
        <v>602914.16</v>
      </c>
      <c r="L290" s="101">
        <f>อุดรธานี!AP105</f>
        <v>2195773.4000000004</v>
      </c>
      <c r="M290" s="101">
        <f>อุดรธานี!AQ105</f>
        <v>1649607.03</v>
      </c>
      <c r="N290" s="98"/>
      <c r="O290" s="98"/>
      <c r="P290" s="98"/>
      <c r="Q290" s="90">
        <f t="shared" si="10"/>
        <v>546166.37000000034</v>
      </c>
      <c r="R290" s="91">
        <f t="shared" si="11"/>
        <v>853.72216174183529</v>
      </c>
    </row>
    <row r="291" spans="1:18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892</v>
      </c>
      <c r="H291" s="99">
        <v>7137</v>
      </c>
      <c r="I291" s="97">
        <v>5</v>
      </c>
      <c r="J291" s="100">
        <f>อุดรธานี!F106</f>
        <v>1093463.6000000001</v>
      </c>
      <c r="K291" s="101">
        <f>อุดรธานี!AO106</f>
        <v>1246513.52</v>
      </c>
      <c r="L291" s="101">
        <f>อุดรธานี!AP106</f>
        <v>4017167.32</v>
      </c>
      <c r="M291" s="101">
        <f>อุดรธานี!AQ106</f>
        <v>3131773.21</v>
      </c>
      <c r="N291" s="98"/>
      <c r="O291" s="98"/>
      <c r="P291" s="98"/>
      <c r="Q291" s="90">
        <f t="shared" si="10"/>
        <v>885394.10999999987</v>
      </c>
      <c r="R291" s="91">
        <f t="shared" si="11"/>
        <v>562.86497407874458</v>
      </c>
    </row>
    <row r="292" spans="1:18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893</v>
      </c>
      <c r="H292" s="99">
        <v>6162</v>
      </c>
      <c r="I292" s="97">
        <v>5</v>
      </c>
      <c r="J292" s="100">
        <f>อุดรธานี!F107</f>
        <v>619016.54</v>
      </c>
      <c r="K292" s="101">
        <f>อุดรธานี!AO107</f>
        <v>477159.13</v>
      </c>
      <c r="L292" s="101">
        <f>อุดรธานี!AP107</f>
        <v>3756924</v>
      </c>
      <c r="M292" s="101">
        <f>อุดรธานี!AQ107</f>
        <v>3434388.67</v>
      </c>
      <c r="N292" s="98"/>
      <c r="O292" s="98"/>
      <c r="P292" s="98"/>
      <c r="Q292" s="90">
        <f t="shared" si="10"/>
        <v>322535.33000000007</v>
      </c>
      <c r="R292" s="91">
        <f t="shared" si="11"/>
        <v>609.69230769230774</v>
      </c>
    </row>
    <row r="293" spans="1:18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894</v>
      </c>
      <c r="H293" s="99">
        <v>5550</v>
      </c>
      <c r="I293" s="97">
        <v>4</v>
      </c>
      <c r="J293" s="100">
        <f>อุดรธานี!F108</f>
        <v>460014.51</v>
      </c>
      <c r="K293" s="101">
        <f>อุดรธานี!AO108</f>
        <v>542938.89</v>
      </c>
      <c r="L293" s="101">
        <f>อุดรธานี!AP108</f>
        <v>3618912.52</v>
      </c>
      <c r="M293" s="101">
        <f>อุดรธานี!AQ108</f>
        <v>2391527.19</v>
      </c>
      <c r="N293" s="98"/>
      <c r="O293" s="98"/>
      <c r="P293" s="98"/>
      <c r="Q293" s="90">
        <f t="shared" si="10"/>
        <v>1227385.33</v>
      </c>
      <c r="R293" s="91">
        <f t="shared" si="11"/>
        <v>652.05630990990994</v>
      </c>
    </row>
    <row r="294" spans="1:18" s="109" customForma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2683191.91</v>
      </c>
      <c r="K294" s="106">
        <f>SUM(K289:K293)</f>
        <v>2869525.7</v>
      </c>
      <c r="L294" s="106">
        <f>SUM(L289:L293)</f>
        <v>13588777.24</v>
      </c>
      <c r="M294" s="106">
        <f>SUM(M289:M293)</f>
        <v>10607296.1</v>
      </c>
      <c r="N294" s="104">
        <v>4</v>
      </c>
      <c r="O294" s="104">
        <v>4</v>
      </c>
      <c r="P294" s="104">
        <f>N294-O294</f>
        <v>0</v>
      </c>
      <c r="Q294" s="107">
        <f t="shared" si="10"/>
        <v>2981481.1400000006</v>
      </c>
      <c r="R294" s="108">
        <f>L294/H294</f>
        <v>634.36708090191871</v>
      </c>
    </row>
    <row r="295" spans="1:18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895</v>
      </c>
      <c r="H296" s="99">
        <v>3386</v>
      </c>
      <c r="I296" s="97">
        <v>3</v>
      </c>
      <c r="J296" s="100">
        <f>อุดรธานี!F109</f>
        <v>833994.16</v>
      </c>
      <c r="K296" s="101">
        <f>อุดรธานี!AO109</f>
        <v>743706.40000000014</v>
      </c>
      <c r="L296" s="101">
        <f>อุดรธานี!AP109</f>
        <v>3647207.7</v>
      </c>
      <c r="M296" s="101">
        <f>อุดรธานี!AQ109</f>
        <v>3357966.5100000002</v>
      </c>
      <c r="N296" s="98"/>
      <c r="O296" s="98"/>
      <c r="P296" s="98"/>
      <c r="Q296" s="90">
        <f t="shared" si="10"/>
        <v>289241.18999999994</v>
      </c>
      <c r="R296" s="91">
        <f t="shared" si="11"/>
        <v>1077.1434435912581</v>
      </c>
    </row>
    <row r="297" spans="1:18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896</v>
      </c>
      <c r="H297" s="99">
        <v>2993</v>
      </c>
      <c r="I297" s="97">
        <v>2</v>
      </c>
      <c r="J297" s="100">
        <f>อุดรธานี!F110</f>
        <v>595628.81999999995</v>
      </c>
      <c r="K297" s="101">
        <f>อุดรธานี!AO110</f>
        <v>844934.55999999994</v>
      </c>
      <c r="L297" s="101">
        <f>อุดรธานี!AP110</f>
        <v>2534229.06</v>
      </c>
      <c r="M297" s="101">
        <f>อุดรธานี!AQ110</f>
        <v>1988573.2600000002</v>
      </c>
      <c r="N297" s="98"/>
      <c r="O297" s="98"/>
      <c r="P297" s="98"/>
      <c r="Q297" s="90">
        <f t="shared" si="10"/>
        <v>545655.79999999981</v>
      </c>
      <c r="R297" s="91">
        <f t="shared" si="11"/>
        <v>846.7186969595723</v>
      </c>
    </row>
    <row r="298" spans="1:18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897</v>
      </c>
      <c r="H298" s="99">
        <v>1953</v>
      </c>
      <c r="I298" s="97">
        <v>2</v>
      </c>
      <c r="J298" s="100">
        <f>อุดรธานี!F111</f>
        <v>704557.33</v>
      </c>
      <c r="K298" s="101">
        <f>อุดรธานี!AO111</f>
        <v>934476.47</v>
      </c>
      <c r="L298" s="101">
        <f>อุดรธานี!AP111</f>
        <v>2454836.15</v>
      </c>
      <c r="M298" s="101">
        <f>อุดรธานี!AQ111</f>
        <v>2129617.7399999998</v>
      </c>
      <c r="N298" s="98"/>
      <c r="O298" s="98"/>
      <c r="P298" s="98"/>
      <c r="Q298" s="90">
        <f t="shared" si="10"/>
        <v>325218.41000000015</v>
      </c>
      <c r="R298" s="91">
        <f t="shared" si="11"/>
        <v>1256.9565540194571</v>
      </c>
    </row>
    <row r="299" spans="1:18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898</v>
      </c>
      <c r="H299" s="99">
        <v>1859</v>
      </c>
      <c r="I299" s="97">
        <v>2</v>
      </c>
      <c r="J299" s="100">
        <f>อุดรธานี!F112</f>
        <v>476373.99</v>
      </c>
      <c r="K299" s="101">
        <f>อุดรธานี!AO112</f>
        <v>826090.55999999994</v>
      </c>
      <c r="L299" s="101">
        <f>อุดรธานี!AP112</f>
        <v>1987966.6500000001</v>
      </c>
      <c r="M299" s="101">
        <f>อุดรธานี!AQ112</f>
        <v>1581427.88</v>
      </c>
      <c r="N299" s="98"/>
      <c r="O299" s="98"/>
      <c r="P299" s="98"/>
      <c r="Q299" s="90">
        <f t="shared" si="10"/>
        <v>406538.77000000025</v>
      </c>
      <c r="R299" s="91">
        <f t="shared" si="11"/>
        <v>1069.3742065626682</v>
      </c>
    </row>
    <row r="300" spans="1:18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899</v>
      </c>
      <c r="H300" s="99">
        <v>3125</v>
      </c>
      <c r="I300" s="97">
        <v>3</v>
      </c>
      <c r="J300" s="100">
        <f>อุดรธานี!F113</f>
        <v>926667.76</v>
      </c>
      <c r="K300" s="101">
        <f>อุดรธานี!AO113</f>
        <v>1325889.95</v>
      </c>
      <c r="L300" s="101">
        <f>อุดรธานี!AP113</f>
        <v>2913374.7</v>
      </c>
      <c r="M300" s="101">
        <f>อุดรธานี!AQ113</f>
        <v>2204984.6500000004</v>
      </c>
      <c r="N300" s="98"/>
      <c r="O300" s="98"/>
      <c r="P300" s="98"/>
      <c r="Q300" s="90">
        <f t="shared" si="10"/>
        <v>708390.04999999981</v>
      </c>
      <c r="R300" s="91">
        <f t="shared" si="11"/>
        <v>932.2799040000001</v>
      </c>
    </row>
    <row r="301" spans="1:18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900</v>
      </c>
      <c r="H301" s="99">
        <v>2823</v>
      </c>
      <c r="I301" s="97">
        <v>2</v>
      </c>
      <c r="J301" s="100">
        <f>อุดรธานี!F114</f>
        <v>996426.41</v>
      </c>
      <c r="K301" s="101">
        <f>อุดรธานี!AO114</f>
        <v>1303259.9000000001</v>
      </c>
      <c r="L301" s="101">
        <f>อุดรธานี!AP114</f>
        <v>2225674.73</v>
      </c>
      <c r="M301" s="101">
        <f>อุดรธานี!AQ114</f>
        <v>1816182.03</v>
      </c>
      <c r="N301" s="98"/>
      <c r="O301" s="98"/>
      <c r="P301" s="98"/>
      <c r="Q301" s="90">
        <f t="shared" si="10"/>
        <v>409492.69999999995</v>
      </c>
      <c r="R301" s="91">
        <f t="shared" si="11"/>
        <v>788.407626638328</v>
      </c>
    </row>
    <row r="302" spans="1:18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901</v>
      </c>
      <c r="H302" s="99">
        <v>3239</v>
      </c>
      <c r="I302" s="97">
        <v>3</v>
      </c>
      <c r="J302" s="100">
        <f>อุดรธานี!F115</f>
        <v>991125.29</v>
      </c>
      <c r="K302" s="101">
        <f>อุดรธานี!AO115</f>
        <v>1626012.2000000002</v>
      </c>
      <c r="L302" s="101">
        <f>อุดรธานี!AP115</f>
        <v>2609923.3800000004</v>
      </c>
      <c r="M302" s="101">
        <f>อุดรธานี!AQ115</f>
        <v>1999358.96</v>
      </c>
      <c r="N302" s="98"/>
      <c r="O302" s="98"/>
      <c r="P302" s="98"/>
      <c r="Q302" s="90">
        <f t="shared" si="10"/>
        <v>610564.42000000039</v>
      </c>
      <c r="R302" s="91">
        <f t="shared" si="11"/>
        <v>805.78060512503873</v>
      </c>
    </row>
    <row r="303" spans="1:18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902</v>
      </c>
      <c r="H303" s="99">
        <v>3478</v>
      </c>
      <c r="I303" s="97">
        <v>3</v>
      </c>
      <c r="J303" s="100">
        <f>อุดรธานี!F116</f>
        <v>2113344.86</v>
      </c>
      <c r="K303" s="101">
        <f>อุดรธานี!AO116</f>
        <v>2545542.92</v>
      </c>
      <c r="L303" s="101">
        <f>อุดรธานี!AP116</f>
        <v>2638913.39</v>
      </c>
      <c r="M303" s="101">
        <f>อุดรธานี!AQ116</f>
        <v>2017286.8599999999</v>
      </c>
      <c r="N303" s="98"/>
      <c r="O303" s="98"/>
      <c r="P303" s="98"/>
      <c r="Q303" s="90">
        <f t="shared" si="10"/>
        <v>621626.53000000026</v>
      </c>
      <c r="R303" s="91">
        <f t="shared" si="11"/>
        <v>758.74450546290973</v>
      </c>
    </row>
    <row r="304" spans="1:18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903</v>
      </c>
      <c r="H304" s="99">
        <v>1780</v>
      </c>
      <c r="I304" s="97">
        <v>2</v>
      </c>
      <c r="J304" s="100">
        <f>อุดรธานี!F117</f>
        <v>609795.56999999995</v>
      </c>
      <c r="K304" s="101">
        <f>อุดรธานี!AO117</f>
        <v>528565.1399999999</v>
      </c>
      <c r="L304" s="101">
        <f>อุดรธานี!AP117</f>
        <v>2192600.69</v>
      </c>
      <c r="M304" s="101">
        <f>อุดรธานี!AQ117</f>
        <v>1673267.45</v>
      </c>
      <c r="N304" s="98"/>
      <c r="O304" s="98"/>
      <c r="P304" s="98"/>
      <c r="Q304" s="90">
        <f t="shared" si="10"/>
        <v>519333.24</v>
      </c>
      <c r="R304" s="91">
        <f t="shared" si="11"/>
        <v>1231.7981404494383</v>
      </c>
    </row>
    <row r="305" spans="1:18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904</v>
      </c>
      <c r="H305" s="99">
        <v>1995</v>
      </c>
      <c r="I305" s="97">
        <v>2</v>
      </c>
      <c r="J305" s="100">
        <f>อุดรธานี!F118</f>
        <v>579528.11</v>
      </c>
      <c r="K305" s="101">
        <f>อุดรธานี!AO118</f>
        <v>666940.22</v>
      </c>
      <c r="L305" s="101">
        <f>อุดรธานี!AP118</f>
        <v>1728381.8</v>
      </c>
      <c r="M305" s="101">
        <f>อุดรธานี!AQ118</f>
        <v>1370131.58</v>
      </c>
      <c r="N305" s="98"/>
      <c r="O305" s="98"/>
      <c r="P305" s="98"/>
      <c r="Q305" s="90">
        <f t="shared" si="10"/>
        <v>358250.22</v>
      </c>
      <c r="R305" s="91">
        <f t="shared" si="11"/>
        <v>866.35679197994989</v>
      </c>
    </row>
    <row r="306" spans="1:18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905</v>
      </c>
      <c r="H306" s="99">
        <v>2686</v>
      </c>
      <c r="I306" s="97">
        <v>2</v>
      </c>
      <c r="J306" s="100">
        <f>อุดรธานี!F119</f>
        <v>1172309.81</v>
      </c>
      <c r="K306" s="101">
        <f>อุดรธานี!AO119</f>
        <v>1250924.05</v>
      </c>
      <c r="L306" s="101">
        <f>อุดรธานี!AP119</f>
        <v>2979990.92</v>
      </c>
      <c r="M306" s="101">
        <f>อุดรธานี!AQ119</f>
        <v>2401918.3600000003</v>
      </c>
      <c r="N306" s="98"/>
      <c r="O306" s="98"/>
      <c r="P306" s="98"/>
      <c r="Q306" s="90">
        <f t="shared" si="10"/>
        <v>578072.55999999959</v>
      </c>
      <c r="R306" s="91">
        <f t="shared" si="11"/>
        <v>1109.4530603127328</v>
      </c>
    </row>
    <row r="307" spans="1:18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906</v>
      </c>
      <c r="H307" s="99">
        <v>2814</v>
      </c>
      <c r="I307" s="97">
        <v>2</v>
      </c>
      <c r="J307" s="100">
        <f>อุดรธานี!F120</f>
        <v>711692.35</v>
      </c>
      <c r="K307" s="101">
        <f>อุดรธานี!AO120</f>
        <v>720181.87</v>
      </c>
      <c r="L307" s="101">
        <f>อุดรธานี!AP120</f>
        <v>1622466.73</v>
      </c>
      <c r="M307" s="101">
        <f>อุดรธานี!AQ120</f>
        <v>1245329.6300000001</v>
      </c>
      <c r="N307" s="98"/>
      <c r="O307" s="98"/>
      <c r="P307" s="98"/>
      <c r="Q307" s="90">
        <f t="shared" si="10"/>
        <v>377137.09999999986</v>
      </c>
      <c r="R307" s="91">
        <f t="shared" si="11"/>
        <v>576.56955579246619</v>
      </c>
    </row>
    <row r="308" spans="1:18" s="109" customForma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10711444.459999999</v>
      </c>
      <c r="K308" s="106">
        <f>SUM(K295:K307)</f>
        <v>13316524.240000002</v>
      </c>
      <c r="L308" s="106">
        <f>SUM(L295:L307)</f>
        <v>29535565.900000002</v>
      </c>
      <c r="M308" s="106">
        <f>SUM(M295:M307)</f>
        <v>23786044.91</v>
      </c>
      <c r="N308" s="104">
        <v>12</v>
      </c>
      <c r="O308" s="104">
        <v>12</v>
      </c>
      <c r="P308" s="104">
        <f>N308-O308</f>
        <v>0</v>
      </c>
      <c r="Q308" s="107">
        <f t="shared" si="10"/>
        <v>5749520.9900000021</v>
      </c>
      <c r="R308" s="108">
        <f>L308/H308</f>
        <v>919.22336372973143</v>
      </c>
    </row>
    <row r="309" spans="1:18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907</v>
      </c>
      <c r="H310" s="99">
        <v>5966</v>
      </c>
      <c r="I310" s="97">
        <v>4</v>
      </c>
      <c r="J310" s="100">
        <f>อุดรธานี!F121</f>
        <v>248553.53</v>
      </c>
      <c r="K310" s="101">
        <f>อุดรธานี!AO121</f>
        <v>427776.64</v>
      </c>
      <c r="L310" s="101">
        <f>อุดรธานี!AP121</f>
        <v>2490128.1399999997</v>
      </c>
      <c r="M310" s="101">
        <f>อุดรธานี!AQ121</f>
        <v>2495823.4300000002</v>
      </c>
      <c r="N310" s="98"/>
      <c r="O310" s="98"/>
      <c r="P310" s="98"/>
      <c r="Q310" s="90">
        <f t="shared" si="10"/>
        <v>-5695.2900000005029</v>
      </c>
      <c r="R310" s="91">
        <f t="shared" si="11"/>
        <v>417.38654710023462</v>
      </c>
    </row>
    <row r="311" spans="1:18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908</v>
      </c>
      <c r="H311" s="99">
        <v>5210</v>
      </c>
      <c r="I311" s="97">
        <v>4</v>
      </c>
      <c r="J311" s="100">
        <f>อุดรธานี!F122</f>
        <v>523136.64</v>
      </c>
      <c r="K311" s="101">
        <f>อุดรธานี!AO122</f>
        <v>667579.35</v>
      </c>
      <c r="L311" s="101">
        <f>อุดรธานี!AP122</f>
        <v>2690076.2199999997</v>
      </c>
      <c r="M311" s="101">
        <f>อุดรธานี!AQ122</f>
        <v>2323618.3499999996</v>
      </c>
      <c r="N311" s="98"/>
      <c r="O311" s="98"/>
      <c r="P311" s="98"/>
      <c r="Q311" s="90">
        <f t="shared" si="10"/>
        <v>366457.87000000011</v>
      </c>
      <c r="R311" s="91">
        <f t="shared" si="11"/>
        <v>516.32940882917467</v>
      </c>
    </row>
    <row r="312" spans="1:18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909</v>
      </c>
      <c r="H312" s="99">
        <v>1442</v>
      </c>
      <c r="I312" s="97">
        <v>1</v>
      </c>
      <c r="J312" s="100">
        <f>อุดรธานี!F123</f>
        <v>213328.75</v>
      </c>
      <c r="K312" s="101">
        <f>อุดรธานี!AO123</f>
        <v>317781.67</v>
      </c>
      <c r="L312" s="101">
        <f>อุดรธานี!AP123</f>
        <v>667201.92999999993</v>
      </c>
      <c r="M312" s="101">
        <f>อุดรธานี!AQ123</f>
        <v>478858.28</v>
      </c>
      <c r="N312" s="98"/>
      <c r="O312" s="98"/>
      <c r="P312" s="98"/>
      <c r="Q312" s="90">
        <f t="shared" si="10"/>
        <v>188343.64999999991</v>
      </c>
      <c r="R312" s="91">
        <f t="shared" si="11"/>
        <v>462.69204576976415</v>
      </c>
    </row>
    <row r="313" spans="1:18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910</v>
      </c>
      <c r="H313" s="99">
        <v>2818</v>
      </c>
      <c r="I313" s="97">
        <v>2</v>
      </c>
      <c r="J313" s="100">
        <f>อุดรธานี!F124</f>
        <v>370057.68</v>
      </c>
      <c r="K313" s="101">
        <f>อุดรธานี!AO124</f>
        <v>441631.27999999997</v>
      </c>
      <c r="L313" s="101">
        <f>อุดรธานี!AP124</f>
        <v>1580354.79</v>
      </c>
      <c r="M313" s="101">
        <f>อุดรธานี!AQ124</f>
        <v>1365951.29</v>
      </c>
      <c r="N313" s="98"/>
      <c r="O313" s="98"/>
      <c r="P313" s="98"/>
      <c r="Q313" s="90">
        <f t="shared" si="10"/>
        <v>214403.5</v>
      </c>
      <c r="R313" s="91">
        <f t="shared" si="11"/>
        <v>560.8072356281051</v>
      </c>
    </row>
    <row r="314" spans="1:18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911</v>
      </c>
      <c r="H314" s="99">
        <v>4638</v>
      </c>
      <c r="I314" s="97">
        <v>4</v>
      </c>
      <c r="J314" s="100">
        <f>อุดรธานี!F125</f>
        <v>848209.07</v>
      </c>
      <c r="K314" s="101">
        <f>อุดรธานี!AO125</f>
        <v>952267.46</v>
      </c>
      <c r="L314" s="101">
        <f>อุดรธานี!AP125</f>
        <v>2751307.64</v>
      </c>
      <c r="M314" s="101">
        <f>อุดรธานี!AQ125</f>
        <v>2382925.6500000004</v>
      </c>
      <c r="N314" s="98"/>
      <c r="O314" s="98"/>
      <c r="P314" s="98"/>
      <c r="Q314" s="90">
        <f t="shared" si="10"/>
        <v>368381.98999999976</v>
      </c>
      <c r="R314" s="91">
        <f t="shared" si="11"/>
        <v>593.20992669253997</v>
      </c>
    </row>
    <row r="315" spans="1:18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912</v>
      </c>
      <c r="H315" s="99">
        <v>3664</v>
      </c>
      <c r="I315" s="97">
        <v>3</v>
      </c>
      <c r="J315" s="100">
        <f>อุดรธานี!F126</f>
        <v>1153422.04</v>
      </c>
      <c r="K315" s="101">
        <f>อุดรธานี!AO126</f>
        <v>1272512.26</v>
      </c>
      <c r="L315" s="101">
        <f>อุดรธานี!AP126</f>
        <v>1803904.5</v>
      </c>
      <c r="M315" s="101">
        <f>อุดรธานี!AQ126</f>
        <v>1395484.13</v>
      </c>
      <c r="N315" s="98"/>
      <c r="O315" s="98"/>
      <c r="P315" s="98"/>
      <c r="Q315" s="90">
        <f t="shared" si="10"/>
        <v>408420.37000000011</v>
      </c>
      <c r="R315" s="91">
        <f t="shared" si="11"/>
        <v>492.33201419213975</v>
      </c>
    </row>
    <row r="316" spans="1:18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913</v>
      </c>
      <c r="H316" s="99">
        <v>4102</v>
      </c>
      <c r="I316" s="97">
        <v>3</v>
      </c>
      <c r="J316" s="100">
        <f>อุดรธานี!F127</f>
        <v>164781.56</v>
      </c>
      <c r="K316" s="101">
        <f>อุดรธานี!AO127</f>
        <v>334020.36</v>
      </c>
      <c r="L316" s="101">
        <f>อุดรธานี!AP127</f>
        <v>2232549.91</v>
      </c>
      <c r="M316" s="101">
        <f>อุดรธานี!AQ127</f>
        <v>2025894.01</v>
      </c>
      <c r="N316" s="98"/>
      <c r="O316" s="98"/>
      <c r="P316" s="98"/>
      <c r="Q316" s="90">
        <f t="shared" si="10"/>
        <v>206655.90000000014</v>
      </c>
      <c r="R316" s="91">
        <f t="shared" si="11"/>
        <v>544.25887615797171</v>
      </c>
    </row>
    <row r="317" spans="1:18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914</v>
      </c>
      <c r="H317" s="99">
        <v>1926</v>
      </c>
      <c r="I317" s="97">
        <v>2</v>
      </c>
      <c r="J317" s="100">
        <f>อุดรธานี!F128</f>
        <v>1203294.31</v>
      </c>
      <c r="K317" s="101">
        <f>อุดรธานี!AO128</f>
        <v>1050582.3700000001</v>
      </c>
      <c r="L317" s="101">
        <f>อุดรธานี!AP128</f>
        <v>1492189.96</v>
      </c>
      <c r="M317" s="101">
        <f>อุดรธานี!AQ128</f>
        <v>1262100.45</v>
      </c>
      <c r="N317" s="98"/>
      <c r="O317" s="98"/>
      <c r="P317" s="98"/>
      <c r="Q317" s="90">
        <f t="shared" si="10"/>
        <v>230089.51</v>
      </c>
      <c r="R317" s="91">
        <f t="shared" si="11"/>
        <v>774.7611422637591</v>
      </c>
    </row>
    <row r="318" spans="1:18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915</v>
      </c>
      <c r="H318" s="99">
        <v>2908</v>
      </c>
      <c r="I318" s="97">
        <v>2</v>
      </c>
      <c r="J318" s="100">
        <f>อุดรธานี!F129</f>
        <v>300589.53999999998</v>
      </c>
      <c r="K318" s="101">
        <f>อุดรธานี!AO129</f>
        <v>490565.81</v>
      </c>
      <c r="L318" s="101">
        <f>อุดรธานี!AP129</f>
        <v>1601300.4</v>
      </c>
      <c r="M318" s="101">
        <f>อุดรธานี!AQ129</f>
        <v>1368295.62</v>
      </c>
      <c r="N318" s="98"/>
      <c r="O318" s="98"/>
      <c r="P318" s="98"/>
      <c r="Q318" s="90">
        <f t="shared" si="10"/>
        <v>233004.7799999998</v>
      </c>
      <c r="R318" s="91">
        <f t="shared" si="11"/>
        <v>550.65350756533701</v>
      </c>
    </row>
    <row r="319" spans="1:18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916</v>
      </c>
      <c r="H319" s="99">
        <v>3030</v>
      </c>
      <c r="I319" s="97">
        <v>3</v>
      </c>
      <c r="J319" s="100">
        <f>อุดรธานี!F130</f>
        <v>77653.52</v>
      </c>
      <c r="K319" s="101">
        <f>อุดรธานี!AO130</f>
        <v>38924.33</v>
      </c>
      <c r="L319" s="101">
        <f>อุดรธานี!AP130</f>
        <v>1337954.25</v>
      </c>
      <c r="M319" s="101">
        <f>อุดรธานี!AQ130</f>
        <v>1342554.1400000001</v>
      </c>
      <c r="N319" s="98"/>
      <c r="O319" s="98"/>
      <c r="P319" s="98"/>
      <c r="Q319" s="90">
        <f t="shared" si="10"/>
        <v>-4599.8900000001304</v>
      </c>
      <c r="R319" s="91">
        <f t="shared" si="11"/>
        <v>441.56905940594061</v>
      </c>
    </row>
    <row r="320" spans="1:18" s="109" customForma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5103026.6399999997</v>
      </c>
      <c r="K320" s="106">
        <f>SUM(K309:K319)</f>
        <v>5993641.5300000003</v>
      </c>
      <c r="L320" s="106">
        <f>SUM(L309:L319)</f>
        <v>18646967.739999998</v>
      </c>
      <c r="M320" s="106">
        <f>SUM(M309:M319)</f>
        <v>16441505.349999998</v>
      </c>
      <c r="N320" s="104">
        <v>10</v>
      </c>
      <c r="O320" s="104">
        <v>10</v>
      </c>
      <c r="P320" s="104">
        <f>N320-O320</f>
        <v>0</v>
      </c>
      <c r="Q320" s="107">
        <f t="shared" si="10"/>
        <v>2205462.3900000006</v>
      </c>
      <c r="R320" s="108">
        <f>L320/H320</f>
        <v>522.26550918664566</v>
      </c>
    </row>
    <row r="321" spans="1:18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917</v>
      </c>
      <c r="H322" s="99">
        <v>8840</v>
      </c>
      <c r="I322" s="97">
        <v>5</v>
      </c>
      <c r="J322" s="100">
        <f>อุดรธานี!F131</f>
        <v>850219.94</v>
      </c>
      <c r="K322" s="101">
        <f>อุดรธานี!AO131</f>
        <v>1351878.56</v>
      </c>
      <c r="L322" s="101">
        <f>อุดรธานี!AP131</f>
        <v>3481355.76</v>
      </c>
      <c r="M322" s="101">
        <f>อุดรธานี!AQ131</f>
        <v>2257490.06</v>
      </c>
      <c r="N322" s="98"/>
      <c r="O322" s="98"/>
      <c r="P322" s="98"/>
      <c r="Q322" s="90">
        <f t="shared" si="10"/>
        <v>1223865.6999999997</v>
      </c>
      <c r="R322" s="91">
        <f t="shared" si="11"/>
        <v>393.81852488687781</v>
      </c>
    </row>
    <row r="323" spans="1:18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918</v>
      </c>
      <c r="H323" s="99">
        <v>4792</v>
      </c>
      <c r="I323" s="97">
        <v>4</v>
      </c>
      <c r="J323" s="100">
        <f>อุดรธานี!F132</f>
        <v>465528.49</v>
      </c>
      <c r="K323" s="101">
        <f>อุดรธานี!AO132</f>
        <v>1074484.6099999999</v>
      </c>
      <c r="L323" s="101">
        <f>อุดรธานี!AP132</f>
        <v>2613728.2199999997</v>
      </c>
      <c r="M323" s="101">
        <f>อุดรธานี!AQ132</f>
        <v>2124516.23</v>
      </c>
      <c r="N323" s="98"/>
      <c r="O323" s="98"/>
      <c r="P323" s="98"/>
      <c r="Q323" s="90">
        <f t="shared" si="10"/>
        <v>489211.98999999976</v>
      </c>
      <c r="R323" s="91">
        <f t="shared" si="11"/>
        <v>545.43577212020023</v>
      </c>
    </row>
    <row r="324" spans="1:18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919</v>
      </c>
      <c r="H324" s="99">
        <v>8494</v>
      </c>
      <c r="I324" s="97">
        <v>5</v>
      </c>
      <c r="J324" s="100">
        <f>อุดรธานี!F133</f>
        <v>788526.17</v>
      </c>
      <c r="K324" s="101">
        <f>อุดรธานี!AO133</f>
        <v>1218960.4400000002</v>
      </c>
      <c r="L324" s="101">
        <f>อุดรธานี!AP133</f>
        <v>4696677.5200000005</v>
      </c>
      <c r="M324" s="101">
        <f>อุดรธานี!AQ133</f>
        <v>3749073.06</v>
      </c>
      <c r="N324" s="98"/>
      <c r="O324" s="98"/>
      <c r="P324" s="98"/>
      <c r="Q324" s="90">
        <f t="shared" si="10"/>
        <v>947604.46000000043</v>
      </c>
      <c r="R324" s="91">
        <f t="shared" si="11"/>
        <v>552.94060748763843</v>
      </c>
    </row>
    <row r="325" spans="1:18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920</v>
      </c>
      <c r="H325" s="99">
        <v>6351</v>
      </c>
      <c r="I325" s="97">
        <v>5</v>
      </c>
      <c r="J325" s="100">
        <f>อุดรธานี!F134</f>
        <v>829732.43</v>
      </c>
      <c r="K325" s="101">
        <f>อุดรธานี!AO134</f>
        <v>1070134</v>
      </c>
      <c r="L325" s="101">
        <f>อุดรธานี!AP134</f>
        <v>3006255.2</v>
      </c>
      <c r="M325" s="101">
        <f>อุดรธานี!AQ134</f>
        <v>2530538.79</v>
      </c>
      <c r="N325" s="98"/>
      <c r="O325" s="98"/>
      <c r="P325" s="98"/>
      <c r="Q325" s="90">
        <f t="shared" ref="Q325:Q388" si="12">L325-M325</f>
        <v>475716.41000000015</v>
      </c>
      <c r="R325" s="91">
        <f t="shared" ref="R325:R388" si="13">L325/H325</f>
        <v>473.35147220910096</v>
      </c>
    </row>
    <row r="326" spans="1:18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921</v>
      </c>
      <c r="H326" s="99">
        <v>3830</v>
      </c>
      <c r="I326" s="97">
        <v>3</v>
      </c>
      <c r="J326" s="100">
        <f>อุดรธานี!F135</f>
        <v>932644.64</v>
      </c>
      <c r="K326" s="101">
        <f>อุดรธานี!AO135</f>
        <v>1076370.01</v>
      </c>
      <c r="L326" s="101">
        <f>อุดรธานี!AP135</f>
        <v>2560248.73</v>
      </c>
      <c r="M326" s="101">
        <f>อุดรธานี!AQ135</f>
        <v>1991659.4</v>
      </c>
      <c r="N326" s="98"/>
      <c r="O326" s="98"/>
      <c r="P326" s="98"/>
      <c r="Q326" s="90">
        <f t="shared" si="12"/>
        <v>568589.33000000007</v>
      </c>
      <c r="R326" s="91">
        <f t="shared" si="13"/>
        <v>668.47225326370756</v>
      </c>
    </row>
    <row r="327" spans="1:18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922</v>
      </c>
      <c r="H327" s="99">
        <v>7121</v>
      </c>
      <c r="I327" s="97">
        <v>5</v>
      </c>
      <c r="J327" s="100">
        <f>อุดรธานี!F136</f>
        <v>865865.89</v>
      </c>
      <c r="K327" s="101">
        <f>อุดรธานี!AO136</f>
        <v>1774443.4</v>
      </c>
      <c r="L327" s="101">
        <f>อุดรธานี!AP136</f>
        <v>3723264.5100000002</v>
      </c>
      <c r="M327" s="101">
        <f>อุดรธานี!AQ136</f>
        <v>3199932.17</v>
      </c>
      <c r="N327" s="98"/>
      <c r="O327" s="98"/>
      <c r="P327" s="98"/>
      <c r="Q327" s="90">
        <f t="shared" si="12"/>
        <v>523332.34000000032</v>
      </c>
      <c r="R327" s="91">
        <f t="shared" si="13"/>
        <v>522.85697373964331</v>
      </c>
    </row>
    <row r="328" spans="1:18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923</v>
      </c>
      <c r="H328" s="99">
        <v>3156</v>
      </c>
      <c r="I328" s="97">
        <v>3</v>
      </c>
      <c r="J328" s="100">
        <f>อุดรธานี!F137</f>
        <v>574915.1</v>
      </c>
      <c r="K328" s="101">
        <f>อุดรธานี!AO137</f>
        <v>789677.90999999992</v>
      </c>
      <c r="L328" s="101">
        <f>อุดรธานี!AP137</f>
        <v>2745590.9400000004</v>
      </c>
      <c r="M328" s="101">
        <f>อุดรธานี!AQ137</f>
        <v>2363174.8000000003</v>
      </c>
      <c r="N328" s="98"/>
      <c r="O328" s="98"/>
      <c r="P328" s="98"/>
      <c r="Q328" s="90">
        <f t="shared" si="12"/>
        <v>382416.14000000013</v>
      </c>
      <c r="R328" s="91">
        <f t="shared" si="13"/>
        <v>869.95910646387847</v>
      </c>
    </row>
    <row r="329" spans="1:18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924</v>
      </c>
      <c r="H329" s="99">
        <v>3445</v>
      </c>
      <c r="I329" s="97">
        <v>3</v>
      </c>
      <c r="J329" s="100">
        <f>อุดรธานี!F138</f>
        <v>462233.99</v>
      </c>
      <c r="K329" s="101">
        <f>อุดรธานี!AO138</f>
        <v>702985.8</v>
      </c>
      <c r="L329" s="101">
        <f>อุดรธานี!AP138</f>
        <v>2348454.37</v>
      </c>
      <c r="M329" s="101">
        <f>อุดรธานี!AQ138</f>
        <v>2119716.09</v>
      </c>
      <c r="N329" s="98"/>
      <c r="O329" s="98"/>
      <c r="P329" s="98"/>
      <c r="Q329" s="90">
        <f t="shared" si="12"/>
        <v>228738.28000000026</v>
      </c>
      <c r="R329" s="91">
        <f t="shared" si="13"/>
        <v>681.69938171262697</v>
      </c>
    </row>
    <row r="330" spans="1:18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925</v>
      </c>
      <c r="H330" s="99">
        <v>7922</v>
      </c>
      <c r="I330" s="97">
        <v>5</v>
      </c>
      <c r="J330" s="100">
        <f>อุดรธานี!F139</f>
        <v>450682.71</v>
      </c>
      <c r="K330" s="101">
        <f>อุดรธานี!AO139</f>
        <v>952195.4</v>
      </c>
      <c r="L330" s="101">
        <f>อุดรธานี!AP139</f>
        <v>4077763.77</v>
      </c>
      <c r="M330" s="101">
        <f>อุดรธานี!AQ139</f>
        <v>3290219.5000000005</v>
      </c>
      <c r="N330" s="98"/>
      <c r="O330" s="98"/>
      <c r="P330" s="98"/>
      <c r="Q330" s="90">
        <f t="shared" si="12"/>
        <v>787544.26999999955</v>
      </c>
      <c r="R330" s="91">
        <f t="shared" si="13"/>
        <v>514.73917823781869</v>
      </c>
    </row>
    <row r="331" spans="1:18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926</v>
      </c>
      <c r="H331" s="99">
        <v>4222</v>
      </c>
      <c r="I331" s="97">
        <v>3</v>
      </c>
      <c r="J331" s="100">
        <f>อุดรธานี!F140</f>
        <v>998507.74</v>
      </c>
      <c r="K331" s="101">
        <f>อุดรธานี!AO140</f>
        <v>1421735.01</v>
      </c>
      <c r="L331" s="101">
        <f>อุดรธานี!AP140</f>
        <v>4910060.05</v>
      </c>
      <c r="M331" s="101">
        <f>อุดรธานี!AQ140</f>
        <v>4223226.9700000007</v>
      </c>
      <c r="N331" s="98"/>
      <c r="O331" s="98"/>
      <c r="P331" s="98"/>
      <c r="Q331" s="90">
        <f t="shared" si="12"/>
        <v>686833.07999999914</v>
      </c>
      <c r="R331" s="91">
        <f t="shared" si="13"/>
        <v>1162.9701681667457</v>
      </c>
    </row>
    <row r="332" spans="1:18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927</v>
      </c>
      <c r="H332" s="99">
        <v>4359</v>
      </c>
      <c r="I332" s="97">
        <v>3</v>
      </c>
      <c r="J332" s="100">
        <f>อุดรธานี!F141</f>
        <v>633096.1</v>
      </c>
      <c r="K332" s="101">
        <f>อุดรธานี!AO141</f>
        <v>695752.24</v>
      </c>
      <c r="L332" s="101">
        <f>อุดรธานี!AP141</f>
        <v>3427318.2</v>
      </c>
      <c r="M332" s="101">
        <f>อุดรธานี!AQ141</f>
        <v>2740975.96</v>
      </c>
      <c r="N332" s="98"/>
      <c r="O332" s="98"/>
      <c r="P332" s="98"/>
      <c r="Q332" s="90">
        <f t="shared" si="12"/>
        <v>686342.24000000022</v>
      </c>
      <c r="R332" s="91">
        <f t="shared" si="13"/>
        <v>786.26249139710944</v>
      </c>
    </row>
    <row r="333" spans="1:18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928</v>
      </c>
      <c r="H333" s="99">
        <v>4175</v>
      </c>
      <c r="I333" s="97">
        <v>3</v>
      </c>
      <c r="J333" s="100">
        <f>อุดรธานี!F142</f>
        <v>553958.43000000005</v>
      </c>
      <c r="K333" s="101">
        <f>อุดรธานี!AO142</f>
        <v>910590.38000000012</v>
      </c>
      <c r="L333" s="101">
        <f>อุดรธานี!AP142</f>
        <v>2586789.4699999997</v>
      </c>
      <c r="M333" s="101">
        <f>อุดรธานี!AQ142</f>
        <v>2092217.04</v>
      </c>
      <c r="N333" s="98"/>
      <c r="O333" s="98"/>
      <c r="P333" s="98"/>
      <c r="Q333" s="90">
        <f t="shared" si="12"/>
        <v>494572.4299999997</v>
      </c>
      <c r="R333" s="91">
        <f t="shared" si="13"/>
        <v>619.59029221556875</v>
      </c>
    </row>
    <row r="334" spans="1:18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929</v>
      </c>
      <c r="H334" s="99">
        <v>2620</v>
      </c>
      <c r="I334" s="97">
        <v>2</v>
      </c>
      <c r="J334" s="100">
        <f>อุดรธานี!F143</f>
        <v>248260.55</v>
      </c>
      <c r="K334" s="101">
        <f>อุดรธานี!AO143</f>
        <v>477929.89999999997</v>
      </c>
      <c r="L334" s="101">
        <f>อุดรธานี!AP143</f>
        <v>1884392.72</v>
      </c>
      <c r="M334" s="101">
        <f>อุดรธานี!AQ143</f>
        <v>1633473.02</v>
      </c>
      <c r="N334" s="98"/>
      <c r="O334" s="98"/>
      <c r="P334" s="98"/>
      <c r="Q334" s="90">
        <f t="shared" si="12"/>
        <v>250919.69999999995</v>
      </c>
      <c r="R334" s="91">
        <f t="shared" si="13"/>
        <v>719.23386259541985</v>
      </c>
    </row>
    <row r="335" spans="1:18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930</v>
      </c>
      <c r="H335" s="99">
        <v>5100</v>
      </c>
      <c r="I335" s="97">
        <v>4</v>
      </c>
      <c r="J335" s="100">
        <f>อุดรธานี!F144</f>
        <v>391538.62</v>
      </c>
      <c r="K335" s="101">
        <f>อุดรธานี!AO144</f>
        <v>1160577.98</v>
      </c>
      <c r="L335" s="101">
        <f>อุดรธานี!AP144</f>
        <v>3640814.0999999996</v>
      </c>
      <c r="M335" s="101">
        <f>อุดรธานี!AQ144</f>
        <v>2838418.88</v>
      </c>
      <c r="N335" s="98"/>
      <c r="O335" s="98"/>
      <c r="P335" s="98"/>
      <c r="Q335" s="90">
        <f t="shared" si="12"/>
        <v>802395.21999999974</v>
      </c>
      <c r="R335" s="91">
        <f t="shared" si="13"/>
        <v>713.88511764705879</v>
      </c>
    </row>
    <row r="336" spans="1:18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931</v>
      </c>
      <c r="H336" s="99">
        <v>7114</v>
      </c>
      <c r="I336" s="97">
        <v>5</v>
      </c>
      <c r="J336" s="100">
        <f>อุดรธานี!F145</f>
        <v>954207.21</v>
      </c>
      <c r="K336" s="101">
        <f>อุดรธานี!AO145</f>
        <v>1218076.27</v>
      </c>
      <c r="L336" s="101">
        <f>อุดรธานี!AP145</f>
        <v>3304135.61</v>
      </c>
      <c r="M336" s="101">
        <f>อุดรธานี!AQ145</f>
        <v>2587615.33</v>
      </c>
      <c r="N336" s="98"/>
      <c r="O336" s="98"/>
      <c r="P336" s="98"/>
      <c r="Q336" s="90">
        <f t="shared" si="12"/>
        <v>716520.2799999998</v>
      </c>
      <c r="R336" s="91">
        <f t="shared" si="13"/>
        <v>464.45538515603033</v>
      </c>
    </row>
    <row r="337" spans="1:18" s="109" customForma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9999918.0100000016</v>
      </c>
      <c r="K337" s="106">
        <f>SUM(K321:K336)</f>
        <v>15895791.910000002</v>
      </c>
      <c r="L337" s="106">
        <f>SUM(L321:L336)</f>
        <v>49006849.170000002</v>
      </c>
      <c r="M337" s="106">
        <f>SUM(M321:M336)</f>
        <v>39742247.300000004</v>
      </c>
      <c r="N337" s="104">
        <v>15</v>
      </c>
      <c r="O337" s="104">
        <v>15</v>
      </c>
      <c r="P337" s="104">
        <f>N337-O337</f>
        <v>0</v>
      </c>
      <c r="Q337" s="107">
        <f t="shared" si="12"/>
        <v>9264601.8699999973</v>
      </c>
      <c r="R337" s="108">
        <f>L337/H337</f>
        <v>601.00868483339673</v>
      </c>
    </row>
    <row r="338" spans="1:18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932</v>
      </c>
      <c r="H339" s="99">
        <v>3260</v>
      </c>
      <c r="I339" s="97">
        <v>3</v>
      </c>
      <c r="J339" s="100">
        <f>อุดรธานี!F146</f>
        <v>474916.68</v>
      </c>
      <c r="K339" s="101">
        <f>อุดรธานี!AO146</f>
        <v>1215094.6099999999</v>
      </c>
      <c r="L339" s="101">
        <f>อุดรธานี!AP146</f>
        <v>2360183.96</v>
      </c>
      <c r="M339" s="101">
        <f>อุดรธานี!AQ146</f>
        <v>2089050.27</v>
      </c>
      <c r="N339" s="98"/>
      <c r="O339" s="98"/>
      <c r="P339" s="98"/>
      <c r="Q339" s="90">
        <f t="shared" si="12"/>
        <v>271133.68999999994</v>
      </c>
      <c r="R339" s="91">
        <f t="shared" si="13"/>
        <v>723.98280981595087</v>
      </c>
    </row>
    <row r="340" spans="1:18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933</v>
      </c>
      <c r="H340" s="99">
        <v>5443</v>
      </c>
      <c r="I340" s="97">
        <v>4</v>
      </c>
      <c r="J340" s="100">
        <f>อุดรธานี!F147</f>
        <v>1847600.09</v>
      </c>
      <c r="K340" s="101">
        <f>อุดรธานี!AO147</f>
        <v>1945313.85</v>
      </c>
      <c r="L340" s="101">
        <f>อุดรธานี!AP147</f>
        <v>2935607.82</v>
      </c>
      <c r="M340" s="101">
        <f>อุดรธานี!AQ147</f>
        <v>2708027.17</v>
      </c>
      <c r="N340" s="98"/>
      <c r="O340" s="98"/>
      <c r="P340" s="98"/>
      <c r="Q340" s="90">
        <f t="shared" si="12"/>
        <v>227580.64999999991</v>
      </c>
      <c r="R340" s="91">
        <f t="shared" si="13"/>
        <v>539.33636230020204</v>
      </c>
    </row>
    <row r="341" spans="1:18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934</v>
      </c>
      <c r="H341" s="99">
        <v>2005</v>
      </c>
      <c r="I341" s="97">
        <v>2</v>
      </c>
      <c r="J341" s="100">
        <f>อุดรธานี!F148</f>
        <v>357027.83</v>
      </c>
      <c r="K341" s="101">
        <f>อุดรธานี!AO148</f>
        <v>438494.92000000004</v>
      </c>
      <c r="L341" s="101">
        <f>อุดรธานี!AP148</f>
        <v>2219262.6799999997</v>
      </c>
      <c r="M341" s="101">
        <f>อุดรธานี!AQ148</f>
        <v>2257242.3400000003</v>
      </c>
      <c r="N341" s="98"/>
      <c r="O341" s="98"/>
      <c r="P341" s="98"/>
      <c r="Q341" s="90">
        <f t="shared" si="12"/>
        <v>-37979.660000000615</v>
      </c>
      <c r="R341" s="91">
        <f t="shared" si="13"/>
        <v>1106.8641795511221</v>
      </c>
    </row>
    <row r="342" spans="1:18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935</v>
      </c>
      <c r="H342" s="99">
        <v>5609</v>
      </c>
      <c r="I342" s="97">
        <v>4</v>
      </c>
      <c r="J342" s="100">
        <f>อุดรธานี!F149</f>
        <v>1125489.74</v>
      </c>
      <c r="K342" s="101">
        <f>อุดรธานี!AO149</f>
        <v>1400309.27</v>
      </c>
      <c r="L342" s="101">
        <f>อุดรธานี!AP149</f>
        <v>1991631.32</v>
      </c>
      <c r="M342" s="101">
        <f>อุดรธานี!AQ149</f>
        <v>2279675.96</v>
      </c>
      <c r="N342" s="98"/>
      <c r="O342" s="98"/>
      <c r="P342" s="98"/>
      <c r="Q342" s="90">
        <f t="shared" si="12"/>
        <v>-288044.6399999999</v>
      </c>
      <c r="R342" s="91">
        <f t="shared" si="13"/>
        <v>355.0777892672491</v>
      </c>
    </row>
    <row r="343" spans="1:18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936</v>
      </c>
      <c r="H343" s="99">
        <v>3391</v>
      </c>
      <c r="I343" s="97">
        <v>3</v>
      </c>
      <c r="J343" s="100">
        <f>อุดรธานี!F150</f>
        <v>1813887.35</v>
      </c>
      <c r="K343" s="101">
        <f>อุดรธานี!AO150</f>
        <v>2568969.37</v>
      </c>
      <c r="L343" s="101">
        <f>อุดรธานี!AP150</f>
        <v>3702012.53</v>
      </c>
      <c r="M343" s="101">
        <f>อุดรธานี!AQ150</f>
        <v>2856664.34</v>
      </c>
      <c r="N343" s="98"/>
      <c r="O343" s="98"/>
      <c r="P343" s="98"/>
      <c r="Q343" s="90">
        <f t="shared" si="12"/>
        <v>845348.19</v>
      </c>
      <c r="R343" s="91">
        <f t="shared" si="13"/>
        <v>1091.7170539663816</v>
      </c>
    </row>
    <row r="344" spans="1:18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937</v>
      </c>
      <c r="H344" s="99">
        <v>4086</v>
      </c>
      <c r="I344" s="97">
        <v>3</v>
      </c>
      <c r="J344" s="100">
        <f>อุดรธานี!F151</f>
        <v>1129464.72</v>
      </c>
      <c r="K344" s="101">
        <f>อุดรธานี!AO151</f>
        <v>1267627.54</v>
      </c>
      <c r="L344" s="101">
        <f>อุดรธานี!AP151</f>
        <v>2782408.06</v>
      </c>
      <c r="M344" s="101">
        <f>อุดรธานี!AQ151</f>
        <v>2162508.7600000002</v>
      </c>
      <c r="N344" s="98"/>
      <c r="O344" s="98"/>
      <c r="P344" s="98"/>
      <c r="Q344" s="90">
        <f t="shared" si="12"/>
        <v>619899.29999999981</v>
      </c>
      <c r="R344" s="91">
        <f t="shared" si="13"/>
        <v>680.96134605971611</v>
      </c>
    </row>
    <row r="345" spans="1:18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938</v>
      </c>
      <c r="H345" s="99">
        <v>4501</v>
      </c>
      <c r="I345" s="97">
        <v>4</v>
      </c>
      <c r="J345" s="100">
        <f>อุดรธานี!F152</f>
        <v>313809.45</v>
      </c>
      <c r="K345" s="101">
        <f>อุดรธานี!AO152</f>
        <v>902523.17999999993</v>
      </c>
      <c r="L345" s="101">
        <f>อุดรธานี!AP152</f>
        <v>2663149.21</v>
      </c>
      <c r="M345" s="101">
        <f>อุดรธานี!AQ152</f>
        <v>2785472.98</v>
      </c>
      <c r="N345" s="98"/>
      <c r="O345" s="98"/>
      <c r="P345" s="98"/>
      <c r="Q345" s="90">
        <f t="shared" si="12"/>
        <v>-122323.77000000002</v>
      </c>
      <c r="R345" s="91">
        <f t="shared" si="13"/>
        <v>591.67945123305935</v>
      </c>
    </row>
    <row r="346" spans="1:18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939</v>
      </c>
      <c r="H346" s="99">
        <v>4158</v>
      </c>
      <c r="I346" s="97">
        <v>3</v>
      </c>
      <c r="J346" s="100">
        <f>อุดรธานี!F153</f>
        <v>466987.17</v>
      </c>
      <c r="K346" s="101">
        <f>อุดรธานี!AO153</f>
        <v>580663.75</v>
      </c>
      <c r="L346" s="101">
        <f>อุดรธานี!AP153</f>
        <v>1744344.04</v>
      </c>
      <c r="M346" s="101">
        <f>อุดรธานี!AQ153</f>
        <v>1601737.5599999998</v>
      </c>
      <c r="N346" s="98"/>
      <c r="O346" s="98"/>
      <c r="P346" s="98"/>
      <c r="Q346" s="90">
        <f t="shared" si="12"/>
        <v>142606.48000000021</v>
      </c>
      <c r="R346" s="91">
        <f t="shared" si="13"/>
        <v>419.51516113516112</v>
      </c>
    </row>
    <row r="347" spans="1:18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940</v>
      </c>
      <c r="H347" s="99">
        <v>3908</v>
      </c>
      <c r="I347" s="97">
        <v>3</v>
      </c>
      <c r="J347" s="100">
        <f>อุดรธานี!F154</f>
        <v>330360.12</v>
      </c>
      <c r="K347" s="101">
        <f>อุดรธานี!AO154</f>
        <v>802703.04</v>
      </c>
      <c r="L347" s="101">
        <f>อุดรธานี!AP154</f>
        <v>2623264.4499999997</v>
      </c>
      <c r="M347" s="101">
        <f>อุดรธานี!AQ154</f>
        <v>2681293.02</v>
      </c>
      <c r="N347" s="98"/>
      <c r="O347" s="98"/>
      <c r="P347" s="98"/>
      <c r="Q347" s="90">
        <f t="shared" si="12"/>
        <v>-58028.570000000298</v>
      </c>
      <c r="R347" s="91">
        <f t="shared" si="13"/>
        <v>671.25497697031722</v>
      </c>
    </row>
    <row r="348" spans="1:18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941</v>
      </c>
      <c r="H348" s="99">
        <v>3711</v>
      </c>
      <c r="I348" s="97">
        <v>3</v>
      </c>
      <c r="J348" s="100">
        <f>อุดรธานี!F155</f>
        <v>872582.21</v>
      </c>
      <c r="K348" s="101">
        <f>อุดรธานี!AO155</f>
        <v>1378227.48</v>
      </c>
      <c r="L348" s="101">
        <f>อุดรธานี!AP155</f>
        <v>1956269.0100000002</v>
      </c>
      <c r="M348" s="101">
        <f>อุดรธานี!AQ155</f>
        <v>1749988.8800000001</v>
      </c>
      <c r="N348" s="98"/>
      <c r="O348" s="98"/>
      <c r="P348" s="98"/>
      <c r="Q348" s="90">
        <f t="shared" si="12"/>
        <v>206280.13000000012</v>
      </c>
      <c r="R348" s="91">
        <f t="shared" si="13"/>
        <v>527.15413904607931</v>
      </c>
    </row>
    <row r="349" spans="1:18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942</v>
      </c>
      <c r="H349" s="99">
        <v>6818</v>
      </c>
      <c r="I349" s="97">
        <v>5</v>
      </c>
      <c r="J349" s="100">
        <f>อุดรธานี!F156</f>
        <v>2532218.8199999998</v>
      </c>
      <c r="K349" s="101">
        <f>อุดรธานี!AO156</f>
        <v>3502511.5199999996</v>
      </c>
      <c r="L349" s="101">
        <f>อุดรธานี!AP156</f>
        <v>4410451.55</v>
      </c>
      <c r="M349" s="101">
        <f>อุดรธานี!AQ156</f>
        <v>3712952.9200000004</v>
      </c>
      <c r="N349" s="98"/>
      <c r="O349" s="98"/>
      <c r="P349" s="98"/>
      <c r="Q349" s="90">
        <f t="shared" si="12"/>
        <v>697498.62999999942</v>
      </c>
      <c r="R349" s="91">
        <f t="shared" si="13"/>
        <v>646.88347755940151</v>
      </c>
    </row>
    <row r="350" spans="1:18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943</v>
      </c>
      <c r="H350" s="99">
        <v>4682</v>
      </c>
      <c r="I350" s="97">
        <v>4</v>
      </c>
      <c r="J350" s="100">
        <f>อุดรธานี!F157</f>
        <v>479825.93</v>
      </c>
      <c r="K350" s="101">
        <f>อุดรธานี!AO157</f>
        <v>574934.97</v>
      </c>
      <c r="L350" s="101">
        <f>อุดรธานี!AP157</f>
        <v>2425274.9700000002</v>
      </c>
      <c r="M350" s="101">
        <f>อุดรธานี!AQ157</f>
        <v>2171471.9</v>
      </c>
      <c r="N350" s="98"/>
      <c r="O350" s="98"/>
      <c r="P350" s="98"/>
      <c r="Q350" s="90">
        <f t="shared" si="12"/>
        <v>253803.0700000003</v>
      </c>
      <c r="R350" s="91">
        <f t="shared" si="13"/>
        <v>517.99978000854344</v>
      </c>
    </row>
    <row r="351" spans="1:18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944</v>
      </c>
      <c r="H351" s="99">
        <v>2270</v>
      </c>
      <c r="I351" s="97">
        <v>2</v>
      </c>
      <c r="J351" s="100">
        <f>อุดรธานี!F158</f>
        <v>669885.61</v>
      </c>
      <c r="K351" s="101">
        <f>อุดรธานี!AO158</f>
        <v>1191597.81</v>
      </c>
      <c r="L351" s="101">
        <f>อุดรธานี!AP158</f>
        <v>1962127.14</v>
      </c>
      <c r="M351" s="101">
        <f>อุดรธานี!AQ158</f>
        <v>1642688.45</v>
      </c>
      <c r="N351" s="98"/>
      <c r="O351" s="98"/>
      <c r="P351" s="98"/>
      <c r="Q351" s="90">
        <f t="shared" si="12"/>
        <v>319438.68999999994</v>
      </c>
      <c r="R351" s="91">
        <f t="shared" si="13"/>
        <v>864.3731894273127</v>
      </c>
    </row>
    <row r="352" spans="1:18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945</v>
      </c>
      <c r="H352" s="99">
        <v>3246</v>
      </c>
      <c r="I352" s="97">
        <v>3</v>
      </c>
      <c r="J352" s="100">
        <f>อุดรธานี!F159</f>
        <v>785526.17</v>
      </c>
      <c r="K352" s="101">
        <f>อุดรธานี!AO159</f>
        <v>1325830.25</v>
      </c>
      <c r="L352" s="101">
        <f>อุดรธานี!AP159</f>
        <v>1912595.3499999999</v>
      </c>
      <c r="M352" s="101">
        <f>อุดรธานี!AQ159</f>
        <v>1707440.88</v>
      </c>
      <c r="N352" s="98"/>
      <c r="O352" s="98"/>
      <c r="P352" s="98"/>
      <c r="Q352" s="90">
        <f t="shared" si="12"/>
        <v>205154.46999999997</v>
      </c>
      <c r="R352" s="91">
        <f t="shared" si="13"/>
        <v>589.21606592729506</v>
      </c>
    </row>
    <row r="353" spans="1:18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946</v>
      </c>
      <c r="H353" s="99">
        <v>2523</v>
      </c>
      <c r="I353" s="97">
        <v>2</v>
      </c>
      <c r="J353" s="100">
        <f>อุดรธานี!F160</f>
        <v>377787.92</v>
      </c>
      <c r="K353" s="101">
        <f>อุดรธานี!AO160</f>
        <v>672582.91999999993</v>
      </c>
      <c r="L353" s="101">
        <f>อุดรธานี!AP160</f>
        <v>2327996.58</v>
      </c>
      <c r="M353" s="101">
        <f>อุดรธานี!AQ160</f>
        <v>2059285.99</v>
      </c>
      <c r="N353" s="98"/>
      <c r="O353" s="98"/>
      <c r="P353" s="98"/>
      <c r="Q353" s="90">
        <f t="shared" si="12"/>
        <v>268710.59000000008</v>
      </c>
      <c r="R353" s="91">
        <f t="shared" si="13"/>
        <v>922.70970273483954</v>
      </c>
    </row>
    <row r="354" spans="1:18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947</v>
      </c>
      <c r="H354" s="99">
        <v>3997</v>
      </c>
      <c r="I354" s="97">
        <v>3</v>
      </c>
      <c r="J354" s="100">
        <f>อุดรธานี!F161</f>
        <v>919210.4</v>
      </c>
      <c r="K354" s="101">
        <f>อุดรธานี!AO161</f>
        <v>991979.13</v>
      </c>
      <c r="L354" s="101">
        <f>อุดรธานี!AP161</f>
        <v>2311037.7199999997</v>
      </c>
      <c r="M354" s="101">
        <f>อุดรธานี!AQ161</f>
        <v>2062403.5699999998</v>
      </c>
      <c r="N354" s="98"/>
      <c r="O354" s="98"/>
      <c r="P354" s="98"/>
      <c r="Q354" s="90">
        <f t="shared" si="12"/>
        <v>248634.14999999991</v>
      </c>
      <c r="R354" s="91">
        <f t="shared" si="13"/>
        <v>578.19307480610451</v>
      </c>
    </row>
    <row r="355" spans="1:18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948</v>
      </c>
      <c r="H355" s="99">
        <v>2435</v>
      </c>
      <c r="I355" s="97">
        <v>2</v>
      </c>
      <c r="J355" s="100">
        <f>อุดรธานี!F162</f>
        <v>579335.92000000004</v>
      </c>
      <c r="K355" s="101">
        <f>อุดรธานี!AO162</f>
        <v>705834.00000000012</v>
      </c>
      <c r="L355" s="101">
        <f>อุดรธานี!AP162</f>
        <v>2069658.6400000001</v>
      </c>
      <c r="M355" s="101">
        <f>อุดรธานี!AQ162</f>
        <v>1377394.87</v>
      </c>
      <c r="N355" s="98"/>
      <c r="O355" s="98"/>
      <c r="P355" s="98"/>
      <c r="Q355" s="90">
        <f t="shared" si="12"/>
        <v>692263.77</v>
      </c>
      <c r="R355" s="91">
        <f t="shared" si="13"/>
        <v>849.96248049281314</v>
      </c>
    </row>
    <row r="356" spans="1:18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949</v>
      </c>
      <c r="H356" s="99">
        <v>2402</v>
      </c>
      <c r="I356" s="97">
        <v>2</v>
      </c>
      <c r="J356" s="100">
        <f>อุดรธานี!F163</f>
        <v>443561.83</v>
      </c>
      <c r="K356" s="101">
        <f>อุดรธานี!AO163</f>
        <v>669709.97</v>
      </c>
      <c r="L356" s="101">
        <f>อุดรธานี!AP163</f>
        <v>2129682.85</v>
      </c>
      <c r="M356" s="101">
        <f>อุดรธานี!AQ163</f>
        <v>2149628.0300000003</v>
      </c>
      <c r="N356" s="98"/>
      <c r="O356" s="98"/>
      <c r="P356" s="98"/>
      <c r="Q356" s="90">
        <f t="shared" si="12"/>
        <v>-19945.180000000168</v>
      </c>
      <c r="R356" s="91">
        <f t="shared" si="13"/>
        <v>886.62899666944213</v>
      </c>
    </row>
    <row r="357" spans="1:18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950</v>
      </c>
      <c r="H357" s="99">
        <v>5248</v>
      </c>
      <c r="I357" s="97">
        <v>4</v>
      </c>
      <c r="J357" s="100">
        <f>อุดรธานี!F164</f>
        <v>765293.35</v>
      </c>
      <c r="K357" s="101">
        <f>อุดรธานี!AO164</f>
        <v>889920.55999999994</v>
      </c>
      <c r="L357" s="101">
        <f>อุดรธานี!AP164</f>
        <v>2504796.44</v>
      </c>
      <c r="M357" s="101">
        <f>อุดรธานี!AQ164</f>
        <v>1768073.4300000002</v>
      </c>
      <c r="N357" s="98"/>
      <c r="O357" s="98"/>
      <c r="P357" s="98"/>
      <c r="Q357" s="90">
        <f t="shared" si="12"/>
        <v>736723.00999999978</v>
      </c>
      <c r="R357" s="91">
        <f t="shared" si="13"/>
        <v>477.28590701219514</v>
      </c>
    </row>
    <row r="358" spans="1:18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951</v>
      </c>
      <c r="H358" s="99">
        <v>2119</v>
      </c>
      <c r="I358" s="97">
        <v>2</v>
      </c>
      <c r="J358" s="100">
        <f>อุดรธานี!F165</f>
        <v>452253.59</v>
      </c>
      <c r="K358" s="101">
        <f>อุดรธานี!AO165</f>
        <v>1299911.74</v>
      </c>
      <c r="L358" s="101">
        <f>อุดรธานี!AP165</f>
        <v>2093144.38</v>
      </c>
      <c r="M358" s="101">
        <f>อุดรธานี!AQ165</f>
        <v>1496944.73</v>
      </c>
      <c r="N358" s="98"/>
      <c r="O358" s="98"/>
      <c r="P358" s="98"/>
      <c r="Q358" s="90">
        <f t="shared" si="12"/>
        <v>596199.64999999991</v>
      </c>
      <c r="R358" s="91">
        <f t="shared" si="13"/>
        <v>987.79819726285973</v>
      </c>
    </row>
    <row r="359" spans="1:18" s="109" customForma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16737024.899999999</v>
      </c>
      <c r="K359" s="106">
        <f>SUM(K338:K358)</f>
        <v>24324739.879999999</v>
      </c>
      <c r="L359" s="106">
        <f>SUM(L338:L358)</f>
        <v>49124898.699999996</v>
      </c>
      <c r="M359" s="106">
        <f>SUM(M338:M358)</f>
        <v>43319946.04999999</v>
      </c>
      <c r="N359" s="104">
        <v>20</v>
      </c>
      <c r="O359" s="104">
        <v>20</v>
      </c>
      <c r="P359" s="104">
        <f>N359-O359</f>
        <v>0</v>
      </c>
      <c r="Q359" s="107">
        <f t="shared" si="12"/>
        <v>5804952.650000006</v>
      </c>
      <c r="R359" s="108">
        <f>L359/H359</f>
        <v>647.98315174378718</v>
      </c>
    </row>
    <row r="360" spans="1:18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952</v>
      </c>
      <c r="H361" s="99">
        <v>4950</v>
      </c>
      <c r="I361" s="97">
        <v>4</v>
      </c>
      <c r="J361" s="100">
        <f>อุดรธานี!F166</f>
        <v>1034101.52</v>
      </c>
      <c r="K361" s="101">
        <f>อุดรธานี!AO166</f>
        <v>2462989.7600000002</v>
      </c>
      <c r="L361" s="101">
        <f>อุดรธานี!AP166</f>
        <v>3248023.25</v>
      </c>
      <c r="M361" s="101">
        <f>อุดรธานี!AQ166</f>
        <v>2323473.69</v>
      </c>
      <c r="N361" s="98"/>
      <c r="O361" s="98"/>
      <c r="P361" s="98"/>
      <c r="Q361" s="90">
        <f t="shared" si="12"/>
        <v>924549.56</v>
      </c>
      <c r="R361" s="91">
        <f t="shared" si="13"/>
        <v>656.16631313131313</v>
      </c>
    </row>
    <row r="362" spans="1:18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953</v>
      </c>
      <c r="H362" s="99">
        <v>2307</v>
      </c>
      <c r="I362" s="97">
        <v>2</v>
      </c>
      <c r="J362" s="100">
        <f>อุดรธานี!F167</f>
        <v>269677.39</v>
      </c>
      <c r="K362" s="101">
        <f>อุดรธานี!AO167</f>
        <v>330694.53999999998</v>
      </c>
      <c r="L362" s="101">
        <f>อุดรธานี!AP167</f>
        <v>2338259.4300000002</v>
      </c>
      <c r="M362" s="101">
        <f>อุดรธานี!AQ167</f>
        <v>1509772.01</v>
      </c>
      <c r="N362" s="98"/>
      <c r="O362" s="98"/>
      <c r="P362" s="98"/>
      <c r="Q362" s="90">
        <f t="shared" si="12"/>
        <v>828487.42000000016</v>
      </c>
      <c r="R362" s="91">
        <f t="shared" si="13"/>
        <v>1013.5498179453837</v>
      </c>
    </row>
    <row r="363" spans="1:18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954</v>
      </c>
      <c r="H363" s="99">
        <v>2603</v>
      </c>
      <c r="I363" s="97">
        <v>2</v>
      </c>
      <c r="J363" s="100">
        <f>อุดรธานี!F168</f>
        <v>620147.84</v>
      </c>
      <c r="K363" s="101">
        <f>อุดรธานี!AO168</f>
        <v>1239685.2599999998</v>
      </c>
      <c r="L363" s="101">
        <f>อุดรธานี!AP168</f>
        <v>2301613.41</v>
      </c>
      <c r="M363" s="101">
        <f>อุดรธานี!AQ168</f>
        <v>1962523.49</v>
      </c>
      <c r="N363" s="98"/>
      <c r="O363" s="98"/>
      <c r="P363" s="98"/>
      <c r="Q363" s="90">
        <f t="shared" si="12"/>
        <v>339089.92000000016</v>
      </c>
      <c r="R363" s="91">
        <f t="shared" si="13"/>
        <v>884.21567806377266</v>
      </c>
    </row>
    <row r="364" spans="1:18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955</v>
      </c>
      <c r="H364" s="99">
        <v>6171</v>
      </c>
      <c r="I364" s="97">
        <v>5</v>
      </c>
      <c r="J364" s="100">
        <f>อุดรธานี!F169</f>
        <v>2455239.85</v>
      </c>
      <c r="K364" s="101">
        <f>อุดรธานี!AO169</f>
        <v>3876166.32</v>
      </c>
      <c r="L364" s="101">
        <f>อุดรธานี!AP169</f>
        <v>4601311.7699999996</v>
      </c>
      <c r="M364" s="101">
        <f>อุดรธานี!AQ169</f>
        <v>2252599.75</v>
      </c>
      <c r="N364" s="98"/>
      <c r="O364" s="98"/>
      <c r="P364" s="98"/>
      <c r="Q364" s="90">
        <f t="shared" si="12"/>
        <v>2348712.0199999996</v>
      </c>
      <c r="R364" s="91">
        <f t="shared" si="13"/>
        <v>745.63470588235282</v>
      </c>
    </row>
    <row r="365" spans="1:18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956</v>
      </c>
      <c r="H365" s="99">
        <v>5663</v>
      </c>
      <c r="I365" s="97">
        <v>4</v>
      </c>
      <c r="J365" s="100">
        <f>อุดรธานี!F170</f>
        <v>1420850.65</v>
      </c>
      <c r="K365" s="101">
        <f>อุดรธานี!AO170</f>
        <v>7744865.9300000006</v>
      </c>
      <c r="L365" s="101">
        <f>อุดรธานี!AP170</f>
        <v>3564504.7</v>
      </c>
      <c r="M365" s="101">
        <f>อุดรธานี!AQ170</f>
        <v>2131247.2000000002</v>
      </c>
      <c r="N365" s="98"/>
      <c r="O365" s="98"/>
      <c r="P365" s="98"/>
      <c r="Q365" s="90">
        <f t="shared" si="12"/>
        <v>1433257.5</v>
      </c>
      <c r="R365" s="91">
        <f t="shared" si="13"/>
        <v>629.43752428041682</v>
      </c>
    </row>
    <row r="366" spans="1:18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957</v>
      </c>
      <c r="H366" s="99">
        <v>3254</v>
      </c>
      <c r="I366" s="97">
        <v>3</v>
      </c>
      <c r="J366" s="100">
        <f>อุดรธานี!F171</f>
        <v>670346.54</v>
      </c>
      <c r="K366" s="101">
        <f>อุดรธานี!AO171</f>
        <v>1308842.22</v>
      </c>
      <c r="L366" s="101">
        <f>อุดรธานี!AP171</f>
        <v>2090540.15</v>
      </c>
      <c r="M366" s="101">
        <f>อุดรธานี!AQ171</f>
        <v>1556184.85</v>
      </c>
      <c r="N366" s="98"/>
      <c r="O366" s="98"/>
      <c r="P366" s="98"/>
      <c r="Q366" s="90">
        <f t="shared" si="12"/>
        <v>534355.29999999981</v>
      </c>
      <c r="R366" s="91">
        <f t="shared" si="13"/>
        <v>642.45241241548865</v>
      </c>
    </row>
    <row r="367" spans="1:18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958</v>
      </c>
      <c r="H367" s="99">
        <v>4330</v>
      </c>
      <c r="I367" s="97">
        <v>3</v>
      </c>
      <c r="J367" s="100">
        <f>อุดรธานี!F172</f>
        <v>1033152.54</v>
      </c>
      <c r="K367" s="101">
        <f>อุดรธานี!AO172</f>
        <v>2416024.0999999996</v>
      </c>
      <c r="L367" s="101">
        <f>อุดรธานี!AP172</f>
        <v>2512125.87</v>
      </c>
      <c r="M367" s="101">
        <f>อุดรธานี!AQ172</f>
        <v>1857644.4</v>
      </c>
      <c r="N367" s="98"/>
      <c r="O367" s="98"/>
      <c r="P367" s="98"/>
      <c r="Q367" s="90">
        <f t="shared" si="12"/>
        <v>654481.4700000002</v>
      </c>
      <c r="R367" s="91">
        <f t="shared" si="13"/>
        <v>580.16763741339491</v>
      </c>
    </row>
    <row r="368" spans="1:18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959</v>
      </c>
      <c r="H368" s="99">
        <v>2355</v>
      </c>
      <c r="I368" s="97">
        <v>2</v>
      </c>
      <c r="J368" s="100">
        <f>อุดรธานี!F173</f>
        <v>598204.17000000004</v>
      </c>
      <c r="K368" s="101">
        <f>อุดรธานี!AO173</f>
        <v>1175715.47</v>
      </c>
      <c r="L368" s="101">
        <f>อุดรธานี!AP173</f>
        <v>1537197.17</v>
      </c>
      <c r="M368" s="101">
        <f>อุดรธานี!AQ173</f>
        <v>1179550.76</v>
      </c>
      <c r="N368" s="98"/>
      <c r="O368" s="98"/>
      <c r="P368" s="98"/>
      <c r="Q368" s="90">
        <f t="shared" si="12"/>
        <v>357646.40999999992</v>
      </c>
      <c r="R368" s="91">
        <f t="shared" si="13"/>
        <v>652.73765180467092</v>
      </c>
    </row>
    <row r="369" spans="1:18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960</v>
      </c>
      <c r="H369" s="99">
        <v>1570</v>
      </c>
      <c r="I369" s="97">
        <v>2</v>
      </c>
      <c r="J369" s="100">
        <f>อุดรธานี!F174</f>
        <v>292100.96000000002</v>
      </c>
      <c r="K369" s="101">
        <f>อุดรธานี!AO174</f>
        <v>502722.15</v>
      </c>
      <c r="L369" s="101">
        <f>อุดรธานี!AP174</f>
        <v>1294096.6600000001</v>
      </c>
      <c r="M369" s="101">
        <f>อุดรธานี!AQ174</f>
        <v>1009337.5</v>
      </c>
      <c r="N369" s="98"/>
      <c r="O369" s="98"/>
      <c r="P369" s="98"/>
      <c r="Q369" s="90">
        <f t="shared" si="12"/>
        <v>284759.16000000015</v>
      </c>
      <c r="R369" s="91">
        <f t="shared" si="13"/>
        <v>824.26538853503189</v>
      </c>
    </row>
    <row r="370" spans="1:18" s="109" customForma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8393821.4600000009</v>
      </c>
      <c r="K370" s="106">
        <f>SUM(K360:K369)</f>
        <v>21057705.75</v>
      </c>
      <c r="L370" s="106">
        <f>SUM(L360:L369)</f>
        <v>23487672.41</v>
      </c>
      <c r="M370" s="106">
        <f>SUM(M360:M369)</f>
        <v>15782333.65</v>
      </c>
      <c r="N370" s="104">
        <v>9</v>
      </c>
      <c r="O370" s="104">
        <v>9</v>
      </c>
      <c r="P370" s="104">
        <f>N370-O370</f>
        <v>0</v>
      </c>
      <c r="Q370" s="107">
        <f t="shared" si="12"/>
        <v>7705338.7599999998</v>
      </c>
      <c r="R370" s="108">
        <f>L370/H370</f>
        <v>707.39609101587212</v>
      </c>
    </row>
    <row r="371" spans="1:18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961</v>
      </c>
      <c r="H372" s="99">
        <v>8169</v>
      </c>
      <c r="I372" s="97">
        <v>5</v>
      </c>
      <c r="J372" s="100">
        <f>อุดรธานี!F175</f>
        <v>486430.54</v>
      </c>
      <c r="K372" s="101">
        <f>อุดรธานี!AO175</f>
        <v>2323233.9</v>
      </c>
      <c r="L372" s="101">
        <f>อุดรธานี!AP175</f>
        <v>1903915.99</v>
      </c>
      <c r="M372" s="101">
        <f>อุดรธานี!AQ175</f>
        <v>434257.12</v>
      </c>
      <c r="N372" s="98"/>
      <c r="O372" s="98"/>
      <c r="P372" s="98"/>
      <c r="Q372" s="90">
        <f t="shared" si="12"/>
        <v>1469658.87</v>
      </c>
      <c r="R372" s="91">
        <f t="shared" si="13"/>
        <v>233.06597992410332</v>
      </c>
    </row>
    <row r="373" spans="1:18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962</v>
      </c>
      <c r="H373" s="99">
        <v>4100</v>
      </c>
      <c r="I373" s="97">
        <v>3</v>
      </c>
      <c r="J373" s="100">
        <f>อุดรธานี!F176</f>
        <v>611244.84</v>
      </c>
      <c r="K373" s="101">
        <f>อุดรธานี!AO176</f>
        <v>870804.84</v>
      </c>
      <c r="L373" s="101">
        <f>อุดรธานี!AP176</f>
        <v>3089897.99</v>
      </c>
      <c r="M373" s="101">
        <f>อุดรธานี!AQ176</f>
        <v>2735939.34</v>
      </c>
      <c r="N373" s="98"/>
      <c r="O373" s="98"/>
      <c r="P373" s="98"/>
      <c r="Q373" s="90">
        <f t="shared" si="12"/>
        <v>353958.65000000037</v>
      </c>
      <c r="R373" s="91">
        <f t="shared" si="13"/>
        <v>753.63365609756102</v>
      </c>
    </row>
    <row r="374" spans="1:18" s="163" customFormat="1" x14ac:dyDescent="0.7">
      <c r="A374" s="158">
        <v>4</v>
      </c>
      <c r="B374" s="159" t="s">
        <v>50</v>
      </c>
      <c r="C374" s="159" t="s">
        <v>321</v>
      </c>
      <c r="D374" s="159" t="s">
        <v>135</v>
      </c>
      <c r="E374" s="159" t="s">
        <v>38</v>
      </c>
      <c r="F374" s="159" t="s">
        <v>166</v>
      </c>
      <c r="G374" s="159" t="s">
        <v>963</v>
      </c>
      <c r="H374" s="160">
        <v>4574</v>
      </c>
      <c r="I374" s="158">
        <v>4</v>
      </c>
      <c r="J374" s="100">
        <f>อุดรธานี!F178</f>
        <v>1705198.75</v>
      </c>
      <c r="K374" s="101">
        <f>อุดรธานี!AO178</f>
        <v>1689835.51</v>
      </c>
      <c r="L374" s="101">
        <f>อุดรธานี!AP178</f>
        <v>4333074.99</v>
      </c>
      <c r="M374" s="101">
        <f>อุดรธานี!AQ178</f>
        <v>3533325.22</v>
      </c>
      <c r="N374" s="159"/>
      <c r="O374" s="159"/>
      <c r="P374" s="159"/>
      <c r="Q374" s="161">
        <f t="shared" si="12"/>
        <v>799749.77</v>
      </c>
      <c r="R374" s="162">
        <f t="shared" si="13"/>
        <v>947.32728246611282</v>
      </c>
    </row>
    <row r="375" spans="1:18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964</v>
      </c>
      <c r="H375" s="99">
        <v>4976</v>
      </c>
      <c r="I375" s="97">
        <v>4</v>
      </c>
      <c r="J375" s="100">
        <f>อุดรธานี!F179</f>
        <v>591577.67000000004</v>
      </c>
      <c r="K375" s="101">
        <f>อุดรธานี!AO179</f>
        <v>832155.68</v>
      </c>
      <c r="L375" s="101">
        <f>อุดรธานี!AP179</f>
        <v>2766554.39</v>
      </c>
      <c r="M375" s="101">
        <f>อุดรธานี!AQ179</f>
        <v>3119021.81</v>
      </c>
      <c r="N375" s="98"/>
      <c r="O375" s="98"/>
      <c r="P375" s="98"/>
      <c r="Q375" s="90">
        <f t="shared" si="12"/>
        <v>-352467.41999999993</v>
      </c>
      <c r="R375" s="91">
        <f t="shared" si="13"/>
        <v>555.9795799839228</v>
      </c>
    </row>
    <row r="376" spans="1:18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965</v>
      </c>
      <c r="H376" s="99">
        <v>5421</v>
      </c>
      <c r="I376" s="97">
        <v>4</v>
      </c>
      <c r="J376" s="100">
        <f>อุดรธานี!F180</f>
        <v>584538</v>
      </c>
      <c r="K376" s="101">
        <f>อุดรธานี!AO180</f>
        <v>749572.45</v>
      </c>
      <c r="L376" s="101">
        <f>อุดรธานี!AP180</f>
        <v>3403042.08</v>
      </c>
      <c r="M376" s="101">
        <f>อุดรธานี!AQ180</f>
        <v>3500861.26</v>
      </c>
      <c r="N376" s="98"/>
      <c r="O376" s="98"/>
      <c r="P376" s="98"/>
      <c r="Q376" s="90">
        <f t="shared" si="12"/>
        <v>-97819.179999999702</v>
      </c>
      <c r="R376" s="91">
        <f t="shared" si="13"/>
        <v>627.75172108467075</v>
      </c>
    </row>
    <row r="377" spans="1:18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966</v>
      </c>
      <c r="H377" s="99">
        <v>5150</v>
      </c>
      <c r="I377" s="97">
        <v>4</v>
      </c>
      <c r="J377" s="100">
        <f>อุดรธานี!F181</f>
        <v>438243.87</v>
      </c>
      <c r="K377" s="101">
        <f>อุดรธานี!AO181</f>
        <v>691109.95</v>
      </c>
      <c r="L377" s="101">
        <f>อุดรธานี!AP181</f>
        <v>3323722.6100000003</v>
      </c>
      <c r="M377" s="101">
        <f>อุดรธานี!AQ181</f>
        <v>3018550.8499999996</v>
      </c>
      <c r="N377" s="98"/>
      <c r="O377" s="98"/>
      <c r="P377" s="98"/>
      <c r="Q377" s="90">
        <f t="shared" si="12"/>
        <v>305171.76000000071</v>
      </c>
      <c r="R377" s="91">
        <f t="shared" si="13"/>
        <v>645.38303106796127</v>
      </c>
    </row>
    <row r="378" spans="1:18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967</v>
      </c>
      <c r="H378" s="99">
        <v>6362</v>
      </c>
      <c r="I378" s="97">
        <v>5</v>
      </c>
      <c r="J378" s="100">
        <f>อุดรธานี!F182</f>
        <v>997081.07</v>
      </c>
      <c r="K378" s="101">
        <f>อุดรธานี!AO182</f>
        <v>1396604.95</v>
      </c>
      <c r="L378" s="101">
        <f>อุดรธานี!AP182</f>
        <v>3149465.29</v>
      </c>
      <c r="M378" s="101">
        <f>อุดรธานี!AQ182</f>
        <v>3074923.83</v>
      </c>
      <c r="N378" s="98"/>
      <c r="O378" s="98"/>
      <c r="P378" s="98"/>
      <c r="Q378" s="90">
        <f t="shared" si="12"/>
        <v>74541.459999999963</v>
      </c>
      <c r="R378" s="91">
        <f t="shared" si="13"/>
        <v>495.04327098396732</v>
      </c>
    </row>
    <row r="379" spans="1:18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968</v>
      </c>
      <c r="H379" s="99">
        <v>8071</v>
      </c>
      <c r="I379" s="97">
        <v>5</v>
      </c>
      <c r="J379" s="100">
        <f>อุดรธานี!F183</f>
        <v>723689.36</v>
      </c>
      <c r="K379" s="101">
        <f>อุดรธานี!AO183</f>
        <v>766891.76</v>
      </c>
      <c r="L379" s="101">
        <f>อุดรธานี!AP183</f>
        <v>2761919.53</v>
      </c>
      <c r="M379" s="101">
        <f>อุดรธานี!AQ183</f>
        <v>2964457.31</v>
      </c>
      <c r="N379" s="98"/>
      <c r="O379" s="98"/>
      <c r="P379" s="98"/>
      <c r="Q379" s="90">
        <f t="shared" si="12"/>
        <v>-202537.78000000026</v>
      </c>
      <c r="R379" s="91">
        <f t="shared" si="13"/>
        <v>342.20289059596081</v>
      </c>
    </row>
    <row r="380" spans="1:18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969</v>
      </c>
      <c r="H380" s="99">
        <v>4636</v>
      </c>
      <c r="I380" s="97">
        <v>4</v>
      </c>
      <c r="J380" s="100">
        <f>อุดรธานี!F184</f>
        <v>540705.88</v>
      </c>
      <c r="K380" s="101">
        <f>อุดรธานี!AO184</f>
        <v>738254.33000000007</v>
      </c>
      <c r="L380" s="101">
        <f>อุดรธานี!AP184</f>
        <v>2186795.1800000002</v>
      </c>
      <c r="M380" s="101">
        <f>อุดรธานี!AQ184</f>
        <v>2128766.56</v>
      </c>
      <c r="N380" s="98"/>
      <c r="O380" s="98"/>
      <c r="P380" s="98"/>
      <c r="Q380" s="90">
        <f t="shared" si="12"/>
        <v>58028.620000000112</v>
      </c>
      <c r="R380" s="91">
        <f t="shared" si="13"/>
        <v>471.69870146678176</v>
      </c>
    </row>
    <row r="381" spans="1:18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970</v>
      </c>
      <c r="H381" s="99">
        <v>5424</v>
      </c>
      <c r="I381" s="97">
        <v>4</v>
      </c>
      <c r="J381" s="100">
        <f>อุดรธานี!F185</f>
        <v>351831.31</v>
      </c>
      <c r="K381" s="101">
        <f>อุดรธานี!AO185</f>
        <v>508670.86</v>
      </c>
      <c r="L381" s="101">
        <f>อุดรธานี!AP185</f>
        <v>3470053.5199999996</v>
      </c>
      <c r="M381" s="101">
        <f>อุดรธานี!AQ185</f>
        <v>3368043.1199999996</v>
      </c>
      <c r="N381" s="98"/>
      <c r="O381" s="98"/>
      <c r="P381" s="98"/>
      <c r="Q381" s="90">
        <f t="shared" si="12"/>
        <v>102010.39999999991</v>
      </c>
      <c r="R381" s="91">
        <f t="shared" si="13"/>
        <v>639.75912979351028</v>
      </c>
    </row>
    <row r="382" spans="1:18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971</v>
      </c>
      <c r="H382" s="99">
        <v>4683</v>
      </c>
      <c r="I382" s="97">
        <v>4</v>
      </c>
      <c r="J382" s="100">
        <f>อุดรธานี!F186</f>
        <v>396826.67</v>
      </c>
      <c r="K382" s="101">
        <f>อุดรธานี!AO186</f>
        <v>517766.04</v>
      </c>
      <c r="L382" s="101">
        <f>อุดรธานี!AP186</f>
        <v>3063882.11</v>
      </c>
      <c r="M382" s="101">
        <f>อุดรธานี!AQ186</f>
        <v>2432779.0300000003</v>
      </c>
      <c r="N382" s="98"/>
      <c r="O382" s="98"/>
      <c r="P382" s="98"/>
      <c r="Q382" s="90">
        <f t="shared" si="12"/>
        <v>631103.07999999961</v>
      </c>
      <c r="R382" s="91">
        <f t="shared" si="13"/>
        <v>654.25626948537263</v>
      </c>
    </row>
    <row r="383" spans="1:18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972</v>
      </c>
      <c r="H383" s="164">
        <v>3471</v>
      </c>
      <c r="I383" s="97">
        <v>3</v>
      </c>
      <c r="J383" s="100">
        <f>อุดรธานี!F187</f>
        <v>395912.51</v>
      </c>
      <c r="K383" s="101">
        <f>อุดรธานี!AO187</f>
        <v>662703.46000000008</v>
      </c>
      <c r="L383" s="101">
        <f>อุดรธานี!AP187</f>
        <v>2137542.06</v>
      </c>
      <c r="M383" s="101">
        <f>อุดรธานี!AQ187</f>
        <v>2047589.01</v>
      </c>
      <c r="N383" s="98"/>
      <c r="O383" s="98"/>
      <c r="P383" s="98"/>
      <c r="Q383" s="90">
        <f t="shared" si="12"/>
        <v>89953.050000000047</v>
      </c>
      <c r="R383" s="91">
        <f t="shared" si="13"/>
        <v>615.8288850475368</v>
      </c>
    </row>
    <row r="384" spans="1:18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973</v>
      </c>
      <c r="H384" s="99">
        <v>6659</v>
      </c>
      <c r="I384" s="97">
        <v>5</v>
      </c>
      <c r="J384" s="100">
        <f>อุดรธานี!F188</f>
        <v>711189.3</v>
      </c>
      <c r="K384" s="101">
        <f>อุดรธานี!AO188</f>
        <v>1204143.23</v>
      </c>
      <c r="L384" s="101">
        <f>อุดรธานี!AP188</f>
        <v>2559815.81</v>
      </c>
      <c r="M384" s="101">
        <f>อุดรธานี!AQ188</f>
        <v>2784932.44</v>
      </c>
      <c r="N384" s="98"/>
      <c r="O384" s="98"/>
      <c r="P384" s="98"/>
      <c r="Q384" s="90">
        <f t="shared" si="12"/>
        <v>-225116.62999999989</v>
      </c>
      <c r="R384" s="91">
        <f t="shared" si="13"/>
        <v>384.41444811533262</v>
      </c>
    </row>
    <row r="385" spans="1:18" s="109" customFormat="1" x14ac:dyDescent="0.7">
      <c r="A385" s="165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8534469.7699999996</v>
      </c>
      <c r="K385" s="106">
        <f>SUM(K371:K384)</f>
        <v>12951746.959999999</v>
      </c>
      <c r="L385" s="106">
        <f>SUM(L371:L384)</f>
        <v>38149681.550000004</v>
      </c>
      <c r="M385" s="106">
        <f>SUM(M371:M384)</f>
        <v>35143446.899999999</v>
      </c>
      <c r="N385" s="104">
        <v>13</v>
      </c>
      <c r="O385" s="104">
        <v>13</v>
      </c>
      <c r="P385" s="104">
        <f>N385-O385</f>
        <v>0</v>
      </c>
      <c r="Q385" s="107">
        <f t="shared" si="12"/>
        <v>3006234.650000006</v>
      </c>
      <c r="R385" s="108">
        <f>L385/H385</f>
        <v>532.10334676969433</v>
      </c>
    </row>
    <row r="386" spans="1:18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974</v>
      </c>
      <c r="H387" s="99">
        <v>2451</v>
      </c>
      <c r="I387" s="97">
        <v>2</v>
      </c>
      <c r="J387" s="100">
        <f>อุดรธานี!F189</f>
        <v>307374.87</v>
      </c>
      <c r="K387" s="101">
        <f>อุดรธานี!AO189</f>
        <v>413435.58</v>
      </c>
      <c r="L387" s="101">
        <f>อุดรธานี!AP189</f>
        <v>1940669.19</v>
      </c>
      <c r="M387" s="101">
        <f>อุดรธานี!AQ189</f>
        <v>1780296.2799999998</v>
      </c>
      <c r="N387" s="98"/>
      <c r="O387" s="98"/>
      <c r="P387" s="98"/>
      <c r="Q387" s="90">
        <f t="shared" si="12"/>
        <v>160372.91000000015</v>
      </c>
      <c r="R387" s="91">
        <f t="shared" si="13"/>
        <v>791.78669522643816</v>
      </c>
    </row>
    <row r="388" spans="1:18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975</v>
      </c>
      <c r="H388" s="99">
        <v>3029</v>
      </c>
      <c r="I388" s="97">
        <v>3</v>
      </c>
      <c r="J388" s="100">
        <f>อุดรธานี!F190</f>
        <v>423113.38</v>
      </c>
      <c r="K388" s="101">
        <f>อุดรธานี!AO190</f>
        <v>901133.43</v>
      </c>
      <c r="L388" s="101">
        <f>อุดรธานี!AP190</f>
        <v>2686796.85</v>
      </c>
      <c r="M388" s="101">
        <f>อุดรธานี!AQ190</f>
        <v>2187139.6</v>
      </c>
      <c r="N388" s="98"/>
      <c r="O388" s="98"/>
      <c r="P388" s="98"/>
      <c r="Q388" s="90">
        <f t="shared" si="12"/>
        <v>499657.25</v>
      </c>
      <c r="R388" s="91">
        <f t="shared" si="13"/>
        <v>887.02438098382311</v>
      </c>
    </row>
    <row r="389" spans="1:18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976</v>
      </c>
      <c r="H389" s="99">
        <v>5540</v>
      </c>
      <c r="I389" s="97">
        <v>4</v>
      </c>
      <c r="J389" s="100">
        <f>อุดรธานี!F191</f>
        <v>533642.89</v>
      </c>
      <c r="K389" s="101">
        <f>อุดรธานี!AO191</f>
        <v>593337.06000000006</v>
      </c>
      <c r="L389" s="101">
        <f>อุดรธานี!AP191</f>
        <v>3823655.3899999997</v>
      </c>
      <c r="M389" s="101">
        <f>อุดรธานี!AQ191</f>
        <v>3349908.4299999997</v>
      </c>
      <c r="N389" s="98"/>
      <c r="O389" s="98"/>
      <c r="P389" s="98"/>
      <c r="Q389" s="90">
        <f t="shared" ref="Q389:Q453" si="14">L389-M389</f>
        <v>473746.95999999996</v>
      </c>
      <c r="R389" s="91">
        <f t="shared" ref="R389:R453" si="15">L389/H389</f>
        <v>690.19050361010829</v>
      </c>
    </row>
    <row r="390" spans="1:18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977</v>
      </c>
      <c r="H390" s="99">
        <v>1842</v>
      </c>
      <c r="I390" s="97">
        <v>2</v>
      </c>
      <c r="J390" s="100">
        <f>อุดรธานี!F192</f>
        <v>437780.68</v>
      </c>
      <c r="K390" s="101">
        <f>อุดรธานี!AO192</f>
        <v>485844.05</v>
      </c>
      <c r="L390" s="101">
        <f>อุดรธานี!AP192</f>
        <v>1504921.99</v>
      </c>
      <c r="M390" s="101">
        <f>อุดรธานี!AQ192</f>
        <v>1219012.7899999998</v>
      </c>
      <c r="N390" s="98"/>
      <c r="O390" s="98"/>
      <c r="P390" s="98"/>
      <c r="Q390" s="90">
        <f t="shared" si="14"/>
        <v>285909.20000000019</v>
      </c>
      <c r="R390" s="91">
        <f t="shared" si="15"/>
        <v>817.00433767643869</v>
      </c>
    </row>
    <row r="391" spans="1:18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978</v>
      </c>
      <c r="H391" s="99">
        <v>3303</v>
      </c>
      <c r="I391" s="97">
        <v>3</v>
      </c>
      <c r="J391" s="100">
        <f>อุดรธานี!F193</f>
        <v>839339.11</v>
      </c>
      <c r="K391" s="101">
        <f>อุดรธานี!AO193</f>
        <v>917841.02</v>
      </c>
      <c r="L391" s="101">
        <f>อุดรธานี!AP193</f>
        <v>1552933.71</v>
      </c>
      <c r="M391" s="101">
        <f>อุดรธานี!AQ193</f>
        <v>1073116.7</v>
      </c>
      <c r="N391" s="98"/>
      <c r="O391" s="98"/>
      <c r="P391" s="98"/>
      <c r="Q391" s="90">
        <f t="shared" si="14"/>
        <v>479817.01</v>
      </c>
      <c r="R391" s="91">
        <f t="shared" si="15"/>
        <v>470.15855585831059</v>
      </c>
    </row>
    <row r="392" spans="1:18" s="109" customForma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2541250.9300000002</v>
      </c>
      <c r="K392" s="106">
        <f>SUM(K386:K391)</f>
        <v>3311591.14</v>
      </c>
      <c r="L392" s="106">
        <f>SUM(L386:L391)</f>
        <v>11508977.129999999</v>
      </c>
      <c r="M392" s="106">
        <f>SUM(M386:M391)</f>
        <v>9609473.7999999989</v>
      </c>
      <c r="N392" s="104">
        <v>5</v>
      </c>
      <c r="O392" s="104">
        <v>5</v>
      </c>
      <c r="P392" s="104">
        <f>N392-O392</f>
        <v>0</v>
      </c>
      <c r="Q392" s="107">
        <f t="shared" si="14"/>
        <v>1899503.33</v>
      </c>
      <c r="R392" s="108">
        <f>L392/H392</f>
        <v>711.96889143210637</v>
      </c>
    </row>
    <row r="393" spans="1:18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979</v>
      </c>
      <c r="H394" s="99">
        <v>3399</v>
      </c>
      <c r="I394" s="97">
        <v>3</v>
      </c>
      <c r="J394" s="100">
        <f>อุดรธานี!F194</f>
        <v>1126717.05</v>
      </c>
      <c r="K394" s="101">
        <f>อุดรธานี!AO194</f>
        <v>1315875.02</v>
      </c>
      <c r="L394" s="101">
        <f>อุดรธานี!AP194</f>
        <v>2080912.99</v>
      </c>
      <c r="M394" s="101">
        <f>อุดรธานี!AQ194</f>
        <v>1543464.18</v>
      </c>
      <c r="N394" s="98"/>
      <c r="O394" s="98"/>
      <c r="P394" s="98"/>
      <c r="Q394" s="90">
        <f t="shared" si="14"/>
        <v>537448.81000000006</v>
      </c>
      <c r="R394" s="91">
        <f t="shared" si="15"/>
        <v>612.21329508679025</v>
      </c>
    </row>
    <row r="395" spans="1:18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980</v>
      </c>
      <c r="H395" s="99">
        <v>2537</v>
      </c>
      <c r="I395" s="97">
        <v>2</v>
      </c>
      <c r="J395" s="100">
        <f>อุดรธานี!F195</f>
        <v>580136.53</v>
      </c>
      <c r="K395" s="101">
        <f>อุดรธานี!AO195</f>
        <v>660388.59000000008</v>
      </c>
      <c r="L395" s="101">
        <f>อุดรธานี!AP195</f>
        <v>2986942.84</v>
      </c>
      <c r="M395" s="101">
        <f>อุดรธานี!AQ195</f>
        <v>2455554.6300000004</v>
      </c>
      <c r="N395" s="98"/>
      <c r="O395" s="98"/>
      <c r="P395" s="98"/>
      <c r="Q395" s="90">
        <f t="shared" si="14"/>
        <v>531388.2099999995</v>
      </c>
      <c r="R395" s="91">
        <f t="shared" si="15"/>
        <v>1177.3523216397318</v>
      </c>
    </row>
    <row r="396" spans="1:18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981</v>
      </c>
      <c r="H396" s="99">
        <v>3240</v>
      </c>
      <c r="I396" s="97">
        <v>3</v>
      </c>
      <c r="J396" s="100">
        <f>อุดรธานี!F196</f>
        <v>863802.32</v>
      </c>
      <c r="K396" s="101">
        <f>อุดรธานี!AO196</f>
        <v>937013.80999999994</v>
      </c>
      <c r="L396" s="101">
        <f>อุดรธานี!AP196</f>
        <v>2577016.52</v>
      </c>
      <c r="M396" s="101">
        <f>อุดรธานี!AQ196</f>
        <v>2237889.7799999998</v>
      </c>
      <c r="N396" s="98"/>
      <c r="O396" s="98"/>
      <c r="P396" s="98"/>
      <c r="Q396" s="90">
        <f t="shared" si="14"/>
        <v>339126.74000000022</v>
      </c>
      <c r="R396" s="91">
        <f t="shared" si="15"/>
        <v>795.37546913580252</v>
      </c>
    </row>
    <row r="397" spans="1:18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982</v>
      </c>
      <c r="H397" s="99">
        <v>4673</v>
      </c>
      <c r="I397" s="97">
        <v>4</v>
      </c>
      <c r="J397" s="100">
        <f>อุดรธานี!F197</f>
        <v>1149994.49</v>
      </c>
      <c r="K397" s="101">
        <f>อุดรธานี!AO197</f>
        <v>1744665.16</v>
      </c>
      <c r="L397" s="101">
        <f>อุดรธานี!AP197</f>
        <v>3524237.3400000003</v>
      </c>
      <c r="M397" s="101">
        <f>อุดรธานี!AQ197</f>
        <v>2365169.27</v>
      </c>
      <c r="N397" s="98"/>
      <c r="O397" s="98"/>
      <c r="P397" s="98"/>
      <c r="Q397" s="90">
        <f t="shared" si="14"/>
        <v>1159068.0700000003</v>
      </c>
      <c r="R397" s="91">
        <f t="shared" si="15"/>
        <v>754.17019901562173</v>
      </c>
    </row>
    <row r="398" spans="1:18" s="109" customForma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3720650.3899999997</v>
      </c>
      <c r="K398" s="106">
        <f>SUM(K393:K397)</f>
        <v>4657942.58</v>
      </c>
      <c r="L398" s="106">
        <f>SUM(L393:L397)</f>
        <v>11169109.689999999</v>
      </c>
      <c r="M398" s="106">
        <f>SUM(M393:M397)</f>
        <v>8602077.8599999994</v>
      </c>
      <c r="N398" s="104">
        <v>4</v>
      </c>
      <c r="O398" s="104">
        <v>4</v>
      </c>
      <c r="P398" s="104">
        <f>N398-O398</f>
        <v>0</v>
      </c>
      <c r="Q398" s="107">
        <f t="shared" si="14"/>
        <v>2567031.83</v>
      </c>
      <c r="R398" s="108">
        <f>L398/H398</f>
        <v>806.49214311502635</v>
      </c>
    </row>
    <row r="399" spans="1:18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983</v>
      </c>
      <c r="H400" s="99">
        <v>3205</v>
      </c>
      <c r="I400" s="97">
        <v>3</v>
      </c>
      <c r="J400" s="100">
        <f>อุดรธานี!F198</f>
        <v>1239970.1399999999</v>
      </c>
      <c r="K400" s="101">
        <f>อุดรธานี!AO198</f>
        <v>1329212.24</v>
      </c>
      <c r="L400" s="101">
        <f>อุดรธานี!AP198</f>
        <v>2712985.79</v>
      </c>
      <c r="M400" s="101">
        <f>อุดรธานี!AQ198</f>
        <v>1415774.17</v>
      </c>
      <c r="N400" s="98"/>
      <c r="O400" s="98"/>
      <c r="P400" s="98"/>
      <c r="Q400" s="90">
        <f t="shared" si="14"/>
        <v>1297211.6200000001</v>
      </c>
      <c r="R400" s="91">
        <f t="shared" si="15"/>
        <v>846.48542589703584</v>
      </c>
    </row>
    <row r="401" spans="1:18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984</v>
      </c>
      <c r="H401" s="99">
        <v>2571</v>
      </c>
      <c r="I401" s="97">
        <v>2</v>
      </c>
      <c r="J401" s="100">
        <f>อุดรธานี!F199</f>
        <v>1001311.28</v>
      </c>
      <c r="K401" s="101">
        <f>อุดรธานี!AO199</f>
        <v>1262088.17</v>
      </c>
      <c r="L401" s="101">
        <f>อุดรธานี!AP199</f>
        <v>2376805.5099999998</v>
      </c>
      <c r="M401" s="101">
        <f>อุดรธานี!AQ199</f>
        <v>1402168.73</v>
      </c>
      <c r="N401" s="98"/>
      <c r="O401" s="98"/>
      <c r="P401" s="98"/>
      <c r="Q401" s="90">
        <f t="shared" si="14"/>
        <v>974636.7799999998</v>
      </c>
      <c r="R401" s="91">
        <f t="shared" si="15"/>
        <v>924.46733177751844</v>
      </c>
    </row>
    <row r="402" spans="1:18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985</v>
      </c>
      <c r="H402" s="99">
        <v>3142</v>
      </c>
      <c r="I402" s="97">
        <v>3</v>
      </c>
      <c r="J402" s="100">
        <f>อุดรธานี!F200</f>
        <v>1002575.06</v>
      </c>
      <c r="K402" s="101">
        <f>อุดรธานี!AO200</f>
        <v>989053.98</v>
      </c>
      <c r="L402" s="101">
        <f>อุดรธานี!AP200</f>
        <v>2624010.67</v>
      </c>
      <c r="M402" s="101">
        <f>อุดรธานี!AQ200</f>
        <v>1196794.33</v>
      </c>
      <c r="N402" s="98"/>
      <c r="O402" s="98"/>
      <c r="P402" s="98"/>
      <c r="Q402" s="90">
        <f t="shared" si="14"/>
        <v>1427216.3399999999</v>
      </c>
      <c r="R402" s="91">
        <f t="shared" si="15"/>
        <v>835.14025143220874</v>
      </c>
    </row>
    <row r="403" spans="1:18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986</v>
      </c>
      <c r="H403" s="99">
        <v>1449</v>
      </c>
      <c r="I403" s="97">
        <v>1</v>
      </c>
      <c r="J403" s="100">
        <f>อุดรธานี!F201</f>
        <v>464898.22</v>
      </c>
      <c r="K403" s="101">
        <f>อุดรธานี!AO201</f>
        <v>526466.90999999992</v>
      </c>
      <c r="L403" s="101">
        <f>อุดรธานี!AP201</f>
        <v>1287931.46</v>
      </c>
      <c r="M403" s="101">
        <f>อุดรธานี!AQ201</f>
        <v>836669.78</v>
      </c>
      <c r="N403" s="98"/>
      <c r="O403" s="98"/>
      <c r="P403" s="98"/>
      <c r="Q403" s="90">
        <f t="shared" si="14"/>
        <v>451261.67999999993</v>
      </c>
      <c r="R403" s="91">
        <f t="shared" si="15"/>
        <v>888.84158730158731</v>
      </c>
    </row>
    <row r="404" spans="1:18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987</v>
      </c>
      <c r="H404" s="99">
        <v>1947</v>
      </c>
      <c r="I404" s="97">
        <v>2</v>
      </c>
      <c r="J404" s="100">
        <f>อุดรธานี!F202</f>
        <v>1123671.46</v>
      </c>
      <c r="K404" s="101">
        <f>อุดรธานี!AO202</f>
        <v>1260478.31</v>
      </c>
      <c r="L404" s="101">
        <f>อุดรธานี!AP202</f>
        <v>2310260.8200000003</v>
      </c>
      <c r="M404" s="101">
        <f>อุดรธานี!AQ202</f>
        <v>646136.53</v>
      </c>
      <c r="N404" s="98"/>
      <c r="O404" s="98"/>
      <c r="P404" s="98"/>
      <c r="Q404" s="90">
        <f t="shared" si="14"/>
        <v>1664124.2900000003</v>
      </c>
      <c r="R404" s="91">
        <f t="shared" si="15"/>
        <v>1186.5746379044685</v>
      </c>
    </row>
    <row r="405" spans="1:18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988</v>
      </c>
      <c r="H405" s="99">
        <v>1027</v>
      </c>
      <c r="I405" s="97">
        <v>1</v>
      </c>
      <c r="J405" s="100">
        <f>อุดรธานี!F203</f>
        <v>901198.18</v>
      </c>
      <c r="K405" s="101">
        <f>อุดรธานี!AO203</f>
        <v>899778.13</v>
      </c>
      <c r="L405" s="101">
        <f>อุดรธานี!AP203</f>
        <v>2174949.5099999998</v>
      </c>
      <c r="M405" s="101">
        <f>อุดรธานี!AQ203</f>
        <v>1274781.9200000002</v>
      </c>
      <c r="N405" s="98"/>
      <c r="O405" s="98"/>
      <c r="P405" s="98"/>
      <c r="Q405" s="90">
        <f t="shared" si="14"/>
        <v>900167.58999999962</v>
      </c>
      <c r="R405" s="91">
        <f t="shared" si="15"/>
        <v>2117.7697273612462</v>
      </c>
    </row>
    <row r="406" spans="1:18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989</v>
      </c>
      <c r="H406" s="99">
        <v>3432</v>
      </c>
      <c r="I406" s="97">
        <v>3</v>
      </c>
      <c r="J406" s="100">
        <f>อุดรธานี!F204</f>
        <v>1911590.92</v>
      </c>
      <c r="K406" s="101">
        <f>อุดรธานี!AO204</f>
        <v>2044931.45</v>
      </c>
      <c r="L406" s="101">
        <f>อุดรธานี!AP204</f>
        <v>2746701.42</v>
      </c>
      <c r="M406" s="101">
        <f>อุดรธานี!AQ204</f>
        <v>1515570.39</v>
      </c>
      <c r="N406" s="98"/>
      <c r="O406" s="98"/>
      <c r="P406" s="98"/>
      <c r="Q406" s="90">
        <f t="shared" si="14"/>
        <v>1231131.03</v>
      </c>
      <c r="R406" s="91">
        <f t="shared" si="15"/>
        <v>800.3209265734265</v>
      </c>
    </row>
    <row r="407" spans="1:18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990</v>
      </c>
      <c r="H407" s="99">
        <v>2689</v>
      </c>
      <c r="I407" s="97">
        <v>2</v>
      </c>
      <c r="J407" s="100">
        <f>อุดรธานี!F205</f>
        <v>1359696.51</v>
      </c>
      <c r="K407" s="101">
        <f>อุดรธานี!AO205</f>
        <v>1608502.33</v>
      </c>
      <c r="L407" s="101">
        <f>อุดรธานี!AP205</f>
        <v>2507441.41</v>
      </c>
      <c r="M407" s="101">
        <f>อุดรธานี!AQ205</f>
        <v>1547706.55</v>
      </c>
      <c r="N407" s="98"/>
      <c r="O407" s="98"/>
      <c r="P407" s="98"/>
      <c r="Q407" s="90">
        <f t="shared" si="14"/>
        <v>959734.8600000001</v>
      </c>
      <c r="R407" s="91">
        <f t="shared" si="15"/>
        <v>932.48100037188556</v>
      </c>
    </row>
    <row r="408" spans="1:18" s="170" customFormat="1" x14ac:dyDescent="0.7">
      <c r="A408" s="166">
        <v>10</v>
      </c>
      <c r="B408" s="167" t="s">
        <v>50</v>
      </c>
      <c r="C408" s="167" t="s">
        <v>333</v>
      </c>
      <c r="D408" s="167" t="s">
        <v>141</v>
      </c>
      <c r="E408" s="167" t="s">
        <v>41</v>
      </c>
      <c r="F408" s="167" t="s">
        <v>166</v>
      </c>
      <c r="G408" s="167" t="s">
        <v>991</v>
      </c>
      <c r="H408" s="168">
        <v>1018</v>
      </c>
      <c r="I408" s="166">
        <v>1</v>
      </c>
      <c r="J408" s="100">
        <f>อุดรธานี!F206</f>
        <v>627521.78</v>
      </c>
      <c r="K408" s="101">
        <f>อุดรธานี!AO206</f>
        <v>832328.12</v>
      </c>
      <c r="L408" s="101">
        <f>อุดรธานี!AP206</f>
        <v>1065664.96</v>
      </c>
      <c r="M408" s="101">
        <f>อุดรธานี!AQ206</f>
        <v>371657.83</v>
      </c>
      <c r="N408" s="167"/>
      <c r="O408" s="167"/>
      <c r="P408" s="167"/>
      <c r="Q408" s="169">
        <f t="shared" si="14"/>
        <v>694007.12999999989</v>
      </c>
      <c r="R408" s="169">
        <f t="shared" si="15"/>
        <v>1046.8221611001964</v>
      </c>
    </row>
    <row r="409" spans="1:18" s="109" customForma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9632433.5499999989</v>
      </c>
      <c r="K409" s="106">
        <f>SUM(K399:K408)</f>
        <v>10752839.639999999</v>
      </c>
      <c r="L409" s="106">
        <f>SUM(L399:L408)</f>
        <v>19806751.550000001</v>
      </c>
      <c r="M409" s="106">
        <f>SUM(M399:M408)</f>
        <v>10207260.23</v>
      </c>
      <c r="N409" s="104">
        <v>9</v>
      </c>
      <c r="O409" s="104">
        <v>9</v>
      </c>
      <c r="P409" s="104">
        <v>0</v>
      </c>
      <c r="Q409" s="107">
        <f t="shared" si="14"/>
        <v>9599491.3200000003</v>
      </c>
      <c r="R409" s="108">
        <f>L409/H409</f>
        <v>967.12654052734376</v>
      </c>
    </row>
    <row r="410" spans="1:18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992</v>
      </c>
      <c r="H411" s="99">
        <v>3383</v>
      </c>
      <c r="I411" s="97">
        <v>3</v>
      </c>
      <c r="J411" s="100">
        <f>อุดรธานี!F207</f>
        <v>878095.57</v>
      </c>
      <c r="K411" s="101">
        <f>อุดรธานี!AO207</f>
        <v>967989.75</v>
      </c>
      <c r="L411" s="101">
        <f>อุดรธานี!AP207</f>
        <v>3167764.83</v>
      </c>
      <c r="M411" s="101">
        <f>อุดรธานี!AQ207</f>
        <v>2423181.25</v>
      </c>
      <c r="N411" s="98"/>
      <c r="O411" s="98"/>
      <c r="P411" s="98"/>
      <c r="Q411" s="90">
        <f t="shared" si="14"/>
        <v>744583.58000000007</v>
      </c>
      <c r="R411" s="91">
        <f t="shared" si="15"/>
        <v>936.37742536210465</v>
      </c>
    </row>
    <row r="412" spans="1:18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993</v>
      </c>
      <c r="H412" s="99">
        <v>2911</v>
      </c>
      <c r="I412" s="97">
        <v>2</v>
      </c>
      <c r="J412" s="100">
        <f>อุดรธานี!F208</f>
        <v>600398.38</v>
      </c>
      <c r="K412" s="101">
        <f>อุดรธานี!AO208</f>
        <v>688429.9</v>
      </c>
      <c r="L412" s="101">
        <f>อุดรธานี!AP208</f>
        <v>1956890.26</v>
      </c>
      <c r="M412" s="101">
        <f>อุดรธานี!AQ208</f>
        <v>1198156.96</v>
      </c>
      <c r="N412" s="98"/>
      <c r="O412" s="98"/>
      <c r="P412" s="98"/>
      <c r="Q412" s="90">
        <f t="shared" si="14"/>
        <v>758733.3</v>
      </c>
      <c r="R412" s="91">
        <f t="shared" si="15"/>
        <v>672.23986946066645</v>
      </c>
    </row>
    <row r="413" spans="1:18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994</v>
      </c>
      <c r="H413" s="99">
        <v>5486</v>
      </c>
      <c r="I413" s="97">
        <v>4</v>
      </c>
      <c r="J413" s="100">
        <f>อุดรธานี!F209</f>
        <v>1879671.89</v>
      </c>
      <c r="K413" s="101">
        <f>อุดรธานี!AO209</f>
        <v>2146957.48</v>
      </c>
      <c r="L413" s="101">
        <f>อุดรธานี!AP209</f>
        <v>5240319.04</v>
      </c>
      <c r="M413" s="101">
        <f>อุดรธานี!AQ209</f>
        <v>3458372.02</v>
      </c>
      <c r="N413" s="98"/>
      <c r="O413" s="98"/>
      <c r="P413" s="98"/>
      <c r="Q413" s="90">
        <f t="shared" si="14"/>
        <v>1781947.02</v>
      </c>
      <c r="R413" s="91">
        <f t="shared" si="15"/>
        <v>955.21674079475031</v>
      </c>
    </row>
    <row r="414" spans="1:18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995</v>
      </c>
      <c r="H414" s="99">
        <v>3301</v>
      </c>
      <c r="I414" s="97">
        <v>3</v>
      </c>
      <c r="J414" s="100">
        <f>อุดรธานี!F210</f>
        <v>518525.48</v>
      </c>
      <c r="K414" s="101">
        <f>อุดรธานี!AO210</f>
        <v>626169.09</v>
      </c>
      <c r="L414" s="101">
        <f>อุดรธานี!AP210</f>
        <v>2181316.9</v>
      </c>
      <c r="M414" s="101">
        <f>อุดรธานี!AQ210</f>
        <v>1699445.9800000002</v>
      </c>
      <c r="N414" s="98"/>
      <c r="O414" s="98"/>
      <c r="P414" s="98"/>
      <c r="Q414" s="90">
        <f>L414-M414</f>
        <v>481870.91999999969</v>
      </c>
      <c r="R414" s="91">
        <f t="shared" si="15"/>
        <v>660.80487730990603</v>
      </c>
    </row>
    <row r="415" spans="1:18" s="109" customForma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3876691.32</v>
      </c>
      <c r="K415" s="106">
        <f>SUM(K410:K414)</f>
        <v>4429546.22</v>
      </c>
      <c r="L415" s="106">
        <f>SUM(L410:L414)</f>
        <v>12546291.029999999</v>
      </c>
      <c r="M415" s="106">
        <f>SUM(M410:M414)</f>
        <v>8779156.2100000009</v>
      </c>
      <c r="N415" s="104">
        <v>4</v>
      </c>
      <c r="O415" s="104">
        <v>4</v>
      </c>
      <c r="P415" s="104">
        <f>N415-O415</f>
        <v>0</v>
      </c>
      <c r="Q415" s="107">
        <f t="shared" si="14"/>
        <v>3767134.8199999984</v>
      </c>
      <c r="R415" s="108">
        <f>L415/H415</f>
        <v>831.92699622040971</v>
      </c>
    </row>
    <row r="416" spans="1:18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851</v>
      </c>
      <c r="H417" s="99">
        <v>3601</v>
      </c>
      <c r="I417" s="97">
        <v>3</v>
      </c>
      <c r="J417" s="100">
        <f>อุดรธานี!F65</f>
        <v>1814951.4</v>
      </c>
      <c r="K417" s="101">
        <f>อุดรธานี!AO65</f>
        <v>1907103.1999999997</v>
      </c>
      <c r="L417" s="101">
        <f>อุดรธานี!AP65</f>
        <v>2675992.6900000004</v>
      </c>
      <c r="M417" s="101">
        <f>อุดรธานี!AQ65</f>
        <v>2655608.16</v>
      </c>
      <c r="N417" s="98"/>
      <c r="O417" s="98"/>
      <c r="P417" s="98"/>
      <c r="Q417" s="107">
        <f>L417-M417</f>
        <v>20384.530000000261</v>
      </c>
      <c r="R417" s="108">
        <f>L417/H417</f>
        <v>743.12487920022227</v>
      </c>
    </row>
    <row r="418" spans="1:18" s="109" customForma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1814951.4</v>
      </c>
      <c r="K418" s="106">
        <f>SUM(K416:K417)</f>
        <v>1907103.1999999997</v>
      </c>
      <c r="L418" s="106">
        <f>SUM(L416:L417)</f>
        <v>2675992.6900000004</v>
      </c>
      <c r="M418" s="106">
        <f>SUM(M416:M417)</f>
        <v>2655608.16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996</v>
      </c>
      <c r="H420" s="99">
        <v>3953</v>
      </c>
      <c r="I420" s="97">
        <v>3</v>
      </c>
      <c r="J420" s="102">
        <f>อุดรธานี!F211</f>
        <v>1587206.49</v>
      </c>
      <c r="K420" s="101">
        <f>อุดรธานี!AO211</f>
        <v>2044204.21</v>
      </c>
      <c r="L420" s="101">
        <f>อุดรธานี!AP211</f>
        <v>1949352.69</v>
      </c>
      <c r="M420" s="101">
        <f>อุดรธานี!AQ211</f>
        <v>1478934.6300000001</v>
      </c>
      <c r="N420" s="98"/>
      <c r="O420" s="98"/>
      <c r="P420" s="98"/>
      <c r="Q420" s="90">
        <f t="shared" si="14"/>
        <v>470418.05999999982</v>
      </c>
      <c r="R420" s="91">
        <f t="shared" si="15"/>
        <v>493.13247912977482</v>
      </c>
    </row>
    <row r="421" spans="1:18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997</v>
      </c>
      <c r="H421" s="99">
        <v>3395</v>
      </c>
      <c r="I421" s="97">
        <v>3</v>
      </c>
      <c r="J421" s="102">
        <f>อุดรธานี!F212</f>
        <v>959719.83</v>
      </c>
      <c r="K421" s="101">
        <f>อุดรธานี!AO212</f>
        <v>1404715.85</v>
      </c>
      <c r="L421" s="101">
        <f>อุดรธานี!AP212</f>
        <v>3014436.6099999994</v>
      </c>
      <c r="M421" s="101">
        <f>อุดรธานี!AQ212</f>
        <v>1570675.41</v>
      </c>
      <c r="N421" s="98"/>
      <c r="O421" s="98"/>
      <c r="P421" s="98"/>
      <c r="Q421" s="90">
        <f t="shared" si="14"/>
        <v>1443761.1999999995</v>
      </c>
      <c r="R421" s="91">
        <f t="shared" si="15"/>
        <v>887.90474521354918</v>
      </c>
    </row>
    <row r="422" spans="1:18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998</v>
      </c>
      <c r="H422" s="99">
        <v>2697</v>
      </c>
      <c r="I422" s="97">
        <v>2</v>
      </c>
      <c r="J422" s="102">
        <f>อุดรธานี!F213</f>
        <v>1065009.78</v>
      </c>
      <c r="K422" s="101">
        <f>อุดรธานี!AO213</f>
        <v>1296828.3599999999</v>
      </c>
      <c r="L422" s="101">
        <f>อุดรธานี!AP213</f>
        <v>2491392.8499999996</v>
      </c>
      <c r="M422" s="101">
        <f>อุดรธานี!AQ213</f>
        <v>1773524.44</v>
      </c>
      <c r="N422" s="98"/>
      <c r="O422" s="98"/>
      <c r="P422" s="98"/>
      <c r="Q422" s="90">
        <f t="shared" si="14"/>
        <v>717868.40999999968</v>
      </c>
      <c r="R422" s="91">
        <f t="shared" si="15"/>
        <v>923.76449758991453</v>
      </c>
    </row>
    <row r="423" spans="1:18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999</v>
      </c>
      <c r="H423" s="99">
        <v>5919</v>
      </c>
      <c r="I423" s="97">
        <v>4</v>
      </c>
      <c r="J423" s="102">
        <f>อุดรธานี!F214</f>
        <v>1520649.47</v>
      </c>
      <c r="K423" s="101">
        <f>อุดรธานี!AO214</f>
        <v>1762056.85</v>
      </c>
      <c r="L423" s="101">
        <f>อุดรธานี!AP214</f>
        <v>3987906.49</v>
      </c>
      <c r="M423" s="101">
        <f>อุดรธานี!AQ214</f>
        <v>2767720.33</v>
      </c>
      <c r="N423" s="98"/>
      <c r="O423" s="98"/>
      <c r="P423" s="98"/>
      <c r="Q423" s="90">
        <f t="shared" si="14"/>
        <v>1220186.1600000001</v>
      </c>
      <c r="R423" s="91">
        <f t="shared" si="15"/>
        <v>673.74666159824301</v>
      </c>
    </row>
    <row r="424" spans="1:18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1000</v>
      </c>
      <c r="H424" s="99">
        <v>1598</v>
      </c>
      <c r="I424" s="97">
        <v>2</v>
      </c>
      <c r="J424" s="102">
        <f>อุดรธานี!F215</f>
        <v>889933.08</v>
      </c>
      <c r="K424" s="101">
        <f>อุดรธานี!AO215</f>
        <v>997429.55999999994</v>
      </c>
      <c r="L424" s="101">
        <f>อุดรธานี!AP215</f>
        <v>1515227.5699999998</v>
      </c>
      <c r="M424" s="101">
        <f>อุดรธานี!AQ215</f>
        <v>809279.08000000007</v>
      </c>
      <c r="N424" s="98"/>
      <c r="O424" s="98"/>
      <c r="P424" s="98"/>
      <c r="Q424" s="90">
        <f t="shared" si="14"/>
        <v>705948.48999999976</v>
      </c>
      <c r="R424" s="91">
        <f t="shared" si="15"/>
        <v>948.2024843554442</v>
      </c>
    </row>
    <row r="425" spans="1:18" s="109" customForma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6022518.6499999994</v>
      </c>
      <c r="K425" s="141">
        <f>SUM(K419:K424)</f>
        <v>7505234.8299999991</v>
      </c>
      <c r="L425" s="106">
        <f>SUM(L419:L424)</f>
        <v>12958316.209999999</v>
      </c>
      <c r="M425" s="106">
        <f>SUM(M419:M424)</f>
        <v>8400133.8900000006</v>
      </c>
      <c r="N425" s="104">
        <v>5</v>
      </c>
      <c r="O425" s="104">
        <v>5</v>
      </c>
      <c r="P425" s="104">
        <f>N425-O425</f>
        <v>0</v>
      </c>
      <c r="Q425" s="107">
        <f t="shared" si="14"/>
        <v>4558182.3199999984</v>
      </c>
      <c r="R425" s="108">
        <f>L425/H425</f>
        <v>737.86107561781114</v>
      </c>
    </row>
    <row r="426" spans="1:18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1001</v>
      </c>
      <c r="H427" s="99">
        <v>6116</v>
      </c>
      <c r="I427" s="97">
        <v>5</v>
      </c>
      <c r="J427" s="102">
        <f>อุดรธานี!F216</f>
        <v>607845.97</v>
      </c>
      <c r="K427" s="101">
        <f>อุดรธานี!AO216</f>
        <v>684509.56</v>
      </c>
      <c r="L427" s="101">
        <f>อุดรธานี!AP216</f>
        <v>2592131.46</v>
      </c>
      <c r="M427" s="101">
        <f>อุดรธานี!AQ216</f>
        <v>2551425.4900000002</v>
      </c>
      <c r="N427" s="98"/>
      <c r="O427" s="98"/>
      <c r="P427" s="98"/>
      <c r="Q427" s="90">
        <f t="shared" si="14"/>
        <v>40705.969999999739</v>
      </c>
      <c r="R427" s="91">
        <f t="shared" si="15"/>
        <v>423.82790385873119</v>
      </c>
    </row>
    <row r="428" spans="1:18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1002</v>
      </c>
      <c r="H428" s="99">
        <v>2482</v>
      </c>
      <c r="I428" s="97">
        <v>2</v>
      </c>
      <c r="J428" s="102">
        <f>อุดรธานี!F217</f>
        <v>698063.19</v>
      </c>
      <c r="K428" s="101">
        <f>อุดรธานี!AO217</f>
        <v>746717.98</v>
      </c>
      <c r="L428" s="101">
        <f>อุดรธานี!AP217</f>
        <v>1468325.03</v>
      </c>
      <c r="M428" s="101">
        <f>อุดรธานี!AQ217</f>
        <v>1282150.4699999997</v>
      </c>
      <c r="N428" s="98"/>
      <c r="O428" s="98"/>
      <c r="P428" s="98"/>
      <c r="Q428" s="90">
        <f t="shared" si="14"/>
        <v>186174.56000000029</v>
      </c>
      <c r="R428" s="91">
        <f t="shared" si="15"/>
        <v>591.58945608380338</v>
      </c>
    </row>
    <row r="429" spans="1:18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1003</v>
      </c>
      <c r="H429" s="99">
        <v>2658</v>
      </c>
      <c r="I429" s="97">
        <v>2</v>
      </c>
      <c r="J429" s="102">
        <f>อุดรธานี!F218</f>
        <v>317437.31</v>
      </c>
      <c r="K429" s="101">
        <f>อุดรธานี!AO218</f>
        <v>354659.08</v>
      </c>
      <c r="L429" s="101">
        <f>อุดรธานี!AP218</f>
        <v>2185991.4</v>
      </c>
      <c r="M429" s="101">
        <f>อุดรธานี!AQ218</f>
        <v>1895397.1199999999</v>
      </c>
      <c r="N429" s="98"/>
      <c r="O429" s="98"/>
      <c r="P429" s="98"/>
      <c r="Q429" s="90">
        <f t="shared" si="14"/>
        <v>290594.28000000003</v>
      </c>
      <c r="R429" s="91">
        <f t="shared" si="15"/>
        <v>822.41963882618506</v>
      </c>
    </row>
    <row r="430" spans="1:18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1004</v>
      </c>
      <c r="H430" s="99">
        <v>7912</v>
      </c>
      <c r="I430" s="97">
        <v>5</v>
      </c>
      <c r="J430" s="102">
        <f>อุดรธานี!F219</f>
        <v>504022.19</v>
      </c>
      <c r="K430" s="101">
        <f>อุดรธานี!AO219</f>
        <v>715789.34999999986</v>
      </c>
      <c r="L430" s="101">
        <f>อุดรธานี!AP219</f>
        <v>4685405.96</v>
      </c>
      <c r="M430" s="101">
        <f>อุดรธานี!AQ219</f>
        <v>5291475.45</v>
      </c>
      <c r="N430" s="98"/>
      <c r="O430" s="98"/>
      <c r="P430" s="98"/>
      <c r="Q430" s="90">
        <f t="shared" si="14"/>
        <v>-606069.49000000022</v>
      </c>
      <c r="R430" s="91">
        <f t="shared" si="15"/>
        <v>592.18983316481297</v>
      </c>
    </row>
    <row r="431" spans="1:18" s="109" customForma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2127368.66</v>
      </c>
      <c r="K431" s="106">
        <f>SUM(K426:K430)</f>
        <v>2501675.9699999997</v>
      </c>
      <c r="L431" s="106">
        <f>SUM(L426:L430)</f>
        <v>10931853.850000001</v>
      </c>
      <c r="M431" s="106">
        <f>SUM(M426:M430)</f>
        <v>11020448.530000001</v>
      </c>
      <c r="N431" s="104">
        <v>4</v>
      </c>
      <c r="O431" s="104">
        <v>4</v>
      </c>
      <c r="P431" s="104">
        <f>N431-O431</f>
        <v>0</v>
      </c>
      <c r="Q431" s="107">
        <f t="shared" si="14"/>
        <v>-88594.679999999702</v>
      </c>
      <c r="R431" s="108">
        <f t="shared" si="15"/>
        <v>570.31791788397334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179642528.22000003</v>
      </c>
      <c r="K432" s="122">
        <f t="shared" si="16"/>
        <v>241583874.04999998</v>
      </c>
      <c r="L432" s="121">
        <f t="shared" si="16"/>
        <v>598331057.70000005</v>
      </c>
      <c r="M432" s="121">
        <f t="shared" si="16"/>
        <v>493848169.4000001</v>
      </c>
      <c r="N432" s="119">
        <f t="shared" si="16"/>
        <v>209</v>
      </c>
      <c r="O432" s="119">
        <f t="shared" si="16"/>
        <v>209</v>
      </c>
      <c r="P432" s="119">
        <f>N432-O432</f>
        <v>0</v>
      </c>
      <c r="Q432" s="107">
        <f t="shared" si="14"/>
        <v>104482888.29999995</v>
      </c>
      <c r="R432" s="108">
        <f t="shared" si="15"/>
        <v>588.79841141912448</v>
      </c>
    </row>
    <row r="433" spans="1:18" ht="24" customHeight="1" thickTop="1" thickBot="1" x14ac:dyDescent="0.75">
      <c r="A433" s="123"/>
      <c r="B433" s="124"/>
      <c r="C433" s="124"/>
      <c r="D433" s="124"/>
      <c r="E433" s="360" t="s">
        <v>349</v>
      </c>
      <c r="F433" s="361"/>
      <c r="G433" s="362"/>
      <c r="H433" s="125"/>
      <c r="I433" s="123"/>
      <c r="J433" s="126">
        <f>J432/O432</f>
        <v>859533.62784689013</v>
      </c>
      <c r="K433" s="127">
        <f>K432/O432</f>
        <v>1155903.7035885167</v>
      </c>
      <c r="L433" s="126">
        <f>L432/O432</f>
        <v>2862828.0272727273</v>
      </c>
      <c r="M433" s="126">
        <f>M432/O432</f>
        <v>2362909.9014354073</v>
      </c>
      <c r="N433" s="171"/>
      <c r="O433" s="171"/>
      <c r="P433" s="171"/>
      <c r="Q433" s="90">
        <f t="shared" si="14"/>
        <v>499918.12583732</v>
      </c>
    </row>
    <row r="434" spans="1:18" ht="25.2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668</v>
      </c>
      <c r="H435" s="99">
        <v>6960</v>
      </c>
      <c r="I435" s="97">
        <v>5</v>
      </c>
      <c r="J435" s="100">
        <f>SUM('เลย '!F4)</f>
        <v>1347272.31</v>
      </c>
      <c r="K435" s="101">
        <f>SUM('เลย '!AO4)</f>
        <v>1436724.31</v>
      </c>
      <c r="L435" s="102">
        <f>'เลย '!AP4</f>
        <v>2771565.83</v>
      </c>
      <c r="M435" s="102">
        <f>'เลย '!AQ4</f>
        <v>2986960.9799999995</v>
      </c>
      <c r="N435" s="98"/>
      <c r="O435" s="98"/>
      <c r="P435" s="98"/>
      <c r="Q435" s="90">
        <f t="shared" si="14"/>
        <v>-215395.14999999944</v>
      </c>
      <c r="R435" s="91">
        <f t="shared" si="15"/>
        <v>398.21348132183908</v>
      </c>
    </row>
    <row r="436" spans="1:18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669</v>
      </c>
      <c r="H436" s="99">
        <v>2157</v>
      </c>
      <c r="I436" s="97">
        <v>2</v>
      </c>
      <c r="J436" s="100">
        <f>SUM('เลย '!F5)</f>
        <v>402376.88</v>
      </c>
      <c r="K436" s="101">
        <f>SUM('เลย '!AO5)</f>
        <v>628200.66</v>
      </c>
      <c r="L436" s="102">
        <f>'เลย '!AP5</f>
        <v>1537092.36</v>
      </c>
      <c r="M436" s="102">
        <f>'เลย '!AQ5</f>
        <v>1400789.62</v>
      </c>
      <c r="N436" s="98"/>
      <c r="O436" s="98"/>
      <c r="P436" s="98"/>
      <c r="Q436" s="90">
        <f t="shared" si="14"/>
        <v>136302.74</v>
      </c>
      <c r="R436" s="91">
        <f t="shared" si="15"/>
        <v>712.60656467315721</v>
      </c>
    </row>
    <row r="437" spans="1:18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670</v>
      </c>
      <c r="H437" s="99">
        <v>6575</v>
      </c>
      <c r="I437" s="97">
        <v>5</v>
      </c>
      <c r="J437" s="100">
        <f>SUM('เลย '!F6)</f>
        <v>398854.43</v>
      </c>
      <c r="K437" s="101">
        <f>SUM('เลย '!AO6)</f>
        <v>390080.22</v>
      </c>
      <c r="L437" s="102">
        <f>'เลย '!AP6</f>
        <v>3810689.98</v>
      </c>
      <c r="M437" s="102">
        <f>'เลย '!AQ6</f>
        <v>3607947.74</v>
      </c>
      <c r="N437" s="98"/>
      <c r="O437" s="98"/>
      <c r="P437" s="98"/>
      <c r="Q437" s="90">
        <f t="shared" si="14"/>
        <v>202742.23999999976</v>
      </c>
      <c r="R437" s="91">
        <f t="shared" si="15"/>
        <v>579.57262053231943</v>
      </c>
    </row>
    <row r="438" spans="1:18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671</v>
      </c>
      <c r="H438" s="99">
        <v>3382</v>
      </c>
      <c r="I438" s="97">
        <v>3</v>
      </c>
      <c r="J438" s="100">
        <f>SUM('เลย '!F7)</f>
        <v>615587.56000000006</v>
      </c>
      <c r="K438" s="101">
        <f>SUM('เลย '!AO7)</f>
        <v>797198.9</v>
      </c>
      <c r="L438" s="102">
        <f>'เลย '!AP7</f>
        <v>2057280.5899999999</v>
      </c>
      <c r="M438" s="102">
        <f>'เลย '!AQ7</f>
        <v>1737348.71</v>
      </c>
      <c r="N438" s="98"/>
      <c r="O438" s="98"/>
      <c r="P438" s="98"/>
      <c r="Q438" s="90">
        <f t="shared" si="14"/>
        <v>319931.87999999989</v>
      </c>
      <c r="R438" s="91">
        <f t="shared" si="15"/>
        <v>608.30295387344756</v>
      </c>
    </row>
    <row r="439" spans="1:18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672</v>
      </c>
      <c r="H439" s="99">
        <v>3200</v>
      </c>
      <c r="I439" s="97">
        <v>3</v>
      </c>
      <c r="J439" s="100">
        <f>SUM('เลย '!F8)</f>
        <v>480908.14</v>
      </c>
      <c r="K439" s="101">
        <f>SUM('เลย '!AO8)</f>
        <v>551217.58000000007</v>
      </c>
      <c r="L439" s="102">
        <f>'เลย '!AP8</f>
        <v>1508859.33</v>
      </c>
      <c r="M439" s="102">
        <f>'เลย '!AQ8</f>
        <v>1377777.75</v>
      </c>
      <c r="N439" s="98"/>
      <c r="O439" s="98"/>
      <c r="P439" s="98"/>
      <c r="Q439" s="90">
        <f t="shared" si="14"/>
        <v>131081.58000000007</v>
      </c>
      <c r="R439" s="91">
        <f t="shared" si="15"/>
        <v>471.51854062500001</v>
      </c>
    </row>
    <row r="440" spans="1:18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673</v>
      </c>
      <c r="H440" s="99">
        <v>3215</v>
      </c>
      <c r="I440" s="97">
        <v>3</v>
      </c>
      <c r="J440" s="100">
        <f>SUM('เลย '!F9)</f>
        <v>840994.26</v>
      </c>
      <c r="K440" s="101">
        <f>SUM('เลย '!AO9)</f>
        <v>1006828.25</v>
      </c>
      <c r="L440" s="102">
        <f>'เลย '!AP9</f>
        <v>1973582.14</v>
      </c>
      <c r="M440" s="102">
        <f>'เลย '!AQ9</f>
        <v>1540698.3199999998</v>
      </c>
      <c r="N440" s="98"/>
      <c r="O440" s="98"/>
      <c r="P440" s="98"/>
      <c r="Q440" s="90">
        <f t="shared" si="14"/>
        <v>432883.82000000007</v>
      </c>
      <c r="R440" s="91">
        <f t="shared" si="15"/>
        <v>613.86691757387246</v>
      </c>
    </row>
    <row r="441" spans="1:18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674</v>
      </c>
      <c r="H441" s="99">
        <v>1812</v>
      </c>
      <c r="I441" s="97">
        <v>2</v>
      </c>
      <c r="J441" s="100">
        <f>SUM('เลย '!F10)</f>
        <v>732456.48</v>
      </c>
      <c r="K441" s="101">
        <f>SUM('เลย '!AO10)</f>
        <v>907266.83</v>
      </c>
      <c r="L441" s="102">
        <f>'เลย '!AP10</f>
        <v>2470947.13</v>
      </c>
      <c r="M441" s="102">
        <f>'เลย '!AQ10</f>
        <v>2159024.8499999996</v>
      </c>
      <c r="N441" s="98"/>
      <c r="O441" s="98"/>
      <c r="P441" s="98"/>
      <c r="Q441" s="90">
        <f t="shared" si="14"/>
        <v>311922.28000000026</v>
      </c>
      <c r="R441" s="91">
        <f t="shared" si="15"/>
        <v>1363.6573565121412</v>
      </c>
    </row>
    <row r="442" spans="1:18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675</v>
      </c>
      <c r="H442" s="99">
        <v>6309</v>
      </c>
      <c r="I442" s="97">
        <v>5</v>
      </c>
      <c r="J442" s="100">
        <f>SUM('เลย '!F11)</f>
        <v>2117597.36</v>
      </c>
      <c r="K442" s="101">
        <f>SUM('เลย '!AO11)</f>
        <v>2392755.11</v>
      </c>
      <c r="L442" s="102">
        <f>'เลย '!AP11</f>
        <v>4804658.91</v>
      </c>
      <c r="M442" s="102">
        <f>'เลย '!AQ11</f>
        <v>3274070.7800000003</v>
      </c>
      <c r="N442" s="98"/>
      <c r="O442" s="98"/>
      <c r="P442" s="98"/>
      <c r="Q442" s="90">
        <f t="shared" si="14"/>
        <v>1530588.13</v>
      </c>
      <c r="R442" s="91">
        <f t="shared" si="15"/>
        <v>761.55633380884456</v>
      </c>
    </row>
    <row r="443" spans="1:18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676</v>
      </c>
      <c r="H443" s="99">
        <v>2431</v>
      </c>
      <c r="I443" s="97">
        <v>2</v>
      </c>
      <c r="J443" s="100">
        <f>SUM('เลย '!F12)</f>
        <v>677335.25</v>
      </c>
      <c r="K443" s="101">
        <f>SUM('เลย '!AO12)</f>
        <v>772219.5</v>
      </c>
      <c r="L443" s="102">
        <f>'เลย '!AP12</f>
        <v>2444113.64</v>
      </c>
      <c r="M443" s="102">
        <f>'เลย '!AQ12</f>
        <v>2278693.0699999998</v>
      </c>
      <c r="N443" s="98"/>
      <c r="O443" s="98"/>
      <c r="P443" s="98"/>
      <c r="Q443" s="90">
        <f t="shared" si="14"/>
        <v>165420.5700000003</v>
      </c>
      <c r="R443" s="91">
        <f t="shared" si="15"/>
        <v>1005.3943397778693</v>
      </c>
    </row>
    <row r="444" spans="1:18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677</v>
      </c>
      <c r="H444" s="99">
        <v>5164</v>
      </c>
      <c r="I444" s="97">
        <v>4</v>
      </c>
      <c r="J444" s="100">
        <f>SUM('เลย '!F13)</f>
        <v>1141562.02</v>
      </c>
      <c r="K444" s="101">
        <f>SUM('เลย '!AO13)</f>
        <v>1257575.6400000001</v>
      </c>
      <c r="L444" s="102">
        <f>'เลย '!AP13</f>
        <v>2049522.6800000002</v>
      </c>
      <c r="M444" s="102">
        <f>'เลย '!AQ13</f>
        <v>1728900.7999999998</v>
      </c>
      <c r="N444" s="98"/>
      <c r="O444" s="98"/>
      <c r="P444" s="98"/>
      <c r="Q444" s="90">
        <f t="shared" si="14"/>
        <v>320621.88000000035</v>
      </c>
      <c r="R444" s="91">
        <f t="shared" si="15"/>
        <v>396.88665375677772</v>
      </c>
    </row>
    <row r="445" spans="1:18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678</v>
      </c>
      <c r="H445" s="99">
        <v>3157</v>
      </c>
      <c r="I445" s="97">
        <v>3</v>
      </c>
      <c r="J445" s="100">
        <f>SUM('เลย '!F14)</f>
        <v>300323</v>
      </c>
      <c r="K445" s="101">
        <f>SUM('เลย '!AO14)</f>
        <v>444223.33</v>
      </c>
      <c r="L445" s="102">
        <f>'เลย '!AP14</f>
        <v>2216607.1</v>
      </c>
      <c r="M445" s="102">
        <f>'เลย '!AQ14</f>
        <v>1858305.9000000001</v>
      </c>
      <c r="N445" s="98"/>
      <c r="O445" s="98"/>
      <c r="P445" s="98"/>
      <c r="Q445" s="90">
        <f t="shared" si="14"/>
        <v>358301.19999999995</v>
      </c>
      <c r="R445" s="91">
        <f t="shared" si="15"/>
        <v>702.12451694646825</v>
      </c>
    </row>
    <row r="446" spans="1:18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679</v>
      </c>
      <c r="H446" s="99">
        <v>5175</v>
      </c>
      <c r="I446" s="97">
        <v>4</v>
      </c>
      <c r="J446" s="100">
        <f>SUM('เลย '!F15)</f>
        <v>1550239.67</v>
      </c>
      <c r="K446" s="101">
        <f>SUM('เลย '!AO15)</f>
        <v>1544724.73</v>
      </c>
      <c r="L446" s="102">
        <f>'เลย '!AP15</f>
        <v>2779153.83</v>
      </c>
      <c r="M446" s="102">
        <f>'เลย '!AQ15</f>
        <v>2335678.2399999998</v>
      </c>
      <c r="N446" s="98"/>
      <c r="O446" s="98"/>
      <c r="P446" s="98"/>
      <c r="Q446" s="90">
        <f t="shared" si="14"/>
        <v>443475.59000000032</v>
      </c>
      <c r="R446" s="91">
        <f t="shared" si="15"/>
        <v>537.03455652173909</v>
      </c>
    </row>
    <row r="447" spans="1:18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680</v>
      </c>
      <c r="H447" s="99">
        <v>3202</v>
      </c>
      <c r="I447" s="97">
        <v>3</v>
      </c>
      <c r="J447" s="100">
        <f>SUM('เลย '!F16)</f>
        <v>655042.18999999994</v>
      </c>
      <c r="K447" s="101">
        <f>SUM('เลย '!AO16)</f>
        <v>786352.28</v>
      </c>
      <c r="L447" s="102">
        <f>'เลย '!AP16</f>
        <v>2611616.2400000002</v>
      </c>
      <c r="M447" s="102">
        <f>'เลย '!AQ16</f>
        <v>2331371.0100000002</v>
      </c>
      <c r="N447" s="98"/>
      <c r="O447" s="98"/>
      <c r="P447" s="98"/>
      <c r="Q447" s="90">
        <f t="shared" si="14"/>
        <v>280245.23</v>
      </c>
      <c r="R447" s="91">
        <f t="shared" si="15"/>
        <v>815.62031230480954</v>
      </c>
    </row>
    <row r="448" spans="1:18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681</v>
      </c>
      <c r="H448" s="99">
        <v>4707</v>
      </c>
      <c r="I448" s="97">
        <v>4</v>
      </c>
      <c r="J448" s="100">
        <f>SUM('เลย '!F17)</f>
        <v>1129316.07</v>
      </c>
      <c r="K448" s="101">
        <f>SUM('เลย '!AO17)</f>
        <v>1400659.61</v>
      </c>
      <c r="L448" s="102">
        <f>'เลย '!AP17</f>
        <v>3076468.11</v>
      </c>
      <c r="M448" s="102">
        <f>'เลย '!AQ17</f>
        <v>2926502.7199999997</v>
      </c>
      <c r="N448" s="98"/>
      <c r="O448" s="98"/>
      <c r="P448" s="98"/>
      <c r="Q448" s="90">
        <f t="shared" si="14"/>
        <v>149965.39000000013</v>
      </c>
      <c r="R448" s="91">
        <f t="shared" si="15"/>
        <v>653.59424474187381</v>
      </c>
    </row>
    <row r="449" spans="1:18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682</v>
      </c>
      <c r="H449" s="99">
        <v>4252</v>
      </c>
      <c r="I449" s="97">
        <v>3</v>
      </c>
      <c r="J449" s="100">
        <f>SUM('เลย '!F18)</f>
        <v>1219247.7</v>
      </c>
      <c r="K449" s="101">
        <f>SUM('เลย '!AO18)</f>
        <v>1314791.01</v>
      </c>
      <c r="L449" s="102">
        <f>'เลย '!AP18</f>
        <v>3455943.61</v>
      </c>
      <c r="M449" s="102">
        <f>'เลย '!AQ18</f>
        <v>3138743.23</v>
      </c>
      <c r="N449" s="98"/>
      <c r="O449" s="98"/>
      <c r="P449" s="98"/>
      <c r="Q449" s="90">
        <f t="shared" si="14"/>
        <v>317200.37999999989</v>
      </c>
      <c r="R449" s="91">
        <f t="shared" si="15"/>
        <v>812.78071730950137</v>
      </c>
    </row>
    <row r="450" spans="1:18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683</v>
      </c>
      <c r="H450" s="99">
        <v>5508</v>
      </c>
      <c r="I450" s="97">
        <v>4</v>
      </c>
      <c r="J450" s="100">
        <f>SUM('เลย '!F19)</f>
        <v>625238.84</v>
      </c>
      <c r="K450" s="101">
        <f>SUM('เลย '!AO19)</f>
        <v>629675.35</v>
      </c>
      <c r="L450" s="102">
        <f>'เลย '!AP19</f>
        <v>1828011.63</v>
      </c>
      <c r="M450" s="102">
        <f>'เลย '!AQ19</f>
        <v>1948130.5499999998</v>
      </c>
      <c r="N450" s="98"/>
      <c r="O450" s="98"/>
      <c r="P450" s="98"/>
      <c r="Q450" s="90">
        <f t="shared" si="14"/>
        <v>-120118.91999999993</v>
      </c>
      <c r="R450" s="91">
        <f t="shared" si="15"/>
        <v>331.88301198257079</v>
      </c>
    </row>
    <row r="451" spans="1:18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684</v>
      </c>
      <c r="H451" s="99">
        <v>2190</v>
      </c>
      <c r="I451" s="97">
        <v>2</v>
      </c>
      <c r="J451" s="100">
        <f>SUM('เลย '!F20)</f>
        <v>460807.55</v>
      </c>
      <c r="K451" s="101">
        <f>SUM('เลย '!AO20)</f>
        <v>570474.91999999993</v>
      </c>
      <c r="L451" s="102">
        <f>'เลย '!AP20</f>
        <v>1842579.1800000002</v>
      </c>
      <c r="M451" s="102">
        <f>'เลย '!AQ20</f>
        <v>1976381.9600000002</v>
      </c>
      <c r="N451" s="98"/>
      <c r="O451" s="98"/>
      <c r="P451" s="98"/>
      <c r="Q451" s="90">
        <f t="shared" si="14"/>
        <v>-133802.78000000003</v>
      </c>
      <c r="R451" s="91">
        <f t="shared" si="15"/>
        <v>841.36035616438369</v>
      </c>
    </row>
    <row r="452" spans="1:18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685</v>
      </c>
      <c r="H452" s="99">
        <v>2432</v>
      </c>
      <c r="I452" s="97">
        <v>2</v>
      </c>
      <c r="J452" s="100">
        <f>SUM('เลย '!F21)</f>
        <v>516179.99</v>
      </c>
      <c r="K452" s="101">
        <f>SUM('เลย '!AO21)</f>
        <v>597796.68999999994</v>
      </c>
      <c r="L452" s="102">
        <f>'เลย '!AP21</f>
        <v>1192381.3599999999</v>
      </c>
      <c r="M452" s="102">
        <f>'เลย '!AQ21</f>
        <v>1033629.5700000001</v>
      </c>
      <c r="N452" s="98"/>
      <c r="O452" s="98"/>
      <c r="P452" s="98"/>
      <c r="Q452" s="90">
        <f t="shared" si="14"/>
        <v>158751.7899999998</v>
      </c>
      <c r="R452" s="91">
        <f t="shared" si="15"/>
        <v>490.2883881578947</v>
      </c>
    </row>
    <row r="453" spans="1:18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686</v>
      </c>
      <c r="H453" s="99">
        <v>2840</v>
      </c>
      <c r="I453" s="97">
        <v>2</v>
      </c>
      <c r="J453" s="100">
        <f>SUM('เลย '!F22)</f>
        <v>520840.56</v>
      </c>
      <c r="K453" s="101">
        <f>SUM('เลย '!AO22)</f>
        <v>679391.25</v>
      </c>
      <c r="L453" s="102">
        <f>'เลย '!AP22</f>
        <v>1743184.12</v>
      </c>
      <c r="M453" s="102">
        <f>'เลย '!AQ22</f>
        <v>1537357.58</v>
      </c>
      <c r="N453" s="98"/>
      <c r="O453" s="98"/>
      <c r="P453" s="98"/>
      <c r="Q453" s="90">
        <f t="shared" si="14"/>
        <v>205826.54000000004</v>
      </c>
      <c r="R453" s="91">
        <f t="shared" si="15"/>
        <v>613.79722535211272</v>
      </c>
    </row>
    <row r="454" spans="1:18" s="109" customForma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15732180.26</v>
      </c>
      <c r="K454" s="106">
        <f>SUM(K434:K453)</f>
        <v>18108156.169999998</v>
      </c>
      <c r="L454" s="106">
        <f>SUM(L434:L453)</f>
        <v>46174257.770000003</v>
      </c>
      <c r="M454" s="106">
        <f>SUM(M434:M453)</f>
        <v>41178313.379999995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4995944.390000008</v>
      </c>
      <c r="R454" s="108">
        <f>L454/H454</f>
        <v>618.39419523758511</v>
      </c>
    </row>
    <row r="455" spans="1:18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687</v>
      </c>
      <c r="H456" s="99">
        <v>1745</v>
      </c>
      <c r="I456" s="97">
        <v>2</v>
      </c>
      <c r="J456" s="100">
        <f>'เลย '!F23</f>
        <v>729079.53</v>
      </c>
      <c r="K456" s="101">
        <f>SUM('เลย '!AO23)</f>
        <v>817070.75</v>
      </c>
      <c r="L456" s="102">
        <f>'เลย '!AP23</f>
        <v>1489192.9</v>
      </c>
      <c r="M456" s="102">
        <f>'เลย '!AQ23</f>
        <v>1093913.95</v>
      </c>
      <c r="N456" s="98"/>
      <c r="O456" s="98"/>
      <c r="P456" s="98"/>
      <c r="Q456" s="90">
        <f t="shared" si="17"/>
        <v>395278.94999999995</v>
      </c>
      <c r="R456" s="91">
        <f t="shared" ref="R456:R517" si="18">L456/H456</f>
        <v>853.40567335243543</v>
      </c>
    </row>
    <row r="457" spans="1:18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688</v>
      </c>
      <c r="H457" s="99">
        <v>4989</v>
      </c>
      <c r="I457" s="97">
        <v>4</v>
      </c>
      <c r="J457" s="100">
        <f>'เลย '!F24</f>
        <v>976314.06</v>
      </c>
      <c r="K457" s="101">
        <f>SUM('เลย '!AO24)</f>
        <v>1008630.34</v>
      </c>
      <c r="L457" s="102">
        <f>'เลย '!AP24</f>
        <v>2282582.9900000002</v>
      </c>
      <c r="M457" s="102">
        <f>'เลย '!AQ24</f>
        <v>2228735.96</v>
      </c>
      <c r="N457" s="98"/>
      <c r="O457" s="98"/>
      <c r="P457" s="98"/>
      <c r="Q457" s="90">
        <f t="shared" si="17"/>
        <v>53847.030000000261</v>
      </c>
      <c r="R457" s="91">
        <f t="shared" si="18"/>
        <v>457.52314892764088</v>
      </c>
    </row>
    <row r="458" spans="1:18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689</v>
      </c>
      <c r="H458" s="99">
        <v>1240</v>
      </c>
      <c r="I458" s="97">
        <v>1</v>
      </c>
      <c r="J458" s="100">
        <f>'เลย '!F25</f>
        <v>478122.06</v>
      </c>
      <c r="K458" s="101">
        <f>SUM('เลย '!AO25)</f>
        <v>502961.95999999996</v>
      </c>
      <c r="L458" s="102">
        <f>'เลย '!AP25</f>
        <v>1827820.5899999999</v>
      </c>
      <c r="M458" s="102">
        <f>'เลย '!AQ25</f>
        <v>1580084.1099999999</v>
      </c>
      <c r="N458" s="98"/>
      <c r="O458" s="98"/>
      <c r="P458" s="98"/>
      <c r="Q458" s="90">
        <f t="shared" si="17"/>
        <v>247736.47999999998</v>
      </c>
      <c r="R458" s="91">
        <f t="shared" si="18"/>
        <v>1474.0488629032257</v>
      </c>
    </row>
    <row r="459" spans="1:18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690</v>
      </c>
      <c r="H459" s="99">
        <v>3087</v>
      </c>
      <c r="I459" s="97">
        <v>3</v>
      </c>
      <c r="J459" s="100">
        <f>'เลย '!F26</f>
        <v>537891.30000000005</v>
      </c>
      <c r="K459" s="101">
        <f>SUM('เลย '!AO26)</f>
        <v>553114.70000000007</v>
      </c>
      <c r="L459" s="102">
        <f>'เลย '!AP26</f>
        <v>1302084.1200000001</v>
      </c>
      <c r="M459" s="102">
        <f>'เลย '!AQ26</f>
        <v>844542.41</v>
      </c>
      <c r="N459" s="98"/>
      <c r="O459" s="98"/>
      <c r="P459" s="98"/>
      <c r="Q459" s="90">
        <f t="shared" si="17"/>
        <v>457541.71000000008</v>
      </c>
      <c r="R459" s="91">
        <f t="shared" si="18"/>
        <v>421.79595724003889</v>
      </c>
    </row>
    <row r="460" spans="1:18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691</v>
      </c>
      <c r="H460" s="99">
        <v>2421</v>
      </c>
      <c r="I460" s="97">
        <v>2</v>
      </c>
      <c r="J460" s="100">
        <f>'เลย '!F27</f>
        <v>961460.06</v>
      </c>
      <c r="K460" s="101">
        <f>SUM('เลย '!AO27)</f>
        <v>986659.13</v>
      </c>
      <c r="L460" s="102">
        <f>'เลย '!AP27</f>
        <v>2217825.27</v>
      </c>
      <c r="M460" s="102">
        <f>'เลย '!AQ27</f>
        <v>1744219.47</v>
      </c>
      <c r="N460" s="98"/>
      <c r="O460" s="98"/>
      <c r="P460" s="98"/>
      <c r="Q460" s="90">
        <f t="shared" si="17"/>
        <v>473605.80000000005</v>
      </c>
      <c r="R460" s="91">
        <f t="shared" si="18"/>
        <v>916.07817843866167</v>
      </c>
    </row>
    <row r="461" spans="1:18" s="109" customForma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3682867.0100000002</v>
      </c>
      <c r="K461" s="106">
        <f>SUM(K455:K460)</f>
        <v>3868436.88</v>
      </c>
      <c r="L461" s="106">
        <f>SUM(L455:L460)</f>
        <v>9119505.870000001</v>
      </c>
      <c r="M461" s="106">
        <f>SUM(M455:M460)</f>
        <v>7491495.8999999994</v>
      </c>
      <c r="N461" s="104">
        <v>5</v>
      </c>
      <c r="O461" s="104">
        <v>5</v>
      </c>
      <c r="P461" s="104">
        <f>N461-O461</f>
        <v>0</v>
      </c>
      <c r="Q461" s="107">
        <f t="shared" si="17"/>
        <v>1628009.9700000016</v>
      </c>
      <c r="R461" s="108">
        <f>L461/H461</f>
        <v>676.42084779706283</v>
      </c>
    </row>
    <row r="462" spans="1:18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692</v>
      </c>
      <c r="H463" s="99">
        <v>4591</v>
      </c>
      <c r="I463" s="97">
        <v>4</v>
      </c>
      <c r="J463" s="100">
        <f>'เลย '!F28</f>
        <v>1483732.31</v>
      </c>
      <c r="K463" s="101">
        <f>SUM('เลย '!AO28)</f>
        <v>1445666.25</v>
      </c>
      <c r="L463" s="102">
        <f>'เลย '!AP28</f>
        <v>3844560.5700000003</v>
      </c>
      <c r="M463" s="102">
        <f>'เลย '!AQ28</f>
        <v>3000914.7300000004</v>
      </c>
      <c r="N463" s="98"/>
      <c r="O463" s="98"/>
      <c r="P463" s="98"/>
      <c r="Q463" s="90">
        <f t="shared" si="17"/>
        <v>843645.83999999985</v>
      </c>
      <c r="R463" s="91">
        <f t="shared" si="18"/>
        <v>837.41245262470056</v>
      </c>
    </row>
    <row r="464" spans="1:18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693</v>
      </c>
      <c r="H464" s="99">
        <v>2795</v>
      </c>
      <c r="I464" s="97">
        <v>2</v>
      </c>
      <c r="J464" s="100">
        <f>'เลย '!F29</f>
        <v>748629.94</v>
      </c>
      <c r="K464" s="101">
        <f>SUM('เลย '!AO29)</f>
        <v>670467.10999999987</v>
      </c>
      <c r="L464" s="102">
        <f>'เลย '!AP29</f>
        <v>1283813.67</v>
      </c>
      <c r="M464" s="102">
        <f>'เลย '!AQ29</f>
        <v>1114530.19</v>
      </c>
      <c r="N464" s="98"/>
      <c r="O464" s="98"/>
      <c r="P464" s="98"/>
      <c r="Q464" s="90">
        <f t="shared" si="17"/>
        <v>169283.47999999998</v>
      </c>
      <c r="R464" s="91">
        <f t="shared" si="18"/>
        <v>459.32510554561713</v>
      </c>
    </row>
    <row r="465" spans="1:18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694</v>
      </c>
      <c r="H465" s="99">
        <v>3578</v>
      </c>
      <c r="I465" s="97">
        <v>3</v>
      </c>
      <c r="J465" s="100">
        <f>'เลย '!F30</f>
        <v>1196482.78</v>
      </c>
      <c r="K465" s="101">
        <f>SUM('เลย '!AO30)</f>
        <v>1269036.82</v>
      </c>
      <c r="L465" s="102">
        <f>'เลย '!AP30</f>
        <v>2269648.66</v>
      </c>
      <c r="M465" s="102">
        <f>'เลย '!AQ30</f>
        <v>1836076.89</v>
      </c>
      <c r="N465" s="98"/>
      <c r="O465" s="98"/>
      <c r="P465" s="98"/>
      <c r="Q465" s="90">
        <f t="shared" si="17"/>
        <v>433571.77000000025</v>
      </c>
      <c r="R465" s="91">
        <f t="shared" si="18"/>
        <v>634.33444941307994</v>
      </c>
    </row>
    <row r="466" spans="1:18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695</v>
      </c>
      <c r="H466" s="99">
        <v>5176</v>
      </c>
      <c r="I466" s="97">
        <v>4</v>
      </c>
      <c r="J466" s="100">
        <f>'เลย '!F31</f>
        <v>810658.88</v>
      </c>
      <c r="K466" s="101">
        <f>SUM('เลย '!AO31)</f>
        <v>894737.25</v>
      </c>
      <c r="L466" s="102">
        <f>'เลย '!AP31</f>
        <v>2263202.7000000002</v>
      </c>
      <c r="M466" s="102">
        <f>'เลย '!AQ31</f>
        <v>1787924.03</v>
      </c>
      <c r="N466" s="98"/>
      <c r="O466" s="98"/>
      <c r="P466" s="98"/>
      <c r="Q466" s="90">
        <f t="shared" si="17"/>
        <v>475278.67000000016</v>
      </c>
      <c r="R466" s="91">
        <f t="shared" si="18"/>
        <v>437.24936244204019</v>
      </c>
    </row>
    <row r="467" spans="1:18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696</v>
      </c>
      <c r="H467" s="99">
        <v>2328</v>
      </c>
      <c r="I467" s="97">
        <v>2</v>
      </c>
      <c r="J467" s="100">
        <f>'เลย '!F32</f>
        <v>613285</v>
      </c>
      <c r="K467" s="101">
        <f>SUM('เลย '!AO32)</f>
        <v>651266.78</v>
      </c>
      <c r="L467" s="102">
        <f>'เลย '!AP32</f>
        <v>2058520.7999999998</v>
      </c>
      <c r="M467" s="102">
        <f>'เลย '!AQ32</f>
        <v>1764373.54</v>
      </c>
      <c r="N467" s="98"/>
      <c r="O467" s="98"/>
      <c r="P467" s="98"/>
      <c r="Q467" s="90">
        <f t="shared" si="17"/>
        <v>294147.25999999978</v>
      </c>
      <c r="R467" s="91">
        <f t="shared" si="18"/>
        <v>884.24432989690717</v>
      </c>
    </row>
    <row r="468" spans="1:18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697</v>
      </c>
      <c r="H468" s="99">
        <v>1655</v>
      </c>
      <c r="I468" s="97">
        <v>2</v>
      </c>
      <c r="J468" s="100">
        <f>'เลย '!F33</f>
        <v>691354.49</v>
      </c>
      <c r="K468" s="101">
        <f>SUM('เลย '!AO33)</f>
        <v>797728.74</v>
      </c>
      <c r="L468" s="102">
        <f>'เลย '!AP33</f>
        <v>1478485.4300000002</v>
      </c>
      <c r="M468" s="102">
        <f>'เลย '!AQ33</f>
        <v>1168308.1199999999</v>
      </c>
      <c r="N468" s="98"/>
      <c r="O468" s="98"/>
      <c r="P468" s="98"/>
      <c r="Q468" s="90">
        <f t="shared" si="17"/>
        <v>310177.31000000029</v>
      </c>
      <c r="R468" s="91">
        <f t="shared" si="18"/>
        <v>893.34467069486413</v>
      </c>
    </row>
    <row r="469" spans="1:18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698</v>
      </c>
      <c r="H469" s="99">
        <v>2535</v>
      </c>
      <c r="I469" s="97">
        <v>2</v>
      </c>
      <c r="J469" s="100">
        <f>'เลย '!F34</f>
        <v>458911.92</v>
      </c>
      <c r="K469" s="101">
        <f>SUM('เลย '!AO34)</f>
        <v>485436.6</v>
      </c>
      <c r="L469" s="102">
        <f>'เลย '!AP34</f>
        <v>2635209.14</v>
      </c>
      <c r="M469" s="102">
        <f>'เลย '!AQ34</f>
        <v>2312205.0699999998</v>
      </c>
      <c r="N469" s="98"/>
      <c r="O469" s="98"/>
      <c r="P469" s="98"/>
      <c r="Q469" s="90">
        <f t="shared" si="17"/>
        <v>323004.0700000003</v>
      </c>
      <c r="R469" s="91">
        <f t="shared" si="18"/>
        <v>1039.5302327416175</v>
      </c>
    </row>
    <row r="470" spans="1:18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699</v>
      </c>
      <c r="H470" s="99">
        <v>2411</v>
      </c>
      <c r="I470" s="97">
        <v>2</v>
      </c>
      <c r="J470" s="100">
        <f>'เลย '!F35</f>
        <v>607156.97</v>
      </c>
      <c r="K470" s="101">
        <f>SUM('เลย '!AO35)</f>
        <v>638499.11999999988</v>
      </c>
      <c r="L470" s="102">
        <f>'เลย '!AP35</f>
        <v>1384153.8399999999</v>
      </c>
      <c r="M470" s="102">
        <f>'เลย '!AQ35</f>
        <v>896278.16</v>
      </c>
      <c r="N470" s="98"/>
      <c r="O470" s="98"/>
      <c r="P470" s="98"/>
      <c r="Q470" s="90">
        <f t="shared" si="17"/>
        <v>487875.67999999982</v>
      </c>
      <c r="R470" s="91">
        <f t="shared" si="18"/>
        <v>574.09947739527161</v>
      </c>
    </row>
    <row r="471" spans="1:18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700</v>
      </c>
      <c r="H471" s="99">
        <v>1725</v>
      </c>
      <c r="I471" s="97">
        <v>2</v>
      </c>
      <c r="J471" s="100">
        <f>'เลย '!F36</f>
        <v>695050.03</v>
      </c>
      <c r="K471" s="101">
        <f>SUM('เลย '!AO36)</f>
        <v>770112.07000000007</v>
      </c>
      <c r="L471" s="102">
        <f>'เลย '!AP36</f>
        <v>1569421.55</v>
      </c>
      <c r="M471" s="102">
        <f>'เลย '!AQ36</f>
        <v>1838032.57</v>
      </c>
      <c r="N471" s="98"/>
      <c r="O471" s="98"/>
      <c r="P471" s="98"/>
      <c r="Q471" s="90">
        <f t="shared" si="17"/>
        <v>-268611.02</v>
      </c>
      <c r="R471" s="91">
        <f t="shared" si="18"/>
        <v>909.80959420289855</v>
      </c>
    </row>
    <row r="472" spans="1:18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701</v>
      </c>
      <c r="H472" s="99">
        <v>2404</v>
      </c>
      <c r="I472" s="97">
        <v>2</v>
      </c>
      <c r="J472" s="100">
        <f>'เลย '!F37</f>
        <v>718028.18</v>
      </c>
      <c r="K472" s="101">
        <f>SUM('เลย '!AO37)</f>
        <v>881187.02</v>
      </c>
      <c r="L472" s="102">
        <f>'เลย '!AP37</f>
        <v>1922583.35</v>
      </c>
      <c r="M472" s="102">
        <f>'เลย '!AQ37</f>
        <v>1605211.1099999999</v>
      </c>
      <c r="N472" s="98"/>
      <c r="O472" s="98"/>
      <c r="P472" s="98"/>
      <c r="Q472" s="90">
        <f t="shared" si="17"/>
        <v>317372.24000000022</v>
      </c>
      <c r="R472" s="91">
        <f t="shared" si="18"/>
        <v>799.74349001663893</v>
      </c>
    </row>
    <row r="473" spans="1:18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702</v>
      </c>
      <c r="H473" s="99">
        <v>2019</v>
      </c>
      <c r="I473" s="97">
        <v>2</v>
      </c>
      <c r="J473" s="100">
        <f>'เลย '!F38</f>
        <v>436526.94</v>
      </c>
      <c r="K473" s="101">
        <f>SUM('เลย '!AO38)</f>
        <v>522940.25</v>
      </c>
      <c r="L473" s="102">
        <f>'เลย '!AP38</f>
        <v>1429779.51</v>
      </c>
      <c r="M473" s="102">
        <f>'เลย '!AQ38</f>
        <v>1170049.1299999999</v>
      </c>
      <c r="N473" s="98"/>
      <c r="O473" s="98"/>
      <c r="P473" s="98"/>
      <c r="Q473" s="90">
        <f t="shared" si="17"/>
        <v>259730.38000000012</v>
      </c>
      <c r="R473" s="91">
        <f t="shared" si="18"/>
        <v>708.16221396731055</v>
      </c>
    </row>
    <row r="474" spans="1:18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703</v>
      </c>
      <c r="H474" s="99">
        <v>2954</v>
      </c>
      <c r="I474" s="97">
        <v>2</v>
      </c>
      <c r="J474" s="100">
        <f>'เลย '!F39</f>
        <v>1090775.71</v>
      </c>
      <c r="K474" s="101">
        <f>SUM('เลย '!AO39)</f>
        <v>1117060.1299999999</v>
      </c>
      <c r="L474" s="102">
        <f>'เลย '!AP39</f>
        <v>1458103.23</v>
      </c>
      <c r="M474" s="102">
        <f>'เลย '!AQ39</f>
        <v>1190590.99</v>
      </c>
      <c r="N474" s="98"/>
      <c r="O474" s="98"/>
      <c r="P474" s="98"/>
      <c r="Q474" s="90">
        <f t="shared" si="17"/>
        <v>267512.24</v>
      </c>
      <c r="R474" s="91">
        <f t="shared" si="18"/>
        <v>493.60298916723087</v>
      </c>
    </row>
    <row r="475" spans="1:18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704</v>
      </c>
      <c r="H475" s="99">
        <v>2098</v>
      </c>
      <c r="I475" s="97">
        <v>2</v>
      </c>
      <c r="J475" s="100">
        <f>'เลย '!F40</f>
        <v>654625.27</v>
      </c>
      <c r="K475" s="101">
        <f>SUM('เลย '!AO40)</f>
        <v>452698.96</v>
      </c>
      <c r="L475" s="102">
        <f>'เลย '!AP40</f>
        <v>2477486.52</v>
      </c>
      <c r="M475" s="102">
        <f>'เลย '!AQ40</f>
        <v>2233250.42</v>
      </c>
      <c r="N475" s="98"/>
      <c r="O475" s="98"/>
      <c r="P475" s="98"/>
      <c r="Q475" s="90">
        <f t="shared" si="17"/>
        <v>244236.10000000009</v>
      </c>
      <c r="R475" s="91">
        <f t="shared" si="18"/>
        <v>1180.8801334604386</v>
      </c>
    </row>
    <row r="476" spans="1:18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705</v>
      </c>
      <c r="H476" s="99">
        <v>2078</v>
      </c>
      <c r="I476" s="97">
        <v>2</v>
      </c>
      <c r="J476" s="100">
        <f>'เลย '!F41</f>
        <v>768266.65</v>
      </c>
      <c r="K476" s="101">
        <f>SUM('เลย '!AO41)</f>
        <v>761980.49</v>
      </c>
      <c r="L476" s="102">
        <f>'เลย '!AP41</f>
        <v>2414373.13</v>
      </c>
      <c r="M476" s="102">
        <f>'เลย '!AQ41</f>
        <v>2172806.79</v>
      </c>
      <c r="N476" s="98"/>
      <c r="O476" s="98"/>
      <c r="P476" s="98"/>
      <c r="Q476" s="90">
        <f t="shared" si="17"/>
        <v>241566.33999999985</v>
      </c>
      <c r="R476" s="91">
        <f t="shared" si="18"/>
        <v>1161.8734985563042</v>
      </c>
    </row>
    <row r="477" spans="1:18" s="109" customForma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10973485.069999998</v>
      </c>
      <c r="K477" s="106">
        <f>SUM(K462:K476)</f>
        <v>11358817.590000002</v>
      </c>
      <c r="L477" s="106">
        <f>SUM(L462:L476)</f>
        <v>28489342.100000005</v>
      </c>
      <c r="M477" s="106">
        <f>SUM(M462:M476)</f>
        <v>24090551.739999995</v>
      </c>
      <c r="N477" s="104">
        <v>14</v>
      </c>
      <c r="O477" s="104">
        <v>14</v>
      </c>
      <c r="P477" s="104">
        <f>N477-O477</f>
        <v>0</v>
      </c>
      <c r="Q477" s="107">
        <f t="shared" si="17"/>
        <v>4398790.3600000106</v>
      </c>
      <c r="R477" s="108">
        <f>L477/H477</f>
        <v>742.93535609043749</v>
      </c>
    </row>
    <row r="478" spans="1:18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706</v>
      </c>
      <c r="H479" s="99">
        <v>3715</v>
      </c>
      <c r="I479" s="97">
        <v>3</v>
      </c>
      <c r="J479" s="100">
        <f>'เลย '!F42</f>
        <v>334440.02</v>
      </c>
      <c r="K479" s="101">
        <f>SUM('เลย '!AO42)</f>
        <v>410874.37</v>
      </c>
      <c r="L479" s="102">
        <f>'เลย '!AP42</f>
        <v>2018736.5800000003</v>
      </c>
      <c r="M479" s="102">
        <f>'เลย '!AQ42</f>
        <v>1795124.74</v>
      </c>
      <c r="N479" s="98"/>
      <c r="O479" s="98"/>
      <c r="P479" s="98"/>
      <c r="Q479" s="90">
        <f t="shared" si="17"/>
        <v>223611.84000000032</v>
      </c>
      <c r="R479" s="91">
        <f t="shared" si="18"/>
        <v>543.40150201884262</v>
      </c>
    </row>
    <row r="480" spans="1:18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707</v>
      </c>
      <c r="H480" s="99">
        <v>4921</v>
      </c>
      <c r="I480" s="97">
        <v>4</v>
      </c>
      <c r="J480" s="100">
        <f>'เลย '!F43</f>
        <v>494717.85</v>
      </c>
      <c r="K480" s="101">
        <f>SUM('เลย '!AO43)</f>
        <v>941569.1</v>
      </c>
      <c r="L480" s="102">
        <f>'เลย '!AP43</f>
        <v>2911510.77</v>
      </c>
      <c r="M480" s="102">
        <f>'เลย '!AQ43</f>
        <v>2615110.33</v>
      </c>
      <c r="N480" s="98"/>
      <c r="O480" s="98"/>
      <c r="P480" s="98"/>
      <c r="Q480" s="90">
        <f t="shared" si="17"/>
        <v>296400.43999999994</v>
      </c>
      <c r="R480" s="91">
        <f t="shared" si="18"/>
        <v>591.65022759601709</v>
      </c>
    </row>
    <row r="481" spans="1:18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708</v>
      </c>
      <c r="H481" s="99">
        <v>3507</v>
      </c>
      <c r="I481" s="97">
        <v>3</v>
      </c>
      <c r="J481" s="100">
        <f>'เลย '!F44</f>
        <v>513823.46</v>
      </c>
      <c r="K481" s="101">
        <f>SUM('เลย '!AO44)</f>
        <v>616548.4</v>
      </c>
      <c r="L481" s="102">
        <f>'เลย '!AP44</f>
        <v>1801946.23</v>
      </c>
      <c r="M481" s="102">
        <f>'เลย '!AQ44</f>
        <v>1747269.22</v>
      </c>
      <c r="N481" s="98"/>
      <c r="O481" s="98"/>
      <c r="P481" s="98"/>
      <c r="Q481" s="90">
        <f t="shared" si="17"/>
        <v>54677.010000000009</v>
      </c>
      <c r="R481" s="91">
        <f t="shared" si="18"/>
        <v>513.81415169660681</v>
      </c>
    </row>
    <row r="482" spans="1:18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709</v>
      </c>
      <c r="H482" s="99">
        <v>1297</v>
      </c>
      <c r="I482" s="97">
        <v>1</v>
      </c>
      <c r="J482" s="100">
        <f>'เลย '!F45</f>
        <v>580128.78</v>
      </c>
      <c r="K482" s="101">
        <f>SUM('เลย '!AO45)</f>
        <v>694541.31</v>
      </c>
      <c r="L482" s="102">
        <f>'เลย '!AP45</f>
        <v>1322186.1099999999</v>
      </c>
      <c r="M482" s="102">
        <f>'เลย '!AQ45</f>
        <v>1261986.8600000001</v>
      </c>
      <c r="N482" s="98"/>
      <c r="O482" s="98"/>
      <c r="P482" s="98"/>
      <c r="Q482" s="90">
        <f t="shared" si="17"/>
        <v>60199.249999999767</v>
      </c>
      <c r="R482" s="91">
        <f t="shared" si="18"/>
        <v>1019.4187432536622</v>
      </c>
    </row>
    <row r="483" spans="1:18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710</v>
      </c>
      <c r="H483" s="99">
        <v>4858</v>
      </c>
      <c r="I483" s="97">
        <v>4</v>
      </c>
      <c r="J483" s="100">
        <f>'เลย '!F46</f>
        <v>187526.35</v>
      </c>
      <c r="K483" s="101">
        <f>SUM('เลย '!AO46)</f>
        <v>25843.160000000033</v>
      </c>
      <c r="L483" s="102">
        <f>'เลย '!AP46</f>
        <v>2194120.4</v>
      </c>
      <c r="M483" s="102">
        <f>'เลย '!AQ46</f>
        <v>2302900.62</v>
      </c>
      <c r="N483" s="98"/>
      <c r="O483" s="98"/>
      <c r="P483" s="98"/>
      <c r="Q483" s="90">
        <f t="shared" si="17"/>
        <v>-108780.2200000002</v>
      </c>
      <c r="R483" s="91">
        <f t="shared" si="18"/>
        <v>451.65096747632771</v>
      </c>
    </row>
    <row r="484" spans="1:18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711</v>
      </c>
      <c r="H484" s="99">
        <v>3362</v>
      </c>
      <c r="I484" s="97">
        <v>3</v>
      </c>
      <c r="J484" s="100">
        <f>'เลย '!F47</f>
        <v>529146.35</v>
      </c>
      <c r="K484" s="101">
        <f>SUM('เลย '!AO47)</f>
        <v>627715.09</v>
      </c>
      <c r="L484" s="102">
        <f>'เลย '!AP47</f>
        <v>1688917.69</v>
      </c>
      <c r="M484" s="102">
        <f>'เลย '!AQ47</f>
        <v>1663838.99</v>
      </c>
      <c r="N484" s="98"/>
      <c r="O484" s="98"/>
      <c r="P484" s="98"/>
      <c r="Q484" s="90">
        <f t="shared" si="17"/>
        <v>25078.699999999953</v>
      </c>
      <c r="R484" s="91">
        <f t="shared" si="18"/>
        <v>502.35505353955978</v>
      </c>
    </row>
    <row r="485" spans="1:18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712</v>
      </c>
      <c r="H485" s="99">
        <v>2717</v>
      </c>
      <c r="I485" s="97">
        <v>2</v>
      </c>
      <c r="J485" s="100">
        <f>'เลย '!F48</f>
        <v>526368.16</v>
      </c>
      <c r="K485" s="101">
        <f>SUM('เลย '!AO48)</f>
        <v>596603.45000000007</v>
      </c>
      <c r="L485" s="102">
        <f>'เลย '!AP48</f>
        <v>2110733.65</v>
      </c>
      <c r="M485" s="102">
        <f>'เลย '!AQ48</f>
        <v>1937528.7499999998</v>
      </c>
      <c r="N485" s="98"/>
      <c r="O485" s="98"/>
      <c r="P485" s="98"/>
      <c r="Q485" s="90">
        <f t="shared" si="17"/>
        <v>173204.90000000014</v>
      </c>
      <c r="R485" s="91">
        <f t="shared" si="18"/>
        <v>776.86185130658816</v>
      </c>
    </row>
    <row r="486" spans="1:18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713</v>
      </c>
      <c r="H486" s="99">
        <v>1641</v>
      </c>
      <c r="I486" s="97">
        <v>2</v>
      </c>
      <c r="J486" s="100">
        <f>'เลย '!F49</f>
        <v>643177.37</v>
      </c>
      <c r="K486" s="101">
        <f>SUM('เลย '!AO49)</f>
        <v>577218.61</v>
      </c>
      <c r="L486" s="102">
        <f>'เลย '!AP49</f>
        <v>1058753.23</v>
      </c>
      <c r="M486" s="102">
        <f>'เลย '!AQ49</f>
        <v>1023629.0299999999</v>
      </c>
      <c r="N486" s="98"/>
      <c r="O486" s="98"/>
      <c r="P486" s="98"/>
      <c r="Q486" s="90">
        <f t="shared" si="17"/>
        <v>35124.20000000007</v>
      </c>
      <c r="R486" s="91">
        <f t="shared" si="18"/>
        <v>645.18783059110297</v>
      </c>
    </row>
    <row r="487" spans="1:18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714</v>
      </c>
      <c r="H487" s="99">
        <v>2092</v>
      </c>
      <c r="I487" s="97">
        <v>2</v>
      </c>
      <c r="J487" s="100">
        <f>'เลย '!F50</f>
        <v>602822.61</v>
      </c>
      <c r="K487" s="101">
        <f>SUM('เลย '!AO50)</f>
        <v>690816.87999999989</v>
      </c>
      <c r="L487" s="102">
        <f>'เลย '!AP50</f>
        <v>697295.62000000011</v>
      </c>
      <c r="M487" s="102">
        <f>'เลย '!AQ50</f>
        <v>676969.27</v>
      </c>
      <c r="N487" s="98"/>
      <c r="O487" s="98"/>
      <c r="P487" s="98"/>
      <c r="Q487" s="90">
        <f t="shared" si="17"/>
        <v>20326.350000000093</v>
      </c>
      <c r="R487" s="91">
        <f t="shared" si="18"/>
        <v>333.31530592734231</v>
      </c>
    </row>
    <row r="488" spans="1:18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715</v>
      </c>
      <c r="H488" s="99">
        <v>1801</v>
      </c>
      <c r="I488" s="97">
        <v>2</v>
      </c>
      <c r="J488" s="100">
        <f>'เลย '!F51</f>
        <v>541870.23</v>
      </c>
      <c r="K488" s="101">
        <f>SUM('เลย '!AO51)</f>
        <v>601729.25</v>
      </c>
      <c r="L488" s="102">
        <f>'เลย '!AP51</f>
        <v>1557727.03</v>
      </c>
      <c r="M488" s="102">
        <f>'เลย '!AQ51</f>
        <v>1458408.74</v>
      </c>
      <c r="N488" s="98"/>
      <c r="O488" s="98"/>
      <c r="P488" s="98"/>
      <c r="Q488" s="90">
        <f t="shared" si="17"/>
        <v>99318.290000000037</v>
      </c>
      <c r="R488" s="91">
        <f t="shared" si="18"/>
        <v>864.92339255968909</v>
      </c>
    </row>
    <row r="489" spans="1:18" s="109" customForma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4954021.18</v>
      </c>
      <c r="K489" s="106">
        <f>SUM(K478:K488)</f>
        <v>5783459.6200000001</v>
      </c>
      <c r="L489" s="106">
        <f>SUM(L478:L488)</f>
        <v>17361927.310000002</v>
      </c>
      <c r="M489" s="106">
        <f>SUM(M478:M488)</f>
        <v>16482766.549999999</v>
      </c>
      <c r="N489" s="104">
        <v>10</v>
      </c>
      <c r="O489" s="104">
        <v>10</v>
      </c>
      <c r="P489" s="104">
        <f>N489-O489</f>
        <v>0</v>
      </c>
      <c r="Q489" s="107">
        <f t="shared" si="17"/>
        <v>879160.7600000035</v>
      </c>
      <c r="R489" s="108">
        <f>L489/H489</f>
        <v>580.45292066463855</v>
      </c>
    </row>
    <row r="490" spans="1:18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716</v>
      </c>
      <c r="H491" s="99">
        <v>1166</v>
      </c>
      <c r="I491" s="97">
        <v>1</v>
      </c>
      <c r="J491" s="100">
        <f>'เลย '!F52</f>
        <v>515985.79</v>
      </c>
      <c r="K491" s="101">
        <f>SUM('เลย '!AO52)</f>
        <v>597141.62</v>
      </c>
      <c r="L491" s="102">
        <f>'เลย '!AP52</f>
        <v>1032599.6000000001</v>
      </c>
      <c r="M491" s="102">
        <f>'เลย '!AQ52</f>
        <v>974760.69</v>
      </c>
      <c r="N491" s="98"/>
      <c r="O491" s="98"/>
      <c r="P491" s="98"/>
      <c r="Q491" s="90">
        <f t="shared" si="17"/>
        <v>57838.910000000149</v>
      </c>
      <c r="R491" s="91">
        <f t="shared" si="18"/>
        <v>885.59142367066909</v>
      </c>
    </row>
    <row r="492" spans="1:18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717</v>
      </c>
      <c r="H492" s="99">
        <v>597</v>
      </c>
      <c r="I492" s="97">
        <v>1</v>
      </c>
      <c r="J492" s="100">
        <f>'เลย '!F53</f>
        <v>578307.79</v>
      </c>
      <c r="K492" s="101">
        <f>SUM('เลย '!AO53)</f>
        <v>605639.47000000009</v>
      </c>
      <c r="L492" s="102">
        <f>'เลย '!AP53</f>
        <v>885232.1</v>
      </c>
      <c r="M492" s="102">
        <f>'เลย '!AQ53</f>
        <v>792542.35000000009</v>
      </c>
      <c r="N492" s="98"/>
      <c r="O492" s="98"/>
      <c r="P492" s="98"/>
      <c r="Q492" s="90">
        <f t="shared" si="17"/>
        <v>92689.749999999884</v>
      </c>
      <c r="R492" s="91">
        <f t="shared" si="18"/>
        <v>1482.8008375209379</v>
      </c>
    </row>
    <row r="493" spans="1:18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718</v>
      </c>
      <c r="H493" s="99">
        <v>1918</v>
      </c>
      <c r="I493" s="97">
        <v>2</v>
      </c>
      <c r="J493" s="100">
        <f>'เลย '!F54</f>
        <v>391929.66</v>
      </c>
      <c r="K493" s="101">
        <f>SUM('เลย '!AO54)</f>
        <v>551199.54999999993</v>
      </c>
      <c r="L493" s="102">
        <f>'เลย '!AP54</f>
        <v>2061718.44</v>
      </c>
      <c r="M493" s="102">
        <f>'เลย '!AQ54</f>
        <v>1800288.97</v>
      </c>
      <c r="N493" s="98"/>
      <c r="O493" s="98"/>
      <c r="P493" s="98"/>
      <c r="Q493" s="90">
        <f t="shared" si="17"/>
        <v>261429.46999999997</v>
      </c>
      <c r="R493" s="91">
        <f t="shared" si="18"/>
        <v>1074.9314077163713</v>
      </c>
    </row>
    <row r="494" spans="1:18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719</v>
      </c>
      <c r="H494" s="99">
        <v>3832</v>
      </c>
      <c r="I494" s="97">
        <v>3</v>
      </c>
      <c r="J494" s="100">
        <f>'เลย '!F55</f>
        <v>749924.41</v>
      </c>
      <c r="K494" s="101">
        <f>SUM('เลย '!AO55)</f>
        <v>905045.55999999994</v>
      </c>
      <c r="L494" s="102">
        <f>'เลย '!AP55</f>
        <v>2170035.67</v>
      </c>
      <c r="M494" s="102">
        <f>'เลย '!AQ55</f>
        <v>1881360.77</v>
      </c>
      <c r="N494" s="98"/>
      <c r="O494" s="98"/>
      <c r="P494" s="98"/>
      <c r="Q494" s="90">
        <f t="shared" si="17"/>
        <v>288674.89999999991</v>
      </c>
      <c r="R494" s="91">
        <f t="shared" si="18"/>
        <v>566.29323329853855</v>
      </c>
    </row>
    <row r="495" spans="1:18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720</v>
      </c>
      <c r="H495" s="99">
        <v>4337</v>
      </c>
      <c r="I495" s="97">
        <v>3</v>
      </c>
      <c r="J495" s="100">
        <f>'เลย '!F56</f>
        <v>851217.42</v>
      </c>
      <c r="K495" s="101">
        <f>SUM('เลย '!AO56)</f>
        <v>879393.06</v>
      </c>
      <c r="L495" s="102">
        <f>'เลย '!AP56</f>
        <v>1776718.1600000001</v>
      </c>
      <c r="M495" s="102">
        <f>'เลย '!AQ56</f>
        <v>1383754.3499999999</v>
      </c>
      <c r="N495" s="98"/>
      <c r="O495" s="98"/>
      <c r="P495" s="98"/>
      <c r="Q495" s="90">
        <f t="shared" si="17"/>
        <v>392963.81000000029</v>
      </c>
      <c r="R495" s="91">
        <f t="shared" si="18"/>
        <v>409.66524325570674</v>
      </c>
    </row>
    <row r="496" spans="1:18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721</v>
      </c>
      <c r="H496" s="99">
        <v>2216</v>
      </c>
      <c r="I496" s="97">
        <v>2</v>
      </c>
      <c r="J496" s="100">
        <f>'เลย '!F57</f>
        <v>559145.69999999995</v>
      </c>
      <c r="K496" s="101">
        <f>SUM('เลย '!AO57)</f>
        <v>555788.03</v>
      </c>
      <c r="L496" s="102">
        <f>'เลย '!AP57</f>
        <v>1693588.3900000001</v>
      </c>
      <c r="M496" s="102">
        <f>'เลย '!AQ57</f>
        <v>1387283.42</v>
      </c>
      <c r="N496" s="98"/>
      <c r="O496" s="98"/>
      <c r="P496" s="98"/>
      <c r="Q496" s="90">
        <f t="shared" si="17"/>
        <v>306304.9700000002</v>
      </c>
      <c r="R496" s="91">
        <f t="shared" si="18"/>
        <v>764.25468862815887</v>
      </c>
    </row>
    <row r="497" spans="1:18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722</v>
      </c>
      <c r="H497" s="99">
        <v>1887</v>
      </c>
      <c r="I497" s="97">
        <v>2</v>
      </c>
      <c r="J497" s="100">
        <f>'เลย '!F58</f>
        <v>455918.75</v>
      </c>
      <c r="K497" s="101">
        <f>SUM('เลย '!AO58)</f>
        <v>529274.27</v>
      </c>
      <c r="L497" s="102">
        <f>'เลย '!AP58</f>
        <v>1146601.96</v>
      </c>
      <c r="M497" s="102">
        <f>'เลย '!AQ58</f>
        <v>845986.63</v>
      </c>
      <c r="N497" s="98"/>
      <c r="O497" s="98"/>
      <c r="P497" s="98"/>
      <c r="Q497" s="90">
        <f t="shared" si="17"/>
        <v>300615.32999999996</v>
      </c>
      <c r="R497" s="91">
        <f t="shared" si="18"/>
        <v>607.63219925808164</v>
      </c>
    </row>
    <row r="498" spans="1:18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723</v>
      </c>
      <c r="H498" s="99">
        <v>1912</v>
      </c>
      <c r="I498" s="97">
        <v>2</v>
      </c>
      <c r="J498" s="100">
        <f>'เลย '!F59</f>
        <v>679779.53</v>
      </c>
      <c r="K498" s="101">
        <f>SUM('เลย '!AO59)</f>
        <v>792190</v>
      </c>
      <c r="L498" s="102">
        <f>'เลย '!AP59</f>
        <v>1263137.8</v>
      </c>
      <c r="M498" s="102">
        <f>'เลย '!AQ59</f>
        <v>863360.78999999992</v>
      </c>
      <c r="N498" s="98"/>
      <c r="O498" s="98"/>
      <c r="P498" s="98"/>
      <c r="Q498" s="90">
        <f t="shared" si="17"/>
        <v>399777.01000000013</v>
      </c>
      <c r="R498" s="91">
        <f t="shared" si="18"/>
        <v>660.63692468619251</v>
      </c>
    </row>
    <row r="499" spans="1:18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724</v>
      </c>
      <c r="H499" s="99">
        <v>4827</v>
      </c>
      <c r="I499" s="97">
        <v>4</v>
      </c>
      <c r="J499" s="100">
        <f>'เลย '!F60</f>
        <v>511968.16</v>
      </c>
      <c r="K499" s="101">
        <f>SUM('เลย '!AO60)</f>
        <v>712351.15999999992</v>
      </c>
      <c r="L499" s="102">
        <f>'เลย '!AP60</f>
        <v>2628890.44</v>
      </c>
      <c r="M499" s="102">
        <f>'เลย '!AQ60</f>
        <v>2035718.0899999999</v>
      </c>
      <c r="N499" s="98"/>
      <c r="O499" s="98"/>
      <c r="P499" s="98"/>
      <c r="Q499" s="90">
        <f t="shared" si="17"/>
        <v>593172.35000000009</v>
      </c>
      <c r="R499" s="91">
        <f t="shared" si="18"/>
        <v>544.62200952972864</v>
      </c>
    </row>
    <row r="500" spans="1:18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725</v>
      </c>
      <c r="H500" s="99">
        <v>5175</v>
      </c>
      <c r="I500" s="97">
        <v>4</v>
      </c>
      <c r="J500" s="100">
        <f>'เลย '!F61</f>
        <v>856477.34</v>
      </c>
      <c r="K500" s="101">
        <f>SUM('เลย '!AO61)</f>
        <v>1387142.9200000002</v>
      </c>
      <c r="L500" s="102">
        <f>'เลย '!AP61</f>
        <v>2841895.7</v>
      </c>
      <c r="M500" s="102">
        <f>'เลย '!AQ61</f>
        <v>2610501.9299999997</v>
      </c>
      <c r="N500" s="98"/>
      <c r="O500" s="98"/>
      <c r="P500" s="98"/>
      <c r="Q500" s="90">
        <f t="shared" si="17"/>
        <v>231393.77000000048</v>
      </c>
      <c r="R500" s="91">
        <f t="shared" si="18"/>
        <v>549.15858937198072</v>
      </c>
    </row>
    <row r="501" spans="1:18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726</v>
      </c>
      <c r="H501" s="99">
        <v>3273</v>
      </c>
      <c r="I501" s="97">
        <v>3</v>
      </c>
      <c r="J501" s="100">
        <f>'เลย '!F62</f>
        <v>361175.73</v>
      </c>
      <c r="K501" s="101">
        <f>SUM('เลย '!AO62)</f>
        <v>754567.83</v>
      </c>
      <c r="L501" s="102">
        <f>'เลย '!AP62</f>
        <v>2043013.76</v>
      </c>
      <c r="M501" s="102">
        <f>'เลย '!AQ62</f>
        <v>1505373.6300000001</v>
      </c>
      <c r="N501" s="98"/>
      <c r="O501" s="98"/>
      <c r="P501" s="98"/>
      <c r="Q501" s="90">
        <f t="shared" si="17"/>
        <v>537640.12999999989</v>
      </c>
      <c r="R501" s="91">
        <f t="shared" si="18"/>
        <v>624.20218759547811</v>
      </c>
    </row>
    <row r="502" spans="1:18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727</v>
      </c>
      <c r="H502" s="99">
        <v>1988</v>
      </c>
      <c r="I502" s="97">
        <v>2</v>
      </c>
      <c r="J502" s="100">
        <f>'เลย '!F63</f>
        <v>386298.02</v>
      </c>
      <c r="K502" s="101">
        <f>SUM('เลย '!AO63)</f>
        <v>538166.68000000005</v>
      </c>
      <c r="L502" s="102">
        <f>'เลย '!AP63</f>
        <v>1766115.73</v>
      </c>
      <c r="M502" s="102">
        <f>'เลย '!AQ63</f>
        <v>1373046.4000000001</v>
      </c>
      <c r="N502" s="98"/>
      <c r="O502" s="98"/>
      <c r="P502" s="98"/>
      <c r="Q502" s="90">
        <f t="shared" si="17"/>
        <v>393069.32999999984</v>
      </c>
      <c r="R502" s="91">
        <f t="shared" si="18"/>
        <v>888.38819416498995</v>
      </c>
    </row>
    <row r="503" spans="1:18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728</v>
      </c>
      <c r="H503" s="99">
        <v>1497</v>
      </c>
      <c r="I503" s="97">
        <v>1</v>
      </c>
      <c r="J503" s="100">
        <f>'เลย '!F64</f>
        <v>483105.26</v>
      </c>
      <c r="K503" s="101">
        <f>SUM('เลย '!AO64)</f>
        <v>558774.89</v>
      </c>
      <c r="L503" s="102">
        <f>'เลย '!AP64</f>
        <v>1293879.58</v>
      </c>
      <c r="M503" s="102">
        <f>'เลย '!AQ64</f>
        <v>1152040.02</v>
      </c>
      <c r="N503" s="98"/>
      <c r="O503" s="98"/>
      <c r="P503" s="98"/>
      <c r="Q503" s="90">
        <f t="shared" si="17"/>
        <v>141839.56000000006</v>
      </c>
      <c r="R503" s="91">
        <f t="shared" si="18"/>
        <v>864.31501670006685</v>
      </c>
    </row>
    <row r="504" spans="1:18" s="109" customForma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7381233.5599999987</v>
      </c>
      <c r="K504" s="106">
        <f>SUM(K490:K503)</f>
        <v>9366675.040000001</v>
      </c>
      <c r="L504" s="106">
        <f>SUM(L490:L503)</f>
        <v>22603427.330000006</v>
      </c>
      <c r="M504" s="106">
        <f>SUM(M490:M503)</f>
        <v>18606018.039999999</v>
      </c>
      <c r="N504" s="104">
        <v>13</v>
      </c>
      <c r="O504" s="104">
        <v>13</v>
      </c>
      <c r="P504" s="104">
        <f>N504-O504</f>
        <v>0</v>
      </c>
      <c r="Q504" s="107">
        <f t="shared" si="17"/>
        <v>3997409.2900000066</v>
      </c>
      <c r="R504" s="108">
        <f>L504/H504</f>
        <v>652.80656548736476</v>
      </c>
    </row>
    <row r="505" spans="1:18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729</v>
      </c>
      <c r="H506" s="99">
        <v>1271</v>
      </c>
      <c r="I506" s="97">
        <v>1</v>
      </c>
      <c r="J506" s="100">
        <f>'เลย '!F65</f>
        <v>758168.51</v>
      </c>
      <c r="K506" s="101">
        <f>SUM('เลย '!AO65)</f>
        <v>789498.94000000006</v>
      </c>
      <c r="L506" s="102">
        <f>'เลย '!AP65</f>
        <v>1113571.8500000001</v>
      </c>
      <c r="M506" s="102">
        <f>'เลย '!AQ65</f>
        <v>826174.09000000008</v>
      </c>
      <c r="N506" s="98"/>
      <c r="O506" s="98"/>
      <c r="P506" s="98"/>
      <c r="Q506" s="90">
        <f t="shared" si="17"/>
        <v>287397.76000000001</v>
      </c>
      <c r="R506" s="91">
        <f t="shared" si="18"/>
        <v>876.13835562549184</v>
      </c>
    </row>
    <row r="507" spans="1:18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730</v>
      </c>
      <c r="H507" s="99">
        <v>1365</v>
      </c>
      <c r="I507" s="97">
        <v>1</v>
      </c>
      <c r="J507" s="100">
        <f>'เลย '!F66</f>
        <v>751939.6</v>
      </c>
      <c r="K507" s="101">
        <f>SUM('เลย '!AO66)</f>
        <v>762657.78</v>
      </c>
      <c r="L507" s="102">
        <f>'เลย '!AP66</f>
        <v>1552105.93</v>
      </c>
      <c r="M507" s="102">
        <f>'เลย '!AQ66</f>
        <v>1236272.2799999998</v>
      </c>
      <c r="N507" s="98"/>
      <c r="O507" s="98"/>
      <c r="P507" s="98"/>
      <c r="Q507" s="90">
        <f t="shared" si="17"/>
        <v>315833.65000000014</v>
      </c>
      <c r="R507" s="91">
        <f t="shared" si="18"/>
        <v>1137.0739413919414</v>
      </c>
    </row>
    <row r="508" spans="1:18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731</v>
      </c>
      <c r="H508" s="99">
        <v>2637</v>
      </c>
      <c r="I508" s="97">
        <v>2</v>
      </c>
      <c r="J508" s="100">
        <f>'เลย '!F67</f>
        <v>805802.06</v>
      </c>
      <c r="K508" s="101">
        <f>SUM('เลย '!AO67)</f>
        <v>896007.85000000009</v>
      </c>
      <c r="L508" s="102">
        <f>'เลย '!AP67</f>
        <v>1829839.75</v>
      </c>
      <c r="M508" s="102">
        <f>'เลย '!AQ67</f>
        <v>1488432.94</v>
      </c>
      <c r="N508" s="98"/>
      <c r="O508" s="98"/>
      <c r="P508" s="98"/>
      <c r="Q508" s="90">
        <f t="shared" si="17"/>
        <v>341406.81000000006</v>
      </c>
      <c r="R508" s="91">
        <f t="shared" si="18"/>
        <v>693.90965111869548</v>
      </c>
    </row>
    <row r="509" spans="1:18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732</v>
      </c>
      <c r="H509" s="99">
        <v>1170</v>
      </c>
      <c r="I509" s="97">
        <v>1</v>
      </c>
      <c r="J509" s="100">
        <f>'เลย '!F68</f>
        <v>660712.91</v>
      </c>
      <c r="K509" s="101">
        <f>SUM('เลย '!AO68)</f>
        <v>704781.67</v>
      </c>
      <c r="L509" s="102">
        <f>'เลย '!AP68</f>
        <v>1877126.1400000001</v>
      </c>
      <c r="M509" s="102">
        <f>'เลย '!AQ68</f>
        <v>1600563.8</v>
      </c>
      <c r="N509" s="98"/>
      <c r="O509" s="98"/>
      <c r="P509" s="98"/>
      <c r="Q509" s="90">
        <f t="shared" si="17"/>
        <v>276562.34000000008</v>
      </c>
      <c r="R509" s="91">
        <f t="shared" si="18"/>
        <v>1604.3813162393164</v>
      </c>
    </row>
    <row r="510" spans="1:18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733</v>
      </c>
      <c r="H510" s="99">
        <v>892</v>
      </c>
      <c r="I510" s="97">
        <v>1</v>
      </c>
      <c r="J510" s="100">
        <f>'เลย '!F69</f>
        <v>561463.21</v>
      </c>
      <c r="K510" s="101">
        <f>SUM('เลย '!AO69)</f>
        <v>548635.53999999992</v>
      </c>
      <c r="L510" s="102">
        <f>'เลย '!AP69</f>
        <v>1242800.03</v>
      </c>
      <c r="M510" s="102">
        <f>'เลย '!AQ69</f>
        <v>1152479.08</v>
      </c>
      <c r="N510" s="98"/>
      <c r="O510" s="98"/>
      <c r="P510" s="98"/>
      <c r="Q510" s="90">
        <f t="shared" si="17"/>
        <v>90320.949999999953</v>
      </c>
      <c r="R510" s="91">
        <f t="shared" si="18"/>
        <v>1393.2735762331838</v>
      </c>
    </row>
    <row r="511" spans="1:18" s="109" customForma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3538086.29</v>
      </c>
      <c r="K511" s="106">
        <f>SUM(K505:K510)</f>
        <v>3701581.7800000003</v>
      </c>
      <c r="L511" s="106">
        <f>SUM(L505:L510)</f>
        <v>7615443.7000000002</v>
      </c>
      <c r="M511" s="106">
        <f>SUM(M505:M510)</f>
        <v>6303922.1899999995</v>
      </c>
      <c r="N511" s="104">
        <v>5</v>
      </c>
      <c r="O511" s="104">
        <v>5</v>
      </c>
      <c r="P511" s="104">
        <f>N511-O511</f>
        <v>0</v>
      </c>
      <c r="Q511" s="107">
        <f t="shared" si="17"/>
        <v>1311521.5100000007</v>
      </c>
      <c r="R511" s="108">
        <f>L511/H511</f>
        <v>1038.2336332651671</v>
      </c>
    </row>
    <row r="512" spans="1:18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734</v>
      </c>
      <c r="H513" s="99">
        <v>2178</v>
      </c>
      <c r="I513" s="97">
        <v>2</v>
      </c>
      <c r="J513" s="100">
        <f>'เลย '!F70</f>
        <v>307472.68</v>
      </c>
      <c r="K513" s="101">
        <f>SUM('เลย '!AO70)</f>
        <v>447161.80999999994</v>
      </c>
      <c r="L513" s="102">
        <f>'เลย '!AP70</f>
        <v>2522371.91</v>
      </c>
      <c r="M513" s="102">
        <f>'เลย '!AQ70</f>
        <v>1985264.94</v>
      </c>
      <c r="N513" s="98"/>
      <c r="O513" s="98"/>
      <c r="P513" s="98"/>
      <c r="Q513" s="90">
        <f t="shared" si="17"/>
        <v>537106.9700000002</v>
      </c>
      <c r="R513" s="91">
        <f t="shared" si="18"/>
        <v>1158.1138246097337</v>
      </c>
    </row>
    <row r="514" spans="1:18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735</v>
      </c>
      <c r="H514" s="99">
        <v>3937</v>
      </c>
      <c r="I514" s="97">
        <v>3</v>
      </c>
      <c r="J514" s="100">
        <f>'เลย '!F71</f>
        <v>429047.36</v>
      </c>
      <c r="K514" s="101">
        <f>SUM('เลย '!AO71)</f>
        <v>545525.98</v>
      </c>
      <c r="L514" s="102">
        <f>'เลย '!AP71</f>
        <v>2828824.6399999997</v>
      </c>
      <c r="M514" s="102">
        <f>'เลย '!AQ71</f>
        <v>2282960.61</v>
      </c>
      <c r="N514" s="98"/>
      <c r="O514" s="98"/>
      <c r="P514" s="98"/>
      <c r="Q514" s="90">
        <f t="shared" si="17"/>
        <v>545864.0299999998</v>
      </c>
      <c r="R514" s="91">
        <f t="shared" si="18"/>
        <v>718.52289560579118</v>
      </c>
    </row>
    <row r="515" spans="1:18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736</v>
      </c>
      <c r="H515" s="99">
        <v>1575</v>
      </c>
      <c r="I515" s="97">
        <v>2</v>
      </c>
      <c r="J515" s="100">
        <f>'เลย '!F72</f>
        <v>361774.49</v>
      </c>
      <c r="K515" s="101">
        <f>SUM('เลย '!AO72)</f>
        <v>476104.77</v>
      </c>
      <c r="L515" s="102">
        <f>'เลย '!AP72</f>
        <v>1521743.5499999998</v>
      </c>
      <c r="M515" s="102">
        <f>'เลย '!AQ72</f>
        <v>1081681.79</v>
      </c>
      <c r="N515" s="98"/>
      <c r="O515" s="98"/>
      <c r="P515" s="98"/>
      <c r="Q515" s="90">
        <f t="shared" si="17"/>
        <v>440061.75999999978</v>
      </c>
      <c r="R515" s="91">
        <f t="shared" si="18"/>
        <v>966.18638095238089</v>
      </c>
    </row>
    <row r="516" spans="1:18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737</v>
      </c>
      <c r="H516" s="99">
        <v>1425</v>
      </c>
      <c r="I516" s="97">
        <v>1</v>
      </c>
      <c r="J516" s="100">
        <f>'เลย '!F73</f>
        <v>429145.49</v>
      </c>
      <c r="K516" s="101">
        <f>SUM('เลย '!AO73)</f>
        <v>468523.41</v>
      </c>
      <c r="L516" s="102">
        <f>'เลย '!AP73</f>
        <v>1725495.5899999999</v>
      </c>
      <c r="M516" s="102">
        <f>'เลย '!AQ73</f>
        <v>1313787.6000000001</v>
      </c>
      <c r="N516" s="98"/>
      <c r="O516" s="98"/>
      <c r="P516" s="98"/>
      <c r="Q516" s="90">
        <f t="shared" si="17"/>
        <v>411707.98999999976</v>
      </c>
      <c r="R516" s="91">
        <f t="shared" si="18"/>
        <v>1210.8740982456138</v>
      </c>
    </row>
    <row r="517" spans="1:18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738</v>
      </c>
      <c r="H517" s="99">
        <v>1893</v>
      </c>
      <c r="I517" s="97">
        <v>2</v>
      </c>
      <c r="J517" s="100">
        <f>'เลย '!F74</f>
        <v>129964.87</v>
      </c>
      <c r="K517" s="101">
        <f>SUM('เลย '!AO74)</f>
        <v>223503.78999999998</v>
      </c>
      <c r="L517" s="102">
        <f>'เลย '!AP74</f>
        <v>1772758.4100000001</v>
      </c>
      <c r="M517" s="102">
        <f>'เลย '!AQ74</f>
        <v>1414189.43</v>
      </c>
      <c r="N517" s="98"/>
      <c r="O517" s="98"/>
      <c r="P517" s="98"/>
      <c r="Q517" s="90">
        <f t="shared" si="17"/>
        <v>358568.98000000021</v>
      </c>
      <c r="R517" s="91">
        <f t="shared" si="18"/>
        <v>936.48093502377185</v>
      </c>
    </row>
    <row r="518" spans="1:18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739</v>
      </c>
      <c r="H518" s="99">
        <v>2527</v>
      </c>
      <c r="I518" s="97">
        <v>2</v>
      </c>
      <c r="J518" s="100">
        <f>'เลย '!F75</f>
        <v>760531.77</v>
      </c>
      <c r="K518" s="101">
        <f>SUM('เลย '!AO75)</f>
        <v>655500.64</v>
      </c>
      <c r="L518" s="102">
        <f>'เลย '!AP75</f>
        <v>2654991.23</v>
      </c>
      <c r="M518" s="102">
        <f>'เลย '!AQ75</f>
        <v>2125209.65</v>
      </c>
      <c r="N518" s="98"/>
      <c r="O518" s="98"/>
      <c r="P518" s="98"/>
      <c r="Q518" s="90">
        <f t="shared" ref="Q518:Q581" si="19">L518-M518</f>
        <v>529781.58000000007</v>
      </c>
      <c r="R518" s="91">
        <f t="shared" ref="R518:R580" si="20">L518/H518</f>
        <v>1050.649477641472</v>
      </c>
    </row>
    <row r="519" spans="1:18" s="109" customForma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2417936.66</v>
      </c>
      <c r="K519" s="106">
        <f>SUM(K512:K518)</f>
        <v>2816320.4</v>
      </c>
      <c r="L519" s="106">
        <f>SUM(L512:L518)</f>
        <v>13026185.33</v>
      </c>
      <c r="M519" s="106">
        <f>SUM(M512:M518)</f>
        <v>10203094.02</v>
      </c>
      <c r="N519" s="104">
        <v>6</v>
      </c>
      <c r="O519" s="104">
        <v>6</v>
      </c>
      <c r="P519" s="104">
        <f>N519-O519</f>
        <v>0</v>
      </c>
      <c r="Q519" s="107">
        <f t="shared" si="19"/>
        <v>2823091.3100000005</v>
      </c>
      <c r="R519" s="108">
        <f>L519/H519</f>
        <v>962.40748651643889</v>
      </c>
    </row>
    <row r="520" spans="1:18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740</v>
      </c>
      <c r="H521" s="99">
        <v>1798</v>
      </c>
      <c r="I521" s="97">
        <v>2</v>
      </c>
      <c r="J521" s="100">
        <f>'เลย '!F76</f>
        <v>362737.79</v>
      </c>
      <c r="K521" s="101">
        <f>SUM('เลย '!AO76)</f>
        <v>371265.02999999997</v>
      </c>
      <c r="L521" s="102">
        <f>'เลย '!AP76</f>
        <v>875958.26</v>
      </c>
      <c r="M521" s="102">
        <f>'เลย '!AQ76</f>
        <v>752705.14</v>
      </c>
      <c r="N521" s="98"/>
      <c r="O521" s="98"/>
      <c r="P521" s="98"/>
      <c r="Q521" s="90">
        <f t="shared" si="19"/>
        <v>123253.12</v>
      </c>
      <c r="R521" s="91">
        <f t="shared" si="20"/>
        <v>487.18479421579531</v>
      </c>
    </row>
    <row r="522" spans="1:18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741</v>
      </c>
      <c r="H522" s="99">
        <v>2341</v>
      </c>
      <c r="I522" s="97">
        <v>2</v>
      </c>
      <c r="J522" s="100">
        <f>'เลย '!F77</f>
        <v>1053106.45</v>
      </c>
      <c r="K522" s="101">
        <f>SUM('เลย '!AO77)</f>
        <v>1274731.96</v>
      </c>
      <c r="L522" s="102">
        <f>'เลย '!AP77</f>
        <v>2353147.63</v>
      </c>
      <c r="M522" s="102">
        <f>'เลย '!AQ77</f>
        <v>2058699.2</v>
      </c>
      <c r="N522" s="98"/>
      <c r="O522" s="98"/>
      <c r="P522" s="98"/>
      <c r="Q522" s="90">
        <f t="shared" si="19"/>
        <v>294448.42999999993</v>
      </c>
      <c r="R522" s="91">
        <f t="shared" si="20"/>
        <v>1005.1890773173857</v>
      </c>
    </row>
    <row r="523" spans="1:18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742</v>
      </c>
      <c r="H523" s="99">
        <v>2890</v>
      </c>
      <c r="I523" s="97">
        <v>2</v>
      </c>
      <c r="J523" s="100">
        <f>'เลย '!F78</f>
        <v>352483.52</v>
      </c>
      <c r="K523" s="101">
        <f>SUM('เลย '!AO78)</f>
        <v>325099.14</v>
      </c>
      <c r="L523" s="102">
        <f>'เลย '!AP78</f>
        <v>1659826.1099999999</v>
      </c>
      <c r="M523" s="102">
        <f>'เลย '!AQ78</f>
        <v>1459714.04</v>
      </c>
      <c r="N523" s="98"/>
      <c r="O523" s="98"/>
      <c r="P523" s="98"/>
      <c r="Q523" s="90">
        <f t="shared" si="19"/>
        <v>200112.06999999983</v>
      </c>
      <c r="R523" s="91">
        <f t="shared" si="20"/>
        <v>574.334294117647</v>
      </c>
    </row>
    <row r="524" spans="1:18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743</v>
      </c>
      <c r="H524" s="99">
        <v>2426</v>
      </c>
      <c r="I524" s="97">
        <v>2</v>
      </c>
      <c r="J524" s="100">
        <f>'เลย '!F79</f>
        <v>689882</v>
      </c>
      <c r="K524" s="101">
        <f>SUM('เลย '!AO79)</f>
        <v>725407.92999999993</v>
      </c>
      <c r="L524" s="102">
        <f>'เลย '!AP79</f>
        <v>1404837.65</v>
      </c>
      <c r="M524" s="102">
        <f>'เลย '!AQ79</f>
        <v>1454288.1700000002</v>
      </c>
      <c r="N524" s="98"/>
      <c r="O524" s="98"/>
      <c r="P524" s="98"/>
      <c r="Q524" s="90">
        <f t="shared" si="19"/>
        <v>-49450.520000000251</v>
      </c>
      <c r="R524" s="91">
        <f t="shared" si="20"/>
        <v>579.07570074196201</v>
      </c>
    </row>
    <row r="525" spans="1:18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744</v>
      </c>
      <c r="H525" s="99">
        <v>4213</v>
      </c>
      <c r="I525" s="97">
        <v>3</v>
      </c>
      <c r="J525" s="100">
        <f>'เลย '!F80</f>
        <v>983820.31</v>
      </c>
      <c r="K525" s="101">
        <f>SUM('เลย '!AO80)</f>
        <v>1032139.0900000001</v>
      </c>
      <c r="L525" s="102">
        <f>'เลย '!AP80</f>
        <v>511154.64</v>
      </c>
      <c r="M525" s="102">
        <f>'เลย '!AQ80</f>
        <v>294935.37</v>
      </c>
      <c r="N525" s="98"/>
      <c r="O525" s="98"/>
      <c r="P525" s="98"/>
      <c r="Q525" s="90">
        <f t="shared" si="19"/>
        <v>216219.27000000002</v>
      </c>
      <c r="R525" s="91">
        <f t="shared" si="20"/>
        <v>121.32794683123664</v>
      </c>
    </row>
    <row r="526" spans="1:18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745</v>
      </c>
      <c r="H526" s="99">
        <v>2664</v>
      </c>
      <c r="I526" s="97">
        <v>2</v>
      </c>
      <c r="J526" s="100">
        <f>'เลย '!F81</f>
        <v>609546.17000000004</v>
      </c>
      <c r="K526" s="101">
        <f>SUM('เลย '!AO81)</f>
        <v>674978.21000000008</v>
      </c>
      <c r="L526" s="102">
        <f>'เลย '!AP81</f>
        <v>1546499.58</v>
      </c>
      <c r="M526" s="102">
        <f>'เลย '!AQ81</f>
        <v>1368463.3</v>
      </c>
      <c r="N526" s="98"/>
      <c r="O526" s="98"/>
      <c r="P526" s="98"/>
      <c r="Q526" s="90">
        <f t="shared" si="19"/>
        <v>178036.28000000003</v>
      </c>
      <c r="R526" s="91">
        <f t="shared" si="20"/>
        <v>580.51786036036037</v>
      </c>
    </row>
    <row r="527" spans="1:18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746</v>
      </c>
      <c r="H527" s="99">
        <v>642</v>
      </c>
      <c r="I527" s="97">
        <v>1</v>
      </c>
      <c r="J527" s="100">
        <f>'เลย '!F82</f>
        <v>257597.56</v>
      </c>
      <c r="K527" s="101">
        <f>SUM('เลย '!AO82)</f>
        <v>296224.95</v>
      </c>
      <c r="L527" s="102">
        <f>'เลย '!AP82</f>
        <v>876958.27</v>
      </c>
      <c r="M527" s="102">
        <f>'เลย '!AQ82</f>
        <v>1004542.0800000001</v>
      </c>
      <c r="N527" s="98"/>
      <c r="O527" s="98"/>
      <c r="P527" s="98"/>
      <c r="Q527" s="90">
        <f t="shared" si="19"/>
        <v>-127583.81000000006</v>
      </c>
      <c r="R527" s="91">
        <f t="shared" si="20"/>
        <v>1365.9786137071651</v>
      </c>
    </row>
    <row r="528" spans="1:18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747</v>
      </c>
      <c r="H528" s="99">
        <v>701</v>
      </c>
      <c r="I528" s="97">
        <v>1</v>
      </c>
      <c r="J528" s="100">
        <f>'เลย '!F83</f>
        <v>621789.61</v>
      </c>
      <c r="K528" s="101">
        <f>SUM('เลย '!AO83)</f>
        <v>759726.78</v>
      </c>
      <c r="L528" s="102">
        <f>'เลย '!AP83</f>
        <v>766389.05</v>
      </c>
      <c r="M528" s="102">
        <f>'เลย '!AQ83</f>
        <v>577004.18999999994</v>
      </c>
      <c r="N528" s="98"/>
      <c r="O528" s="98"/>
      <c r="P528" s="98"/>
      <c r="Q528" s="90">
        <f t="shared" si="19"/>
        <v>189384.8600000001</v>
      </c>
      <c r="R528" s="91">
        <f t="shared" si="20"/>
        <v>1093.2796718972897</v>
      </c>
    </row>
    <row r="529" spans="1:18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748</v>
      </c>
      <c r="H529" s="99">
        <v>803</v>
      </c>
      <c r="I529" s="97">
        <v>1</v>
      </c>
      <c r="J529" s="100">
        <f>'เลย '!F84</f>
        <v>496541.81</v>
      </c>
      <c r="K529" s="101">
        <f>SUM('เลย '!AO84)</f>
        <v>541521.53</v>
      </c>
      <c r="L529" s="102">
        <f>'เลย '!AP84</f>
        <v>1143200.8399999999</v>
      </c>
      <c r="M529" s="102">
        <f>'เลย '!AQ84</f>
        <v>936138.08</v>
      </c>
      <c r="N529" s="98"/>
      <c r="O529" s="98"/>
      <c r="P529" s="98"/>
      <c r="Q529" s="90">
        <f t="shared" si="19"/>
        <v>207062.75999999989</v>
      </c>
      <c r="R529" s="91">
        <f t="shared" si="20"/>
        <v>1423.6623163138229</v>
      </c>
    </row>
    <row r="530" spans="1:18" s="109" customForma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5427505.2199999997</v>
      </c>
      <c r="K530" s="106">
        <f>SUM(K520:K529)</f>
        <v>6001094.6200000001</v>
      </c>
      <c r="L530" s="106">
        <f>SUM(L520:L529)</f>
        <v>11137972.030000001</v>
      </c>
      <c r="M530" s="106">
        <f>SUM(M520:M529)</f>
        <v>9906489.5700000003</v>
      </c>
      <c r="N530" s="104">
        <v>9</v>
      </c>
      <c r="O530" s="104">
        <v>9</v>
      </c>
      <c r="P530" s="104">
        <f>N530-O530</f>
        <v>0</v>
      </c>
      <c r="Q530" s="107">
        <f t="shared" si="19"/>
        <v>1231482.4600000009</v>
      </c>
      <c r="R530" s="108">
        <f>L530/H530</f>
        <v>602.76934895551472</v>
      </c>
    </row>
    <row r="531" spans="1:18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749</v>
      </c>
      <c r="H532" s="99">
        <v>3708</v>
      </c>
      <c r="I532" s="97">
        <v>3</v>
      </c>
      <c r="J532" s="100">
        <f>'เลย '!F85</f>
        <v>657846.09</v>
      </c>
      <c r="K532" s="101">
        <f>SUM('เลย '!AO85)</f>
        <v>847043.48</v>
      </c>
      <c r="L532" s="102">
        <f>'เลย '!AP85</f>
        <v>1531395.51</v>
      </c>
      <c r="M532" s="102">
        <f>'เลย '!AQ85</f>
        <v>1240135.8700000001</v>
      </c>
      <c r="N532" s="98"/>
      <c r="O532" s="98"/>
      <c r="P532" s="98"/>
      <c r="Q532" s="90">
        <f t="shared" si="19"/>
        <v>291259.6399999999</v>
      </c>
      <c r="R532" s="91">
        <f t="shared" si="20"/>
        <v>412.99771035598707</v>
      </c>
    </row>
    <row r="533" spans="1:18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750</v>
      </c>
      <c r="H533" s="99">
        <v>7673</v>
      </c>
      <c r="I533" s="97">
        <v>5</v>
      </c>
      <c r="J533" s="100">
        <f>'เลย '!F86</f>
        <v>632073.51</v>
      </c>
      <c r="K533" s="101">
        <f>SUM('เลย '!AO86)</f>
        <v>823693.37</v>
      </c>
      <c r="L533" s="102">
        <f>'เลย '!AP86</f>
        <v>1887296.62</v>
      </c>
      <c r="M533" s="102">
        <f>'เลย '!AQ86</f>
        <v>1841231.98</v>
      </c>
      <c r="N533" s="98"/>
      <c r="O533" s="98"/>
      <c r="P533" s="98"/>
      <c r="Q533" s="90">
        <f t="shared" si="19"/>
        <v>46064.64000000013</v>
      </c>
      <c r="R533" s="91">
        <f t="shared" si="20"/>
        <v>245.96593509709373</v>
      </c>
    </row>
    <row r="534" spans="1:18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751</v>
      </c>
      <c r="H534" s="99">
        <v>6916</v>
      </c>
      <c r="I534" s="97">
        <v>5</v>
      </c>
      <c r="J534" s="100">
        <f>'เลย '!F87</f>
        <v>1455406.2</v>
      </c>
      <c r="K534" s="101">
        <f>SUM('เลย '!AO87)</f>
        <v>1687770.88</v>
      </c>
      <c r="L534" s="102">
        <f>'เลย '!AP87</f>
        <v>2773298.61</v>
      </c>
      <c r="M534" s="102">
        <f>'เลย '!AQ87</f>
        <v>2209482.13</v>
      </c>
      <c r="N534" s="98"/>
      <c r="O534" s="98"/>
      <c r="P534" s="98"/>
      <c r="Q534" s="90">
        <f t="shared" si="19"/>
        <v>563816.48</v>
      </c>
      <c r="R534" s="91">
        <f t="shared" si="20"/>
        <v>400.99748554077502</v>
      </c>
    </row>
    <row r="535" spans="1:18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752</v>
      </c>
      <c r="H535" s="99">
        <v>4950</v>
      </c>
      <c r="I535" s="97">
        <v>4</v>
      </c>
      <c r="J535" s="100">
        <f>'เลย '!F88</f>
        <v>910589.65</v>
      </c>
      <c r="K535" s="101">
        <f>SUM('เลย '!AO88)</f>
        <v>995393.16000000015</v>
      </c>
      <c r="L535" s="102">
        <f>'เลย '!AP88</f>
        <v>2278770.2799999998</v>
      </c>
      <c r="M535" s="102">
        <f>'เลย '!AQ88</f>
        <v>1787448.59</v>
      </c>
      <c r="N535" s="98"/>
      <c r="O535" s="98"/>
      <c r="P535" s="98"/>
      <c r="Q535" s="90">
        <f t="shared" si="19"/>
        <v>491321.68999999971</v>
      </c>
      <c r="R535" s="91">
        <f t="shared" si="20"/>
        <v>460.35763232323228</v>
      </c>
    </row>
    <row r="536" spans="1:18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753</v>
      </c>
      <c r="H536" s="99">
        <v>3876</v>
      </c>
      <c r="I536" s="97">
        <v>3</v>
      </c>
      <c r="J536" s="100">
        <f>'เลย '!F89</f>
        <v>527170.93000000005</v>
      </c>
      <c r="K536" s="101">
        <f>SUM('เลย '!AO89)</f>
        <v>1151513.3299999998</v>
      </c>
      <c r="L536" s="102">
        <f>'เลย '!AP89</f>
        <v>1890951.2200000002</v>
      </c>
      <c r="M536" s="102">
        <f>'เลย '!AQ89</f>
        <v>1645457.73</v>
      </c>
      <c r="N536" s="98"/>
      <c r="O536" s="98"/>
      <c r="P536" s="98"/>
      <c r="Q536" s="90">
        <f t="shared" si="19"/>
        <v>245493.49000000022</v>
      </c>
      <c r="R536" s="91">
        <f t="shared" si="20"/>
        <v>487.86151186790511</v>
      </c>
    </row>
    <row r="537" spans="1:18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754</v>
      </c>
      <c r="H537" s="99">
        <v>1854</v>
      </c>
      <c r="I537" s="97">
        <v>2</v>
      </c>
      <c r="J537" s="100">
        <f>'เลย '!F90</f>
        <v>347933.09</v>
      </c>
      <c r="K537" s="101">
        <f>SUM('เลย '!AO90)</f>
        <v>686794.75</v>
      </c>
      <c r="L537" s="102">
        <f>'เลย '!AP90</f>
        <v>1123613.6000000001</v>
      </c>
      <c r="M537" s="102">
        <f>'เลย '!AQ90</f>
        <v>616531.07000000007</v>
      </c>
      <c r="N537" s="98"/>
      <c r="O537" s="98"/>
      <c r="P537" s="98"/>
      <c r="Q537" s="90">
        <f t="shared" si="19"/>
        <v>507082.53</v>
      </c>
      <c r="R537" s="91">
        <f t="shared" si="20"/>
        <v>606.04832793959008</v>
      </c>
    </row>
    <row r="538" spans="1:18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755</v>
      </c>
      <c r="H538" s="99">
        <v>6037</v>
      </c>
      <c r="I538" s="97">
        <v>5</v>
      </c>
      <c r="J538" s="100">
        <f>'เลย '!F91</f>
        <v>365710.19</v>
      </c>
      <c r="K538" s="101">
        <f>SUM('เลย '!AO91)</f>
        <v>1383164.68</v>
      </c>
      <c r="L538" s="102">
        <f>'เลย '!AP91</f>
        <v>3286170.99</v>
      </c>
      <c r="M538" s="102">
        <f>'เลย '!AQ91</f>
        <v>2601480.79</v>
      </c>
      <c r="N538" s="98"/>
      <c r="O538" s="98"/>
      <c r="P538" s="98"/>
      <c r="Q538" s="90">
        <f t="shared" si="19"/>
        <v>684690.20000000019</v>
      </c>
      <c r="R538" s="91">
        <f t="shared" si="20"/>
        <v>544.33841146264706</v>
      </c>
    </row>
    <row r="539" spans="1:18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756</v>
      </c>
      <c r="H539" s="99">
        <v>1678</v>
      </c>
      <c r="I539" s="97">
        <v>2</v>
      </c>
      <c r="J539" s="100">
        <f>'เลย '!F92</f>
        <v>521023.14</v>
      </c>
      <c r="K539" s="101">
        <f>SUM('เลย '!AO92)</f>
        <v>587591.74000000011</v>
      </c>
      <c r="L539" s="102">
        <f>'เลย '!AP92</f>
        <v>2078507.8</v>
      </c>
      <c r="M539" s="102">
        <f>'เลย '!AQ92</f>
        <v>1839738.85</v>
      </c>
      <c r="N539" s="98"/>
      <c r="O539" s="98"/>
      <c r="P539" s="98"/>
      <c r="Q539" s="90">
        <f t="shared" si="19"/>
        <v>238768.94999999995</v>
      </c>
      <c r="R539" s="91">
        <f t="shared" si="20"/>
        <v>1238.6816448152563</v>
      </c>
    </row>
    <row r="540" spans="1:18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757</v>
      </c>
      <c r="H540" s="99">
        <v>3501</v>
      </c>
      <c r="I540" s="97">
        <v>3</v>
      </c>
      <c r="J540" s="100">
        <f>'เลย '!F93</f>
        <v>611016.64</v>
      </c>
      <c r="K540" s="101">
        <f>SUM('เลย '!AO93)</f>
        <v>827225.68</v>
      </c>
      <c r="L540" s="102">
        <f>'เลย '!AP93</f>
        <v>820800.04</v>
      </c>
      <c r="M540" s="102">
        <f>'เลย '!AQ93</f>
        <v>831045.59999999986</v>
      </c>
      <c r="N540" s="98"/>
      <c r="O540" s="98"/>
      <c r="P540" s="98"/>
      <c r="Q540" s="90">
        <f t="shared" si="19"/>
        <v>-10245.559999999823</v>
      </c>
      <c r="R540" s="91">
        <f t="shared" si="20"/>
        <v>234.4473121965153</v>
      </c>
    </row>
    <row r="541" spans="1:18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758</v>
      </c>
      <c r="H541" s="99">
        <v>3131</v>
      </c>
      <c r="I541" s="97">
        <v>3</v>
      </c>
      <c r="J541" s="100">
        <f>'เลย '!F94</f>
        <v>454518.15</v>
      </c>
      <c r="K541" s="101">
        <f>SUM('เลย '!AO94)</f>
        <v>498560.85000000003</v>
      </c>
      <c r="L541" s="102">
        <f>'เลย '!AP94</f>
        <v>1992267.63</v>
      </c>
      <c r="M541" s="102">
        <f>'เลย '!AQ94</f>
        <v>1681271.1700000002</v>
      </c>
      <c r="N541" s="98"/>
      <c r="O541" s="98"/>
      <c r="P541" s="98"/>
      <c r="Q541" s="90">
        <f t="shared" si="19"/>
        <v>310996.45999999973</v>
      </c>
      <c r="R541" s="91">
        <f t="shared" si="20"/>
        <v>636.30393803896516</v>
      </c>
    </row>
    <row r="542" spans="1:18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759</v>
      </c>
      <c r="H542" s="99">
        <v>3078</v>
      </c>
      <c r="I542" s="97">
        <v>3</v>
      </c>
      <c r="J542" s="100">
        <f>'เลย '!F95</f>
        <v>552979.03</v>
      </c>
      <c r="K542" s="101">
        <f>SUM('เลย '!AO95)</f>
        <v>563742.79</v>
      </c>
      <c r="L542" s="102">
        <f>'เลย '!AP95</f>
        <v>1648291.23</v>
      </c>
      <c r="M542" s="102">
        <f>'เลย '!AQ95</f>
        <v>1511461.1500000001</v>
      </c>
      <c r="N542" s="98"/>
      <c r="O542" s="98"/>
      <c r="P542" s="98"/>
      <c r="Q542" s="90">
        <f t="shared" si="19"/>
        <v>136830.07999999984</v>
      </c>
      <c r="R542" s="91">
        <f t="shared" si="20"/>
        <v>535.50722222222225</v>
      </c>
    </row>
    <row r="543" spans="1:18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760</v>
      </c>
      <c r="H543" s="99">
        <v>4356</v>
      </c>
      <c r="I543" s="97">
        <v>3</v>
      </c>
      <c r="J543" s="100">
        <f>'เลย '!F96</f>
        <v>532742.32999999996</v>
      </c>
      <c r="K543" s="101">
        <f>SUM('เลย '!AO96)</f>
        <v>701946.37</v>
      </c>
      <c r="L543" s="102">
        <f>'เลย '!AP96</f>
        <v>1272014.48</v>
      </c>
      <c r="M543" s="102">
        <f>'เลย '!AQ96</f>
        <v>939480.83</v>
      </c>
      <c r="N543" s="98"/>
      <c r="O543" s="98"/>
      <c r="P543" s="98"/>
      <c r="Q543" s="90">
        <f t="shared" si="19"/>
        <v>332533.65000000002</v>
      </c>
      <c r="R543" s="91">
        <f t="shared" si="20"/>
        <v>292.0143434343434</v>
      </c>
    </row>
    <row r="544" spans="1:18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761</v>
      </c>
      <c r="H544" s="99">
        <v>5580</v>
      </c>
      <c r="I544" s="97">
        <v>4</v>
      </c>
      <c r="J544" s="100">
        <f>'เลย '!F97</f>
        <v>137860.07999999999</v>
      </c>
      <c r="K544" s="101">
        <f>SUM('เลย '!AO97)</f>
        <v>145826.9</v>
      </c>
      <c r="L544" s="102">
        <f>'เลย '!AP97</f>
        <v>1364245.42</v>
      </c>
      <c r="M544" s="102">
        <f>'เลย '!AQ97</f>
        <v>1016330.8</v>
      </c>
      <c r="N544" s="98"/>
      <c r="O544" s="98"/>
      <c r="P544" s="98"/>
      <c r="Q544" s="90">
        <f t="shared" si="19"/>
        <v>347914.61999999988</v>
      </c>
      <c r="R544" s="91">
        <f t="shared" si="20"/>
        <v>244.48842652329748</v>
      </c>
    </row>
    <row r="545" spans="1:18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762</v>
      </c>
      <c r="H545" s="99">
        <v>4092</v>
      </c>
      <c r="I545" s="97">
        <v>3</v>
      </c>
      <c r="J545" s="100">
        <f>'เลย '!F98</f>
        <v>781489.03</v>
      </c>
      <c r="K545" s="101">
        <f>SUM('เลย '!AO98)</f>
        <v>912513.61</v>
      </c>
      <c r="L545" s="102">
        <f>'เลย '!AP98</f>
        <v>2005528.9900000002</v>
      </c>
      <c r="M545" s="102">
        <f>'เลย '!AQ98</f>
        <v>1308095.79</v>
      </c>
      <c r="N545" s="98"/>
      <c r="O545" s="98"/>
      <c r="P545" s="98"/>
      <c r="Q545" s="90">
        <f t="shared" si="19"/>
        <v>697433.20000000019</v>
      </c>
      <c r="R545" s="91">
        <f t="shared" si="20"/>
        <v>490.10972385141747</v>
      </c>
    </row>
    <row r="546" spans="1:18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763</v>
      </c>
      <c r="H546" s="99">
        <v>5915</v>
      </c>
      <c r="I546" s="97">
        <v>4</v>
      </c>
      <c r="J546" s="100">
        <f>'เลย '!F99</f>
        <v>526623.37</v>
      </c>
      <c r="K546" s="101">
        <f>SUM('เลย '!AO99)</f>
        <v>586206.23</v>
      </c>
      <c r="L546" s="102">
        <f>'เลย '!AP99</f>
        <v>3493335.83</v>
      </c>
      <c r="M546" s="102">
        <f>'เลย '!AQ99</f>
        <v>3735183.74</v>
      </c>
      <c r="N546" s="98"/>
      <c r="O546" s="98"/>
      <c r="P546" s="98"/>
      <c r="Q546" s="90">
        <f t="shared" si="19"/>
        <v>-241847.91000000015</v>
      </c>
      <c r="R546" s="91">
        <f t="shared" si="20"/>
        <v>590.58932037193574</v>
      </c>
    </row>
    <row r="547" spans="1:18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764</v>
      </c>
      <c r="H547" s="99">
        <v>3232</v>
      </c>
      <c r="I547" s="97">
        <v>3</v>
      </c>
      <c r="J547" s="100">
        <f>'เลย '!F100</f>
        <v>280699.13</v>
      </c>
      <c r="K547" s="101">
        <f>SUM('เลย '!AO100)</f>
        <v>329412.39999999997</v>
      </c>
      <c r="L547" s="102">
        <f>'เลย '!AP100</f>
        <v>889116.18</v>
      </c>
      <c r="M547" s="102">
        <f>'เลย '!AQ100</f>
        <v>609523.34</v>
      </c>
      <c r="N547" s="98"/>
      <c r="O547" s="98"/>
      <c r="P547" s="98"/>
      <c r="Q547" s="90">
        <f t="shared" si="19"/>
        <v>279592.84000000008</v>
      </c>
      <c r="R547" s="91">
        <f t="shared" si="20"/>
        <v>275.09782797029703</v>
      </c>
    </row>
    <row r="548" spans="1:18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765</v>
      </c>
      <c r="H548" s="99">
        <v>4642</v>
      </c>
      <c r="I548" s="97">
        <v>4</v>
      </c>
      <c r="J548" s="100">
        <f>'เลย '!F101</f>
        <v>450187.41</v>
      </c>
      <c r="K548" s="101">
        <f>SUM('เลย '!AO101)</f>
        <v>588426.37</v>
      </c>
      <c r="L548" s="102">
        <f>'เลย '!AP101</f>
        <v>2557206.4400000004</v>
      </c>
      <c r="M548" s="102">
        <f>'เลย '!AQ101</f>
        <v>1919623.4100000001</v>
      </c>
      <c r="N548" s="98"/>
      <c r="O548" s="98"/>
      <c r="P548" s="98"/>
      <c r="Q548" s="90">
        <f t="shared" si="19"/>
        <v>637583.03000000026</v>
      </c>
      <c r="R548" s="91">
        <f t="shared" si="20"/>
        <v>550.88462731581228</v>
      </c>
    </row>
    <row r="549" spans="1:18" s="109" customForma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9745867.9700000007</v>
      </c>
      <c r="K549" s="106">
        <f>SUM(K531:K548)</f>
        <v>13316826.59</v>
      </c>
      <c r="L549" s="106">
        <f>SUM(L531:L548)</f>
        <v>32892810.870000001</v>
      </c>
      <c r="M549" s="106">
        <f>SUM(M531:M548)</f>
        <v>27333522.839999996</v>
      </c>
      <c r="N549" s="104">
        <v>17</v>
      </c>
      <c r="O549" s="104">
        <v>17</v>
      </c>
      <c r="P549" s="104">
        <f>N549-O549</f>
        <v>0</v>
      </c>
      <c r="Q549" s="107">
        <f t="shared" si="19"/>
        <v>5559288.0300000049</v>
      </c>
      <c r="R549" s="108">
        <f>L549/H549</f>
        <v>443.18585362238781</v>
      </c>
    </row>
    <row r="550" spans="1:18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766</v>
      </c>
      <c r="H551" s="99">
        <v>2514</v>
      </c>
      <c r="I551" s="97">
        <v>2</v>
      </c>
      <c r="J551" s="100">
        <f>'เลย '!F102</f>
        <v>868503.32</v>
      </c>
      <c r="K551" s="101">
        <f>SUM('เลย '!AO102)</f>
        <v>1018810.76</v>
      </c>
      <c r="L551" s="102">
        <f>'เลย '!AP102</f>
        <v>1755875.5899999999</v>
      </c>
      <c r="M551" s="102">
        <f>'เลย '!AQ102</f>
        <v>1369140.88</v>
      </c>
      <c r="N551" s="98"/>
      <c r="O551" s="98"/>
      <c r="P551" s="98"/>
      <c r="Q551" s="90">
        <f t="shared" si="19"/>
        <v>386734.70999999996</v>
      </c>
      <c r="R551" s="91">
        <f t="shared" si="20"/>
        <v>698.43897772474133</v>
      </c>
    </row>
    <row r="552" spans="1:18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767</v>
      </c>
      <c r="H552" s="99">
        <v>5396</v>
      </c>
      <c r="I552" s="97">
        <v>4</v>
      </c>
      <c r="J552" s="100">
        <f>'เลย '!F103</f>
        <v>271023.26</v>
      </c>
      <c r="K552" s="101">
        <f>SUM('เลย '!AO103)</f>
        <v>344528.16</v>
      </c>
      <c r="L552" s="102">
        <f>'เลย '!AP103</f>
        <v>2080266.65</v>
      </c>
      <c r="M552" s="102">
        <f>'เลย '!AQ103</f>
        <v>2003341.0799999998</v>
      </c>
      <c r="N552" s="98"/>
      <c r="O552" s="98"/>
      <c r="P552" s="98"/>
      <c r="Q552" s="90">
        <f t="shared" si="19"/>
        <v>76925.570000000065</v>
      </c>
      <c r="R552" s="91">
        <f t="shared" si="20"/>
        <v>385.52013528539658</v>
      </c>
    </row>
    <row r="553" spans="1:18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768</v>
      </c>
      <c r="H553" s="99">
        <v>2862</v>
      </c>
      <c r="I553" s="97">
        <v>2</v>
      </c>
      <c r="J553" s="100">
        <f>'เลย '!F104</f>
        <v>131615.45000000001</v>
      </c>
      <c r="K553" s="101">
        <f>SUM('เลย '!AO104)</f>
        <v>226863.56000000003</v>
      </c>
      <c r="L553" s="102">
        <f>'เลย '!AP104</f>
        <v>2001129.73</v>
      </c>
      <c r="M553" s="102">
        <f>'เลย '!AQ104</f>
        <v>2644337.2799999998</v>
      </c>
      <c r="N553" s="98"/>
      <c r="O553" s="98"/>
      <c r="P553" s="98"/>
      <c r="Q553" s="90">
        <f t="shared" si="19"/>
        <v>-643207.54999999981</v>
      </c>
      <c r="R553" s="91">
        <f t="shared" si="20"/>
        <v>699.20675401816914</v>
      </c>
    </row>
    <row r="554" spans="1:18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769</v>
      </c>
      <c r="H554" s="99">
        <v>3194</v>
      </c>
      <c r="I554" s="97">
        <v>3</v>
      </c>
      <c r="J554" s="100">
        <f>'เลย '!F105</f>
        <v>207177.06</v>
      </c>
      <c r="K554" s="230">
        <f>SUM('เลย '!AO105)</f>
        <v>341115.14999999997</v>
      </c>
      <c r="L554" s="102">
        <f>'เลย '!AP105</f>
        <v>1699328.57</v>
      </c>
      <c r="M554" s="102">
        <f>'เลย '!AQ105</f>
        <v>1779120.6199999999</v>
      </c>
      <c r="N554" s="98"/>
      <c r="O554" s="98"/>
      <c r="P554" s="98"/>
      <c r="Q554" s="90">
        <f t="shared" si="19"/>
        <v>-79792.049999999814</v>
      </c>
      <c r="R554" s="91">
        <f t="shared" si="20"/>
        <v>532.03774890419538</v>
      </c>
    </row>
    <row r="555" spans="1:18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770</v>
      </c>
      <c r="H555" s="99">
        <v>4181</v>
      </c>
      <c r="I555" s="97">
        <v>3</v>
      </c>
      <c r="J555" s="100">
        <f>'เลย '!F106</f>
        <v>312050.07</v>
      </c>
      <c r="K555" s="101">
        <f>SUM('เลย '!AO106)</f>
        <v>496019.68</v>
      </c>
      <c r="L555" s="102">
        <f>'เลย '!AP106</f>
        <v>1764223.22</v>
      </c>
      <c r="M555" s="102">
        <f>'เลย '!AQ106</f>
        <v>1478175.89</v>
      </c>
      <c r="N555" s="98"/>
      <c r="O555" s="98"/>
      <c r="P555" s="98"/>
      <c r="Q555" s="90">
        <f t="shared" si="19"/>
        <v>286047.33000000007</v>
      </c>
      <c r="R555" s="91">
        <f t="shared" si="20"/>
        <v>421.96202343936858</v>
      </c>
    </row>
    <row r="556" spans="1:18" s="109" customForma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1790369.1600000001</v>
      </c>
      <c r="K556" s="106">
        <f>SUM(K550:K555)</f>
        <v>2427337.31</v>
      </c>
      <c r="L556" s="106">
        <f>SUM(L550:L555)</f>
        <v>9300823.7599999998</v>
      </c>
      <c r="M556" s="106">
        <f>SUM(M550:M555)</f>
        <v>9274115.75</v>
      </c>
      <c r="N556" s="104">
        <v>5</v>
      </c>
      <c r="O556" s="104">
        <v>5</v>
      </c>
      <c r="P556" s="104">
        <f>N556-O556</f>
        <v>0</v>
      </c>
      <c r="Q556" s="107">
        <f t="shared" si="19"/>
        <v>26708.009999999776</v>
      </c>
      <c r="R556" s="108">
        <f>L556/H556</f>
        <v>512.52679561360003</v>
      </c>
    </row>
    <row r="557" spans="1:18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771</v>
      </c>
      <c r="H558" s="99">
        <v>4592</v>
      </c>
      <c r="I558" s="97">
        <v>4</v>
      </c>
      <c r="J558" s="100">
        <f>'เลย '!F107</f>
        <v>1098581.3</v>
      </c>
      <c r="K558" s="101">
        <f>SUM('เลย '!AO107)</f>
        <v>1220627.6599999999</v>
      </c>
      <c r="L558" s="102">
        <f>'เลย '!AP107</f>
        <v>2969564.63</v>
      </c>
      <c r="M558" s="102">
        <f>'เลย '!AQ107</f>
        <v>2190411.77</v>
      </c>
      <c r="N558" s="98"/>
      <c r="O558" s="98"/>
      <c r="P558" s="98"/>
      <c r="Q558" s="90">
        <f t="shared" si="19"/>
        <v>779152.85999999987</v>
      </c>
      <c r="R558" s="91">
        <f t="shared" si="20"/>
        <v>646.6821929442508</v>
      </c>
    </row>
    <row r="559" spans="1:18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772</v>
      </c>
      <c r="H559" s="99">
        <v>1410</v>
      </c>
      <c r="I559" s="97">
        <v>1</v>
      </c>
      <c r="J559" s="100">
        <f>'เลย '!F108</f>
        <v>389598.49</v>
      </c>
      <c r="K559" s="101">
        <f>SUM('เลย '!AO108)</f>
        <v>448422.36</v>
      </c>
      <c r="L559" s="102">
        <f>'เลย '!AP108</f>
        <v>1577271.42</v>
      </c>
      <c r="M559" s="102">
        <f>'เลย '!AQ108</f>
        <v>1425150.27</v>
      </c>
      <c r="N559" s="98"/>
      <c r="O559" s="98"/>
      <c r="P559" s="98"/>
      <c r="Q559" s="90">
        <f t="shared" si="19"/>
        <v>152121.14999999991</v>
      </c>
      <c r="R559" s="91">
        <f>L559/H559</f>
        <v>1118.6322127659573</v>
      </c>
    </row>
    <row r="560" spans="1:18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773</v>
      </c>
      <c r="H560" s="99">
        <v>4166</v>
      </c>
      <c r="I560" s="97">
        <v>3</v>
      </c>
      <c r="J560" s="100">
        <f>'เลย '!F109</f>
        <v>885738.69</v>
      </c>
      <c r="K560" s="101">
        <f>SUM('เลย '!AO109)</f>
        <v>960953.25999999989</v>
      </c>
      <c r="L560" s="102">
        <f>'เลย '!AP109</f>
        <v>2595212.88</v>
      </c>
      <c r="M560" s="102">
        <f>'เลย '!AQ109</f>
        <v>2235699.4499999997</v>
      </c>
      <c r="N560" s="98"/>
      <c r="O560" s="98"/>
      <c r="P560" s="98"/>
      <c r="Q560" s="90">
        <f t="shared" si="19"/>
        <v>359513.43000000017</v>
      </c>
      <c r="R560" s="91">
        <f t="shared" si="20"/>
        <v>622.95076332213148</v>
      </c>
    </row>
    <row r="561" spans="1:18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774</v>
      </c>
      <c r="H561" s="99">
        <v>3743</v>
      </c>
      <c r="I561" s="97">
        <v>3</v>
      </c>
      <c r="J561" s="100">
        <f>'เลย '!F110</f>
        <v>710187.95</v>
      </c>
      <c r="K561" s="101">
        <f>SUM('เลย '!AO110)</f>
        <v>758796.30999999994</v>
      </c>
      <c r="L561" s="102">
        <f>'เลย '!AP110</f>
        <v>2233107.9299999997</v>
      </c>
      <c r="M561" s="102">
        <f>'เลย '!AQ110</f>
        <v>2053086.92</v>
      </c>
      <c r="N561" s="98"/>
      <c r="O561" s="98"/>
      <c r="P561" s="98"/>
      <c r="Q561" s="90">
        <f t="shared" si="19"/>
        <v>180021.00999999978</v>
      </c>
      <c r="R561" s="91">
        <f t="shared" si="20"/>
        <v>596.60911835426123</v>
      </c>
    </row>
    <row r="562" spans="1:18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775</v>
      </c>
      <c r="H562" s="99">
        <v>1729</v>
      </c>
      <c r="I562" s="97">
        <v>2</v>
      </c>
      <c r="J562" s="100">
        <f>'เลย '!F111</f>
        <v>368137.64</v>
      </c>
      <c r="K562" s="101">
        <f>SUM('เลย '!AO111)</f>
        <v>417930.46</v>
      </c>
      <c r="L562" s="102">
        <f>'เลย '!AP111</f>
        <v>1165789.26</v>
      </c>
      <c r="M562" s="102">
        <f>'เลย '!AQ111</f>
        <v>1030040.99</v>
      </c>
      <c r="N562" s="98"/>
      <c r="O562" s="98"/>
      <c r="P562" s="98"/>
      <c r="Q562" s="90">
        <f t="shared" si="19"/>
        <v>135748.27000000002</v>
      </c>
      <c r="R562" s="91">
        <f t="shared" si="20"/>
        <v>674.25636784268363</v>
      </c>
    </row>
    <row r="563" spans="1:18" s="109" customForma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3452244.07</v>
      </c>
      <c r="K563" s="106">
        <f>SUM(K557:K562)</f>
        <v>3806730.05</v>
      </c>
      <c r="L563" s="106">
        <f>SUM(L557:L562)</f>
        <v>10540946.119999999</v>
      </c>
      <c r="M563" s="106">
        <f>SUM(M557:M562)</f>
        <v>8934389.4000000004</v>
      </c>
      <c r="N563" s="104">
        <v>5</v>
      </c>
      <c r="O563" s="104">
        <v>5</v>
      </c>
      <c r="P563" s="104">
        <f>N563-O563</f>
        <v>0</v>
      </c>
      <c r="Q563" s="107">
        <f t="shared" si="19"/>
        <v>1606556.7199999988</v>
      </c>
      <c r="R563" s="108">
        <f>L563/H563</f>
        <v>673.97353708439891</v>
      </c>
    </row>
    <row r="564" spans="1:18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776</v>
      </c>
      <c r="H565" s="99">
        <v>5248</v>
      </c>
      <c r="I565" s="97">
        <v>4</v>
      </c>
      <c r="J565" s="100">
        <f>'เลย '!F112</f>
        <v>986300.89</v>
      </c>
      <c r="K565" s="101">
        <f>SUM('เลย '!AO112)</f>
        <v>775193.69</v>
      </c>
      <c r="L565" s="102">
        <f>'เลย '!AP112</f>
        <v>4081242.81</v>
      </c>
      <c r="M565" s="102">
        <f>'เลย '!AQ112</f>
        <v>3194682.66</v>
      </c>
      <c r="N565" s="98"/>
      <c r="O565" s="98"/>
      <c r="P565" s="98"/>
      <c r="Q565" s="90">
        <f t="shared" si="19"/>
        <v>886560.14999999991</v>
      </c>
      <c r="R565" s="91">
        <f t="shared" si="20"/>
        <v>777.67584032012201</v>
      </c>
    </row>
    <row r="566" spans="1:18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777</v>
      </c>
      <c r="H566" s="99">
        <v>5149</v>
      </c>
      <c r="I566" s="97">
        <v>4</v>
      </c>
      <c r="J566" s="100">
        <f>'เลย '!F113</f>
        <v>1153084.45</v>
      </c>
      <c r="K566" s="101">
        <f>SUM('เลย '!AO113)</f>
        <v>957846.19</v>
      </c>
      <c r="L566" s="102">
        <f>'เลย '!AP113</f>
        <v>2052917.25</v>
      </c>
      <c r="M566" s="102">
        <f>'เลย '!AQ113</f>
        <v>883469.07000000007</v>
      </c>
      <c r="N566" s="98"/>
      <c r="O566" s="98"/>
      <c r="P566" s="98"/>
      <c r="Q566" s="90">
        <f t="shared" si="19"/>
        <v>1169448.18</v>
      </c>
      <c r="R566" s="91">
        <f t="shared" si="20"/>
        <v>398.70212662652943</v>
      </c>
    </row>
    <row r="567" spans="1:18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778</v>
      </c>
      <c r="H567" s="99">
        <v>2799</v>
      </c>
      <c r="I567" s="97">
        <v>2</v>
      </c>
      <c r="J567" s="100">
        <f>'เลย '!F114</f>
        <v>330551.53000000003</v>
      </c>
      <c r="K567" s="101">
        <f>SUM('เลย '!AO114)</f>
        <v>369409.53</v>
      </c>
      <c r="L567" s="102">
        <f>'เลย '!AP114</f>
        <v>1376077.48</v>
      </c>
      <c r="M567" s="102">
        <f>'เลย '!AQ114</f>
        <v>1374140.3599999999</v>
      </c>
      <c r="N567" s="98"/>
      <c r="O567" s="98"/>
      <c r="P567" s="98"/>
      <c r="Q567" s="90">
        <f t="shared" si="19"/>
        <v>1937.1200000001118</v>
      </c>
      <c r="R567" s="91">
        <f t="shared" si="20"/>
        <v>491.63182565201856</v>
      </c>
    </row>
    <row r="568" spans="1:18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779</v>
      </c>
      <c r="H568" s="99">
        <v>4310</v>
      </c>
      <c r="I568" s="97">
        <v>3</v>
      </c>
      <c r="J568" s="100">
        <f>'เลย '!F115</f>
        <v>835450.14</v>
      </c>
      <c r="K568" s="101">
        <f>SUM('เลย '!AO115)</f>
        <v>516718.79000000004</v>
      </c>
      <c r="L568" s="102">
        <f>'เลย '!AP115</f>
        <v>2597928.46</v>
      </c>
      <c r="M568" s="102">
        <f>'เลย '!AQ115</f>
        <v>2296803.2000000002</v>
      </c>
      <c r="N568" s="98"/>
      <c r="O568" s="98"/>
      <c r="P568" s="98"/>
      <c r="Q568" s="90">
        <f t="shared" si="19"/>
        <v>301125.25999999978</v>
      </c>
      <c r="R568" s="91">
        <f t="shared" si="20"/>
        <v>602.76762412993037</v>
      </c>
    </row>
    <row r="569" spans="1:18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780</v>
      </c>
      <c r="H569" s="99">
        <v>1491</v>
      </c>
      <c r="I569" s="97">
        <v>1</v>
      </c>
      <c r="J569" s="100">
        <f>'เลย '!F116</f>
        <v>392667.28</v>
      </c>
      <c r="K569" s="101">
        <f>SUM('เลย '!AO116)</f>
        <v>416023.89</v>
      </c>
      <c r="L569" s="102">
        <f>'เลย '!AP116</f>
        <v>585574.56000000006</v>
      </c>
      <c r="M569" s="102">
        <f>'เลย '!AQ116</f>
        <v>453902.98</v>
      </c>
      <c r="N569" s="98"/>
      <c r="O569" s="98"/>
      <c r="P569" s="98"/>
      <c r="Q569" s="90">
        <f t="shared" si="19"/>
        <v>131671.58000000007</v>
      </c>
      <c r="R569" s="91">
        <f t="shared" si="20"/>
        <v>392.73947686116702</v>
      </c>
    </row>
    <row r="570" spans="1:18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781</v>
      </c>
      <c r="H570" s="99">
        <v>4741</v>
      </c>
      <c r="I570" s="97">
        <v>4</v>
      </c>
      <c r="J570" s="100">
        <f>'เลย '!F117</f>
        <v>1177125.71</v>
      </c>
      <c r="K570" s="101">
        <f>SUM('เลย '!AO117)</f>
        <v>877499.55999999982</v>
      </c>
      <c r="L570" s="102">
        <f>'เลย '!AP117</f>
        <v>3745352.42</v>
      </c>
      <c r="M570" s="102">
        <f>'เลย '!AQ117</f>
        <v>2486304.8200000003</v>
      </c>
      <c r="N570" s="98"/>
      <c r="O570" s="98"/>
      <c r="P570" s="98"/>
      <c r="Q570" s="90">
        <f t="shared" si="19"/>
        <v>1259047.5999999996</v>
      </c>
      <c r="R570" s="91">
        <f t="shared" si="20"/>
        <v>789.99207340223575</v>
      </c>
    </row>
    <row r="571" spans="1:18" s="109" customForma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4875180</v>
      </c>
      <c r="K571" s="106">
        <f>SUM(K564:K570)</f>
        <v>3912691.6500000004</v>
      </c>
      <c r="L571" s="106">
        <f>SUM(L564:L570)</f>
        <v>14439092.98</v>
      </c>
      <c r="M571" s="106">
        <f>SUM(M564:M570)</f>
        <v>10689303.09</v>
      </c>
      <c r="N571" s="104">
        <v>6</v>
      </c>
      <c r="O571" s="104">
        <v>6</v>
      </c>
      <c r="P571" s="104">
        <f>N571-O571</f>
        <v>0</v>
      </c>
      <c r="Q571" s="107">
        <f t="shared" si="19"/>
        <v>3749789.8900000006</v>
      </c>
      <c r="R571" s="108">
        <f>L571/H571</f>
        <v>608.26914567360348</v>
      </c>
    </row>
    <row r="572" spans="1:18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782</v>
      </c>
      <c r="H573" s="99">
        <v>3544</v>
      </c>
      <c r="I573" s="97">
        <v>3</v>
      </c>
      <c r="J573" s="100">
        <f>'เลย '!F118</f>
        <v>1141556.3899999999</v>
      </c>
      <c r="K573" s="101">
        <f>SUM('เลย '!AO118)</f>
        <v>1163679.2</v>
      </c>
      <c r="L573" s="102">
        <f>'เลย '!AP118</f>
        <v>1676830.1600000001</v>
      </c>
      <c r="M573" s="102">
        <f>'เลย '!AQ118</f>
        <v>1173441.69</v>
      </c>
      <c r="N573" s="98"/>
      <c r="O573" s="98"/>
      <c r="P573" s="98"/>
      <c r="Q573" s="90">
        <f t="shared" si="19"/>
        <v>503388.4700000002</v>
      </c>
      <c r="R573" s="91">
        <f t="shared" si="20"/>
        <v>473.14620767494358</v>
      </c>
    </row>
    <row r="574" spans="1:18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783</v>
      </c>
      <c r="H574" s="99">
        <v>3372</v>
      </c>
      <c r="I574" s="97">
        <v>3</v>
      </c>
      <c r="J574" s="100">
        <f>'เลย '!F119</f>
        <v>1253939.5900000001</v>
      </c>
      <c r="K574" s="101">
        <f>SUM('เลย '!AO119)</f>
        <v>1395289.2600000002</v>
      </c>
      <c r="L574" s="102">
        <f>'เลย '!AP119</f>
        <v>2255199.84</v>
      </c>
      <c r="M574" s="102">
        <f>'เลย '!AQ119</f>
        <v>1778681.67</v>
      </c>
      <c r="N574" s="98"/>
      <c r="O574" s="98"/>
      <c r="P574" s="98"/>
      <c r="Q574" s="90">
        <f t="shared" si="19"/>
        <v>476518.16999999993</v>
      </c>
      <c r="R574" s="91">
        <f t="shared" si="20"/>
        <v>668.80185053380774</v>
      </c>
    </row>
    <row r="575" spans="1:18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784</v>
      </c>
      <c r="H575" s="99">
        <v>3603</v>
      </c>
      <c r="I575" s="97">
        <v>3</v>
      </c>
      <c r="J575" s="100">
        <f>'เลย '!F120</f>
        <v>1121242.03</v>
      </c>
      <c r="K575" s="101">
        <f>SUM('เลย '!AO120)</f>
        <v>1110205.01</v>
      </c>
      <c r="L575" s="102">
        <f>'เลย '!AP120</f>
        <v>2144776.73</v>
      </c>
      <c r="M575" s="102">
        <f>'เลย '!AQ120</f>
        <v>1667721.26</v>
      </c>
      <c r="N575" s="98"/>
      <c r="O575" s="98"/>
      <c r="P575" s="98"/>
      <c r="Q575" s="90">
        <f t="shared" si="19"/>
        <v>477055.47</v>
      </c>
      <c r="R575" s="91">
        <f t="shared" si="20"/>
        <v>595.27525117957259</v>
      </c>
    </row>
    <row r="576" spans="1:18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785</v>
      </c>
      <c r="H576" s="99">
        <v>4008</v>
      </c>
      <c r="I576" s="97">
        <v>3</v>
      </c>
      <c r="J576" s="100">
        <f>'เลย '!F121</f>
        <v>1144610.26</v>
      </c>
      <c r="K576" s="101">
        <f>SUM('เลย '!AO121)</f>
        <v>1407636.93</v>
      </c>
      <c r="L576" s="102">
        <f>'เลย '!AP121</f>
        <v>2540757.48</v>
      </c>
      <c r="M576" s="102">
        <f>'เลย '!AQ121</f>
        <v>2117786.4500000002</v>
      </c>
      <c r="N576" s="98"/>
      <c r="O576" s="98"/>
      <c r="P576" s="98"/>
      <c r="Q576" s="90">
        <f t="shared" si="19"/>
        <v>422971.0299999998</v>
      </c>
      <c r="R576" s="91">
        <f t="shared" si="20"/>
        <v>633.92152694610775</v>
      </c>
    </row>
    <row r="577" spans="1:18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786</v>
      </c>
      <c r="H577" s="99">
        <v>1495</v>
      </c>
      <c r="I577" s="97">
        <v>1</v>
      </c>
      <c r="J577" s="100">
        <f>'เลย '!F122</f>
        <v>587018.39</v>
      </c>
      <c r="K577" s="101">
        <f>SUM('เลย '!AO122)</f>
        <v>694720.98</v>
      </c>
      <c r="L577" s="102">
        <f>'เลย '!AP122</f>
        <v>1279659.75</v>
      </c>
      <c r="M577" s="102">
        <f>'เลย '!AQ122</f>
        <v>978219.76</v>
      </c>
      <c r="N577" s="98"/>
      <c r="O577" s="98"/>
      <c r="P577" s="98"/>
      <c r="Q577" s="90">
        <f t="shared" si="19"/>
        <v>301439.99</v>
      </c>
      <c r="R577" s="91">
        <f t="shared" si="20"/>
        <v>855.95969899665556</v>
      </c>
    </row>
    <row r="578" spans="1:18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787</v>
      </c>
      <c r="H578" s="99">
        <v>2456</v>
      </c>
      <c r="I578" s="97">
        <v>2</v>
      </c>
      <c r="J578" s="100">
        <f>'เลย '!F123</f>
        <v>838863.32</v>
      </c>
      <c r="K578" s="101">
        <f>SUM('เลย '!AO123)</f>
        <v>907972.6</v>
      </c>
      <c r="L578" s="102">
        <f>'เลย '!AP123</f>
        <v>1402828.43</v>
      </c>
      <c r="M578" s="102">
        <f>'เลย '!AQ123</f>
        <v>1007773.46</v>
      </c>
      <c r="N578" s="98"/>
      <c r="O578" s="98"/>
      <c r="P578" s="98"/>
      <c r="Q578" s="90">
        <f t="shared" si="19"/>
        <v>395054.97</v>
      </c>
      <c r="R578" s="91">
        <f t="shared" si="20"/>
        <v>571.18421416938111</v>
      </c>
    </row>
    <row r="579" spans="1:18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788</v>
      </c>
      <c r="H579" s="99">
        <v>3265</v>
      </c>
      <c r="I579" s="97">
        <v>3</v>
      </c>
      <c r="J579" s="100">
        <f>'เลย '!F124</f>
        <v>1084712.49</v>
      </c>
      <c r="K579" s="101">
        <f>SUM('เลย '!AO124)</f>
        <v>1082758</v>
      </c>
      <c r="L579" s="102">
        <f>'เลย '!AP124</f>
        <v>1680173.98</v>
      </c>
      <c r="M579" s="102">
        <f>'เลย '!AQ124</f>
        <v>1239866.2199999997</v>
      </c>
      <c r="N579" s="98"/>
      <c r="O579" s="98"/>
      <c r="P579" s="98"/>
      <c r="Q579" s="90">
        <f t="shared" si="19"/>
        <v>440307.76000000024</v>
      </c>
      <c r="R579" s="91">
        <f t="shared" si="20"/>
        <v>514.60152526799391</v>
      </c>
    </row>
    <row r="580" spans="1:18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789</v>
      </c>
      <c r="H580" s="99">
        <v>2444</v>
      </c>
      <c r="I580" s="97">
        <v>2</v>
      </c>
      <c r="J580" s="100">
        <f>'เลย '!F125</f>
        <v>607636.74</v>
      </c>
      <c r="K580" s="101">
        <f>SUM('เลย '!AO125)</f>
        <v>664161.31000000006</v>
      </c>
      <c r="L580" s="102">
        <f>'เลย '!AP125</f>
        <v>1545709.5699999998</v>
      </c>
      <c r="M580" s="102">
        <f>'เลย '!AQ125</f>
        <v>1141675.8500000001</v>
      </c>
      <c r="N580" s="98"/>
      <c r="O580" s="98"/>
      <c r="P580" s="98"/>
      <c r="Q580" s="90">
        <f t="shared" si="19"/>
        <v>404033.71999999974</v>
      </c>
      <c r="R580" s="91">
        <f t="shared" si="20"/>
        <v>632.4507242225859</v>
      </c>
    </row>
    <row r="581" spans="1:18" s="109" customForma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7779579.21</v>
      </c>
      <c r="K581" s="106">
        <f>SUM(K572:K580)</f>
        <v>8426423.2899999991</v>
      </c>
      <c r="L581" s="106">
        <f>SUM(L572:L580)</f>
        <v>14525935.940000001</v>
      </c>
      <c r="M581" s="106">
        <f>SUM(M572:M580)</f>
        <v>11105166.359999998</v>
      </c>
      <c r="N581" s="104">
        <v>8</v>
      </c>
      <c r="O581" s="104">
        <v>8</v>
      </c>
      <c r="P581" s="104">
        <f>N581-O581</f>
        <v>0</v>
      </c>
      <c r="Q581" s="107">
        <f t="shared" si="19"/>
        <v>3420769.5800000038</v>
      </c>
      <c r="R581" s="108">
        <f>L581/H581</f>
        <v>600.5679058998636</v>
      </c>
    </row>
    <row r="582" spans="1:18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790</v>
      </c>
      <c r="H583" s="99">
        <v>5041</v>
      </c>
      <c r="I583" s="97">
        <v>4</v>
      </c>
      <c r="J583" s="100">
        <f>'เลย '!F126</f>
        <v>296307.28999999998</v>
      </c>
      <c r="K583" s="101">
        <f>SUM('เลย '!AO126)</f>
        <v>343735.47</v>
      </c>
      <c r="L583" s="102">
        <f>'เลย '!AP126</f>
        <v>2727616.29</v>
      </c>
      <c r="M583" s="102">
        <f>'เลย '!AQ126</f>
        <v>2609875.52</v>
      </c>
      <c r="N583" s="98"/>
      <c r="O583" s="98"/>
      <c r="P583" s="98"/>
      <c r="Q583" s="90">
        <f t="shared" ref="Q583:Q645" si="21">L583-M583</f>
        <v>117740.77000000002</v>
      </c>
      <c r="R583" s="91">
        <f t="shared" ref="R583:R645" si="22">L583/H583</f>
        <v>541.08634993056933</v>
      </c>
    </row>
    <row r="584" spans="1:18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791</v>
      </c>
      <c r="H584" s="99">
        <v>2924</v>
      </c>
      <c r="I584" s="97">
        <v>2</v>
      </c>
      <c r="J584" s="100">
        <f>'เลย '!F127</f>
        <v>541618.67000000004</v>
      </c>
      <c r="K584" s="101">
        <f>SUM('เลย '!AO127)</f>
        <v>590759.95000000007</v>
      </c>
      <c r="L584" s="102">
        <f>'เลย '!AP127</f>
        <v>1828746.58</v>
      </c>
      <c r="M584" s="102">
        <f>'เลย '!AQ127</f>
        <v>1888735.8099999998</v>
      </c>
      <c r="N584" s="98"/>
      <c r="O584" s="98"/>
      <c r="P584" s="98"/>
      <c r="Q584" s="90">
        <f t="shared" si="21"/>
        <v>-59989.229999999749</v>
      </c>
      <c r="R584" s="91">
        <f t="shared" si="22"/>
        <v>625.42632694938447</v>
      </c>
    </row>
    <row r="585" spans="1:18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792</v>
      </c>
      <c r="H585" s="99">
        <v>5642</v>
      </c>
      <c r="I585" s="97">
        <v>4</v>
      </c>
      <c r="J585" s="100">
        <f>'เลย '!F128</f>
        <v>2586069.9300000002</v>
      </c>
      <c r="K585" s="101">
        <f>SUM('เลย '!AO128)</f>
        <v>3177373.7600000002</v>
      </c>
      <c r="L585" s="102">
        <f>'เลย '!AP128</f>
        <v>6049428.25</v>
      </c>
      <c r="M585" s="102">
        <f>'เลย '!AQ128</f>
        <v>4036132.11</v>
      </c>
      <c r="N585" s="98"/>
      <c r="O585" s="98"/>
      <c r="P585" s="98"/>
      <c r="Q585" s="90">
        <f t="shared" si="21"/>
        <v>2013296.1400000001</v>
      </c>
      <c r="R585" s="91">
        <f t="shared" si="22"/>
        <v>1072.2134438142502</v>
      </c>
    </row>
    <row r="586" spans="1:18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793</v>
      </c>
      <c r="H586" s="99">
        <v>2953</v>
      </c>
      <c r="I586" s="97">
        <v>2</v>
      </c>
      <c r="J586" s="100">
        <f>'เลย '!F129</f>
        <v>580022.68000000005</v>
      </c>
      <c r="K586" s="101">
        <f>SUM('เลย '!AO129)</f>
        <v>630190.67000000004</v>
      </c>
      <c r="L586" s="102">
        <f>'เลย '!AP129</f>
        <v>1885799.8199999998</v>
      </c>
      <c r="M586" s="102">
        <f>'เลย '!AQ129</f>
        <v>1871173.67</v>
      </c>
      <c r="N586" s="98"/>
      <c r="O586" s="98"/>
      <c r="P586" s="98"/>
      <c r="Q586" s="90">
        <f t="shared" si="21"/>
        <v>14626.149999999907</v>
      </c>
      <c r="R586" s="91">
        <f t="shared" si="22"/>
        <v>638.60474771418887</v>
      </c>
    </row>
    <row r="587" spans="1:18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794</v>
      </c>
      <c r="H587" s="99">
        <v>2821</v>
      </c>
      <c r="I587" s="97">
        <v>2</v>
      </c>
      <c r="J587" s="100">
        <f>'เลย '!F130</f>
        <v>149051.38</v>
      </c>
      <c r="K587" s="101">
        <f>SUM('เลย '!AO130)</f>
        <v>190640.30000000002</v>
      </c>
      <c r="L587" s="102">
        <f>'เลย '!AP130</f>
        <v>768222.81</v>
      </c>
      <c r="M587" s="102">
        <f>'เลย '!AQ130</f>
        <v>918030.51</v>
      </c>
      <c r="N587" s="98"/>
      <c r="O587" s="98"/>
      <c r="P587" s="98"/>
      <c r="Q587" s="90">
        <f t="shared" si="21"/>
        <v>-149807.69999999995</v>
      </c>
      <c r="R587" s="91">
        <f t="shared" si="22"/>
        <v>272.32286777738392</v>
      </c>
    </row>
    <row r="588" spans="1:18" s="109" customForma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4153069.95</v>
      </c>
      <c r="K588" s="106">
        <f>SUM(K582:K587)</f>
        <v>4932700.1500000004</v>
      </c>
      <c r="L588" s="106">
        <f>SUM(L582:L587)</f>
        <v>13259813.750000002</v>
      </c>
      <c r="M588" s="106">
        <f>SUM(M582:M587)</f>
        <v>11323947.619999999</v>
      </c>
      <c r="N588" s="104">
        <v>5</v>
      </c>
      <c r="O588" s="104">
        <v>5</v>
      </c>
      <c r="P588" s="104">
        <f>N588-O588</f>
        <v>0</v>
      </c>
      <c r="Q588" s="107">
        <f t="shared" si="21"/>
        <v>1935866.1300000027</v>
      </c>
      <c r="R588" s="108">
        <f t="shared" si="22"/>
        <v>684.16561322945165</v>
      </c>
    </row>
    <row r="589" spans="1:18" s="109" customFormat="1" ht="25.2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85903625.609999985</v>
      </c>
      <c r="K589" s="122">
        <f t="shared" si="23"/>
        <v>97827251.140000015</v>
      </c>
      <c r="L589" s="121">
        <f t="shared" si="23"/>
        <v>250487484.86000001</v>
      </c>
      <c r="M589" s="121">
        <f t="shared" si="23"/>
        <v>212923096.44999999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37564388.410000026</v>
      </c>
      <c r="R589" s="108">
        <f t="shared" si="22"/>
        <v>617.43112368219317</v>
      </c>
    </row>
    <row r="590" spans="1:18" ht="25.8" thickTop="1" thickBot="1" x14ac:dyDescent="0.75">
      <c r="A590" s="123"/>
      <c r="B590" s="124"/>
      <c r="C590" s="124"/>
      <c r="D590" s="124"/>
      <c r="E590" s="360" t="s">
        <v>408</v>
      </c>
      <c r="F590" s="361"/>
      <c r="G590" s="362"/>
      <c r="H590" s="125"/>
      <c r="I590" s="123"/>
      <c r="J590" s="126">
        <f>J589/O589</f>
        <v>676406.50086614164</v>
      </c>
      <c r="K590" s="127">
        <f>K589/O589</f>
        <v>770293.31606299221</v>
      </c>
      <c r="L590" s="126">
        <f>L589/O589</f>
        <v>1972342.400472441</v>
      </c>
      <c r="M590" s="126">
        <f>M589/O589</f>
        <v>1676559.8145669291</v>
      </c>
      <c r="N590" s="171"/>
      <c r="O590" s="171"/>
      <c r="P590" s="171"/>
      <c r="Q590" s="90">
        <f t="shared" si="21"/>
        <v>295782.58590551186</v>
      </c>
    </row>
    <row r="591" spans="1:18" ht="25.2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1005</v>
      </c>
      <c r="H592" s="99">
        <v>4149</v>
      </c>
      <c r="I592" s="97">
        <v>3</v>
      </c>
      <c r="J592" s="100">
        <f>หนองคาย!F12</f>
        <v>924504.73</v>
      </c>
      <c r="K592" s="101">
        <f>หนองคาย!AJ12</f>
        <v>969207.46</v>
      </c>
      <c r="L592" s="102">
        <f>หนองคาย!AK12</f>
        <v>2523633.7000000002</v>
      </c>
      <c r="M592" s="102">
        <f>หนองคาย!AL12</f>
        <v>2225518.6800000002</v>
      </c>
      <c r="N592" s="98"/>
      <c r="O592" s="98"/>
      <c r="P592" s="98"/>
      <c r="Q592" s="90">
        <f t="shared" si="21"/>
        <v>298115.02</v>
      </c>
      <c r="R592" s="91">
        <f t="shared" si="22"/>
        <v>608.25107254760189</v>
      </c>
    </row>
    <row r="593" spans="1:18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1006</v>
      </c>
      <c r="H593" s="99">
        <v>4404</v>
      </c>
      <c r="I593" s="97">
        <v>3</v>
      </c>
      <c r="J593" s="100">
        <f>หนองคาย!F13</f>
        <v>992721.91</v>
      </c>
      <c r="K593" s="101">
        <f>หนองคาย!AJ13</f>
        <v>1126543.57</v>
      </c>
      <c r="L593" s="102">
        <f>หนองคาย!AK13</f>
        <v>3566842.79</v>
      </c>
      <c r="M593" s="102">
        <f>หนองคาย!AL13</f>
        <v>2430260.71</v>
      </c>
      <c r="N593" s="98"/>
      <c r="O593" s="98"/>
      <c r="P593" s="98"/>
      <c r="Q593" s="90">
        <f t="shared" si="21"/>
        <v>1136582.08</v>
      </c>
      <c r="R593" s="91">
        <f t="shared" si="22"/>
        <v>809.90980699364218</v>
      </c>
    </row>
    <row r="594" spans="1:18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1007</v>
      </c>
      <c r="H594" s="99">
        <v>2830</v>
      </c>
      <c r="I594" s="97">
        <v>2</v>
      </c>
      <c r="J594" s="100">
        <f>หนองคาย!F14</f>
        <v>69748.509999999995</v>
      </c>
      <c r="K594" s="101">
        <f>หนองคาย!AJ14</f>
        <v>142682.68</v>
      </c>
      <c r="L594" s="102">
        <f>หนองคาย!AK14</f>
        <v>2292242.87</v>
      </c>
      <c r="M594" s="102">
        <f>หนองคาย!AL14</f>
        <v>1631351.79</v>
      </c>
      <c r="N594" s="98"/>
      <c r="O594" s="98"/>
      <c r="P594" s="98"/>
      <c r="Q594" s="90">
        <f t="shared" si="21"/>
        <v>660891.08000000007</v>
      </c>
      <c r="R594" s="91">
        <f t="shared" si="22"/>
        <v>809.97981272084814</v>
      </c>
    </row>
    <row r="595" spans="1:18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1008</v>
      </c>
      <c r="H595" s="99">
        <v>4180</v>
      </c>
      <c r="I595" s="97">
        <v>3</v>
      </c>
      <c r="J595" s="100">
        <f>หนองคาย!F15</f>
        <v>957954.51</v>
      </c>
      <c r="K595" s="101">
        <f>หนองคาย!AJ15</f>
        <v>1058785.8599999999</v>
      </c>
      <c r="L595" s="102">
        <f>หนองคาย!AK15</f>
        <v>3258616.96</v>
      </c>
      <c r="M595" s="102">
        <f>หนองคาย!AL15</f>
        <v>2813188.4899999998</v>
      </c>
      <c r="N595" s="98"/>
      <c r="O595" s="98"/>
      <c r="P595" s="98"/>
      <c r="Q595" s="90">
        <f t="shared" si="21"/>
        <v>445428.4700000002</v>
      </c>
      <c r="R595" s="91">
        <f t="shared" si="22"/>
        <v>779.57343540669854</v>
      </c>
    </row>
    <row r="596" spans="1:18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1009</v>
      </c>
      <c r="H596" s="99">
        <v>7166</v>
      </c>
      <c r="I596" s="97">
        <v>5</v>
      </c>
      <c r="J596" s="100">
        <f>หนองคาย!F16</f>
        <v>1584874.51</v>
      </c>
      <c r="K596" s="101">
        <f>หนองคาย!AJ16</f>
        <v>1689148.48</v>
      </c>
      <c r="L596" s="102">
        <f>หนองคาย!AK16</f>
        <v>2879380.68</v>
      </c>
      <c r="M596" s="102">
        <f>หนองคาย!AL16</f>
        <v>2893889.4499999997</v>
      </c>
      <c r="N596" s="98"/>
      <c r="O596" s="98"/>
      <c r="P596" s="98"/>
      <c r="Q596" s="90">
        <f t="shared" si="21"/>
        <v>-14508.769999999553</v>
      </c>
      <c r="R596" s="91">
        <f t="shared" si="22"/>
        <v>401.81142617917948</v>
      </c>
    </row>
    <row r="597" spans="1:18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1010</v>
      </c>
      <c r="H597" s="99">
        <v>6340</v>
      </c>
      <c r="I597" s="97">
        <v>5</v>
      </c>
      <c r="J597" s="100">
        <f>หนองคาย!F17</f>
        <v>1037404.97</v>
      </c>
      <c r="K597" s="101">
        <f>หนองคาย!AJ17</f>
        <v>1110531.81</v>
      </c>
      <c r="L597" s="102">
        <f>หนองคาย!AK17</f>
        <v>3061495.24</v>
      </c>
      <c r="M597" s="102">
        <f>หนองคาย!AL17</f>
        <v>2855452.61</v>
      </c>
      <c r="N597" s="98"/>
      <c r="O597" s="98"/>
      <c r="P597" s="98"/>
      <c r="Q597" s="90">
        <f t="shared" si="21"/>
        <v>206042.63000000035</v>
      </c>
      <c r="R597" s="91">
        <f t="shared" si="22"/>
        <v>482.88568454258677</v>
      </c>
    </row>
    <row r="598" spans="1:18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1011</v>
      </c>
      <c r="H598" s="99">
        <v>2131</v>
      </c>
      <c r="I598" s="97">
        <v>2</v>
      </c>
      <c r="J598" s="100">
        <f>หนองคาย!F18</f>
        <v>935198.73</v>
      </c>
      <c r="K598" s="101">
        <f>หนองคาย!AJ18</f>
        <v>951095.59</v>
      </c>
      <c r="L598" s="102">
        <f>หนองคาย!AK18</f>
        <v>2367104.92</v>
      </c>
      <c r="M598" s="102">
        <f>หนองคาย!AL18</f>
        <v>2532152.0499999998</v>
      </c>
      <c r="N598" s="98"/>
      <c r="O598" s="98"/>
      <c r="P598" s="98"/>
      <c r="Q598" s="90">
        <f t="shared" si="21"/>
        <v>-165047.12999999989</v>
      </c>
      <c r="R598" s="91">
        <f t="shared" si="22"/>
        <v>1110.7953636790239</v>
      </c>
    </row>
    <row r="599" spans="1:18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1012</v>
      </c>
      <c r="H599" s="99">
        <v>821</v>
      </c>
      <c r="I599" s="97">
        <v>1</v>
      </c>
      <c r="J599" s="100">
        <f>หนองคาย!F19</f>
        <v>521566.78</v>
      </c>
      <c r="K599" s="101">
        <f>หนองคาย!AJ19</f>
        <v>632861.88</v>
      </c>
      <c r="L599" s="102">
        <f>หนองคาย!AK19</f>
        <v>1327654.6100000001</v>
      </c>
      <c r="M599" s="102">
        <f>หนองคาย!AL19</f>
        <v>1491900.5300000003</v>
      </c>
      <c r="N599" s="98"/>
      <c r="O599" s="98"/>
      <c r="P599" s="98"/>
      <c r="Q599" s="90">
        <f t="shared" si="21"/>
        <v>-164245.92000000016</v>
      </c>
      <c r="R599" s="91">
        <f t="shared" si="22"/>
        <v>1617.1188915956152</v>
      </c>
    </row>
    <row r="600" spans="1:18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1013</v>
      </c>
      <c r="H600" s="99">
        <v>5286</v>
      </c>
      <c r="I600" s="97">
        <v>4</v>
      </c>
      <c r="J600" s="100">
        <f>หนองคาย!F20</f>
        <v>1811866.34</v>
      </c>
      <c r="K600" s="101">
        <f>หนองคาย!AJ20</f>
        <v>2241713.66</v>
      </c>
      <c r="L600" s="102">
        <f>หนองคาย!AK20</f>
        <v>2381210.0999999996</v>
      </c>
      <c r="M600" s="102">
        <f>หนองคาย!AL20</f>
        <v>1937701.22</v>
      </c>
      <c r="N600" s="98"/>
      <c r="O600" s="98"/>
      <c r="P600" s="98"/>
      <c r="Q600" s="90">
        <f t="shared" si="21"/>
        <v>443508.87999999966</v>
      </c>
      <c r="R600" s="91">
        <f t="shared" si="22"/>
        <v>450.47485811577747</v>
      </c>
    </row>
    <row r="601" spans="1:18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1014</v>
      </c>
      <c r="H601" s="99">
        <v>5603</v>
      </c>
      <c r="I601" s="97">
        <v>4</v>
      </c>
      <c r="J601" s="100">
        <f>หนองคาย!F21</f>
        <v>637320.94999999995</v>
      </c>
      <c r="K601" s="101">
        <f>หนองคาย!AJ21</f>
        <v>834987.5199999999</v>
      </c>
      <c r="L601" s="102">
        <f>หนองคาย!AK21</f>
        <v>3030551.35</v>
      </c>
      <c r="M601" s="102">
        <f>หนองคาย!AL21</f>
        <v>3475421.43</v>
      </c>
      <c r="N601" s="98"/>
      <c r="O601" s="98"/>
      <c r="P601" s="98"/>
      <c r="Q601" s="90">
        <f t="shared" si="21"/>
        <v>-444870.08000000007</v>
      </c>
      <c r="R601" s="91">
        <f t="shared" si="22"/>
        <v>540.88012671782974</v>
      </c>
    </row>
    <row r="602" spans="1:18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1015</v>
      </c>
      <c r="H602" s="99">
        <v>4772</v>
      </c>
      <c r="I602" s="97">
        <v>4</v>
      </c>
      <c r="J602" s="100">
        <f>หนองคาย!F22</f>
        <v>427704.73</v>
      </c>
      <c r="K602" s="101">
        <f>หนองคาย!AJ22</f>
        <v>448724.47999999998</v>
      </c>
      <c r="L602" s="102">
        <f>หนองคาย!AK22</f>
        <v>3284875.89</v>
      </c>
      <c r="M602" s="102">
        <f>หนองคาย!AL22</f>
        <v>3030608.98</v>
      </c>
      <c r="N602" s="98"/>
      <c r="O602" s="98"/>
      <c r="P602" s="98"/>
      <c r="Q602" s="90">
        <f t="shared" si="21"/>
        <v>254266.91000000015</v>
      </c>
      <c r="R602" s="91">
        <f t="shared" si="22"/>
        <v>688.36460393964796</v>
      </c>
    </row>
    <row r="603" spans="1:18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1016</v>
      </c>
      <c r="H603" s="99">
        <v>4728</v>
      </c>
      <c r="I603" s="97">
        <v>4</v>
      </c>
      <c r="J603" s="100">
        <f>หนองคาย!F23</f>
        <v>362023.35</v>
      </c>
      <c r="K603" s="101">
        <f>หนองคาย!AJ23</f>
        <v>491333.58999999997</v>
      </c>
      <c r="L603" s="102">
        <f>หนองคาย!AK23</f>
        <v>2847450.32</v>
      </c>
      <c r="M603" s="102">
        <f>หนองคาย!AL23</f>
        <v>2963480.3599999994</v>
      </c>
      <c r="N603" s="98"/>
      <c r="O603" s="98"/>
      <c r="P603" s="98"/>
      <c r="Q603" s="90">
        <f t="shared" si="21"/>
        <v>-116030.03999999957</v>
      </c>
      <c r="R603" s="91">
        <f t="shared" si="22"/>
        <v>602.25260575296102</v>
      </c>
    </row>
    <row r="604" spans="1:18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1017</v>
      </c>
      <c r="H604" s="99">
        <v>7662</v>
      </c>
      <c r="I604" s="97">
        <v>5</v>
      </c>
      <c r="J604" s="100">
        <f>หนองคาย!F24</f>
        <v>3395662.52</v>
      </c>
      <c r="K604" s="101">
        <f>หนองคาย!AJ24</f>
        <v>3468970.13</v>
      </c>
      <c r="L604" s="102">
        <f>หนองคาย!AK24</f>
        <v>4741180.63</v>
      </c>
      <c r="M604" s="102">
        <f>หนองคาย!AL24</f>
        <v>4409758.0199999996</v>
      </c>
      <c r="N604" s="98"/>
      <c r="O604" s="98"/>
      <c r="P604" s="98"/>
      <c r="Q604" s="90">
        <f t="shared" si="21"/>
        <v>331422.61000000034</v>
      </c>
      <c r="R604" s="91">
        <f t="shared" si="22"/>
        <v>618.79152049073343</v>
      </c>
    </row>
    <row r="605" spans="1:18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1018</v>
      </c>
      <c r="H605" s="99">
        <v>5895</v>
      </c>
      <c r="I605" s="97">
        <v>4</v>
      </c>
      <c r="J605" s="100">
        <f>หนองคาย!F25</f>
        <v>820808.75</v>
      </c>
      <c r="K605" s="101">
        <f>หนองคาย!AJ25</f>
        <v>1055208.28</v>
      </c>
      <c r="L605" s="102">
        <f>หนองคาย!AK25</f>
        <v>2952813.15</v>
      </c>
      <c r="M605" s="102">
        <f>หนองคาย!AL25</f>
        <v>2474079.81</v>
      </c>
      <c r="N605" s="98"/>
      <c r="O605" s="98"/>
      <c r="P605" s="98"/>
      <c r="Q605" s="90">
        <f t="shared" si="21"/>
        <v>478733.33999999985</v>
      </c>
      <c r="R605" s="91">
        <f t="shared" si="22"/>
        <v>500.90129770992365</v>
      </c>
    </row>
    <row r="606" spans="1:18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1019</v>
      </c>
      <c r="H606" s="99">
        <v>4523</v>
      </c>
      <c r="I606" s="97">
        <v>4</v>
      </c>
      <c r="J606" s="100">
        <f>หนองคาย!F26</f>
        <v>700711.96</v>
      </c>
      <c r="K606" s="101">
        <f>หนองคาย!AJ26</f>
        <v>798417.19</v>
      </c>
      <c r="L606" s="102">
        <f>หนองคาย!AK26</f>
        <v>2585299.37</v>
      </c>
      <c r="M606" s="102">
        <f>หนองคาย!AL26</f>
        <v>2380003.8699999996</v>
      </c>
      <c r="N606" s="98"/>
      <c r="O606" s="98"/>
      <c r="P606" s="98"/>
      <c r="Q606" s="90">
        <f t="shared" si="21"/>
        <v>205295.50000000047</v>
      </c>
      <c r="R606" s="91">
        <f t="shared" si="22"/>
        <v>571.58951359717003</v>
      </c>
    </row>
    <row r="607" spans="1:18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1020</v>
      </c>
      <c r="H607" s="99">
        <v>2929</v>
      </c>
      <c r="I607" s="97">
        <v>2</v>
      </c>
      <c r="J607" s="100">
        <f>หนองคาย!F27</f>
        <v>572732.55000000005</v>
      </c>
      <c r="K607" s="101">
        <f>หนองคาย!AJ27</f>
        <v>585055.03</v>
      </c>
      <c r="L607" s="102">
        <f>หนองคาย!AK27</f>
        <v>1917000.92</v>
      </c>
      <c r="M607" s="102">
        <f>หนองคาย!AL27</f>
        <v>1880176.76</v>
      </c>
      <c r="N607" s="98"/>
      <c r="O607" s="98"/>
      <c r="P607" s="98"/>
      <c r="Q607" s="90">
        <f t="shared" si="21"/>
        <v>36824.159999999916</v>
      </c>
      <c r="R607" s="91">
        <f t="shared" si="22"/>
        <v>654.48990099009893</v>
      </c>
    </row>
    <row r="608" spans="1:18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1021</v>
      </c>
      <c r="H608" s="99">
        <v>2602</v>
      </c>
      <c r="I608" s="97">
        <v>2</v>
      </c>
      <c r="J608" s="100">
        <f>หนองคาย!F28</f>
        <v>530581.30000000005</v>
      </c>
      <c r="K608" s="101">
        <f>หนองคาย!AJ28</f>
        <v>542746.42000000004</v>
      </c>
      <c r="L608" s="102">
        <f>หนองคาย!AK28</f>
        <v>1970990.42</v>
      </c>
      <c r="M608" s="102">
        <f>หนองคาย!AL28</f>
        <v>1957140.74</v>
      </c>
      <c r="N608" s="98"/>
      <c r="O608" s="98"/>
      <c r="P608" s="98"/>
      <c r="Q608" s="90">
        <f t="shared" si="21"/>
        <v>13849.679999999935</v>
      </c>
      <c r="R608" s="91">
        <f t="shared" si="22"/>
        <v>757.49055342044574</v>
      </c>
    </row>
    <row r="609" spans="1:18" s="109" customForma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16283387.100000001</v>
      </c>
      <c r="K609" s="106">
        <f>SUM(K591:K608)</f>
        <v>18148013.629999999</v>
      </c>
      <c r="L609" s="106">
        <f>SUM(L591:L608)</f>
        <v>46988343.920000009</v>
      </c>
      <c r="M609" s="106">
        <f>SUM(M591:M608)</f>
        <v>43382085.499999993</v>
      </c>
      <c r="N609" s="104">
        <v>17</v>
      </c>
      <c r="O609" s="104">
        <v>17</v>
      </c>
      <c r="P609" s="104">
        <f>N609-O609</f>
        <v>0</v>
      </c>
      <c r="Q609" s="107">
        <f t="shared" si="21"/>
        <v>3606258.4200000167</v>
      </c>
      <c r="R609" s="108">
        <f>L609/H609</f>
        <v>618.09689322687166</v>
      </c>
    </row>
    <row r="610" spans="1:18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1022</v>
      </c>
      <c r="H611" s="99">
        <v>3874</v>
      </c>
      <c r="I611" s="97">
        <v>3</v>
      </c>
      <c r="J611" s="100">
        <f>หนองคาย!F29</f>
        <v>2094821.66</v>
      </c>
      <c r="K611" s="101">
        <f>หนองคาย!AJ29</f>
        <v>2533888.6599999997</v>
      </c>
      <c r="L611" s="102">
        <f>หนองคาย!AK29</f>
        <v>3631358.4</v>
      </c>
      <c r="M611" s="102">
        <f>หนองคาย!AL29</f>
        <v>2609317.0699999998</v>
      </c>
      <c r="N611" s="98"/>
      <c r="O611" s="98"/>
      <c r="P611" s="98"/>
      <c r="Q611" s="90">
        <f t="shared" si="21"/>
        <v>1022041.3300000001</v>
      </c>
      <c r="R611" s="91">
        <f t="shared" si="22"/>
        <v>937.36664945792461</v>
      </c>
    </row>
    <row r="612" spans="1:18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1023</v>
      </c>
      <c r="H612" s="99">
        <v>3204</v>
      </c>
      <c r="I612" s="97">
        <v>3</v>
      </c>
      <c r="J612" s="100">
        <f>หนองคาย!F30</f>
        <v>618875.68999999994</v>
      </c>
      <c r="K612" s="101">
        <f>หนองคาย!AJ30</f>
        <v>1053794.4000000001</v>
      </c>
      <c r="L612" s="102">
        <f>หนองคาย!AK30</f>
        <v>1892968.4499999997</v>
      </c>
      <c r="M612" s="102">
        <f>หนองคาย!AL30</f>
        <v>1805840.7799999998</v>
      </c>
      <c r="N612" s="98"/>
      <c r="O612" s="98"/>
      <c r="P612" s="98"/>
      <c r="Q612" s="90">
        <f t="shared" si="21"/>
        <v>87127.669999999925</v>
      </c>
      <c r="R612" s="91">
        <f t="shared" si="22"/>
        <v>590.81412297128577</v>
      </c>
    </row>
    <row r="613" spans="1:18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1024</v>
      </c>
      <c r="H613" s="99">
        <v>6962</v>
      </c>
      <c r="I613" s="97">
        <v>5</v>
      </c>
      <c r="J613" s="100">
        <f>หนองคาย!F31</f>
        <v>1731771.62</v>
      </c>
      <c r="K613" s="101">
        <f>หนองคาย!AJ31</f>
        <v>2284048.21</v>
      </c>
      <c r="L613" s="102">
        <f>หนองคาย!AK31</f>
        <v>5066091.5399999991</v>
      </c>
      <c r="M613" s="102">
        <f>หนองคาย!AL31</f>
        <v>4570244.8000000007</v>
      </c>
      <c r="N613" s="98"/>
      <c r="O613" s="98"/>
      <c r="P613" s="98"/>
      <c r="Q613" s="90">
        <f t="shared" si="21"/>
        <v>495846.73999999836</v>
      </c>
      <c r="R613" s="91">
        <f t="shared" si="22"/>
        <v>727.67761275495536</v>
      </c>
    </row>
    <row r="614" spans="1:18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1025</v>
      </c>
      <c r="H614" s="99">
        <v>4705</v>
      </c>
      <c r="I614" s="97">
        <v>4</v>
      </c>
      <c r="J614" s="100">
        <f>หนองคาย!F32</f>
        <v>1350995.52</v>
      </c>
      <c r="K614" s="101">
        <f>หนองคาย!AJ32</f>
        <v>1616103.1300000001</v>
      </c>
      <c r="L614" s="102">
        <f>หนองคาย!AK32</f>
        <v>2335665.4</v>
      </c>
      <c r="M614" s="102">
        <f>หนองคาย!AL32</f>
        <v>2044225.5799999998</v>
      </c>
      <c r="N614" s="98"/>
      <c r="O614" s="98"/>
      <c r="P614" s="98"/>
      <c r="Q614" s="90">
        <f t="shared" si="21"/>
        <v>291439.82000000007</v>
      </c>
      <c r="R614" s="91">
        <f t="shared" si="22"/>
        <v>496.42197662061636</v>
      </c>
    </row>
    <row r="615" spans="1:18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1026</v>
      </c>
      <c r="H615" s="99">
        <v>5930</v>
      </c>
      <c r="I615" s="97">
        <v>4</v>
      </c>
      <c r="J615" s="100">
        <f>หนองคาย!F33</f>
        <v>528530.02</v>
      </c>
      <c r="K615" s="101">
        <f>หนองคาย!AJ33</f>
        <v>737222.69000000006</v>
      </c>
      <c r="L615" s="102">
        <f>หนองคาย!AK33</f>
        <v>3675908.76</v>
      </c>
      <c r="M615" s="102">
        <f>หนองคาย!AL33</f>
        <v>3508238.0399999996</v>
      </c>
      <c r="N615" s="98"/>
      <c r="O615" s="98"/>
      <c r="P615" s="98"/>
      <c r="Q615" s="90">
        <f t="shared" si="21"/>
        <v>167670.7200000002</v>
      </c>
      <c r="R615" s="91">
        <f t="shared" si="22"/>
        <v>619.88343338954462</v>
      </c>
    </row>
    <row r="616" spans="1:18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1027</v>
      </c>
      <c r="H616" s="99">
        <v>4502</v>
      </c>
      <c r="I616" s="97">
        <v>4</v>
      </c>
      <c r="J616" s="100">
        <f>หนองคาย!F34</f>
        <v>616155.78</v>
      </c>
      <c r="K616" s="101">
        <f>หนองคาย!AJ34</f>
        <v>790632.53</v>
      </c>
      <c r="L616" s="102">
        <f>หนองคาย!AK34</f>
        <v>2274654.4900000002</v>
      </c>
      <c r="M616" s="102">
        <f>หนองคาย!AL34</f>
        <v>1951720.0699999998</v>
      </c>
      <c r="N616" s="98"/>
      <c r="O616" s="98"/>
      <c r="P616" s="98"/>
      <c r="Q616" s="90">
        <f t="shared" si="21"/>
        <v>322934.42000000039</v>
      </c>
      <c r="R616" s="91">
        <f t="shared" si="22"/>
        <v>505.2542181252777</v>
      </c>
    </row>
    <row r="617" spans="1:18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1028</v>
      </c>
      <c r="H617" s="99">
        <v>5759</v>
      </c>
      <c r="I617" s="97">
        <v>4</v>
      </c>
      <c r="J617" s="100">
        <f>หนองคาย!F35</f>
        <v>1271957.8899999999</v>
      </c>
      <c r="K617" s="101">
        <f>หนองคาย!AJ35</f>
        <v>1647066.6499999997</v>
      </c>
      <c r="L617" s="102">
        <f>หนองคาย!AK35</f>
        <v>2992946.1799999997</v>
      </c>
      <c r="M617" s="102">
        <f>หนองคาย!AL35</f>
        <v>2740220.75</v>
      </c>
      <c r="N617" s="98"/>
      <c r="O617" s="98"/>
      <c r="P617" s="98"/>
      <c r="Q617" s="90">
        <f t="shared" si="21"/>
        <v>252725.4299999997</v>
      </c>
      <c r="R617" s="91">
        <f t="shared" si="22"/>
        <v>519.6989373155061</v>
      </c>
    </row>
    <row r="618" spans="1:18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1029</v>
      </c>
      <c r="H618" s="99">
        <v>3269</v>
      </c>
      <c r="I618" s="97">
        <v>3</v>
      </c>
      <c r="J618" s="100">
        <f>หนองคาย!F36</f>
        <v>671058.57999999996</v>
      </c>
      <c r="K618" s="101">
        <f>หนองคาย!AJ36</f>
        <v>796537.14</v>
      </c>
      <c r="L618" s="102">
        <f>หนองคาย!AK36</f>
        <v>2648867.87</v>
      </c>
      <c r="M618" s="102">
        <f>หนองคาย!AL36</f>
        <v>2466006.5099999998</v>
      </c>
      <c r="N618" s="98"/>
      <c r="O618" s="98"/>
      <c r="P618" s="98"/>
      <c r="Q618" s="90">
        <f t="shared" si="21"/>
        <v>182861.36000000034</v>
      </c>
      <c r="R618" s="91">
        <f t="shared" si="22"/>
        <v>810.29913429183239</v>
      </c>
    </row>
    <row r="619" spans="1:18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1030</v>
      </c>
      <c r="H619" s="99">
        <v>5031</v>
      </c>
      <c r="I619" s="97">
        <v>4</v>
      </c>
      <c r="J619" s="100">
        <f>หนองคาย!F37</f>
        <v>549270.97</v>
      </c>
      <c r="K619" s="101">
        <f>หนองคาย!AJ37</f>
        <v>852539.44</v>
      </c>
      <c r="L619" s="102">
        <f>หนองคาย!AK37</f>
        <v>1867350.44</v>
      </c>
      <c r="M619" s="102">
        <f>หนองคาย!AL37</f>
        <v>1314596.56</v>
      </c>
      <c r="N619" s="98"/>
      <c r="O619" s="98"/>
      <c r="P619" s="98"/>
      <c r="Q619" s="90">
        <f t="shared" si="21"/>
        <v>552753.87999999989</v>
      </c>
      <c r="R619" s="91">
        <f t="shared" si="22"/>
        <v>371.16884118465515</v>
      </c>
    </row>
    <row r="620" spans="1:18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1031</v>
      </c>
      <c r="H620" s="99">
        <v>4636</v>
      </c>
      <c r="I620" s="97">
        <v>4</v>
      </c>
      <c r="J620" s="100">
        <f>หนองคาย!F38</f>
        <v>1059792.9099999999</v>
      </c>
      <c r="K620" s="101">
        <f>หนองคาย!AJ38</f>
        <v>1363569.4100000001</v>
      </c>
      <c r="L620" s="102">
        <f>หนองคาย!AK38</f>
        <v>4499934.7699999996</v>
      </c>
      <c r="M620" s="102">
        <f>หนองคาย!AL38</f>
        <v>3645122.32</v>
      </c>
      <c r="N620" s="98"/>
      <c r="O620" s="98"/>
      <c r="P620" s="98"/>
      <c r="Q620" s="90">
        <f t="shared" si="21"/>
        <v>854812.44999999972</v>
      </c>
      <c r="R620" s="91">
        <f t="shared" si="22"/>
        <v>970.65029551337352</v>
      </c>
    </row>
    <row r="621" spans="1:18" s="109" customForma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10493230.640000001</v>
      </c>
      <c r="K621" s="106">
        <f>SUM(K610:K620)</f>
        <v>13675402.26</v>
      </c>
      <c r="L621" s="106">
        <f>SUM(L610:L620)</f>
        <v>30885746.300000001</v>
      </c>
      <c r="M621" s="106">
        <f>SUM(M610:M620)</f>
        <v>26655532.48</v>
      </c>
      <c r="N621" s="104">
        <v>10</v>
      </c>
      <c r="O621" s="104">
        <v>10</v>
      </c>
      <c r="P621" s="104">
        <f>N621-O621</f>
        <v>0</v>
      </c>
      <c r="Q621" s="107">
        <f t="shared" si="21"/>
        <v>4230213.82</v>
      </c>
      <c r="R621" s="108">
        <f>L621/H621</f>
        <v>645.17351061163106</v>
      </c>
    </row>
    <row r="622" spans="1:18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1032</v>
      </c>
      <c r="H623" s="99">
        <v>3034</v>
      </c>
      <c r="I623" s="97">
        <v>3</v>
      </c>
      <c r="J623" s="100">
        <f>หนองคาย!F39</f>
        <v>1795000.8</v>
      </c>
      <c r="K623" s="101">
        <f>หนองคาย!AJ39</f>
        <v>1899879.53</v>
      </c>
      <c r="L623" s="102">
        <f>หนองคาย!AK39</f>
        <v>3694291.59</v>
      </c>
      <c r="M623" s="102">
        <f>หนองคาย!AL39</f>
        <v>2908419.41</v>
      </c>
      <c r="N623" s="98"/>
      <c r="O623" s="98"/>
      <c r="P623" s="98"/>
      <c r="Q623" s="90">
        <f t="shared" si="21"/>
        <v>785872.1799999997</v>
      </c>
      <c r="R623" s="91">
        <f t="shared" si="22"/>
        <v>1217.6307152274226</v>
      </c>
    </row>
    <row r="624" spans="1:18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1033</v>
      </c>
      <c r="H624" s="99">
        <v>3694</v>
      </c>
      <c r="I624" s="97">
        <v>3</v>
      </c>
      <c r="J624" s="100">
        <f>หนองคาย!F40</f>
        <v>395218.41</v>
      </c>
      <c r="K624" s="101">
        <f>หนองคาย!AJ40</f>
        <v>337082.66999999993</v>
      </c>
      <c r="L624" s="102">
        <f>หนองคาย!AK40</f>
        <v>2676217.1500000004</v>
      </c>
      <c r="M624" s="102">
        <f>หนองคาย!AL40</f>
        <v>2444653.11</v>
      </c>
      <c r="N624" s="98"/>
      <c r="O624" s="98"/>
      <c r="P624" s="98"/>
      <c r="Q624" s="90">
        <f t="shared" si="21"/>
        <v>231564.0400000005</v>
      </c>
      <c r="R624" s="91">
        <f t="shared" si="22"/>
        <v>724.47675961017876</v>
      </c>
    </row>
    <row r="625" spans="1:18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1034</v>
      </c>
      <c r="H625" s="99">
        <v>2850</v>
      </c>
      <c r="I625" s="97">
        <v>2</v>
      </c>
      <c r="J625" s="100">
        <f>หนองคาย!F41</f>
        <v>779731.17</v>
      </c>
      <c r="K625" s="101">
        <f>หนองคาย!AJ41</f>
        <v>865512.64</v>
      </c>
      <c r="L625" s="102">
        <f>หนองคาย!AK41</f>
        <v>2515182.27</v>
      </c>
      <c r="M625" s="102">
        <f>หนองคาย!AL41</f>
        <v>2282533.87</v>
      </c>
      <c r="N625" s="98"/>
      <c r="O625" s="98"/>
      <c r="P625" s="98"/>
      <c r="Q625" s="90">
        <f t="shared" si="21"/>
        <v>232648.39999999991</v>
      </c>
      <c r="R625" s="91">
        <f t="shared" si="22"/>
        <v>882.52009473684211</v>
      </c>
    </row>
    <row r="626" spans="1:18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1035</v>
      </c>
      <c r="H626" s="99">
        <v>3886</v>
      </c>
      <c r="I626" s="97">
        <v>3</v>
      </c>
      <c r="J626" s="100">
        <f>หนองคาย!F42</f>
        <v>1599842.98</v>
      </c>
      <c r="K626" s="101">
        <f>หนองคาย!AJ42</f>
        <v>1750640.1600000001</v>
      </c>
      <c r="L626" s="102">
        <f>หนองคาย!AK42</f>
        <v>3842754.86</v>
      </c>
      <c r="M626" s="102">
        <f>หนองคาย!AL42</f>
        <v>4260211.59</v>
      </c>
      <c r="N626" s="98"/>
      <c r="O626" s="98"/>
      <c r="P626" s="98"/>
      <c r="Q626" s="90">
        <f t="shared" si="21"/>
        <v>-417456.73</v>
      </c>
      <c r="R626" s="91">
        <f t="shared" si="22"/>
        <v>988.87155429747804</v>
      </c>
    </row>
    <row r="627" spans="1:18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1036</v>
      </c>
      <c r="H627" s="99">
        <v>4695</v>
      </c>
      <c r="I627" s="97">
        <v>4</v>
      </c>
      <c r="J627" s="100">
        <f>หนองคาย!F43</f>
        <v>2182626.58</v>
      </c>
      <c r="K627" s="101">
        <f>หนองคาย!AJ43</f>
        <v>2236035.7199999997</v>
      </c>
      <c r="L627" s="102">
        <f>หนองคาย!AK43</f>
        <v>3980666.97</v>
      </c>
      <c r="M627" s="102">
        <f>หนองคาย!AL43</f>
        <v>2684157.87</v>
      </c>
      <c r="N627" s="98"/>
      <c r="O627" s="98"/>
      <c r="P627" s="98"/>
      <c r="Q627" s="90">
        <f t="shared" si="21"/>
        <v>1296509.1000000001</v>
      </c>
      <c r="R627" s="91">
        <f t="shared" si="22"/>
        <v>847.85238977635788</v>
      </c>
    </row>
    <row r="628" spans="1:18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1037</v>
      </c>
      <c r="H628" s="99">
        <v>2848</v>
      </c>
      <c r="I628" s="97">
        <v>2</v>
      </c>
      <c r="J628" s="100">
        <f>หนองคาย!F44</f>
        <v>738768.88</v>
      </c>
      <c r="K628" s="101">
        <f>หนองคาย!AJ44</f>
        <v>801103.35</v>
      </c>
      <c r="L628" s="102">
        <f>หนองคาย!AK44</f>
        <v>3010968.61</v>
      </c>
      <c r="M628" s="102">
        <f>หนองคาย!AL44</f>
        <v>1789193.84</v>
      </c>
      <c r="N628" s="98"/>
      <c r="O628" s="98"/>
      <c r="P628" s="98"/>
      <c r="Q628" s="90">
        <f t="shared" si="21"/>
        <v>1221774.7699999998</v>
      </c>
      <c r="R628" s="91">
        <f t="shared" si="22"/>
        <v>1057.2221242977528</v>
      </c>
    </row>
    <row r="629" spans="1:18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1038</v>
      </c>
      <c r="H629" s="99">
        <v>4044</v>
      </c>
      <c r="I629" s="97">
        <v>3</v>
      </c>
      <c r="J629" s="100">
        <f>หนองคาย!F45</f>
        <v>942208.74</v>
      </c>
      <c r="K629" s="101">
        <f>หนองคาย!AJ45</f>
        <v>977713.16</v>
      </c>
      <c r="L629" s="102">
        <f>หนองคาย!AK45</f>
        <v>2301141.75</v>
      </c>
      <c r="M629" s="102">
        <f>หนองคาย!AL45</f>
        <v>1706222.3599999999</v>
      </c>
      <c r="N629" s="98"/>
      <c r="O629" s="98"/>
      <c r="P629" s="98"/>
      <c r="Q629" s="90">
        <f t="shared" si="21"/>
        <v>594919.39000000013</v>
      </c>
      <c r="R629" s="91">
        <f t="shared" si="22"/>
        <v>569.026149851632</v>
      </c>
    </row>
    <row r="630" spans="1:18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1039</v>
      </c>
      <c r="H630" s="99">
        <v>5108</v>
      </c>
      <c r="I630" s="97">
        <v>4</v>
      </c>
      <c r="J630" s="100">
        <f>หนองคาย!F46</f>
        <v>720628.82</v>
      </c>
      <c r="K630" s="101">
        <f>หนองคาย!AJ46</f>
        <v>944807.86999999988</v>
      </c>
      <c r="L630" s="102">
        <f>หนองคาย!AK46</f>
        <v>2709261.6</v>
      </c>
      <c r="M630" s="102">
        <f>หนองคาย!AL46</f>
        <v>1914879.7100000002</v>
      </c>
      <c r="N630" s="98"/>
      <c r="O630" s="98"/>
      <c r="P630" s="98"/>
      <c r="Q630" s="90">
        <f t="shared" si="21"/>
        <v>794381.8899999999</v>
      </c>
      <c r="R630" s="91">
        <f t="shared" si="22"/>
        <v>530.39577133907596</v>
      </c>
    </row>
    <row r="631" spans="1:18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1040</v>
      </c>
      <c r="H631" s="99">
        <v>5899</v>
      </c>
      <c r="I631" s="97">
        <v>4</v>
      </c>
      <c r="J631" s="100">
        <f>หนองคาย!F47</f>
        <v>854850.25</v>
      </c>
      <c r="K631" s="101">
        <f>หนองคาย!AJ47</f>
        <v>897356.84999999986</v>
      </c>
      <c r="L631" s="102">
        <f>หนองคาย!AK47</f>
        <v>4383538.3</v>
      </c>
      <c r="M631" s="102">
        <f>หนองคาย!AL47</f>
        <v>3658917.38</v>
      </c>
      <c r="N631" s="98"/>
      <c r="O631" s="98"/>
      <c r="P631" s="98"/>
      <c r="Q631" s="90">
        <f t="shared" si="21"/>
        <v>724620.91999999993</v>
      </c>
      <c r="R631" s="91">
        <f t="shared" si="22"/>
        <v>743.09854212578398</v>
      </c>
    </row>
    <row r="632" spans="1:18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1041</v>
      </c>
      <c r="H632" s="99">
        <v>2499</v>
      </c>
      <c r="I632" s="97">
        <v>2</v>
      </c>
      <c r="J632" s="100">
        <f>หนองคาย!F48</f>
        <v>564305.97</v>
      </c>
      <c r="K632" s="101">
        <f>หนองคาย!AJ48</f>
        <v>593489.92999999993</v>
      </c>
      <c r="L632" s="102">
        <f>หนองคาย!AK48</f>
        <v>2351718.84</v>
      </c>
      <c r="M632" s="102">
        <f>หนองคาย!AL48</f>
        <v>2099285.71</v>
      </c>
      <c r="N632" s="98"/>
      <c r="O632" s="98"/>
      <c r="P632" s="98"/>
      <c r="Q632" s="90">
        <f t="shared" si="21"/>
        <v>252433.12999999989</v>
      </c>
      <c r="R632" s="91">
        <f t="shared" si="22"/>
        <v>941.06396158463383</v>
      </c>
    </row>
    <row r="633" spans="1:18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1042</v>
      </c>
      <c r="H633" s="99">
        <v>5714</v>
      </c>
      <c r="I633" s="97">
        <v>4</v>
      </c>
      <c r="J633" s="100">
        <f>หนองคาย!F49</f>
        <v>1237359.58</v>
      </c>
      <c r="K633" s="101">
        <f>หนองคาย!AJ49</f>
        <v>1298447.6400000001</v>
      </c>
      <c r="L633" s="102">
        <f>หนองคาย!AK49</f>
        <v>3974664.9</v>
      </c>
      <c r="M633" s="102">
        <f>หนองคาย!AL49</f>
        <v>3265612.88</v>
      </c>
      <c r="N633" s="98"/>
      <c r="O633" s="98"/>
      <c r="P633" s="98"/>
      <c r="Q633" s="90">
        <f t="shared" si="21"/>
        <v>709052.02</v>
      </c>
      <c r="R633" s="91">
        <f t="shared" si="22"/>
        <v>695.6011375568778</v>
      </c>
    </row>
    <row r="634" spans="1:18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1043</v>
      </c>
      <c r="H634" s="99">
        <v>3580</v>
      </c>
      <c r="I634" s="97">
        <v>3</v>
      </c>
      <c r="J634" s="100">
        <f>หนองคาย!F50</f>
        <v>777815.04000000004</v>
      </c>
      <c r="K634" s="101">
        <f>หนองคาย!AJ50</f>
        <v>897823.56</v>
      </c>
      <c r="L634" s="102">
        <f>หนองคาย!AK50</f>
        <v>2740868.9399999995</v>
      </c>
      <c r="M634" s="102">
        <f>หนองคาย!AL50</f>
        <v>2123104.67</v>
      </c>
      <c r="N634" s="98"/>
      <c r="O634" s="98"/>
      <c r="P634" s="98"/>
      <c r="Q634" s="90">
        <f t="shared" si="21"/>
        <v>617764.26999999955</v>
      </c>
      <c r="R634" s="91">
        <f t="shared" si="22"/>
        <v>765.60584916201105</v>
      </c>
    </row>
    <row r="635" spans="1:18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1044</v>
      </c>
      <c r="H635" s="99">
        <v>3821</v>
      </c>
      <c r="I635" s="97">
        <v>3</v>
      </c>
      <c r="J635" s="100">
        <f>หนองคาย!F51</f>
        <v>826423.76</v>
      </c>
      <c r="K635" s="101">
        <f>หนองคาย!AJ51</f>
        <v>922605.91999999993</v>
      </c>
      <c r="L635" s="102">
        <f>หนองคาย!AK51</f>
        <v>2255565.2800000003</v>
      </c>
      <c r="M635" s="102">
        <f>หนองคาย!AL51</f>
        <v>1588285.6800000002</v>
      </c>
      <c r="N635" s="98"/>
      <c r="O635" s="98"/>
      <c r="P635" s="98"/>
      <c r="Q635" s="90">
        <f t="shared" si="21"/>
        <v>667279.60000000009</v>
      </c>
      <c r="R635" s="91">
        <f t="shared" si="22"/>
        <v>590.30758440198906</v>
      </c>
    </row>
    <row r="636" spans="1:18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1045</v>
      </c>
      <c r="H636" s="99">
        <v>4273</v>
      </c>
      <c r="I636" s="97">
        <v>3</v>
      </c>
      <c r="J636" s="100">
        <f>หนองคาย!F52</f>
        <v>838679.02</v>
      </c>
      <c r="K636" s="101">
        <f>หนองคาย!AJ52</f>
        <v>881500.12000000011</v>
      </c>
      <c r="L636" s="102">
        <f>หนองคาย!AK52</f>
        <v>2504537.9900000002</v>
      </c>
      <c r="M636" s="102">
        <f>หนองคาย!AL52</f>
        <v>1878721.7800000003</v>
      </c>
      <c r="N636" s="98"/>
      <c r="O636" s="98"/>
      <c r="P636" s="98"/>
      <c r="Q636" s="90">
        <f t="shared" si="21"/>
        <v>625816.21</v>
      </c>
      <c r="R636" s="91">
        <f t="shared" si="22"/>
        <v>586.13105312426876</v>
      </c>
    </row>
    <row r="637" spans="1:18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1046</v>
      </c>
      <c r="H637" s="99">
        <v>2633</v>
      </c>
      <c r="I637" s="97">
        <v>2</v>
      </c>
      <c r="J637" s="100">
        <f>หนองคาย!F53</f>
        <v>1061475.82</v>
      </c>
      <c r="K637" s="101">
        <f>หนองคาย!AJ53</f>
        <v>1233501.47</v>
      </c>
      <c r="L637" s="102">
        <f>หนองคาย!AK53</f>
        <v>2828621.19</v>
      </c>
      <c r="M637" s="102">
        <f>หนองคาย!AL53</f>
        <v>2289195.9</v>
      </c>
      <c r="N637" s="98"/>
      <c r="O637" s="98"/>
      <c r="P637" s="98"/>
      <c r="Q637" s="90">
        <f t="shared" si="21"/>
        <v>539425.29</v>
      </c>
      <c r="R637" s="91">
        <f t="shared" si="22"/>
        <v>1074.2959323965058</v>
      </c>
    </row>
    <row r="638" spans="1:18" s="109" customForma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15314935.819999998</v>
      </c>
      <c r="K638" s="106">
        <f>SUM(K622:K637)</f>
        <v>16537500.589999998</v>
      </c>
      <c r="L638" s="106">
        <f>SUM(L622:L637)</f>
        <v>45770000.240000002</v>
      </c>
      <c r="M638" s="106">
        <f>SUM(M622:M637)</f>
        <v>36893395.759999998</v>
      </c>
      <c r="N638" s="104">
        <v>15</v>
      </c>
      <c r="O638" s="104">
        <v>15</v>
      </c>
      <c r="P638" s="104">
        <f>N638-O638</f>
        <v>0</v>
      </c>
      <c r="Q638" s="107">
        <f t="shared" si="21"/>
        <v>8876604.4800000042</v>
      </c>
      <c r="R638" s="108">
        <f>L638/H638</f>
        <v>781.35136467615837</v>
      </c>
    </row>
    <row r="639" spans="1:18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1047</v>
      </c>
      <c r="H640" s="113">
        <v>2413</v>
      </c>
      <c r="I640" s="111">
        <v>2</v>
      </c>
      <c r="J640" s="100">
        <f>หนองคาย!F54</f>
        <v>252724.69</v>
      </c>
      <c r="K640" s="114">
        <f>หนองคาย!AJ54</f>
        <v>318195.30000000005</v>
      </c>
      <c r="L640" s="102">
        <f>หนองคาย!AK54</f>
        <v>1813953.3399999999</v>
      </c>
      <c r="M640" s="102">
        <f>หนองคาย!AL54</f>
        <v>1970883.95</v>
      </c>
      <c r="N640" s="112"/>
      <c r="O640" s="112"/>
      <c r="P640" s="112"/>
      <c r="Q640" s="90">
        <f t="shared" si="21"/>
        <v>-156930.6100000001</v>
      </c>
      <c r="R640" s="91">
        <f t="shared" si="22"/>
        <v>751.74195607128047</v>
      </c>
    </row>
    <row r="641" spans="1:18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1048</v>
      </c>
      <c r="H641" s="99">
        <v>2055</v>
      </c>
      <c r="I641" s="97">
        <v>2</v>
      </c>
      <c r="J641" s="100">
        <f>หนองคาย!F55</f>
        <v>12387.97</v>
      </c>
      <c r="K641" s="114">
        <f>หนองคาย!AJ55</f>
        <v>84726.63</v>
      </c>
      <c r="L641" s="102">
        <f>หนองคาย!AK55</f>
        <v>1699443.14</v>
      </c>
      <c r="M641" s="102">
        <f>หนองคาย!AL55</f>
        <v>2228654.25</v>
      </c>
      <c r="N641" s="98"/>
      <c r="O641" s="98"/>
      <c r="P641" s="98"/>
      <c r="Q641" s="90">
        <f t="shared" si="21"/>
        <v>-529211.1100000001</v>
      </c>
      <c r="R641" s="91">
        <f t="shared" si="22"/>
        <v>826.97963017031623</v>
      </c>
    </row>
    <row r="642" spans="1:18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1049</v>
      </c>
      <c r="H642" s="99">
        <v>3420</v>
      </c>
      <c r="I642" s="97">
        <v>3</v>
      </c>
      <c r="J642" s="100">
        <f>หนองคาย!F56</f>
        <v>361020.07</v>
      </c>
      <c r="K642" s="114">
        <f>หนองคาย!AJ56</f>
        <v>410430.63</v>
      </c>
      <c r="L642" s="102">
        <f>หนองคาย!AK56</f>
        <v>1824836.2600000002</v>
      </c>
      <c r="M642" s="102">
        <f>หนองคาย!AL56</f>
        <v>2087833.4100000001</v>
      </c>
      <c r="N642" s="98"/>
      <c r="O642" s="98"/>
      <c r="P642" s="98"/>
      <c r="Q642" s="90">
        <f t="shared" si="21"/>
        <v>-262997.14999999991</v>
      </c>
      <c r="R642" s="91">
        <f t="shared" si="22"/>
        <v>533.57785380116968</v>
      </c>
    </row>
    <row r="643" spans="1:18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1050</v>
      </c>
      <c r="H643" s="99">
        <v>2566</v>
      </c>
      <c r="I643" s="97">
        <v>2</v>
      </c>
      <c r="J643" s="100">
        <f>หนองคาย!F57</f>
        <v>496069.35</v>
      </c>
      <c r="K643" s="114">
        <f>หนองคาย!AJ57</f>
        <v>546723.85</v>
      </c>
      <c r="L643" s="102">
        <f>หนองคาย!AK57</f>
        <v>2227092.17</v>
      </c>
      <c r="M643" s="102">
        <f>หนองคาย!AL57</f>
        <v>2592887.4899999998</v>
      </c>
      <c r="N643" s="98"/>
      <c r="O643" s="98"/>
      <c r="P643" s="98"/>
      <c r="Q643" s="90">
        <f t="shared" si="21"/>
        <v>-365795.31999999983</v>
      </c>
      <c r="R643" s="91">
        <f t="shared" si="22"/>
        <v>867.92368277474668</v>
      </c>
    </row>
    <row r="644" spans="1:18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1051</v>
      </c>
      <c r="H644" s="99">
        <v>951</v>
      </c>
      <c r="I644" s="97">
        <v>1</v>
      </c>
      <c r="J644" s="100">
        <f>หนองคาย!F58</f>
        <v>138117.29999999999</v>
      </c>
      <c r="K644" s="114">
        <f>หนองคาย!AJ58</f>
        <v>184243.87999999998</v>
      </c>
      <c r="L644" s="102">
        <f>หนองคาย!AK58</f>
        <v>1244758.43</v>
      </c>
      <c r="M644" s="102">
        <f>หนองคาย!AL58</f>
        <v>1506802.13</v>
      </c>
      <c r="N644" s="98"/>
      <c r="O644" s="98"/>
      <c r="P644" s="98"/>
      <c r="Q644" s="90">
        <f t="shared" si="21"/>
        <v>-262043.69999999995</v>
      </c>
      <c r="R644" s="91">
        <f t="shared" si="22"/>
        <v>1308.8942481598317</v>
      </c>
    </row>
    <row r="645" spans="1:18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1052</v>
      </c>
      <c r="H645" s="99">
        <v>2045</v>
      </c>
      <c r="I645" s="97">
        <v>2</v>
      </c>
      <c r="J645" s="100">
        <f>หนองคาย!F59</f>
        <v>795466.28</v>
      </c>
      <c r="K645" s="114">
        <f>หนองคาย!AJ59</f>
        <v>861707.89</v>
      </c>
      <c r="L645" s="102">
        <f>หนองคาย!AK59</f>
        <v>1825038.0399999998</v>
      </c>
      <c r="M645" s="102">
        <f>หนองคาย!AL59</f>
        <v>2280988.0299999998</v>
      </c>
      <c r="N645" s="98"/>
      <c r="O645" s="98"/>
      <c r="P645" s="98"/>
      <c r="Q645" s="90">
        <f t="shared" si="21"/>
        <v>-455949.99</v>
      </c>
      <c r="R645" s="91">
        <f t="shared" si="22"/>
        <v>892.43913936430306</v>
      </c>
    </row>
    <row r="646" spans="1:18" s="109" customForma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2055785.6600000001</v>
      </c>
      <c r="K646" s="106">
        <f>SUM(K639:K645)</f>
        <v>2406028.1800000002</v>
      </c>
      <c r="L646" s="106">
        <f>SUM(L639:L645)</f>
        <v>10635121.379999999</v>
      </c>
      <c r="M646" s="106">
        <f>SUM(M639:M645)</f>
        <v>12668049.26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-2032927.8800000008</v>
      </c>
      <c r="R646" s="108">
        <f>L646/H646</f>
        <v>790.71534423791809</v>
      </c>
    </row>
    <row r="647" spans="1:18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1053</v>
      </c>
      <c r="H648" s="99">
        <v>3171</v>
      </c>
      <c r="I648" s="97">
        <v>3</v>
      </c>
      <c r="J648" s="100">
        <f>หนองคาย!F60</f>
        <v>334745.28000000003</v>
      </c>
      <c r="K648" s="101">
        <f>หนองคาย!AJ60</f>
        <v>141841.51</v>
      </c>
      <c r="L648" s="102">
        <f>หนองคาย!AK60</f>
        <v>2793029.13</v>
      </c>
      <c r="M648" s="102">
        <f>หนองคาย!AL60</f>
        <v>2272187.77</v>
      </c>
      <c r="N648" s="98"/>
      <c r="O648" s="98"/>
      <c r="P648" s="98"/>
      <c r="Q648" s="90">
        <f t="shared" si="24"/>
        <v>520841.35999999987</v>
      </c>
      <c r="R648" s="91">
        <f t="shared" ref="R648:R709" si="25">L648/H648</f>
        <v>880.80388836329234</v>
      </c>
    </row>
    <row r="649" spans="1:18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1054</v>
      </c>
      <c r="H649" s="99">
        <v>4975</v>
      </c>
      <c r="I649" s="97">
        <v>4</v>
      </c>
      <c r="J649" s="100">
        <f>หนองคาย!F61</f>
        <v>1359465.9</v>
      </c>
      <c r="K649" s="101">
        <f>หนองคาย!AJ61</f>
        <v>1469204.52</v>
      </c>
      <c r="L649" s="102">
        <f>หนองคาย!AK61</f>
        <v>3817240.74</v>
      </c>
      <c r="M649" s="102">
        <f>หนองคาย!AL61</f>
        <v>3176546.12</v>
      </c>
      <c r="N649" s="98"/>
      <c r="O649" s="98"/>
      <c r="P649" s="98"/>
      <c r="Q649" s="90">
        <f t="shared" si="24"/>
        <v>640694.62000000011</v>
      </c>
      <c r="R649" s="91">
        <f t="shared" si="25"/>
        <v>767.28457085427135</v>
      </c>
    </row>
    <row r="650" spans="1:18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1055</v>
      </c>
      <c r="H650" s="99">
        <v>2674</v>
      </c>
      <c r="I650" s="97">
        <v>2</v>
      </c>
      <c r="J650" s="100">
        <f>หนองคาย!F62</f>
        <v>429085.4</v>
      </c>
      <c r="K650" s="101">
        <f>หนองคาย!AJ62</f>
        <v>492183.06000000006</v>
      </c>
      <c r="L650" s="102">
        <f>หนองคาย!AK62</f>
        <v>2161542.75</v>
      </c>
      <c r="M650" s="102">
        <f>หนองคาย!AL62</f>
        <v>1339002.6800000002</v>
      </c>
      <c r="N650" s="98"/>
      <c r="O650" s="98"/>
      <c r="P650" s="98"/>
      <c r="Q650" s="90">
        <f t="shared" si="24"/>
        <v>822540.06999999983</v>
      </c>
      <c r="R650" s="91">
        <f t="shared" si="25"/>
        <v>808.3555534779357</v>
      </c>
    </row>
    <row r="651" spans="1:18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1056</v>
      </c>
      <c r="H651" s="99">
        <v>3165</v>
      </c>
      <c r="I651" s="97">
        <v>3</v>
      </c>
      <c r="J651" s="100">
        <f>หนองคาย!F63</f>
        <v>227059.77</v>
      </c>
      <c r="K651" s="101">
        <f>หนองคาย!AJ63</f>
        <v>236564.46999999997</v>
      </c>
      <c r="L651" s="102">
        <f>หนองคาย!AK63</f>
        <v>2895861.03</v>
      </c>
      <c r="M651" s="102">
        <f>หนองคาย!AL63</f>
        <v>3177417.6299999994</v>
      </c>
      <c r="N651" s="98"/>
      <c r="O651" s="98"/>
      <c r="P651" s="98"/>
      <c r="Q651" s="90">
        <f t="shared" si="24"/>
        <v>-281556.59999999963</v>
      </c>
      <c r="R651" s="91">
        <f t="shared" si="25"/>
        <v>914.96399052132699</v>
      </c>
    </row>
    <row r="652" spans="1:18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1057</v>
      </c>
      <c r="H652" s="99">
        <v>2202</v>
      </c>
      <c r="I652" s="97">
        <v>2</v>
      </c>
      <c r="J652" s="100">
        <f>หนองคาย!F64</f>
        <v>1188667.6499999999</v>
      </c>
      <c r="K652" s="101">
        <f>หนองคาย!AJ64</f>
        <v>1164423.5699999998</v>
      </c>
      <c r="L652" s="102">
        <f>หนองคาย!AK64</f>
        <v>2947444.38</v>
      </c>
      <c r="M652" s="102">
        <f>หนองคาย!AL64</f>
        <v>2616081.3499999996</v>
      </c>
      <c r="N652" s="98"/>
      <c r="O652" s="98"/>
      <c r="P652" s="98"/>
      <c r="Q652" s="90">
        <f t="shared" si="24"/>
        <v>331363.03000000026</v>
      </c>
      <c r="R652" s="91">
        <f t="shared" si="25"/>
        <v>1338.5305994550408</v>
      </c>
    </row>
    <row r="653" spans="1:18" s="109" customForma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3539024</v>
      </c>
      <c r="K653" s="141">
        <f>SUM(K647:K652)</f>
        <v>3504217.1299999994</v>
      </c>
      <c r="L653" s="106">
        <f>SUM(L647:L652)</f>
        <v>14615118.030000001</v>
      </c>
      <c r="M653" s="106">
        <f>SUM(M647:M652)</f>
        <v>12581235.549999999</v>
      </c>
      <c r="N653" s="104">
        <v>5</v>
      </c>
      <c r="O653" s="104">
        <v>5</v>
      </c>
      <c r="P653" s="104">
        <f>N653-O653</f>
        <v>0</v>
      </c>
      <c r="Q653" s="107">
        <f t="shared" si="24"/>
        <v>2033882.4800000023</v>
      </c>
      <c r="R653" s="108">
        <f>L653/H653</f>
        <v>902.89232285167122</v>
      </c>
    </row>
    <row r="654" spans="1:18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1058</v>
      </c>
      <c r="H655" s="99">
        <v>5571</v>
      </c>
      <c r="I655" s="97">
        <v>4</v>
      </c>
      <c r="J655" s="100">
        <f>หนองคาย!F65</f>
        <v>665006.44999999995</v>
      </c>
      <c r="K655" s="101">
        <f>หนองคาย!AJ65</f>
        <v>713652.63</v>
      </c>
      <c r="L655" s="102">
        <f>หนองคาย!AK65</f>
        <v>2688739.9699999997</v>
      </c>
      <c r="M655" s="102">
        <f>หนองคาย!AL65</f>
        <v>2657589.35</v>
      </c>
      <c r="N655" s="98"/>
      <c r="O655" s="98"/>
      <c r="P655" s="98"/>
      <c r="Q655" s="90">
        <f t="shared" si="24"/>
        <v>31150.619999999646</v>
      </c>
      <c r="R655" s="91">
        <f t="shared" si="25"/>
        <v>482.63147908813494</v>
      </c>
    </row>
    <row r="656" spans="1:18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1059</v>
      </c>
      <c r="H656" s="99">
        <v>5124</v>
      </c>
      <c r="I656" s="97">
        <v>4</v>
      </c>
      <c r="J656" s="100">
        <f>หนองคาย!F66</f>
        <v>605869.18999999994</v>
      </c>
      <c r="K656" s="101">
        <f>หนองคาย!AJ66</f>
        <v>631821.29999999993</v>
      </c>
      <c r="L656" s="102">
        <f>หนองคาย!AK66</f>
        <v>3010362.0300000003</v>
      </c>
      <c r="M656" s="102">
        <f>หนองคาย!AL66</f>
        <v>2870186</v>
      </c>
      <c r="N656" s="98"/>
      <c r="O656" s="98"/>
      <c r="P656" s="98"/>
      <c r="Q656" s="90">
        <f t="shared" si="24"/>
        <v>140176.03000000026</v>
      </c>
      <c r="R656" s="91">
        <f t="shared" si="25"/>
        <v>587.50234777517574</v>
      </c>
    </row>
    <row r="657" spans="1:18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1060</v>
      </c>
      <c r="H657" s="99">
        <v>7200</v>
      </c>
      <c r="I657" s="97">
        <v>5</v>
      </c>
      <c r="J657" s="100">
        <f>หนองคาย!F67</f>
        <v>1104520.3999999999</v>
      </c>
      <c r="K657" s="101">
        <f>หนองคาย!AJ67</f>
        <v>1159670.6299999999</v>
      </c>
      <c r="L657" s="102">
        <f>หนองคาย!AK67</f>
        <v>2760893.9299999997</v>
      </c>
      <c r="M657" s="102">
        <f>หนองคาย!AL67</f>
        <v>2211250.29</v>
      </c>
      <c r="N657" s="98"/>
      <c r="O657" s="98"/>
      <c r="P657" s="98"/>
      <c r="Q657" s="90">
        <f t="shared" si="24"/>
        <v>549643.63999999966</v>
      </c>
      <c r="R657" s="91">
        <f t="shared" si="25"/>
        <v>383.45749027777771</v>
      </c>
    </row>
    <row r="658" spans="1:18" s="109" customForma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2375396.04</v>
      </c>
      <c r="K658" s="106">
        <f>SUM(K654:K657)</f>
        <v>2505144.5599999996</v>
      </c>
      <c r="L658" s="106">
        <f>SUM(L654:L657)</f>
        <v>8459995.9299999997</v>
      </c>
      <c r="M658" s="106">
        <f>SUM(M654:M657)</f>
        <v>7739025.6399999997</v>
      </c>
      <c r="N658" s="104">
        <v>3</v>
      </c>
      <c r="O658" s="104">
        <v>3</v>
      </c>
      <c r="P658" s="104">
        <f>N658-O658</f>
        <v>0</v>
      </c>
      <c r="Q658" s="107">
        <f t="shared" si="24"/>
        <v>720970.29</v>
      </c>
      <c r="R658" s="108">
        <f>L658/H658</f>
        <v>472.75752612461582</v>
      </c>
    </row>
    <row r="659" spans="1:18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1061</v>
      </c>
      <c r="H660" s="99">
        <v>6642</v>
      </c>
      <c r="I660" s="97">
        <v>5</v>
      </c>
      <c r="J660" s="100">
        <f>หนองคาย!F68</f>
        <v>1825199.21</v>
      </c>
      <c r="K660" s="101">
        <f>หนองคาย!AJ68</f>
        <v>1849180.69</v>
      </c>
      <c r="L660" s="102">
        <f>หนองคาย!AK68</f>
        <v>4624745.18</v>
      </c>
      <c r="M660" s="102">
        <f>หนองคาย!AL68</f>
        <v>3542440.88</v>
      </c>
      <c r="N660" s="98"/>
      <c r="O660" s="98"/>
      <c r="P660" s="98"/>
      <c r="Q660" s="90">
        <f t="shared" si="24"/>
        <v>1082304.2999999998</v>
      </c>
      <c r="R660" s="91">
        <f t="shared" si="25"/>
        <v>696.28804275820528</v>
      </c>
    </row>
    <row r="661" spans="1:18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1062</v>
      </c>
      <c r="H661" s="99">
        <v>3199</v>
      </c>
      <c r="I661" s="97">
        <v>3</v>
      </c>
      <c r="J661" s="100">
        <f>หนองคาย!F69</f>
        <v>1193215.3500000001</v>
      </c>
      <c r="K661" s="101">
        <f>หนองคาย!AJ69</f>
        <v>1251715.33</v>
      </c>
      <c r="L661" s="102">
        <f>หนองคาย!AK69</f>
        <v>2616483.92</v>
      </c>
      <c r="M661" s="102">
        <f>หนองคาย!AL69</f>
        <v>1801648.84</v>
      </c>
      <c r="N661" s="98"/>
      <c r="O661" s="98"/>
      <c r="P661" s="98"/>
      <c r="Q661" s="90">
        <f t="shared" si="24"/>
        <v>814835.07999999984</v>
      </c>
      <c r="R661" s="91">
        <f t="shared" si="25"/>
        <v>817.9068208815255</v>
      </c>
    </row>
    <row r="662" spans="1:18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1063</v>
      </c>
      <c r="H662" s="99">
        <v>5644</v>
      </c>
      <c r="I662" s="97">
        <v>4</v>
      </c>
      <c r="J662" s="100">
        <f>หนองคาย!F70</f>
        <v>950616.91</v>
      </c>
      <c r="K662" s="101">
        <f>หนองคาย!AJ70</f>
        <v>1034709.6000000001</v>
      </c>
      <c r="L662" s="102">
        <f>หนองคาย!AK70</f>
        <v>4530645.5</v>
      </c>
      <c r="M662" s="102">
        <f>หนองคาย!AL70</f>
        <v>3686548.9099999997</v>
      </c>
      <c r="N662" s="98"/>
      <c r="O662" s="98"/>
      <c r="P662" s="98"/>
      <c r="Q662" s="90">
        <f t="shared" si="24"/>
        <v>844096.59000000032</v>
      </c>
      <c r="R662" s="91">
        <f t="shared" si="25"/>
        <v>802.73662296243799</v>
      </c>
    </row>
    <row r="663" spans="1:18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1064</v>
      </c>
      <c r="H663" s="99">
        <v>5464</v>
      </c>
      <c r="I663" s="97">
        <v>4</v>
      </c>
      <c r="J663" s="100">
        <f>หนองคาย!F71</f>
        <v>2153183.02</v>
      </c>
      <c r="K663" s="101">
        <f>หนองคาย!AJ71</f>
        <v>2425786.52</v>
      </c>
      <c r="L663" s="102">
        <f>หนองคาย!AK71</f>
        <v>3759556.65</v>
      </c>
      <c r="M663" s="102">
        <f>หนองคาย!AL71</f>
        <v>2828979.4</v>
      </c>
      <c r="N663" s="98"/>
      <c r="O663" s="98"/>
      <c r="P663" s="98"/>
      <c r="Q663" s="90">
        <f t="shared" si="24"/>
        <v>930577.25</v>
      </c>
      <c r="R663" s="91">
        <f t="shared" si="25"/>
        <v>688.05941617862368</v>
      </c>
    </row>
    <row r="664" spans="1:18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1065</v>
      </c>
      <c r="H664" s="99">
        <v>10050</v>
      </c>
      <c r="I664" s="97">
        <v>5</v>
      </c>
      <c r="J664" s="100">
        <f>หนองคาย!F72</f>
        <v>3167008.71</v>
      </c>
      <c r="K664" s="101">
        <f>หนองคาย!AJ72</f>
        <v>3172266.53</v>
      </c>
      <c r="L664" s="102">
        <f>หนองคาย!AK72</f>
        <v>6798728.8000000007</v>
      </c>
      <c r="M664" s="102">
        <f>หนองคาย!AL72</f>
        <v>4708758.28</v>
      </c>
      <c r="N664" s="98"/>
      <c r="O664" s="98"/>
      <c r="P664" s="98"/>
      <c r="Q664" s="90">
        <f t="shared" si="24"/>
        <v>2089970.5200000005</v>
      </c>
      <c r="R664" s="91">
        <f t="shared" si="25"/>
        <v>676.49042786069663</v>
      </c>
    </row>
    <row r="665" spans="1:18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1066</v>
      </c>
      <c r="H665" s="99">
        <v>2842</v>
      </c>
      <c r="I665" s="97">
        <v>2</v>
      </c>
      <c r="J665" s="100">
        <f>หนองคาย!F73</f>
        <v>1116206.72</v>
      </c>
      <c r="K665" s="101">
        <f>หนองคาย!AJ73</f>
        <v>1145621.8400000001</v>
      </c>
      <c r="L665" s="102">
        <f>หนองคาย!AK73</f>
        <v>2834202.67</v>
      </c>
      <c r="M665" s="102">
        <f>หนองคาย!AL73</f>
        <v>1870870.4200000002</v>
      </c>
      <c r="N665" s="98"/>
      <c r="O665" s="98"/>
      <c r="P665" s="98"/>
      <c r="Q665" s="90">
        <f t="shared" si="24"/>
        <v>963332.24999999977</v>
      </c>
      <c r="R665" s="91">
        <f t="shared" si="25"/>
        <v>997.25639338494011</v>
      </c>
    </row>
    <row r="666" spans="1:18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1067</v>
      </c>
      <c r="H666" s="99">
        <v>3136</v>
      </c>
      <c r="I666" s="97">
        <v>3</v>
      </c>
      <c r="J666" s="100">
        <f>หนองคาย!F74</f>
        <v>1118252.92</v>
      </c>
      <c r="K666" s="101">
        <f>หนองคาย!AJ74</f>
        <v>1151937.3199999998</v>
      </c>
      <c r="L666" s="102">
        <f>หนองคาย!AK74</f>
        <v>2796331.1500000004</v>
      </c>
      <c r="M666" s="102">
        <f>หนองคาย!AL74</f>
        <v>1718499.1600000001</v>
      </c>
      <c r="N666" s="98"/>
      <c r="O666" s="98"/>
      <c r="P666" s="98"/>
      <c r="Q666" s="90">
        <f t="shared" si="24"/>
        <v>1077831.9900000002</v>
      </c>
      <c r="R666" s="91">
        <f t="shared" si="25"/>
        <v>891.68722895408177</v>
      </c>
    </row>
    <row r="667" spans="1:18" s="109" customForma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11523682.84</v>
      </c>
      <c r="K667" s="106">
        <f>SUM(K659:K666)</f>
        <v>12031217.83</v>
      </c>
      <c r="L667" s="106">
        <f>SUM(L659:L666)</f>
        <v>27960693.869999997</v>
      </c>
      <c r="M667" s="106">
        <f>SUM(M659:M666)</f>
        <v>20157745.890000001</v>
      </c>
      <c r="N667" s="104">
        <v>7</v>
      </c>
      <c r="O667" s="104">
        <v>7</v>
      </c>
      <c r="P667" s="104">
        <f>N667-O667</f>
        <v>0</v>
      </c>
      <c r="Q667" s="107">
        <f t="shared" si="24"/>
        <v>7802947.9799999967</v>
      </c>
      <c r="R667" s="108">
        <f>L667/H667</f>
        <v>756.16447710739101</v>
      </c>
    </row>
    <row r="668" spans="1:18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1068</v>
      </c>
      <c r="H669" s="99">
        <v>5261</v>
      </c>
      <c r="I669" s="97">
        <v>4</v>
      </c>
      <c r="J669" s="100">
        <f>หนองคาย!F75</f>
        <v>653118.31000000006</v>
      </c>
      <c r="K669" s="101">
        <f>หนองคาย!AJ75</f>
        <v>793712.41</v>
      </c>
      <c r="L669" s="102">
        <f>หนองคาย!AK75</f>
        <v>2935000.39</v>
      </c>
      <c r="M669" s="102">
        <f>หนองคาย!AL75</f>
        <v>2633122.7800000003</v>
      </c>
      <c r="N669" s="98"/>
      <c r="O669" s="98"/>
      <c r="P669" s="98"/>
      <c r="Q669" s="90">
        <f t="shared" si="24"/>
        <v>301877.60999999987</v>
      </c>
      <c r="R669" s="91">
        <f t="shared" si="25"/>
        <v>557.87880440980803</v>
      </c>
    </row>
    <row r="670" spans="1:18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1069</v>
      </c>
      <c r="H670" s="99">
        <v>6578</v>
      </c>
      <c r="I670" s="97">
        <v>5</v>
      </c>
      <c r="J670" s="100">
        <f>หนองคาย!F76</f>
        <v>1287436.55</v>
      </c>
      <c r="K670" s="101">
        <f>หนองคาย!AJ76</f>
        <v>1434716.6</v>
      </c>
      <c r="L670" s="102">
        <f>หนองคาย!AK76</f>
        <v>4108822.77</v>
      </c>
      <c r="M670" s="102">
        <f>หนองคาย!AL76</f>
        <v>3573363.35</v>
      </c>
      <c r="N670" s="98"/>
      <c r="O670" s="98"/>
      <c r="P670" s="98"/>
      <c r="Q670" s="90">
        <f t="shared" si="24"/>
        <v>535459.41999999993</v>
      </c>
      <c r="R670" s="91">
        <f t="shared" si="25"/>
        <v>624.63100790513829</v>
      </c>
    </row>
    <row r="671" spans="1:18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1070</v>
      </c>
      <c r="H671" s="99">
        <v>2647</v>
      </c>
      <c r="I671" s="97">
        <v>2</v>
      </c>
      <c r="J671" s="100">
        <f>หนองคาย!F77</f>
        <v>936032.27</v>
      </c>
      <c r="K671" s="101">
        <f>หนองคาย!AJ77</f>
        <v>1181390.04</v>
      </c>
      <c r="L671" s="102">
        <f>หนองคาย!AK77</f>
        <v>2447683.2000000002</v>
      </c>
      <c r="M671" s="102">
        <f>หนองคาย!AL77</f>
        <v>1618573.36</v>
      </c>
      <c r="N671" s="98"/>
      <c r="O671" s="98"/>
      <c r="P671" s="98"/>
      <c r="Q671" s="90">
        <f t="shared" si="24"/>
        <v>829109.84000000008</v>
      </c>
      <c r="R671" s="91">
        <f t="shared" si="25"/>
        <v>924.700868908198</v>
      </c>
    </row>
    <row r="672" spans="1:18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1071</v>
      </c>
      <c r="H672" s="99">
        <v>5060</v>
      </c>
      <c r="I672" s="97">
        <v>4</v>
      </c>
      <c r="J672" s="100">
        <f>หนองคาย!F78</f>
        <v>341184.57</v>
      </c>
      <c r="K672" s="101">
        <f>หนองคาย!AJ78</f>
        <v>548308.31000000006</v>
      </c>
      <c r="L672" s="102">
        <f>หนองคาย!AK78</f>
        <v>2916237.35</v>
      </c>
      <c r="M672" s="102">
        <f>หนองคาย!AL78</f>
        <v>2832702.6999999997</v>
      </c>
      <c r="N672" s="98"/>
      <c r="O672" s="98"/>
      <c r="P672" s="98"/>
      <c r="Q672" s="90">
        <f t="shared" si="24"/>
        <v>83534.650000000373</v>
      </c>
      <c r="R672" s="91">
        <f t="shared" si="25"/>
        <v>576.33149209486169</v>
      </c>
    </row>
    <row r="673" spans="1:18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1072</v>
      </c>
      <c r="H673" s="99">
        <v>4419</v>
      </c>
      <c r="I673" s="97">
        <v>3</v>
      </c>
      <c r="J673" s="100">
        <f>หนองคาย!F79</f>
        <v>382730.34</v>
      </c>
      <c r="K673" s="101">
        <f>หนองคาย!AJ79</f>
        <v>450818.09</v>
      </c>
      <c r="L673" s="102">
        <f>หนองคาย!AK79</f>
        <v>2344243.83</v>
      </c>
      <c r="M673" s="102">
        <f>หนองคาย!AL79</f>
        <v>2475108.6</v>
      </c>
      <c r="N673" s="98"/>
      <c r="O673" s="98"/>
      <c r="P673" s="98"/>
      <c r="Q673" s="90">
        <f t="shared" si="24"/>
        <v>-130864.77000000002</v>
      </c>
      <c r="R673" s="91">
        <f t="shared" si="25"/>
        <v>530.4919280380177</v>
      </c>
    </row>
    <row r="674" spans="1:18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1073</v>
      </c>
      <c r="H674" s="99">
        <v>4269</v>
      </c>
      <c r="I674" s="97">
        <v>3</v>
      </c>
      <c r="J674" s="100">
        <f>หนองคาย!F80</f>
        <v>819251.69</v>
      </c>
      <c r="K674" s="101">
        <f>หนองคาย!AJ80</f>
        <v>1354308.0699999998</v>
      </c>
      <c r="L674" s="102">
        <f>หนองคาย!AK80</f>
        <v>1859484.43</v>
      </c>
      <c r="M674" s="102">
        <f>หนองคาย!AL80</f>
        <v>1712816.89</v>
      </c>
      <c r="N674" s="98"/>
      <c r="O674" s="98"/>
      <c r="P674" s="98"/>
      <c r="Q674" s="90">
        <f t="shared" si="24"/>
        <v>146667.54000000004</v>
      </c>
      <c r="R674" s="91">
        <f t="shared" si="25"/>
        <v>435.57845631295385</v>
      </c>
    </row>
    <row r="675" spans="1:18" s="109" customForma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4419753.7299999995</v>
      </c>
      <c r="K675" s="106">
        <f>SUM(K668:K674)</f>
        <v>5763253.5199999996</v>
      </c>
      <c r="L675" s="106">
        <f>SUM(L668:L674)</f>
        <v>16611471.969999999</v>
      </c>
      <c r="M675" s="106">
        <f>SUM(M668:M674)</f>
        <v>14845687.680000002</v>
      </c>
      <c r="N675" s="104">
        <v>6</v>
      </c>
      <c r="O675" s="104">
        <v>6</v>
      </c>
      <c r="P675" s="104">
        <f>N675-O675</f>
        <v>0</v>
      </c>
      <c r="Q675" s="107">
        <f t="shared" si="24"/>
        <v>1765784.2899999972</v>
      </c>
      <c r="R675" s="108">
        <f>L675/H675</f>
        <v>588.3499316427002</v>
      </c>
    </row>
    <row r="676" spans="1:18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1074</v>
      </c>
      <c r="H677" s="99">
        <v>1113</v>
      </c>
      <c r="I677" s="97">
        <v>1</v>
      </c>
      <c r="J677" s="100">
        <f>หนองคาย!F81</f>
        <v>183420.54</v>
      </c>
      <c r="K677" s="101">
        <f>หนองคาย!AJ81</f>
        <v>194915.07</v>
      </c>
      <c r="L677" s="102">
        <f>หนองคาย!AK81</f>
        <v>1139528.79</v>
      </c>
      <c r="M677" s="102">
        <f>หนองคาย!AL81</f>
        <v>2151985.17</v>
      </c>
      <c r="N677" s="98"/>
      <c r="O677" s="98"/>
      <c r="P677" s="98"/>
      <c r="Q677" s="90">
        <f t="shared" si="24"/>
        <v>-1012456.3799999999</v>
      </c>
      <c r="R677" s="91">
        <f t="shared" si="25"/>
        <v>1023.8353908355796</v>
      </c>
    </row>
    <row r="678" spans="1:18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1075</v>
      </c>
      <c r="H678" s="99">
        <v>1149</v>
      </c>
      <c r="I678" s="97">
        <v>1</v>
      </c>
      <c r="J678" s="100">
        <f>หนองคาย!F82</f>
        <v>625127.26</v>
      </c>
      <c r="K678" s="101">
        <f>หนองคาย!AJ82</f>
        <v>679909.07000000007</v>
      </c>
      <c r="L678" s="102">
        <f>หนองคาย!AK82</f>
        <v>1079630.71</v>
      </c>
      <c r="M678" s="102">
        <f>หนองคาย!AL82</f>
        <v>1543204.2200000002</v>
      </c>
      <c r="N678" s="98"/>
      <c r="O678" s="98"/>
      <c r="P678" s="98"/>
      <c r="Q678" s="90">
        <f t="shared" si="24"/>
        <v>-463573.51000000024</v>
      </c>
      <c r="R678" s="91">
        <f t="shared" si="25"/>
        <v>939.62637946040036</v>
      </c>
    </row>
    <row r="679" spans="1:18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1076</v>
      </c>
      <c r="H679" s="99">
        <v>2337</v>
      </c>
      <c r="I679" s="97">
        <v>2</v>
      </c>
      <c r="J679" s="100">
        <f>หนองคาย!F83</f>
        <v>136424.88</v>
      </c>
      <c r="K679" s="101">
        <f>หนองคาย!AJ83</f>
        <v>161919.71</v>
      </c>
      <c r="L679" s="102">
        <f>หนองคาย!AK83</f>
        <v>1628480.4300000002</v>
      </c>
      <c r="M679" s="102">
        <f>หนองคาย!AL83</f>
        <v>1876722.5399999998</v>
      </c>
      <c r="N679" s="98"/>
      <c r="O679" s="98"/>
      <c r="P679" s="98"/>
      <c r="Q679" s="90">
        <f t="shared" si="24"/>
        <v>-248242.10999999964</v>
      </c>
      <c r="R679" s="91">
        <f t="shared" si="25"/>
        <v>696.82517329910149</v>
      </c>
    </row>
    <row r="680" spans="1:18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1077</v>
      </c>
      <c r="H680" s="99">
        <v>2469</v>
      </c>
      <c r="I680" s="97">
        <v>2</v>
      </c>
      <c r="J680" s="100">
        <f>หนองคาย!F84</f>
        <v>77077.7</v>
      </c>
      <c r="K680" s="101">
        <f>หนองคาย!AJ84</f>
        <v>81199.75</v>
      </c>
      <c r="L680" s="102">
        <f>หนองคาย!AK84</f>
        <v>1983814.27</v>
      </c>
      <c r="M680" s="102">
        <f>หนองคาย!AL84</f>
        <v>2154843.58</v>
      </c>
      <c r="N680" s="98"/>
      <c r="O680" s="98"/>
      <c r="P680" s="98"/>
      <c r="Q680" s="90">
        <f t="shared" si="24"/>
        <v>-171029.31000000006</v>
      </c>
      <c r="R680" s="91">
        <f t="shared" si="25"/>
        <v>803.4889712434184</v>
      </c>
    </row>
    <row r="681" spans="1:18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1078</v>
      </c>
      <c r="H681" s="99">
        <v>3510</v>
      </c>
      <c r="I681" s="97">
        <v>3</v>
      </c>
      <c r="J681" s="100">
        <f>หนองคาย!F85</f>
        <v>226989.37</v>
      </c>
      <c r="K681" s="101">
        <f>หนองคาย!AJ85</f>
        <v>269974.82999999996</v>
      </c>
      <c r="L681" s="102">
        <f>หนองคาย!AK85</f>
        <v>1782796.1600000001</v>
      </c>
      <c r="M681" s="102">
        <f>หนองคาย!AL85</f>
        <v>2166389.98</v>
      </c>
      <c r="N681" s="98"/>
      <c r="O681" s="98"/>
      <c r="P681" s="98"/>
      <c r="Q681" s="90">
        <f t="shared" si="24"/>
        <v>-383593.81999999983</v>
      </c>
      <c r="R681" s="91">
        <f t="shared" si="25"/>
        <v>507.91913390313397</v>
      </c>
    </row>
    <row r="682" spans="1:18" s="109" customForma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1249039.75</v>
      </c>
      <c r="K682" s="106">
        <f>SUM(K676:K681)</f>
        <v>1387918.4300000002</v>
      </c>
      <c r="L682" s="106">
        <f>SUM(L676:L681)</f>
        <v>7614250.3600000003</v>
      </c>
      <c r="M682" s="106">
        <f>SUM(M676:M681)</f>
        <v>9893145.4900000002</v>
      </c>
      <c r="N682" s="104">
        <v>5</v>
      </c>
      <c r="O682" s="104">
        <v>5</v>
      </c>
      <c r="P682" s="104"/>
      <c r="Q682" s="107">
        <f t="shared" si="24"/>
        <v>-2278895.13</v>
      </c>
      <c r="R682" s="108">
        <f t="shared" si="25"/>
        <v>719.81947059935715</v>
      </c>
    </row>
    <row r="683" spans="1:18" s="109" customFormat="1" x14ac:dyDescent="0.7">
      <c r="A683" s="172"/>
      <c r="B683" s="173" t="s">
        <v>48</v>
      </c>
      <c r="C683" s="173" t="s">
        <v>48</v>
      </c>
      <c r="D683" s="173" t="s">
        <v>48</v>
      </c>
      <c r="E683" s="173" t="s">
        <v>48</v>
      </c>
      <c r="F683" s="173"/>
      <c r="G683" s="173" t="s">
        <v>446</v>
      </c>
      <c r="H683" s="174">
        <f>H609+H621+H638+H646+H653+H658+H667+H675+H682</f>
        <v>305792</v>
      </c>
      <c r="I683" s="172"/>
      <c r="J683" s="175">
        <f t="shared" ref="J683:O683" si="26">J609+J621+J638+J646+J653+J658+J667+J675+J682</f>
        <v>67254235.579999983</v>
      </c>
      <c r="K683" s="176">
        <f t="shared" si="26"/>
        <v>75958696.13000001</v>
      </c>
      <c r="L683" s="175">
        <f t="shared" si="26"/>
        <v>209540742.00000003</v>
      </c>
      <c r="M683" s="175">
        <f t="shared" si="26"/>
        <v>184815903.25</v>
      </c>
      <c r="N683" s="173">
        <f t="shared" si="26"/>
        <v>74</v>
      </c>
      <c r="O683" s="173">
        <f t="shared" si="26"/>
        <v>74</v>
      </c>
      <c r="P683" s="173">
        <f>N683-O683</f>
        <v>0</v>
      </c>
      <c r="Q683" s="107">
        <f t="shared" si="24"/>
        <v>24724838.75000003</v>
      </c>
      <c r="R683" s="108">
        <f t="shared" si="25"/>
        <v>685.2394503453329</v>
      </c>
    </row>
    <row r="684" spans="1:18" ht="25.2" thickBot="1" x14ac:dyDescent="0.75">
      <c r="A684" s="177"/>
      <c r="B684" s="178"/>
      <c r="C684" s="178"/>
      <c r="D684" s="178"/>
      <c r="E684" s="357" t="s">
        <v>447</v>
      </c>
      <c r="F684" s="358"/>
      <c r="G684" s="359"/>
      <c r="H684" s="179"/>
      <c r="I684" s="177"/>
      <c r="J684" s="180">
        <f>J683/O683</f>
        <v>908841.02135135117</v>
      </c>
      <c r="K684" s="181">
        <f>K683/O683</f>
        <v>1026468.8666216218</v>
      </c>
      <c r="L684" s="180">
        <f>L683/O683</f>
        <v>2831631.648648649</v>
      </c>
      <c r="M684" s="180">
        <f>M683/O683</f>
        <v>2497512.2060810812</v>
      </c>
      <c r="N684" s="182"/>
      <c r="O684" s="182"/>
      <c r="P684" s="182"/>
      <c r="Q684" s="90">
        <f t="shared" si="24"/>
        <v>334119.44256756781</v>
      </c>
    </row>
    <row r="685" spans="1:18" ht="25.2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1079</v>
      </c>
      <c r="H686" s="99">
        <v>5138</v>
      </c>
      <c r="I686" s="97">
        <v>4</v>
      </c>
      <c r="J686" s="100">
        <f>สกลนคร!F22</f>
        <v>1081335.33</v>
      </c>
      <c r="K686" s="101">
        <f>สกลนคร!AI22</f>
        <v>1808743.24</v>
      </c>
      <c r="L686" s="102">
        <f>สกลนคร!AJ22</f>
        <v>3395286.48</v>
      </c>
      <c r="M686" s="102">
        <f>สกลนคร!AK22</f>
        <v>2542197.58</v>
      </c>
      <c r="N686" s="98"/>
      <c r="O686" s="98"/>
      <c r="P686" s="98"/>
      <c r="Q686" s="90">
        <f t="shared" si="24"/>
        <v>853088.89999999991</v>
      </c>
      <c r="R686" s="91">
        <f t="shared" si="25"/>
        <v>660.81869988322308</v>
      </c>
    </row>
    <row r="687" spans="1:18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1080</v>
      </c>
      <c r="H687" s="99">
        <v>3999</v>
      </c>
      <c r="I687" s="97">
        <v>3</v>
      </c>
      <c r="J687" s="100">
        <f>สกลนคร!F23</f>
        <v>1068429.44</v>
      </c>
      <c r="K687" s="101">
        <f>สกลนคร!AI23</f>
        <v>1260722.05</v>
      </c>
      <c r="L687" s="102">
        <f>สกลนคร!AJ23</f>
        <v>3020927.17</v>
      </c>
      <c r="M687" s="102">
        <f>สกลนคร!AK23</f>
        <v>2179504.2400000002</v>
      </c>
      <c r="N687" s="98"/>
      <c r="O687" s="98"/>
      <c r="P687" s="98"/>
      <c r="Q687" s="90">
        <f t="shared" si="24"/>
        <v>841422.9299999997</v>
      </c>
      <c r="R687" s="91">
        <f t="shared" si="25"/>
        <v>755.4206476619155</v>
      </c>
    </row>
    <row r="688" spans="1:18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1081</v>
      </c>
      <c r="H688" s="99">
        <v>9129</v>
      </c>
      <c r="I688" s="97">
        <v>5</v>
      </c>
      <c r="J688" s="100">
        <f>สกลนคร!F24</f>
        <v>2457528.61</v>
      </c>
      <c r="K688" s="101">
        <f>สกลนคร!AI24</f>
        <v>3267636.17</v>
      </c>
      <c r="L688" s="102">
        <f>สกลนคร!AJ24</f>
        <v>5775701.7699999996</v>
      </c>
      <c r="M688" s="102">
        <f>สกลนคร!AK24</f>
        <v>3571847.5</v>
      </c>
      <c r="N688" s="98"/>
      <c r="O688" s="98"/>
      <c r="P688" s="98"/>
      <c r="Q688" s="90">
        <f t="shared" si="24"/>
        <v>2203854.2699999996</v>
      </c>
      <c r="R688" s="91">
        <f t="shared" si="25"/>
        <v>632.67628108226529</v>
      </c>
    </row>
    <row r="689" spans="1:18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1082</v>
      </c>
      <c r="H689" s="99">
        <v>4195</v>
      </c>
      <c r="I689" s="97">
        <v>3</v>
      </c>
      <c r="J689" s="100">
        <f>สกลนคร!F25</f>
        <v>671843.98</v>
      </c>
      <c r="K689" s="101">
        <f>สกลนคร!AI25</f>
        <v>851055.69</v>
      </c>
      <c r="L689" s="102">
        <f>สกลนคร!AJ25</f>
        <v>1989725.06</v>
      </c>
      <c r="M689" s="102">
        <f>สกลนคร!AK25</f>
        <v>1654970.42</v>
      </c>
      <c r="N689" s="98"/>
      <c r="O689" s="98"/>
      <c r="P689" s="98"/>
      <c r="Q689" s="90">
        <f t="shared" si="24"/>
        <v>334754.64000000013</v>
      </c>
      <c r="R689" s="91">
        <f t="shared" si="25"/>
        <v>474.30871513706796</v>
      </c>
    </row>
    <row r="690" spans="1:18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1083</v>
      </c>
      <c r="H690" s="99">
        <v>2134</v>
      </c>
      <c r="I690" s="97">
        <v>2</v>
      </c>
      <c r="J690" s="100">
        <f>สกลนคร!F26</f>
        <v>512810.65</v>
      </c>
      <c r="K690" s="101">
        <f>สกลนคร!AI26</f>
        <v>682557.66</v>
      </c>
      <c r="L690" s="102">
        <f>สกลนคร!AJ26</f>
        <v>1813927.76</v>
      </c>
      <c r="M690" s="102">
        <f>สกลนคร!AK26</f>
        <v>1359490.72</v>
      </c>
      <c r="N690" s="98"/>
      <c r="O690" s="98"/>
      <c r="P690" s="98"/>
      <c r="Q690" s="90">
        <f t="shared" si="24"/>
        <v>454437.04000000004</v>
      </c>
      <c r="R690" s="91">
        <f t="shared" si="25"/>
        <v>850.0130084348641</v>
      </c>
    </row>
    <row r="691" spans="1:18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1084</v>
      </c>
      <c r="H691" s="99">
        <v>4917</v>
      </c>
      <c r="I691" s="97">
        <v>4</v>
      </c>
      <c r="J691" s="100">
        <f>สกลนคร!F27</f>
        <v>1163684.4099999999</v>
      </c>
      <c r="K691" s="101">
        <f>สกลนคร!AI27</f>
        <v>1629180.74</v>
      </c>
      <c r="L691" s="102">
        <f>สกลนคร!AJ27</f>
        <v>4163990.3400000003</v>
      </c>
      <c r="M691" s="102">
        <f>สกลนคร!AK27</f>
        <v>3195452.42</v>
      </c>
      <c r="N691" s="98"/>
      <c r="O691" s="98"/>
      <c r="P691" s="98"/>
      <c r="Q691" s="90">
        <f t="shared" si="24"/>
        <v>968537.92000000039</v>
      </c>
      <c r="R691" s="91">
        <f t="shared" si="25"/>
        <v>846.85587553386222</v>
      </c>
    </row>
    <row r="692" spans="1:18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1085</v>
      </c>
      <c r="H692" s="99">
        <v>5095</v>
      </c>
      <c r="I692" s="97">
        <v>4</v>
      </c>
      <c r="J692" s="100">
        <f>สกลนคร!F28</f>
        <v>1056797.26</v>
      </c>
      <c r="K692" s="101">
        <f>สกลนคร!AI28</f>
        <v>1255164.79</v>
      </c>
      <c r="L692" s="102">
        <f>สกลนคร!AJ28</f>
        <v>2351799.8199999998</v>
      </c>
      <c r="M692" s="102">
        <f>สกลนคร!AK28</f>
        <v>1757798.3999999999</v>
      </c>
      <c r="N692" s="98"/>
      <c r="O692" s="98"/>
      <c r="P692" s="98"/>
      <c r="Q692" s="90">
        <f t="shared" si="24"/>
        <v>594001.41999999993</v>
      </c>
      <c r="R692" s="91">
        <f t="shared" si="25"/>
        <v>461.58975858684983</v>
      </c>
    </row>
    <row r="693" spans="1:18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1086</v>
      </c>
      <c r="H693" s="99">
        <v>7253</v>
      </c>
      <c r="I693" s="97">
        <v>5</v>
      </c>
      <c r="J693" s="100">
        <f>สกลนคร!F29</f>
        <v>1422819.84</v>
      </c>
      <c r="K693" s="101">
        <f>สกลนคร!AI29</f>
        <v>1782958.1</v>
      </c>
      <c r="L693" s="102">
        <f>สกลนคร!AJ29</f>
        <v>5743108.2199999997</v>
      </c>
      <c r="M693" s="102">
        <f>สกลนคร!AK29</f>
        <v>4637899.0500000007</v>
      </c>
      <c r="N693" s="98"/>
      <c r="O693" s="98"/>
      <c r="P693" s="98"/>
      <c r="Q693" s="90">
        <f t="shared" si="24"/>
        <v>1105209.169999999</v>
      </c>
      <c r="R693" s="91">
        <f t="shared" si="25"/>
        <v>791.82520612160477</v>
      </c>
    </row>
    <row r="694" spans="1:18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1087</v>
      </c>
      <c r="H694" s="99">
        <v>8018</v>
      </c>
      <c r="I694" s="97">
        <v>5</v>
      </c>
      <c r="J694" s="100">
        <f>สกลนคร!F30</f>
        <v>1867453.41</v>
      </c>
      <c r="K694" s="101">
        <f>สกลนคร!AI30</f>
        <v>2615101.9299999997</v>
      </c>
      <c r="L694" s="102">
        <f>สกลนคร!AJ30</f>
        <v>4954373.2799999993</v>
      </c>
      <c r="M694" s="102">
        <f>สกลนคร!AK30</f>
        <v>4456117.1500000004</v>
      </c>
      <c r="N694" s="98"/>
      <c r="O694" s="98"/>
      <c r="P694" s="98"/>
      <c r="Q694" s="90">
        <f t="shared" si="24"/>
        <v>498256.12999999896</v>
      </c>
      <c r="R694" s="91">
        <f t="shared" si="25"/>
        <v>617.90637066600141</v>
      </c>
    </row>
    <row r="695" spans="1:18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1088</v>
      </c>
      <c r="H695" s="99">
        <v>3577</v>
      </c>
      <c r="I695" s="97">
        <v>3</v>
      </c>
      <c r="J695" s="100">
        <f>สกลนคร!F31</f>
        <v>948745.7</v>
      </c>
      <c r="K695" s="101">
        <f>สกลนคร!AI31</f>
        <v>1718842.71</v>
      </c>
      <c r="L695" s="102">
        <f>สกลนคร!AJ31</f>
        <v>2684466.3</v>
      </c>
      <c r="M695" s="102">
        <f>สกลนคร!AK31</f>
        <v>1875897.6</v>
      </c>
      <c r="N695" s="98"/>
      <c r="O695" s="98"/>
      <c r="P695" s="98"/>
      <c r="Q695" s="90">
        <f t="shared" si="24"/>
        <v>808568.69999999972</v>
      </c>
      <c r="R695" s="91">
        <f t="shared" si="25"/>
        <v>750.47981548783889</v>
      </c>
    </row>
    <row r="696" spans="1:18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1089</v>
      </c>
      <c r="H696" s="99">
        <v>3160</v>
      </c>
      <c r="I696" s="97">
        <v>3</v>
      </c>
      <c r="J696" s="100">
        <f>สกลนคร!F32</f>
        <v>1407449.97</v>
      </c>
      <c r="K696" s="101">
        <f>สกลนคร!AI32</f>
        <v>1715260.56</v>
      </c>
      <c r="L696" s="102">
        <f>สกลนคร!AJ32</f>
        <v>3331895.1399999997</v>
      </c>
      <c r="M696" s="102">
        <f>สกลนคร!AK32</f>
        <v>2472799.31</v>
      </c>
      <c r="N696" s="98"/>
      <c r="O696" s="98"/>
      <c r="P696" s="98"/>
      <c r="Q696" s="90">
        <f t="shared" si="24"/>
        <v>859095.82999999961</v>
      </c>
      <c r="R696" s="91">
        <f t="shared" si="25"/>
        <v>1054.3971962025316</v>
      </c>
    </row>
    <row r="697" spans="1:18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1090</v>
      </c>
      <c r="H697" s="99">
        <v>3883</v>
      </c>
      <c r="I697" s="97">
        <v>3</v>
      </c>
      <c r="J697" s="100">
        <f>สกลนคร!F33</f>
        <v>1036162.16</v>
      </c>
      <c r="K697" s="101">
        <f>สกลนคร!AI33</f>
        <v>1425695.75</v>
      </c>
      <c r="L697" s="102">
        <f>สกลนคร!AJ33</f>
        <v>3051292.26</v>
      </c>
      <c r="M697" s="102">
        <f>สกลนคร!AK33</f>
        <v>2349289</v>
      </c>
      <c r="N697" s="98"/>
      <c r="O697" s="98"/>
      <c r="P697" s="98"/>
      <c r="Q697" s="90">
        <f t="shared" si="24"/>
        <v>702003.25999999978</v>
      </c>
      <c r="R697" s="91">
        <f t="shared" si="25"/>
        <v>785.8079474633015</v>
      </c>
    </row>
    <row r="698" spans="1:18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1091</v>
      </c>
      <c r="H698" s="99">
        <v>3847</v>
      </c>
      <c r="I698" s="97">
        <v>3</v>
      </c>
      <c r="J698" s="100">
        <f>สกลนคร!F34</f>
        <v>1656162.68</v>
      </c>
      <c r="K698" s="101">
        <f>สกลนคร!AI34</f>
        <v>2116975.08</v>
      </c>
      <c r="L698" s="102">
        <f>สกลนคร!AJ34</f>
        <v>2454303.77</v>
      </c>
      <c r="M698" s="102">
        <f>สกลนคร!AK34</f>
        <v>1687570.38</v>
      </c>
      <c r="N698" s="98"/>
      <c r="O698" s="98"/>
      <c r="P698" s="98"/>
      <c r="Q698" s="90">
        <f t="shared" si="24"/>
        <v>766733.39000000013</v>
      </c>
      <c r="R698" s="91">
        <f t="shared" si="25"/>
        <v>637.97862490252146</v>
      </c>
    </row>
    <row r="699" spans="1:18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1092</v>
      </c>
      <c r="H699" s="99">
        <v>7106</v>
      </c>
      <c r="I699" s="97">
        <v>5</v>
      </c>
      <c r="J699" s="100">
        <f>สกลนคร!F35</f>
        <v>2233272.85</v>
      </c>
      <c r="K699" s="101">
        <f>สกลนคร!AI35</f>
        <v>2610165.79</v>
      </c>
      <c r="L699" s="102">
        <f>สกลนคร!AJ35</f>
        <v>3576593.55</v>
      </c>
      <c r="M699" s="102">
        <f>สกลนคร!AK35</f>
        <v>2869871.05</v>
      </c>
      <c r="N699" s="98"/>
      <c r="O699" s="98"/>
      <c r="P699" s="98"/>
      <c r="Q699" s="90">
        <f t="shared" si="24"/>
        <v>706722.5</v>
      </c>
      <c r="R699" s="91">
        <f t="shared" si="25"/>
        <v>503.32022938361945</v>
      </c>
    </row>
    <row r="700" spans="1:18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1093</v>
      </c>
      <c r="H700" s="99">
        <v>3440</v>
      </c>
      <c r="I700" s="97">
        <v>3</v>
      </c>
      <c r="J700" s="100">
        <f>สกลนคร!F36</f>
        <v>1160350.6499999999</v>
      </c>
      <c r="K700" s="101">
        <f>สกลนคร!AI36</f>
        <v>1337641.3499999999</v>
      </c>
      <c r="L700" s="102">
        <f>สกลนคร!AJ36</f>
        <v>3042223.0399999996</v>
      </c>
      <c r="M700" s="102">
        <f>สกลนคร!AK36</f>
        <v>2513798.71</v>
      </c>
      <c r="N700" s="98"/>
      <c r="O700" s="98"/>
      <c r="P700" s="98"/>
      <c r="Q700" s="90">
        <f t="shared" si="24"/>
        <v>528424.32999999961</v>
      </c>
      <c r="R700" s="91">
        <f t="shared" si="25"/>
        <v>884.36716279069753</v>
      </c>
    </row>
    <row r="701" spans="1:18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1094</v>
      </c>
      <c r="H701" s="99">
        <v>4274</v>
      </c>
      <c r="I701" s="97">
        <v>3</v>
      </c>
      <c r="J701" s="100">
        <f>สกลนคร!F37</f>
        <v>1768521.32</v>
      </c>
      <c r="K701" s="101">
        <f>สกลนคร!AI37</f>
        <v>1991891.4800000002</v>
      </c>
      <c r="L701" s="102">
        <f>สกลนคร!AJ37</f>
        <v>2932377.81</v>
      </c>
      <c r="M701" s="102">
        <f>สกลนคร!AK37</f>
        <v>1971512.0900000003</v>
      </c>
      <c r="N701" s="98"/>
      <c r="O701" s="98"/>
      <c r="P701" s="98"/>
      <c r="Q701" s="90">
        <f t="shared" si="24"/>
        <v>960865.71999999974</v>
      </c>
      <c r="R701" s="91">
        <f t="shared" si="25"/>
        <v>686.09682030884414</v>
      </c>
    </row>
    <row r="702" spans="1:18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1095</v>
      </c>
      <c r="H702" s="99">
        <v>2034</v>
      </c>
      <c r="I702" s="97">
        <v>2</v>
      </c>
      <c r="J702" s="100">
        <f>สกลนคร!F38</f>
        <v>844581</v>
      </c>
      <c r="K702" s="101">
        <f>สกลนคร!AI38</f>
        <v>1012736</v>
      </c>
      <c r="L702" s="102">
        <f>สกลนคร!AJ38</f>
        <v>1949900.67</v>
      </c>
      <c r="M702" s="102">
        <f>สกลนคร!AK38</f>
        <v>1433440.62</v>
      </c>
      <c r="N702" s="98"/>
      <c r="O702" s="98"/>
      <c r="P702" s="98"/>
      <c r="Q702" s="90">
        <f t="shared" si="24"/>
        <v>516460.04999999981</v>
      </c>
      <c r="R702" s="91">
        <f t="shared" si="25"/>
        <v>958.65323008849555</v>
      </c>
    </row>
    <row r="703" spans="1:18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1096</v>
      </c>
      <c r="H703" s="99">
        <v>5381</v>
      </c>
      <c r="I703" s="97">
        <v>4</v>
      </c>
      <c r="J703" s="100">
        <f>สกลนคร!F39</f>
        <v>781396.41</v>
      </c>
      <c r="K703" s="101">
        <f>สกลนคร!AI39</f>
        <v>1207919.28</v>
      </c>
      <c r="L703" s="102">
        <f>สกลนคร!AJ39</f>
        <v>3640261</v>
      </c>
      <c r="M703" s="102">
        <f>สกลนคร!AK39</f>
        <v>3292672.04</v>
      </c>
      <c r="N703" s="98"/>
      <c r="O703" s="98"/>
      <c r="P703" s="98"/>
      <c r="Q703" s="90">
        <f t="shared" si="24"/>
        <v>347588.95999999996</v>
      </c>
      <c r="R703" s="91">
        <f t="shared" si="25"/>
        <v>676.50269466641885</v>
      </c>
    </row>
    <row r="704" spans="1:18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1097</v>
      </c>
      <c r="H704" s="99">
        <v>2615</v>
      </c>
      <c r="I704" s="97">
        <v>2</v>
      </c>
      <c r="J704" s="100">
        <f>สกลนคร!F40</f>
        <v>2010673.42</v>
      </c>
      <c r="K704" s="101">
        <f>สกลนคร!AI40</f>
        <v>2362401.1</v>
      </c>
      <c r="L704" s="102">
        <f>สกลนคร!AJ40</f>
        <v>2594101.9699999997</v>
      </c>
      <c r="M704" s="102">
        <f>สกลนคร!AK40</f>
        <v>1685276.47</v>
      </c>
      <c r="N704" s="98"/>
      <c r="O704" s="98"/>
      <c r="P704" s="98"/>
      <c r="Q704" s="90">
        <f t="shared" si="24"/>
        <v>908825.49999999977</v>
      </c>
      <c r="R704" s="91">
        <f t="shared" si="25"/>
        <v>992.00840152963656</v>
      </c>
    </row>
    <row r="705" spans="1:18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1098</v>
      </c>
      <c r="H705" s="99">
        <v>2358</v>
      </c>
      <c r="I705" s="97">
        <v>2</v>
      </c>
      <c r="J705" s="100">
        <f>สกลนคร!F41</f>
        <v>2544476.7599999998</v>
      </c>
      <c r="K705" s="101">
        <f>สกลนคร!AI41</f>
        <v>2875649.7399999998</v>
      </c>
      <c r="L705" s="102">
        <f>สกลนคร!AJ41</f>
        <v>3062942.0900000003</v>
      </c>
      <c r="M705" s="102">
        <f>สกลนคร!AK41</f>
        <v>1765941.19</v>
      </c>
      <c r="N705" s="98"/>
      <c r="O705" s="98"/>
      <c r="P705" s="98"/>
      <c r="Q705" s="90">
        <f t="shared" si="24"/>
        <v>1297000.9000000004</v>
      </c>
      <c r="R705" s="91">
        <f t="shared" si="25"/>
        <v>1298.9576293469042</v>
      </c>
    </row>
    <row r="706" spans="1:18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1099</v>
      </c>
      <c r="H706" s="99">
        <v>5963</v>
      </c>
      <c r="I706" s="97">
        <v>4</v>
      </c>
      <c r="J706" s="100">
        <f>สกลนคร!F42</f>
        <v>779028.18</v>
      </c>
      <c r="K706" s="101">
        <f>สกลนคร!AI42</f>
        <v>1017839.97</v>
      </c>
      <c r="L706" s="102">
        <f>สกลนคร!AJ42</f>
        <v>2970504.83</v>
      </c>
      <c r="M706" s="102">
        <f>สกลนคร!AK42</f>
        <v>2465160.1399999997</v>
      </c>
      <c r="N706" s="98"/>
      <c r="O706" s="98"/>
      <c r="P706" s="98"/>
      <c r="Q706" s="90">
        <f t="shared" si="24"/>
        <v>505344.69000000041</v>
      </c>
      <c r="R706" s="91">
        <f t="shared" si="25"/>
        <v>498.15610095589471</v>
      </c>
    </row>
    <row r="707" spans="1:18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1100</v>
      </c>
      <c r="H707" s="99">
        <v>3364</v>
      </c>
      <c r="I707" s="97">
        <v>3</v>
      </c>
      <c r="J707" s="100">
        <f>สกลนคร!F43</f>
        <v>908058</v>
      </c>
      <c r="K707" s="101">
        <f>สกลนคร!AI43</f>
        <v>1106601.23</v>
      </c>
      <c r="L707" s="102">
        <f>สกลนคร!AJ43</f>
        <v>2218353.4400000004</v>
      </c>
      <c r="M707" s="102">
        <f>สกลนคร!AK43</f>
        <v>1629645.57</v>
      </c>
      <c r="N707" s="98"/>
      <c r="O707" s="98"/>
      <c r="P707" s="98"/>
      <c r="Q707" s="90">
        <f t="shared" si="24"/>
        <v>588707.87000000034</v>
      </c>
      <c r="R707" s="91">
        <f t="shared" si="25"/>
        <v>659.43919143876349</v>
      </c>
    </row>
    <row r="708" spans="1:18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1101</v>
      </c>
      <c r="H708" s="99">
        <v>2792</v>
      </c>
      <c r="I708" s="97">
        <v>2</v>
      </c>
      <c r="J708" s="100">
        <f>สกลนคร!F44</f>
        <v>1146591.54</v>
      </c>
      <c r="K708" s="101">
        <f>สกลนคร!AI44</f>
        <v>1438440.36</v>
      </c>
      <c r="L708" s="102">
        <f>สกลนคร!AJ44</f>
        <v>2415239.9299999997</v>
      </c>
      <c r="M708" s="102">
        <f>สกลนคร!AK44</f>
        <v>1633682.82</v>
      </c>
      <c r="N708" s="98"/>
      <c r="O708" s="98"/>
      <c r="P708" s="98"/>
      <c r="Q708" s="90">
        <f t="shared" si="24"/>
        <v>781557.10999999964</v>
      </c>
      <c r="R708" s="91">
        <f t="shared" si="25"/>
        <v>865.05728151862456</v>
      </c>
    </row>
    <row r="709" spans="1:18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1102</v>
      </c>
      <c r="H709" s="99">
        <v>2430</v>
      </c>
      <c r="I709" s="97">
        <v>2</v>
      </c>
      <c r="J709" s="100">
        <f>สกลนคร!F45</f>
        <v>958891.54</v>
      </c>
      <c r="K709" s="101">
        <f>สกลนคร!AI45</f>
        <v>1373196.14</v>
      </c>
      <c r="L709" s="102">
        <f>สกลนคร!AJ45</f>
        <v>2461965.6500000004</v>
      </c>
      <c r="M709" s="102">
        <f>สกลนคร!AK45</f>
        <v>1947464.12</v>
      </c>
      <c r="N709" s="98"/>
      <c r="O709" s="98"/>
      <c r="P709" s="98"/>
      <c r="Q709" s="90">
        <f t="shared" si="24"/>
        <v>514501.53000000026</v>
      </c>
      <c r="R709" s="91">
        <f t="shared" si="25"/>
        <v>1013.1545884773664</v>
      </c>
    </row>
    <row r="710" spans="1:18" s="109" customForma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31487065.109999992</v>
      </c>
      <c r="K710" s="106">
        <f>SUM(K685:K709)</f>
        <v>40464376.909999996</v>
      </c>
      <c r="L710" s="106">
        <f>SUM(L685:L709)</f>
        <v>75595261.349999994</v>
      </c>
      <c r="M710" s="106">
        <f>SUM(M685:M709)</f>
        <v>56949298.589999996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18645962.759999998</v>
      </c>
      <c r="R710" s="108">
        <f>L710/H710</f>
        <v>712.47725160694415</v>
      </c>
    </row>
    <row r="711" spans="1:18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1103</v>
      </c>
      <c r="H712" s="99">
        <v>6067</v>
      </c>
      <c r="I712" s="97">
        <v>5</v>
      </c>
      <c r="J712" s="100">
        <f>สกลนคร!F46</f>
        <v>1512955.85</v>
      </c>
      <c r="K712" s="101">
        <f>สกลนคร!AI46</f>
        <v>1596874.75</v>
      </c>
      <c r="L712" s="102">
        <f>สกลนคร!AJ46</f>
        <v>3909684</v>
      </c>
      <c r="M712" s="102">
        <f>สกลนคร!AK46</f>
        <v>2802214.99</v>
      </c>
      <c r="N712" s="98"/>
      <c r="O712" s="98"/>
      <c r="P712" s="98"/>
      <c r="Q712" s="90">
        <f t="shared" si="27"/>
        <v>1107469.0099999998</v>
      </c>
      <c r="R712" s="91">
        <f t="shared" ref="R712:R773" si="28">L712/H712</f>
        <v>644.41799901104332</v>
      </c>
    </row>
    <row r="713" spans="1:18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1104</v>
      </c>
      <c r="H713" s="99">
        <v>5626</v>
      </c>
      <c r="I713" s="97">
        <v>4</v>
      </c>
      <c r="J713" s="100">
        <f>สกลนคร!F47</f>
        <v>1279855.54</v>
      </c>
      <c r="K713" s="101">
        <f>สกลนคร!AI47</f>
        <v>1320758.76</v>
      </c>
      <c r="L713" s="102">
        <f>สกลนคร!AJ47</f>
        <v>3926995.48</v>
      </c>
      <c r="M713" s="102">
        <f>สกลนคร!AK47</f>
        <v>2893180.2100000004</v>
      </c>
      <c r="N713" s="98"/>
      <c r="O713" s="98"/>
      <c r="P713" s="98"/>
      <c r="Q713" s="90">
        <f t="shared" si="27"/>
        <v>1033815.2699999996</v>
      </c>
      <c r="R713" s="91">
        <f t="shared" si="28"/>
        <v>698.00843938855314</v>
      </c>
    </row>
    <row r="714" spans="1:18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1105</v>
      </c>
      <c r="H714" s="99">
        <v>3964</v>
      </c>
      <c r="I714" s="97">
        <v>3</v>
      </c>
      <c r="J714" s="100">
        <f>สกลนคร!F48</f>
        <v>1149147.81</v>
      </c>
      <c r="K714" s="101">
        <f>สกลนคร!AI48</f>
        <v>1188834.78</v>
      </c>
      <c r="L714" s="102">
        <f>สกลนคร!AJ48</f>
        <v>4036744.9</v>
      </c>
      <c r="M714" s="102">
        <f>สกลนคร!AK48</f>
        <v>3050821.0300000003</v>
      </c>
      <c r="N714" s="98"/>
      <c r="O714" s="98"/>
      <c r="P714" s="98"/>
      <c r="Q714" s="90">
        <f t="shared" si="27"/>
        <v>985923.86999999965</v>
      </c>
      <c r="R714" s="91">
        <f t="shared" si="28"/>
        <v>1018.3513874873864</v>
      </c>
    </row>
    <row r="715" spans="1:18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1106</v>
      </c>
      <c r="H715" s="99">
        <v>2688</v>
      </c>
      <c r="I715" s="97">
        <v>2</v>
      </c>
      <c r="J715" s="100">
        <f>สกลนคร!F49</f>
        <v>1137101.8799999999</v>
      </c>
      <c r="K715" s="101">
        <f>สกลนคร!AI49</f>
        <v>1175487.4999999998</v>
      </c>
      <c r="L715" s="102">
        <f>สกลนคร!AJ49</f>
        <v>2896552.84</v>
      </c>
      <c r="M715" s="102">
        <f>สกลนคร!AK49</f>
        <v>2024326.13</v>
      </c>
      <c r="N715" s="98"/>
      <c r="O715" s="98"/>
      <c r="P715" s="98"/>
      <c r="Q715" s="90">
        <f t="shared" si="27"/>
        <v>872226.71</v>
      </c>
      <c r="R715" s="91">
        <f t="shared" si="28"/>
        <v>1077.5866220238095</v>
      </c>
    </row>
    <row r="716" spans="1:18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1107</v>
      </c>
      <c r="H716" s="99">
        <v>4641</v>
      </c>
      <c r="I716" s="97">
        <v>4</v>
      </c>
      <c r="J716" s="100">
        <f>สกลนคร!F50</f>
        <v>1826998.38</v>
      </c>
      <c r="K716" s="101">
        <f>สกลนคร!AI50</f>
        <v>1903938.8699999999</v>
      </c>
      <c r="L716" s="102">
        <f>สกลนคร!AJ50</f>
        <v>4457790.76</v>
      </c>
      <c r="M716" s="102">
        <f>สกลนคร!AK50</f>
        <v>3021098.02</v>
      </c>
      <c r="N716" s="98"/>
      <c r="O716" s="98"/>
      <c r="P716" s="98"/>
      <c r="Q716" s="90">
        <f t="shared" si="27"/>
        <v>1436692.7399999998</v>
      </c>
      <c r="R716" s="91">
        <f t="shared" si="28"/>
        <v>960.52375781081662</v>
      </c>
    </row>
    <row r="717" spans="1:18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1108</v>
      </c>
      <c r="H717" s="99">
        <v>3844</v>
      </c>
      <c r="I717" s="97">
        <v>3</v>
      </c>
      <c r="J717" s="100">
        <f>สกลนคร!F51</f>
        <v>1101656.77</v>
      </c>
      <c r="K717" s="101">
        <f>สกลนคร!AI51</f>
        <v>1131449.6500000001</v>
      </c>
      <c r="L717" s="102">
        <f>สกลนคร!AJ51</f>
        <v>2892178.61</v>
      </c>
      <c r="M717" s="102">
        <f>สกลนคร!AK51</f>
        <v>1919040.3900000001</v>
      </c>
      <c r="N717" s="98"/>
      <c r="O717" s="98"/>
      <c r="P717" s="98"/>
      <c r="Q717" s="90">
        <f t="shared" si="27"/>
        <v>973138.21999999974</v>
      </c>
      <c r="R717" s="91">
        <f t="shared" si="28"/>
        <v>752.38777575442248</v>
      </c>
    </row>
    <row r="718" spans="1:18" s="109" customForma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8007716.2300000004</v>
      </c>
      <c r="K718" s="106">
        <f>SUM(K711:K717)</f>
        <v>8317344.3100000005</v>
      </c>
      <c r="L718" s="106">
        <f>SUM(L711:L717)</f>
        <v>22119946.59</v>
      </c>
      <c r="M718" s="106">
        <f>SUM(M711:M717)</f>
        <v>15710680.77</v>
      </c>
      <c r="N718" s="104">
        <v>6</v>
      </c>
      <c r="O718" s="104">
        <v>6</v>
      </c>
      <c r="P718" s="104">
        <f>N718-O718</f>
        <v>0</v>
      </c>
      <c r="Q718" s="107">
        <f t="shared" si="27"/>
        <v>6409265.8200000003</v>
      </c>
      <c r="R718" s="108">
        <f>L718/H718</f>
        <v>824.44825158404774</v>
      </c>
    </row>
    <row r="719" spans="1:18" s="109" customFormat="1" x14ac:dyDescent="0.7">
      <c r="A719" s="165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3"/>
      <c r="I719" s="165"/>
      <c r="J719" s="184"/>
      <c r="K719" s="185"/>
      <c r="L719" s="139"/>
      <c r="M719" s="139"/>
      <c r="N719" s="140"/>
      <c r="O719" s="140"/>
      <c r="P719" s="140"/>
      <c r="Q719" s="107"/>
      <c r="R719" s="108"/>
    </row>
    <row r="720" spans="1:18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1109</v>
      </c>
      <c r="H720" s="99">
        <v>4084</v>
      </c>
      <c r="I720" s="97">
        <v>3</v>
      </c>
      <c r="J720" s="100">
        <f>สกลนคร!F52</f>
        <v>632425.76</v>
      </c>
      <c r="K720" s="101">
        <f>สกลนคร!AI52</f>
        <v>651023.17999999993</v>
      </c>
      <c r="L720" s="102">
        <f>สกลนคร!AJ52</f>
        <v>2396541.1399999997</v>
      </c>
      <c r="M720" s="102">
        <f>สกลนคร!AK52</f>
        <v>1674116.35</v>
      </c>
      <c r="N720" s="98"/>
      <c r="O720" s="98"/>
      <c r="P720" s="98"/>
      <c r="Q720" s="90">
        <f t="shared" si="27"/>
        <v>722424.78999999957</v>
      </c>
      <c r="R720" s="91">
        <f t="shared" si="28"/>
        <v>586.81222820763946</v>
      </c>
    </row>
    <row r="721" spans="1:18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1110</v>
      </c>
      <c r="H721" s="99">
        <v>4275</v>
      </c>
      <c r="I721" s="97">
        <v>3</v>
      </c>
      <c r="J721" s="100">
        <f>สกลนคร!F53</f>
        <v>585184.02</v>
      </c>
      <c r="K721" s="101">
        <f>สกลนคร!AI53</f>
        <v>639383.4</v>
      </c>
      <c r="L721" s="102">
        <f>สกลนคร!AJ53</f>
        <v>1850142.36</v>
      </c>
      <c r="M721" s="102">
        <f>สกลนคร!AK53</f>
        <v>1604950.19</v>
      </c>
      <c r="N721" s="98"/>
      <c r="O721" s="98"/>
      <c r="P721" s="98"/>
      <c r="Q721" s="90">
        <f t="shared" si="27"/>
        <v>245192.17000000016</v>
      </c>
      <c r="R721" s="91">
        <f t="shared" si="28"/>
        <v>432.78183859649124</v>
      </c>
    </row>
    <row r="722" spans="1:18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1111</v>
      </c>
      <c r="H722" s="99">
        <v>4414</v>
      </c>
      <c r="I722" s="97">
        <v>3</v>
      </c>
      <c r="J722" s="100">
        <f>สกลนคร!F54</f>
        <v>1269983.8700000001</v>
      </c>
      <c r="K722" s="101">
        <f>สกลนคร!AI54</f>
        <v>1276528.4900000002</v>
      </c>
      <c r="L722" s="102">
        <f>สกลนคร!AJ54</f>
        <v>2158041.2599999998</v>
      </c>
      <c r="M722" s="102">
        <f>สกลนคร!AK54</f>
        <v>1858061.48</v>
      </c>
      <c r="N722" s="98"/>
      <c r="O722" s="98"/>
      <c r="P722" s="98"/>
      <c r="Q722" s="90">
        <f t="shared" si="27"/>
        <v>299979.7799999998</v>
      </c>
      <c r="R722" s="91">
        <f t="shared" si="28"/>
        <v>488.90830539193468</v>
      </c>
    </row>
    <row r="723" spans="1:18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1112</v>
      </c>
      <c r="H723" s="99">
        <v>3418</v>
      </c>
      <c r="I723" s="97">
        <v>3</v>
      </c>
      <c r="J723" s="100">
        <f>สกลนคร!F55</f>
        <v>593233.19999999995</v>
      </c>
      <c r="K723" s="101">
        <f>สกลนคร!AI55</f>
        <v>665081.92999999993</v>
      </c>
      <c r="L723" s="102">
        <f>สกลนคร!AJ55</f>
        <v>1955602.08</v>
      </c>
      <c r="M723" s="102">
        <f>สกลนคร!AK55</f>
        <v>1177029.08</v>
      </c>
      <c r="N723" s="98"/>
      <c r="O723" s="98"/>
      <c r="P723" s="98"/>
      <c r="Q723" s="90">
        <f t="shared" si="27"/>
        <v>778573</v>
      </c>
      <c r="R723" s="91">
        <f t="shared" si="28"/>
        <v>572.14806319485081</v>
      </c>
    </row>
    <row r="724" spans="1:18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1113</v>
      </c>
      <c r="H724" s="99">
        <v>3625</v>
      </c>
      <c r="I724" s="97">
        <v>3</v>
      </c>
      <c r="J724" s="100">
        <f>สกลนคร!F56</f>
        <v>1090116.53</v>
      </c>
      <c r="K724" s="101">
        <f>สกลนคร!AI56</f>
        <v>1179320.03</v>
      </c>
      <c r="L724" s="102">
        <f>สกลนคร!AJ56</f>
        <v>1393945.91</v>
      </c>
      <c r="M724" s="102">
        <f>สกลนคร!AK56</f>
        <v>860275.70000000007</v>
      </c>
      <c r="N724" s="98"/>
      <c r="O724" s="98"/>
      <c r="P724" s="98"/>
      <c r="Q724" s="90">
        <f t="shared" si="27"/>
        <v>533670.20999999985</v>
      </c>
      <c r="R724" s="91">
        <f t="shared" si="28"/>
        <v>384.53680275862069</v>
      </c>
    </row>
    <row r="725" spans="1:18" s="109" customForma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4170943.3800000008</v>
      </c>
      <c r="K725" s="106">
        <f>SUM(K719:K724)</f>
        <v>4411337.03</v>
      </c>
      <c r="L725" s="106">
        <f>SUM(L719:L724)</f>
        <v>9754272.75</v>
      </c>
      <c r="M725" s="106">
        <f>SUM(M719:M724)</f>
        <v>7174432.7999999998</v>
      </c>
      <c r="N725" s="104">
        <v>5</v>
      </c>
      <c r="O725" s="104">
        <v>5</v>
      </c>
      <c r="P725" s="104">
        <f>N725-O725</f>
        <v>0</v>
      </c>
      <c r="Q725" s="107">
        <f t="shared" si="27"/>
        <v>2579839.9500000002</v>
      </c>
      <c r="R725" s="108">
        <f>L725/H725</f>
        <v>492.2422663504239</v>
      </c>
    </row>
    <row r="726" spans="1:18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1114</v>
      </c>
      <c r="H727" s="99">
        <v>5334</v>
      </c>
      <c r="I727" s="97">
        <v>4</v>
      </c>
      <c r="J727" s="102">
        <f>สกลนคร!F57</f>
        <v>1085217.48</v>
      </c>
      <c r="K727" s="101">
        <f>สกลนคร!AI57</f>
        <v>1126888.0899999999</v>
      </c>
      <c r="L727" s="102">
        <f>สกลนคร!AJ57</f>
        <v>3335619.7199999997</v>
      </c>
      <c r="M727" s="102">
        <f>สกลนคร!AK57</f>
        <v>2462031.1999999997</v>
      </c>
      <c r="N727" s="98"/>
      <c r="O727" s="98"/>
      <c r="P727" s="98"/>
      <c r="Q727" s="90">
        <f t="shared" si="27"/>
        <v>873588.52</v>
      </c>
      <c r="R727" s="91">
        <f t="shared" si="28"/>
        <v>625.35052868391449</v>
      </c>
    </row>
    <row r="728" spans="1:18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1115</v>
      </c>
      <c r="H728" s="99">
        <v>5309</v>
      </c>
      <c r="I728" s="97">
        <v>4</v>
      </c>
      <c r="J728" s="102">
        <f>สกลนคร!F58</f>
        <v>1170940.5</v>
      </c>
      <c r="K728" s="101">
        <f>สกลนคร!AI58</f>
        <v>1200383.53</v>
      </c>
      <c r="L728" s="102">
        <f>สกลนคร!AJ58</f>
        <v>3398522.3899999997</v>
      </c>
      <c r="M728" s="102">
        <f>สกลนคร!AK58</f>
        <v>2454135.38</v>
      </c>
      <c r="N728" s="98"/>
      <c r="O728" s="98"/>
      <c r="P728" s="98"/>
      <c r="Q728" s="90">
        <f t="shared" si="27"/>
        <v>944387.00999999978</v>
      </c>
      <c r="R728" s="91">
        <f t="shared" si="28"/>
        <v>640.14360331512523</v>
      </c>
    </row>
    <row r="729" spans="1:18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1116</v>
      </c>
      <c r="H729" s="99">
        <v>4812</v>
      </c>
      <c r="I729" s="97">
        <v>4</v>
      </c>
      <c r="J729" s="102">
        <f>สกลนคร!F59</f>
        <v>904367.12</v>
      </c>
      <c r="K729" s="101">
        <f>สกลนคร!AI59</f>
        <v>977915.12</v>
      </c>
      <c r="L729" s="102">
        <f>สกลนคร!AJ59</f>
        <v>2635357.21</v>
      </c>
      <c r="M729" s="102">
        <f>สกลนคร!AK59</f>
        <v>1957702.78</v>
      </c>
      <c r="N729" s="98"/>
      <c r="O729" s="98"/>
      <c r="P729" s="98"/>
      <c r="Q729" s="90">
        <f t="shared" si="27"/>
        <v>677654.42999999993</v>
      </c>
      <c r="R729" s="91">
        <f t="shared" si="28"/>
        <v>547.66359310058192</v>
      </c>
    </row>
    <row r="730" spans="1:18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1117</v>
      </c>
      <c r="H730" s="99">
        <v>3019</v>
      </c>
      <c r="I730" s="97">
        <v>3</v>
      </c>
      <c r="J730" s="102">
        <f>สกลนคร!F60</f>
        <v>483669.12</v>
      </c>
      <c r="K730" s="101">
        <f>สกลนคร!AI60</f>
        <v>627227.04</v>
      </c>
      <c r="L730" s="102">
        <f>สกลนคร!AJ60</f>
        <v>2356066.04</v>
      </c>
      <c r="M730" s="102">
        <f>สกลนคร!AK60</f>
        <v>1869108.38</v>
      </c>
      <c r="N730" s="98"/>
      <c r="O730" s="98"/>
      <c r="P730" s="98"/>
      <c r="Q730" s="90">
        <f t="shared" si="27"/>
        <v>486957.66000000015</v>
      </c>
      <c r="R730" s="91">
        <f t="shared" si="28"/>
        <v>780.4127326929447</v>
      </c>
    </row>
    <row r="731" spans="1:18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1118</v>
      </c>
      <c r="H731" s="99">
        <v>2474</v>
      </c>
      <c r="I731" s="97">
        <v>2</v>
      </c>
      <c r="J731" s="102">
        <f>สกลนคร!F61</f>
        <v>349967.27</v>
      </c>
      <c r="K731" s="101">
        <f>สกลนคร!AI61</f>
        <v>419352.67</v>
      </c>
      <c r="L731" s="102">
        <f>สกลนคร!AJ61</f>
        <v>1809345.12</v>
      </c>
      <c r="M731" s="102">
        <f>สกลนคร!AK61</f>
        <v>1454245.81</v>
      </c>
      <c r="N731" s="98"/>
      <c r="O731" s="98"/>
      <c r="P731" s="98"/>
      <c r="Q731" s="90">
        <f t="shared" si="27"/>
        <v>355099.31000000006</v>
      </c>
      <c r="R731" s="91">
        <f t="shared" si="28"/>
        <v>731.34402586903809</v>
      </c>
    </row>
    <row r="732" spans="1:18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1119</v>
      </c>
      <c r="H732" s="99">
        <v>1964</v>
      </c>
      <c r="I732" s="97">
        <v>2</v>
      </c>
      <c r="J732" s="102">
        <f>สกลนคร!F62</f>
        <v>376414.7</v>
      </c>
      <c r="K732" s="101">
        <f>สกลนคร!AI62</f>
        <v>391786.07</v>
      </c>
      <c r="L732" s="102">
        <f>สกลนคร!AJ62</f>
        <v>2147520.62</v>
      </c>
      <c r="M732" s="102">
        <f>สกลนคร!AK62</f>
        <v>1825399.6700000002</v>
      </c>
      <c r="N732" s="98"/>
      <c r="O732" s="98"/>
      <c r="P732" s="98"/>
      <c r="Q732" s="90">
        <f t="shared" si="27"/>
        <v>322120.94999999995</v>
      </c>
      <c r="R732" s="91">
        <f t="shared" si="28"/>
        <v>1093.4422708757638</v>
      </c>
    </row>
    <row r="733" spans="1:18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1120</v>
      </c>
      <c r="H733" s="99">
        <v>1314</v>
      </c>
      <c r="I733" s="97">
        <v>1</v>
      </c>
      <c r="J733" s="102">
        <f>สกลนคร!F63</f>
        <v>924513.38</v>
      </c>
      <c r="K733" s="101">
        <f>สกลนคร!AI63</f>
        <v>972274.04</v>
      </c>
      <c r="L733" s="102">
        <f>สกลนคร!AJ63</f>
        <v>2059254.0699999998</v>
      </c>
      <c r="M733" s="102">
        <f>สกลนคร!AK63</f>
        <v>1748720.56</v>
      </c>
      <c r="N733" s="98"/>
      <c r="O733" s="98"/>
      <c r="P733" s="98"/>
      <c r="Q733" s="90">
        <f t="shared" si="27"/>
        <v>310533.50999999978</v>
      </c>
      <c r="R733" s="91">
        <f t="shared" si="28"/>
        <v>1567.1644368340942</v>
      </c>
    </row>
    <row r="734" spans="1:18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1121</v>
      </c>
      <c r="H734" s="99">
        <v>2614</v>
      </c>
      <c r="I734" s="97">
        <v>2</v>
      </c>
      <c r="J734" s="102">
        <f>สกลนคร!F64</f>
        <v>681618.56</v>
      </c>
      <c r="K734" s="101">
        <f>สกลนคร!AI64</f>
        <v>730712.8</v>
      </c>
      <c r="L734" s="102">
        <f>สกลนคร!AJ64</f>
        <v>2563854.59</v>
      </c>
      <c r="M734" s="102">
        <f>สกลนคร!AK64</f>
        <v>2098244.02</v>
      </c>
      <c r="N734" s="98"/>
      <c r="O734" s="98"/>
      <c r="P734" s="98"/>
      <c r="Q734" s="90">
        <f t="shared" si="27"/>
        <v>465610.56999999983</v>
      </c>
      <c r="R734" s="91">
        <f t="shared" si="28"/>
        <v>980.8165990818668</v>
      </c>
    </row>
    <row r="735" spans="1:18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1122</v>
      </c>
      <c r="H735" s="99">
        <v>3039</v>
      </c>
      <c r="I735" s="97">
        <v>3</v>
      </c>
      <c r="J735" s="102">
        <f>สกลนคร!F65</f>
        <v>520440.22</v>
      </c>
      <c r="K735" s="101">
        <f>สกลนคร!AI65</f>
        <v>553741.51</v>
      </c>
      <c r="L735" s="102">
        <f>สกลนคร!AJ65</f>
        <v>2009497.58</v>
      </c>
      <c r="M735" s="102">
        <f>สกลนคร!AK65</f>
        <v>1516415.4400000002</v>
      </c>
      <c r="N735" s="98"/>
      <c r="O735" s="98"/>
      <c r="P735" s="98"/>
      <c r="Q735" s="90">
        <f t="shared" si="27"/>
        <v>493082.1399999999</v>
      </c>
      <c r="R735" s="91">
        <f t="shared" si="28"/>
        <v>661.23645278051993</v>
      </c>
    </row>
    <row r="736" spans="1:18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1123</v>
      </c>
      <c r="H736" s="99">
        <v>5019</v>
      </c>
      <c r="I736" s="97">
        <v>4</v>
      </c>
      <c r="J736" s="102">
        <f>สกลนคร!F66</f>
        <v>961947.96</v>
      </c>
      <c r="K736" s="101">
        <f>สกลนคร!AI66</f>
        <v>1049023.24</v>
      </c>
      <c r="L736" s="102">
        <f>สกลนคร!AJ66</f>
        <v>2395898.5</v>
      </c>
      <c r="M736" s="102">
        <f>สกลนคร!AK66</f>
        <v>1674713.4</v>
      </c>
      <c r="N736" s="98"/>
      <c r="O736" s="98"/>
      <c r="P736" s="98"/>
      <c r="Q736" s="90">
        <f t="shared" si="27"/>
        <v>721185.10000000009</v>
      </c>
      <c r="R736" s="91">
        <f t="shared" si="28"/>
        <v>477.36571030085673</v>
      </c>
    </row>
    <row r="737" spans="1:18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1124</v>
      </c>
      <c r="H737" s="99">
        <v>4462</v>
      </c>
      <c r="I737" s="97">
        <v>3</v>
      </c>
      <c r="J737" s="102">
        <f>สกลนคร!F67</f>
        <v>559976.82999999996</v>
      </c>
      <c r="K737" s="101">
        <f>สกลนคร!AI67</f>
        <v>619896.03999999992</v>
      </c>
      <c r="L737" s="102">
        <f>สกลนคร!AJ67</f>
        <v>2049670.4</v>
      </c>
      <c r="M737" s="102">
        <f>สกลนคร!AK67</f>
        <v>1651808.61</v>
      </c>
      <c r="N737" s="98"/>
      <c r="O737" s="98"/>
      <c r="P737" s="98"/>
      <c r="Q737" s="90">
        <f t="shared" si="27"/>
        <v>397861.7899999998</v>
      </c>
      <c r="R737" s="91">
        <f t="shared" si="28"/>
        <v>459.36136261766023</v>
      </c>
    </row>
    <row r="738" spans="1:18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1125</v>
      </c>
      <c r="H738" s="99">
        <v>3744</v>
      </c>
      <c r="I738" s="97">
        <v>3</v>
      </c>
      <c r="J738" s="102">
        <f>สกลนคร!F68</f>
        <v>391218.85</v>
      </c>
      <c r="K738" s="101">
        <f>สกลนคร!AI68</f>
        <v>469336.95999999996</v>
      </c>
      <c r="L738" s="102">
        <f>สกลนคร!AJ68</f>
        <v>2283838.19</v>
      </c>
      <c r="M738" s="102">
        <f>สกลนคร!AK68</f>
        <v>1860332.65</v>
      </c>
      <c r="N738" s="98"/>
      <c r="O738" s="98"/>
      <c r="P738" s="98"/>
      <c r="Q738" s="90">
        <f t="shared" si="27"/>
        <v>423505.54000000004</v>
      </c>
      <c r="R738" s="91">
        <f t="shared" si="28"/>
        <v>609.99951655982909</v>
      </c>
    </row>
    <row r="739" spans="1:18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1126</v>
      </c>
      <c r="H739" s="99">
        <v>3274</v>
      </c>
      <c r="I739" s="97">
        <v>3</v>
      </c>
      <c r="J739" s="102">
        <f>สกลนคร!F69</f>
        <v>731341.27</v>
      </c>
      <c r="K739" s="101">
        <f>สกลนคร!AI69</f>
        <v>745088.79</v>
      </c>
      <c r="L739" s="102">
        <f>สกลนคร!AJ69</f>
        <v>3187270.7199999997</v>
      </c>
      <c r="M739" s="102">
        <f>สกลนคร!AK69</f>
        <v>2620235.89</v>
      </c>
      <c r="N739" s="98"/>
      <c r="O739" s="98"/>
      <c r="P739" s="98"/>
      <c r="Q739" s="90">
        <f t="shared" si="27"/>
        <v>567034.82999999961</v>
      </c>
      <c r="R739" s="91">
        <f t="shared" si="28"/>
        <v>973.50968845448983</v>
      </c>
    </row>
    <row r="740" spans="1:18" s="117" customForma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1127</v>
      </c>
      <c r="H740" s="113">
        <v>2726</v>
      </c>
      <c r="I740" s="111">
        <v>2</v>
      </c>
      <c r="J740" s="102">
        <f>สกลนคร!F70</f>
        <v>540974</v>
      </c>
      <c r="K740" s="101">
        <f>สกลนคร!AI70</f>
        <v>634732.94999999995</v>
      </c>
      <c r="L740" s="102">
        <f>สกลนคร!AJ70</f>
        <v>1869408.96</v>
      </c>
      <c r="M740" s="102">
        <f>สกลนคร!AK70</f>
        <v>1729873.03</v>
      </c>
      <c r="N740" s="112"/>
      <c r="O740" s="112"/>
      <c r="P740" s="112"/>
      <c r="Q740" s="115">
        <f t="shared" si="27"/>
        <v>139535.92999999993</v>
      </c>
      <c r="R740" s="116">
        <f t="shared" si="28"/>
        <v>685.76997798972855</v>
      </c>
    </row>
    <row r="741" spans="1:18" s="109" customForma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9141633.2599999998</v>
      </c>
      <c r="K741" s="106">
        <f>SUM(K726:K739)</f>
        <v>9883625.8999999985</v>
      </c>
      <c r="L741" s="106">
        <f>SUM(L726:L739)</f>
        <v>32231715.150000002</v>
      </c>
      <c r="M741" s="106">
        <f>SUM(M726:M739)</f>
        <v>25193093.789999999</v>
      </c>
      <c r="N741" s="104">
        <v>14</v>
      </c>
      <c r="O741" s="104">
        <v>14</v>
      </c>
      <c r="P741" s="104">
        <f>N741-O741</f>
        <v>0</v>
      </c>
      <c r="Q741" s="107">
        <f t="shared" si="27"/>
        <v>7038621.3600000031</v>
      </c>
      <c r="R741" s="108">
        <f>L741/H741</f>
        <v>694.9785490965545</v>
      </c>
    </row>
    <row r="742" spans="1:18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1128</v>
      </c>
      <c r="H743" s="113">
        <v>6085</v>
      </c>
      <c r="I743" s="111">
        <v>5</v>
      </c>
      <c r="J743" s="102">
        <f>สกลนคร!F71</f>
        <v>603173.23</v>
      </c>
      <c r="K743" s="114">
        <f>สกลนคร!AI71</f>
        <v>1036374.6599999999</v>
      </c>
      <c r="L743" s="102">
        <f>สกลนคร!AJ71</f>
        <v>4332658.26</v>
      </c>
      <c r="M743" s="102">
        <f>สกลนคร!AK71</f>
        <v>3951010.86</v>
      </c>
      <c r="N743" s="112"/>
      <c r="O743" s="112"/>
      <c r="P743" s="112"/>
      <c r="Q743" s="90">
        <f t="shared" si="27"/>
        <v>381647.39999999991</v>
      </c>
      <c r="R743" s="91">
        <f t="shared" si="28"/>
        <v>712.02272144617905</v>
      </c>
    </row>
    <row r="744" spans="1:18" s="117" customForma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1129</v>
      </c>
      <c r="H744" s="113">
        <v>4230</v>
      </c>
      <c r="I744" s="111">
        <v>3</v>
      </c>
      <c r="J744" s="102">
        <f>สกลนคร!F72</f>
        <v>719628.15</v>
      </c>
      <c r="K744" s="114">
        <f>สกลนคร!AI72</f>
        <v>1204456.54</v>
      </c>
      <c r="L744" s="102">
        <f>สกลนคร!AJ72</f>
        <v>2971042.09</v>
      </c>
      <c r="M744" s="102">
        <f>สกลนคร!AK72</f>
        <v>2657869.83</v>
      </c>
      <c r="N744" s="112"/>
      <c r="O744" s="112"/>
      <c r="P744" s="112"/>
      <c r="Q744" s="90">
        <f t="shared" si="27"/>
        <v>313172.25999999978</v>
      </c>
      <c r="R744" s="91">
        <f t="shared" si="28"/>
        <v>702.37401654846337</v>
      </c>
    </row>
    <row r="745" spans="1:18" s="117" customForma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1130</v>
      </c>
      <c r="H745" s="113">
        <v>4909</v>
      </c>
      <c r="I745" s="111">
        <v>4</v>
      </c>
      <c r="J745" s="102">
        <f>สกลนคร!F73</f>
        <v>1077376.29</v>
      </c>
      <c r="K745" s="114">
        <f>สกลนคร!AI73</f>
        <v>1134891.3400000001</v>
      </c>
      <c r="L745" s="102">
        <f>สกลนคร!AJ73</f>
        <v>3477339.14</v>
      </c>
      <c r="M745" s="102">
        <f>สกลนคร!AK73</f>
        <v>2898800.28</v>
      </c>
      <c r="N745" s="112"/>
      <c r="O745" s="112"/>
      <c r="P745" s="112"/>
      <c r="Q745" s="90">
        <f t="shared" si="27"/>
        <v>578538.86000000034</v>
      </c>
      <c r="R745" s="91">
        <f t="shared" si="28"/>
        <v>708.35997962925239</v>
      </c>
    </row>
    <row r="746" spans="1:18" s="117" customForma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1131</v>
      </c>
      <c r="H746" s="113">
        <v>3876</v>
      </c>
      <c r="I746" s="111">
        <v>3</v>
      </c>
      <c r="J746" s="102">
        <f>สกลนคร!F74</f>
        <v>756140.46</v>
      </c>
      <c r="K746" s="114">
        <f>สกลนคร!AI74</f>
        <v>835398.58</v>
      </c>
      <c r="L746" s="102">
        <f>สกลนคร!AJ74</f>
        <v>3443755.01</v>
      </c>
      <c r="M746" s="102">
        <f>สกลนคร!AK74</f>
        <v>2932943.93</v>
      </c>
      <c r="N746" s="112"/>
      <c r="O746" s="112"/>
      <c r="P746" s="112"/>
      <c r="Q746" s="90">
        <f t="shared" si="27"/>
        <v>510811.07999999961</v>
      </c>
      <c r="R746" s="91">
        <f t="shared" si="28"/>
        <v>888.48168472652208</v>
      </c>
    </row>
    <row r="747" spans="1:18" s="117" customForma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1132</v>
      </c>
      <c r="H747" s="113">
        <v>4206</v>
      </c>
      <c r="I747" s="111">
        <v>3</v>
      </c>
      <c r="J747" s="102">
        <f>สกลนคร!F75</f>
        <v>474920.28</v>
      </c>
      <c r="K747" s="114">
        <f>สกลนคร!AI75</f>
        <v>594687.31000000006</v>
      </c>
      <c r="L747" s="102">
        <f>สกลนคร!AJ75</f>
        <v>3365383.2199999997</v>
      </c>
      <c r="M747" s="102">
        <f>สกลนคร!AK75</f>
        <v>2833896.92</v>
      </c>
      <c r="N747" s="112"/>
      <c r="O747" s="112"/>
      <c r="P747" s="112"/>
      <c r="Q747" s="90">
        <f t="shared" si="27"/>
        <v>531486.29999999981</v>
      </c>
      <c r="R747" s="91">
        <f t="shared" si="28"/>
        <v>800.13866381359958</v>
      </c>
    </row>
    <row r="748" spans="1:18" s="117" customForma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1133</v>
      </c>
      <c r="H748" s="113">
        <v>2071</v>
      </c>
      <c r="I748" s="111">
        <v>2</v>
      </c>
      <c r="J748" s="102">
        <f>สกลนคร!F76</f>
        <v>704709.53</v>
      </c>
      <c r="K748" s="114">
        <f>สกลนคร!AI76</f>
        <v>741700.81</v>
      </c>
      <c r="L748" s="102">
        <f>สกลนคร!AJ76</f>
        <v>2135352.52</v>
      </c>
      <c r="M748" s="102">
        <f>สกลนคร!AK76</f>
        <v>1720781.81</v>
      </c>
      <c r="N748" s="112"/>
      <c r="O748" s="112"/>
      <c r="P748" s="112"/>
      <c r="Q748" s="90">
        <f t="shared" si="27"/>
        <v>414570.70999999996</v>
      </c>
      <c r="R748" s="91">
        <f t="shared" si="28"/>
        <v>1031.0731627233222</v>
      </c>
    </row>
    <row r="749" spans="1:18" s="117" customForma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1134</v>
      </c>
      <c r="H749" s="113">
        <v>1955</v>
      </c>
      <c r="I749" s="111">
        <v>2</v>
      </c>
      <c r="J749" s="102">
        <f>สกลนคร!F77</f>
        <v>579467.54</v>
      </c>
      <c r="K749" s="114">
        <f>สกลนคร!AI77</f>
        <v>866561.22000000009</v>
      </c>
      <c r="L749" s="102">
        <f>สกลนคร!AJ77</f>
        <v>3093951.95</v>
      </c>
      <c r="M749" s="102">
        <f>สกลนคร!AK77</f>
        <v>2706724.5900000003</v>
      </c>
      <c r="N749" s="112"/>
      <c r="O749" s="112"/>
      <c r="P749" s="112"/>
      <c r="Q749" s="90">
        <f t="shared" si="27"/>
        <v>387227.35999999987</v>
      </c>
      <c r="R749" s="91">
        <f t="shared" si="28"/>
        <v>1582.584117647059</v>
      </c>
    </row>
    <row r="750" spans="1:18" s="109" customForma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4915415.4800000004</v>
      </c>
      <c r="K750" s="106">
        <f>SUM(K742:K749)</f>
        <v>6414070.46</v>
      </c>
      <c r="L750" s="106">
        <f>SUM(L742:L749)</f>
        <v>22819482.189999998</v>
      </c>
      <c r="M750" s="106">
        <f>SUM(M742:M749)</f>
        <v>19702028.219999999</v>
      </c>
      <c r="N750" s="104">
        <v>7</v>
      </c>
      <c r="O750" s="104">
        <v>7</v>
      </c>
      <c r="P750" s="104">
        <f>N750-O750</f>
        <v>0</v>
      </c>
      <c r="Q750" s="107">
        <f t="shared" si="27"/>
        <v>3117453.9699999988</v>
      </c>
      <c r="R750" s="108">
        <f>L750/H750</f>
        <v>834.89983133323562</v>
      </c>
    </row>
    <row r="751" spans="1:18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1135</v>
      </c>
      <c r="H752" s="99">
        <v>3739</v>
      </c>
      <c r="I752" s="97">
        <v>3</v>
      </c>
      <c r="J752" s="102">
        <f>สกลนคร!F78</f>
        <v>363810.31</v>
      </c>
      <c r="K752" s="101">
        <f>สกลนคร!AI78</f>
        <v>432045.99</v>
      </c>
      <c r="L752" s="102">
        <f>สกลนคร!AJ78</f>
        <v>2187013.6799999997</v>
      </c>
      <c r="M752" s="102">
        <f>สกลนคร!AK78</f>
        <v>1776465.01</v>
      </c>
      <c r="N752" s="98"/>
      <c r="O752" s="98"/>
      <c r="P752" s="98"/>
      <c r="Q752" s="90">
        <f t="shared" si="27"/>
        <v>410548.66999999969</v>
      </c>
      <c r="R752" s="91">
        <f t="shared" si="28"/>
        <v>584.91941160738156</v>
      </c>
    </row>
    <row r="753" spans="1:18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1136</v>
      </c>
      <c r="H753" s="99">
        <v>3786</v>
      </c>
      <c r="I753" s="97">
        <v>3</v>
      </c>
      <c r="J753" s="102">
        <f>สกลนคร!F79</f>
        <v>453492.18</v>
      </c>
      <c r="K753" s="101">
        <f>สกลนคร!AI79</f>
        <v>513197.74</v>
      </c>
      <c r="L753" s="102">
        <f>สกลนคร!AJ79</f>
        <v>3765811.7199999997</v>
      </c>
      <c r="M753" s="102">
        <f>สกลนคร!AK79</f>
        <v>3077594.8100000005</v>
      </c>
      <c r="N753" s="98"/>
      <c r="O753" s="98"/>
      <c r="P753" s="98"/>
      <c r="Q753" s="90">
        <f t="shared" si="27"/>
        <v>688216.90999999922</v>
      </c>
      <c r="R753" s="91">
        <f t="shared" si="28"/>
        <v>994.66764923402002</v>
      </c>
    </row>
    <row r="754" spans="1:18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1137</v>
      </c>
      <c r="H754" s="99">
        <v>3021</v>
      </c>
      <c r="I754" s="97">
        <v>3</v>
      </c>
      <c r="J754" s="102">
        <f>สกลนคร!F80</f>
        <v>677240.58</v>
      </c>
      <c r="K754" s="101">
        <f>สกลนคร!AI80</f>
        <v>745286.65999999992</v>
      </c>
      <c r="L754" s="102">
        <f>สกลนคร!AJ80</f>
        <v>2967317.52</v>
      </c>
      <c r="M754" s="102">
        <f>สกลนคร!AK80</f>
        <v>2281832.69</v>
      </c>
      <c r="N754" s="98"/>
      <c r="O754" s="98"/>
      <c r="P754" s="98"/>
      <c r="Q754" s="90">
        <f t="shared" si="27"/>
        <v>685484.83000000007</v>
      </c>
      <c r="R754" s="91">
        <f t="shared" si="28"/>
        <v>982.23022840119165</v>
      </c>
    </row>
    <row r="755" spans="1:18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1138</v>
      </c>
      <c r="H755" s="99">
        <v>1545</v>
      </c>
      <c r="I755" s="97">
        <v>2</v>
      </c>
      <c r="J755" s="102">
        <f>สกลนคร!F81</f>
        <v>293892.63</v>
      </c>
      <c r="K755" s="101">
        <f>สกลนคร!AI81</f>
        <v>313849.49</v>
      </c>
      <c r="L755" s="102">
        <f>สกลนคร!AJ81</f>
        <v>2129104.81</v>
      </c>
      <c r="M755" s="102">
        <f>สกลนคร!AK81</f>
        <v>1939208.56</v>
      </c>
      <c r="N755" s="98"/>
      <c r="O755" s="98"/>
      <c r="P755" s="98"/>
      <c r="Q755" s="90">
        <f t="shared" si="27"/>
        <v>189896.25</v>
      </c>
      <c r="R755" s="91">
        <f t="shared" si="28"/>
        <v>1378.061365695793</v>
      </c>
    </row>
    <row r="756" spans="1:18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1139</v>
      </c>
      <c r="H756" s="99">
        <v>3954</v>
      </c>
      <c r="I756" s="97">
        <v>3</v>
      </c>
      <c r="J756" s="102">
        <f>สกลนคร!F82</f>
        <v>451169.08</v>
      </c>
      <c r="K756" s="101">
        <f>สกลนคร!AI82</f>
        <v>476573.96</v>
      </c>
      <c r="L756" s="102">
        <f>สกลนคร!AJ82</f>
        <v>2133004.54</v>
      </c>
      <c r="M756" s="102">
        <f>สกลนคร!AK82</f>
        <v>1680737.72</v>
      </c>
      <c r="N756" s="98"/>
      <c r="O756" s="98"/>
      <c r="P756" s="98"/>
      <c r="Q756" s="90">
        <f t="shared" si="27"/>
        <v>452266.82000000007</v>
      </c>
      <c r="R756" s="91">
        <f t="shared" si="28"/>
        <v>539.45486595852299</v>
      </c>
    </row>
    <row r="757" spans="1:18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1140</v>
      </c>
      <c r="H757" s="99">
        <v>6234</v>
      </c>
      <c r="I757" s="97">
        <v>5</v>
      </c>
      <c r="J757" s="102">
        <f>สกลนคร!F83</f>
        <v>572614.92000000004</v>
      </c>
      <c r="K757" s="101">
        <f>สกลนคร!AI83</f>
        <v>635830.77</v>
      </c>
      <c r="L757" s="102">
        <f>สกลนคร!AJ83</f>
        <v>3309254.21</v>
      </c>
      <c r="M757" s="102">
        <f>สกลนคร!AK83</f>
        <v>2671385.3000000003</v>
      </c>
      <c r="N757" s="98"/>
      <c r="O757" s="98"/>
      <c r="P757" s="98"/>
      <c r="Q757" s="90">
        <f t="shared" si="27"/>
        <v>637868.90999999968</v>
      </c>
      <c r="R757" s="91">
        <f t="shared" si="28"/>
        <v>530.83962303496946</v>
      </c>
    </row>
    <row r="758" spans="1:18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1141</v>
      </c>
      <c r="H758" s="99">
        <v>4005</v>
      </c>
      <c r="I758" s="97">
        <v>3</v>
      </c>
      <c r="J758" s="102">
        <f>สกลนคร!F84</f>
        <v>373488.85</v>
      </c>
      <c r="K758" s="101">
        <f>สกลนคร!AI84</f>
        <v>448893.88</v>
      </c>
      <c r="L758" s="102">
        <f>สกลนคร!AJ84</f>
        <v>2816960.3099999996</v>
      </c>
      <c r="M758" s="102">
        <f>สกลนคร!AK84</f>
        <v>2262204.14</v>
      </c>
      <c r="N758" s="98"/>
      <c r="O758" s="98"/>
      <c r="P758" s="98"/>
      <c r="Q758" s="90">
        <f t="shared" si="27"/>
        <v>554756.16999999946</v>
      </c>
      <c r="R758" s="91">
        <f t="shared" si="28"/>
        <v>703.36087640449432</v>
      </c>
    </row>
    <row r="759" spans="1:18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1142</v>
      </c>
      <c r="H759" s="99">
        <v>3358</v>
      </c>
      <c r="I759" s="97">
        <v>3</v>
      </c>
      <c r="J759" s="102">
        <f>สกลนคร!F85</f>
        <v>451023.83</v>
      </c>
      <c r="K759" s="101">
        <f>สกลนคร!AI85</f>
        <v>487656.31</v>
      </c>
      <c r="L759" s="102">
        <f>สกลนคร!AJ85</f>
        <v>2775218.5300000003</v>
      </c>
      <c r="M759" s="102">
        <f>สกลนคร!AK85</f>
        <v>2214358.9500000002</v>
      </c>
      <c r="N759" s="98"/>
      <c r="O759" s="98"/>
      <c r="P759" s="98"/>
      <c r="Q759" s="90">
        <f t="shared" si="27"/>
        <v>560859.58000000007</v>
      </c>
      <c r="R759" s="91">
        <f t="shared" si="28"/>
        <v>826.44983025610486</v>
      </c>
    </row>
    <row r="760" spans="1:18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1143</v>
      </c>
      <c r="H760" s="99">
        <v>1364</v>
      </c>
      <c r="I760" s="97">
        <v>1</v>
      </c>
      <c r="J760" s="102">
        <f>สกลนคร!F86</f>
        <v>412298.28</v>
      </c>
      <c r="K760" s="101">
        <f>สกลนคร!AI86</f>
        <v>430417.44</v>
      </c>
      <c r="L760" s="102">
        <f>สกลนคร!AJ86</f>
        <v>1848566.24</v>
      </c>
      <c r="M760" s="102">
        <f>สกลนคร!AK86</f>
        <v>1326580.8899999999</v>
      </c>
      <c r="N760" s="98"/>
      <c r="O760" s="98"/>
      <c r="P760" s="98"/>
      <c r="Q760" s="90">
        <f t="shared" si="27"/>
        <v>521985.35000000009</v>
      </c>
      <c r="R760" s="91">
        <f t="shared" si="28"/>
        <v>1355.2538416422287</v>
      </c>
    </row>
    <row r="761" spans="1:18" s="109" customForma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4049030.66</v>
      </c>
      <c r="K761" s="106">
        <f>SUM(K751:K760)</f>
        <v>4483752.24</v>
      </c>
      <c r="L761" s="106">
        <f>SUM(L751:L760)</f>
        <v>23932251.559999999</v>
      </c>
      <c r="M761" s="106">
        <f>SUM(M751:M760)</f>
        <v>19230368.070000004</v>
      </c>
      <c r="N761" s="104">
        <v>9</v>
      </c>
      <c r="O761" s="104">
        <v>9</v>
      </c>
      <c r="P761" s="104">
        <f>N761-O761</f>
        <v>0</v>
      </c>
      <c r="Q761" s="107">
        <f t="shared" si="27"/>
        <v>4701883.4899999946</v>
      </c>
      <c r="R761" s="108">
        <f>L761/H761</f>
        <v>771.85872282783976</v>
      </c>
    </row>
    <row r="762" spans="1:18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1144</v>
      </c>
      <c r="H763" s="99">
        <v>2110</v>
      </c>
      <c r="I763" s="97">
        <v>2</v>
      </c>
      <c r="J763" s="102">
        <f>สกลนคร!F87</f>
        <v>723536.37</v>
      </c>
      <c r="K763" s="101">
        <f>สกลนคร!AI87</f>
        <v>766169.64</v>
      </c>
      <c r="L763" s="102">
        <f>สกลนคร!AJ87</f>
        <v>1833298.9100000001</v>
      </c>
      <c r="M763" s="102">
        <f>สกลนคร!AK87</f>
        <v>1614812.95</v>
      </c>
      <c r="N763" s="98"/>
      <c r="O763" s="98"/>
      <c r="P763" s="98"/>
      <c r="Q763" s="90">
        <f t="shared" si="27"/>
        <v>218485.9600000002</v>
      </c>
      <c r="R763" s="91">
        <f t="shared" si="28"/>
        <v>868.86204265402853</v>
      </c>
    </row>
    <row r="764" spans="1:18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1145</v>
      </c>
      <c r="H764" s="99">
        <v>1235</v>
      </c>
      <c r="I764" s="97">
        <v>1</v>
      </c>
      <c r="J764" s="102">
        <f>สกลนคร!F88</f>
        <v>431181.26</v>
      </c>
      <c r="K764" s="101">
        <f>สกลนคร!AI88</f>
        <v>435645.37</v>
      </c>
      <c r="L764" s="102">
        <f>สกลนคร!AJ88</f>
        <v>1368279.74</v>
      </c>
      <c r="M764" s="102">
        <f>สกลนคร!AK88</f>
        <v>1281948.53</v>
      </c>
      <c r="N764" s="98"/>
      <c r="O764" s="98"/>
      <c r="P764" s="98"/>
      <c r="Q764" s="90">
        <f t="shared" si="27"/>
        <v>86331.209999999963</v>
      </c>
      <c r="R764" s="91">
        <f t="shared" si="28"/>
        <v>1107.9188178137651</v>
      </c>
    </row>
    <row r="765" spans="1:18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1146</v>
      </c>
      <c r="H765" s="99">
        <v>2785</v>
      </c>
      <c r="I765" s="97">
        <v>2</v>
      </c>
      <c r="J765" s="102">
        <f>สกลนคร!F89</f>
        <v>967188.21</v>
      </c>
      <c r="K765" s="101">
        <f>สกลนคร!AI89</f>
        <v>976898.66999999993</v>
      </c>
      <c r="L765" s="102">
        <f>สกลนคร!AJ89</f>
        <v>2116665.91</v>
      </c>
      <c r="M765" s="102">
        <f>สกลนคร!AK89</f>
        <v>1739324.35</v>
      </c>
      <c r="N765" s="98"/>
      <c r="O765" s="98"/>
      <c r="P765" s="98"/>
      <c r="Q765" s="90">
        <f t="shared" si="27"/>
        <v>377341.56000000006</v>
      </c>
      <c r="R765" s="91">
        <f t="shared" si="28"/>
        <v>760.02366606822272</v>
      </c>
    </row>
    <row r="766" spans="1:18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1147</v>
      </c>
      <c r="H766" s="99">
        <v>1721</v>
      </c>
      <c r="I766" s="97">
        <v>2</v>
      </c>
      <c r="J766" s="102">
        <f>สกลนคร!F90</f>
        <v>460781.3</v>
      </c>
      <c r="K766" s="101">
        <f>สกลนคร!AI90</f>
        <v>488037.87</v>
      </c>
      <c r="L766" s="102">
        <f>สกลนคร!AJ90</f>
        <v>1205733.3500000001</v>
      </c>
      <c r="M766" s="102">
        <f>สกลนคร!AK90</f>
        <v>910284.91999999993</v>
      </c>
      <c r="N766" s="98"/>
      <c r="O766" s="98"/>
      <c r="P766" s="98"/>
      <c r="Q766" s="90">
        <f t="shared" si="27"/>
        <v>295448.43000000017</v>
      </c>
      <c r="R766" s="91">
        <f t="shared" si="28"/>
        <v>700.60043579314356</v>
      </c>
    </row>
    <row r="767" spans="1:18" s="109" customForma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2582687.1399999997</v>
      </c>
      <c r="K767" s="106">
        <f>SUM(K762:K766)</f>
        <v>2666751.5499999998</v>
      </c>
      <c r="L767" s="106">
        <f>SUM(L762:L766)</f>
        <v>6523977.9100000001</v>
      </c>
      <c r="M767" s="106">
        <f>SUM(M762:M766)</f>
        <v>5546370.75</v>
      </c>
      <c r="N767" s="104">
        <v>4</v>
      </c>
      <c r="O767" s="104">
        <v>4</v>
      </c>
      <c r="P767" s="104">
        <f>N767-O767</f>
        <v>0</v>
      </c>
      <c r="Q767" s="107">
        <f t="shared" si="27"/>
        <v>977607.16000000015</v>
      </c>
      <c r="R767" s="108">
        <f>L767/H767</f>
        <v>830.97413195771242</v>
      </c>
    </row>
    <row r="768" spans="1:18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1148</v>
      </c>
      <c r="H769" s="99">
        <v>5792</v>
      </c>
      <c r="I769" s="97">
        <v>4</v>
      </c>
      <c r="J769" s="102">
        <f>สกลนคร!F91</f>
        <v>551954.56000000006</v>
      </c>
      <c r="K769" s="101">
        <f>สกลนคร!AI91</f>
        <v>635291.57000000007</v>
      </c>
      <c r="L769" s="102">
        <f>สกลนคร!AJ91</f>
        <v>3290276.38</v>
      </c>
      <c r="M769" s="102">
        <f>สกลนคร!AK91</f>
        <v>2831876.91</v>
      </c>
      <c r="N769" s="98"/>
      <c r="O769" s="98"/>
      <c r="P769" s="98"/>
      <c r="Q769" s="90">
        <f t="shared" si="27"/>
        <v>458399.46999999974</v>
      </c>
      <c r="R769" s="91">
        <f t="shared" si="28"/>
        <v>568.07257941988951</v>
      </c>
    </row>
    <row r="770" spans="1:18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1149</v>
      </c>
      <c r="H770" s="99">
        <v>2531</v>
      </c>
      <c r="I770" s="97">
        <v>2</v>
      </c>
      <c r="J770" s="102">
        <f>สกลนคร!F92</f>
        <v>268185.53000000003</v>
      </c>
      <c r="K770" s="101">
        <f>สกลนคร!AI92</f>
        <v>286106.64000000007</v>
      </c>
      <c r="L770" s="102">
        <f>สกลนคร!AJ92</f>
        <v>2303002.73</v>
      </c>
      <c r="M770" s="102">
        <f>สกลนคร!AK92</f>
        <v>1916158.6400000001</v>
      </c>
      <c r="N770" s="98"/>
      <c r="O770" s="98"/>
      <c r="P770" s="98"/>
      <c r="Q770" s="90">
        <f t="shared" si="27"/>
        <v>386844.08999999985</v>
      </c>
      <c r="R770" s="91">
        <f t="shared" si="28"/>
        <v>909.91810746740418</v>
      </c>
    </row>
    <row r="771" spans="1:18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1150</v>
      </c>
      <c r="H771" s="99">
        <v>3458</v>
      </c>
      <c r="I771" s="97">
        <v>3</v>
      </c>
      <c r="J771" s="102">
        <f>สกลนคร!F93</f>
        <v>262762.23</v>
      </c>
      <c r="K771" s="101">
        <f>สกลนคร!AI93</f>
        <v>298452.74</v>
      </c>
      <c r="L771" s="102">
        <f>สกลนคร!AJ93</f>
        <v>3139250.48</v>
      </c>
      <c r="M771" s="102">
        <f>สกลนคร!AK93</f>
        <v>2714705.83</v>
      </c>
      <c r="N771" s="98"/>
      <c r="O771" s="98"/>
      <c r="P771" s="98"/>
      <c r="Q771" s="90">
        <f t="shared" si="27"/>
        <v>424544.64999999991</v>
      </c>
      <c r="R771" s="91">
        <f t="shared" si="28"/>
        <v>907.82257952573741</v>
      </c>
    </row>
    <row r="772" spans="1:18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1151</v>
      </c>
      <c r="H772" s="99">
        <v>6025</v>
      </c>
      <c r="I772" s="97">
        <v>5</v>
      </c>
      <c r="J772" s="102">
        <f>สกลนคร!F94</f>
        <v>609111.1</v>
      </c>
      <c r="K772" s="101">
        <f>สกลนคร!AI94</f>
        <v>659378.13</v>
      </c>
      <c r="L772" s="102">
        <f>สกลนคร!AJ94</f>
        <v>3340593.88</v>
      </c>
      <c r="M772" s="102">
        <f>สกลนคร!AK94</f>
        <v>2738678.88</v>
      </c>
      <c r="N772" s="98"/>
      <c r="O772" s="98"/>
      <c r="P772" s="98"/>
      <c r="Q772" s="90">
        <f t="shared" si="27"/>
        <v>601915</v>
      </c>
      <c r="R772" s="91">
        <f t="shared" si="28"/>
        <v>554.4554157676348</v>
      </c>
    </row>
    <row r="773" spans="1:18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1152</v>
      </c>
      <c r="H773" s="99">
        <v>3940</v>
      </c>
      <c r="I773" s="97">
        <v>3</v>
      </c>
      <c r="J773" s="102">
        <f>สกลนคร!F95</f>
        <v>528789.04</v>
      </c>
      <c r="K773" s="101">
        <f>สกลนคร!AI95</f>
        <v>545892</v>
      </c>
      <c r="L773" s="102">
        <f>สกลนคร!AJ95</f>
        <v>2966910.0300000003</v>
      </c>
      <c r="M773" s="102">
        <f>สกลนคร!AK95</f>
        <v>2394131.33</v>
      </c>
      <c r="N773" s="98"/>
      <c r="O773" s="98"/>
      <c r="P773" s="98"/>
      <c r="Q773" s="90">
        <f t="shared" si="27"/>
        <v>572778.70000000019</v>
      </c>
      <c r="R773" s="91">
        <f t="shared" si="28"/>
        <v>753.02285025380718</v>
      </c>
    </row>
    <row r="774" spans="1:18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1153</v>
      </c>
      <c r="H774" s="99">
        <v>4289</v>
      </c>
      <c r="I774" s="97">
        <v>3</v>
      </c>
      <c r="J774" s="102">
        <f>สกลนคร!F96</f>
        <v>548758.81999999995</v>
      </c>
      <c r="K774" s="101">
        <f>สกลนคร!AI96</f>
        <v>591720.28999999992</v>
      </c>
      <c r="L774" s="102">
        <f>สกลนคร!AJ96</f>
        <v>3165928.77</v>
      </c>
      <c r="M774" s="102">
        <f>สกลนคร!AK96</f>
        <v>2725175.9099999997</v>
      </c>
      <c r="N774" s="98"/>
      <c r="O774" s="98"/>
      <c r="P774" s="98"/>
      <c r="Q774" s="90">
        <f t="shared" ref="Q774:Q837" si="29">L774-M774</f>
        <v>440752.86000000034</v>
      </c>
      <c r="R774" s="91">
        <f t="shared" ref="R774:R837" si="30">L774/H774</f>
        <v>738.15079738866871</v>
      </c>
    </row>
    <row r="775" spans="1:18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1154</v>
      </c>
      <c r="H775" s="99">
        <v>3268</v>
      </c>
      <c r="I775" s="97">
        <v>3</v>
      </c>
      <c r="J775" s="102">
        <f>สกลนคร!F97</f>
        <v>771461.68</v>
      </c>
      <c r="K775" s="101">
        <f>สกลนคร!AI97</f>
        <v>799343.84</v>
      </c>
      <c r="L775" s="102">
        <f>สกลนคร!AJ97</f>
        <v>2788538.3899999997</v>
      </c>
      <c r="M775" s="102">
        <f>สกลนคร!AK97</f>
        <v>1977653.8299999998</v>
      </c>
      <c r="N775" s="98"/>
      <c r="O775" s="98"/>
      <c r="P775" s="98"/>
      <c r="Q775" s="90">
        <f t="shared" si="29"/>
        <v>810884.55999999982</v>
      </c>
      <c r="R775" s="91">
        <f t="shared" si="30"/>
        <v>853.28592105263147</v>
      </c>
    </row>
    <row r="776" spans="1:18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1155</v>
      </c>
      <c r="H776" s="99">
        <v>6769</v>
      </c>
      <c r="I776" s="97">
        <v>5</v>
      </c>
      <c r="J776" s="102">
        <f>สกลนคร!F98</f>
        <v>684549.54</v>
      </c>
      <c r="K776" s="101">
        <f>สกลนคร!AI98</f>
        <v>768115.05</v>
      </c>
      <c r="L776" s="102">
        <f>สกลนคร!AJ98</f>
        <v>3372121.65</v>
      </c>
      <c r="M776" s="102">
        <f>สกลนคร!AK98</f>
        <v>2420072.79</v>
      </c>
      <c r="N776" s="98"/>
      <c r="O776" s="98"/>
      <c r="P776" s="98"/>
      <c r="Q776" s="90">
        <f t="shared" si="29"/>
        <v>952048.85999999987</v>
      </c>
      <c r="R776" s="91">
        <f t="shared" si="30"/>
        <v>498.17131777219674</v>
      </c>
    </row>
    <row r="777" spans="1:18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1156</v>
      </c>
      <c r="H777" s="99">
        <v>3663</v>
      </c>
      <c r="I777" s="97">
        <v>3</v>
      </c>
      <c r="J777" s="102">
        <f>สกลนคร!F99</f>
        <v>431023.5</v>
      </c>
      <c r="K777" s="101">
        <f>สกลนคร!AI99</f>
        <v>458938.45</v>
      </c>
      <c r="L777" s="102">
        <f>สกลนคร!AJ99</f>
        <v>1957937.78</v>
      </c>
      <c r="M777" s="102">
        <f>สกลนคร!AK99</f>
        <v>1531689.6300000001</v>
      </c>
      <c r="N777" s="98"/>
      <c r="O777" s="98"/>
      <c r="P777" s="98"/>
      <c r="Q777" s="90">
        <f t="shared" si="29"/>
        <v>426248.14999999991</v>
      </c>
      <c r="R777" s="91">
        <f t="shared" si="30"/>
        <v>534.51754845754851</v>
      </c>
    </row>
    <row r="778" spans="1:18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1157</v>
      </c>
      <c r="H778" s="99">
        <v>6722</v>
      </c>
      <c r="I778" s="97">
        <v>5</v>
      </c>
      <c r="J778" s="102">
        <f>สกลนคร!F100</f>
        <v>356138.12</v>
      </c>
      <c r="K778" s="101">
        <f>สกลนคร!AI100</f>
        <v>391221.30000000005</v>
      </c>
      <c r="L778" s="102">
        <f>สกลนคร!AJ100</f>
        <v>3486813.8600000003</v>
      </c>
      <c r="M778" s="102">
        <f>สกลนคร!AK100</f>
        <v>3278496.93</v>
      </c>
      <c r="N778" s="98"/>
      <c r="O778" s="98"/>
      <c r="P778" s="98"/>
      <c r="Q778" s="90">
        <f t="shared" si="29"/>
        <v>208316.93000000017</v>
      </c>
      <c r="R778" s="91">
        <f t="shared" si="30"/>
        <v>518.71673013983934</v>
      </c>
    </row>
    <row r="779" spans="1:18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1158</v>
      </c>
      <c r="H779" s="99">
        <v>5057</v>
      </c>
      <c r="I779" s="97">
        <v>4</v>
      </c>
      <c r="J779" s="102">
        <f>สกลนคร!F101</f>
        <v>403638.66</v>
      </c>
      <c r="K779" s="101">
        <f>สกลนคร!AI101</f>
        <v>425370.22</v>
      </c>
      <c r="L779" s="102">
        <f>สกลนคร!AJ101</f>
        <v>3406662.01</v>
      </c>
      <c r="M779" s="102">
        <f>สกลนคร!AK101</f>
        <v>2764795.6799999997</v>
      </c>
      <c r="N779" s="98"/>
      <c r="O779" s="98"/>
      <c r="P779" s="98"/>
      <c r="Q779" s="90">
        <f t="shared" si="29"/>
        <v>641866.33000000007</v>
      </c>
      <c r="R779" s="91">
        <f t="shared" si="30"/>
        <v>673.65276052995841</v>
      </c>
    </row>
    <row r="780" spans="1:18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1159</v>
      </c>
      <c r="H780" s="99">
        <v>3110</v>
      </c>
      <c r="I780" s="97">
        <v>3</v>
      </c>
      <c r="J780" s="102">
        <f>สกลนคร!F102</f>
        <v>238149.14</v>
      </c>
      <c r="K780" s="101">
        <f>สกลนคร!AI102</f>
        <v>266099.72000000003</v>
      </c>
      <c r="L780" s="102">
        <f>สกลนคร!AJ102</f>
        <v>1966100.32</v>
      </c>
      <c r="M780" s="102">
        <f>สกลนคร!AK102</f>
        <v>1560931.66</v>
      </c>
      <c r="N780" s="98"/>
      <c r="O780" s="98"/>
      <c r="P780" s="98"/>
      <c r="Q780" s="90">
        <f t="shared" si="29"/>
        <v>405168.66000000015</v>
      </c>
      <c r="R780" s="91">
        <f t="shared" si="30"/>
        <v>632.18659807073959</v>
      </c>
    </row>
    <row r="781" spans="1:18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1160</v>
      </c>
      <c r="H781" s="99">
        <v>3446</v>
      </c>
      <c r="I781" s="97">
        <v>3</v>
      </c>
      <c r="J781" s="102">
        <f>สกลนคร!F103</f>
        <v>549358.84</v>
      </c>
      <c r="K781" s="101">
        <f>สกลนคร!AI103</f>
        <v>567123.11</v>
      </c>
      <c r="L781" s="102">
        <f>สกลนคร!AJ103</f>
        <v>2675165.09</v>
      </c>
      <c r="M781" s="102">
        <f>สกลนคร!AK103</f>
        <v>2257040.92</v>
      </c>
      <c r="N781" s="98"/>
      <c r="O781" s="98"/>
      <c r="P781" s="98"/>
      <c r="Q781" s="90">
        <f t="shared" si="29"/>
        <v>418124.16999999993</v>
      </c>
      <c r="R781" s="91">
        <f t="shared" si="30"/>
        <v>776.31024085896684</v>
      </c>
    </row>
    <row r="782" spans="1:18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1161</v>
      </c>
      <c r="H782" s="99">
        <v>4224</v>
      </c>
      <c r="I782" s="97">
        <v>3</v>
      </c>
      <c r="J782" s="102">
        <f>สกลนคร!F104</f>
        <v>160452.95000000001</v>
      </c>
      <c r="K782" s="101">
        <f>สกลนคร!AI104</f>
        <v>196535.72</v>
      </c>
      <c r="L782" s="102">
        <f>สกลนคร!AJ104</f>
        <v>2470307.16</v>
      </c>
      <c r="M782" s="102">
        <f>สกลนคร!AK104</f>
        <v>2222966.35</v>
      </c>
      <c r="N782" s="98"/>
      <c r="O782" s="98"/>
      <c r="P782" s="98"/>
      <c r="Q782" s="90">
        <f t="shared" si="29"/>
        <v>247340.81000000006</v>
      </c>
      <c r="R782" s="91">
        <f t="shared" si="30"/>
        <v>584.82650568181816</v>
      </c>
    </row>
    <row r="783" spans="1:18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1162</v>
      </c>
      <c r="H783" s="99">
        <v>4904</v>
      </c>
      <c r="I783" s="97">
        <v>4</v>
      </c>
      <c r="J783" s="102">
        <f>สกลนคร!F105</f>
        <v>308170.01</v>
      </c>
      <c r="K783" s="101">
        <f>สกลนคร!AI105</f>
        <v>238946.42</v>
      </c>
      <c r="L783" s="102">
        <f>สกลนคร!AJ105</f>
        <v>3383971.94</v>
      </c>
      <c r="M783" s="102">
        <f>สกลนคร!AK105</f>
        <v>3002199.4899999998</v>
      </c>
      <c r="N783" s="98"/>
      <c r="O783" s="98"/>
      <c r="P783" s="98"/>
      <c r="Q783" s="90">
        <f t="shared" si="29"/>
        <v>381772.45000000019</v>
      </c>
      <c r="R783" s="91">
        <f t="shared" si="30"/>
        <v>690.04321778140297</v>
      </c>
    </row>
    <row r="784" spans="1:18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1163</v>
      </c>
      <c r="H784" s="99">
        <v>4515</v>
      </c>
      <c r="I784" s="97">
        <v>4</v>
      </c>
      <c r="J784" s="102">
        <f>สกลนคร!F106</f>
        <v>641776.97</v>
      </c>
      <c r="K784" s="101">
        <f>สกลนคร!AI106</f>
        <v>711649.09</v>
      </c>
      <c r="L784" s="102">
        <f>สกลนคร!AJ106</f>
        <v>2987639.89</v>
      </c>
      <c r="M784" s="102">
        <f>สกลนคร!AK106</f>
        <v>2415581.66</v>
      </c>
      <c r="N784" s="98"/>
      <c r="O784" s="98"/>
      <c r="P784" s="98"/>
      <c r="Q784" s="90">
        <f t="shared" si="29"/>
        <v>572058.23</v>
      </c>
      <c r="R784" s="91">
        <f t="shared" si="30"/>
        <v>661.71426135105207</v>
      </c>
    </row>
    <row r="785" spans="1:18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1164</v>
      </c>
      <c r="H785" s="99">
        <v>2847</v>
      </c>
      <c r="I785" s="97">
        <v>2</v>
      </c>
      <c r="J785" s="102">
        <f>สกลนคร!F107</f>
        <v>276343.56</v>
      </c>
      <c r="K785" s="101">
        <f>สกลนคร!AI107</f>
        <v>304364.20999999996</v>
      </c>
      <c r="L785" s="102">
        <f>สกลนคร!AJ107</f>
        <v>2312548.2599999998</v>
      </c>
      <c r="M785" s="102">
        <f>สกลนคร!AK107</f>
        <v>2022698.0799999998</v>
      </c>
      <c r="N785" s="98"/>
      <c r="O785" s="98"/>
      <c r="P785" s="98"/>
      <c r="Q785" s="90">
        <f t="shared" si="29"/>
        <v>289850.17999999993</v>
      </c>
      <c r="R785" s="91">
        <f t="shared" si="30"/>
        <v>812.27546891464692</v>
      </c>
    </row>
    <row r="786" spans="1:18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1165</v>
      </c>
      <c r="H786" s="99">
        <v>3128</v>
      </c>
      <c r="I786" s="97">
        <v>3</v>
      </c>
      <c r="J786" s="102">
        <f>สกลนคร!F108</f>
        <v>479360.91</v>
      </c>
      <c r="K786" s="101">
        <f>สกลนคร!AI108</f>
        <v>508599.72</v>
      </c>
      <c r="L786" s="102">
        <f>สกลนคร!AJ108</f>
        <v>1956554.2</v>
      </c>
      <c r="M786" s="102">
        <f>สกลนคร!AK108</f>
        <v>1520530.03</v>
      </c>
      <c r="N786" s="98"/>
      <c r="O786" s="98"/>
      <c r="P786" s="98"/>
      <c r="Q786" s="90">
        <f t="shared" si="29"/>
        <v>436024.16999999993</v>
      </c>
      <c r="R786" s="91">
        <f t="shared" si="30"/>
        <v>625.49686700767256</v>
      </c>
    </row>
    <row r="787" spans="1:18" s="109" customForma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8069985.1599999992</v>
      </c>
      <c r="K787" s="106">
        <f>SUM(K768:K786)</f>
        <v>8653148.2199999988</v>
      </c>
      <c r="L787" s="106">
        <f>SUM(L768:L786)</f>
        <v>50970322.82</v>
      </c>
      <c r="M787" s="106">
        <f>SUM(M768:M786)</f>
        <v>42295384.549999997</v>
      </c>
      <c r="N787" s="104">
        <v>18</v>
      </c>
      <c r="O787" s="104">
        <v>18</v>
      </c>
      <c r="P787" s="104">
        <f>N787-O787</f>
        <v>0</v>
      </c>
      <c r="Q787" s="107">
        <f t="shared" si="29"/>
        <v>8674938.2700000033</v>
      </c>
      <c r="R787" s="108">
        <f>L787/H787</f>
        <v>656.0900373288024</v>
      </c>
    </row>
    <row r="788" spans="1:18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1166</v>
      </c>
      <c r="H789" s="99">
        <v>2701</v>
      </c>
      <c r="I789" s="97">
        <v>2</v>
      </c>
      <c r="J789" s="102">
        <f>สกลนคร!F109</f>
        <v>664912.41</v>
      </c>
      <c r="K789" s="101">
        <f>สกลนคร!AI109</f>
        <v>753763.95000000007</v>
      </c>
      <c r="L789" s="102">
        <f>สกลนคร!AJ109</f>
        <v>2019998.19</v>
      </c>
      <c r="M789" s="102">
        <f>สกลนคร!AK109</f>
        <v>1378945.86</v>
      </c>
      <c r="N789" s="98"/>
      <c r="O789" s="98"/>
      <c r="P789" s="98"/>
      <c r="Q789" s="90">
        <f t="shared" si="29"/>
        <v>641052.32999999984</v>
      </c>
      <c r="R789" s="91">
        <f t="shared" si="30"/>
        <v>747.8704887078859</v>
      </c>
    </row>
    <row r="790" spans="1:18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1167</v>
      </c>
      <c r="H790" s="99">
        <v>3810</v>
      </c>
      <c r="I790" s="97">
        <v>3</v>
      </c>
      <c r="J790" s="102">
        <f>สกลนคร!F110</f>
        <v>333764.74</v>
      </c>
      <c r="K790" s="101">
        <f>สกลนคร!AI110</f>
        <v>350341.01</v>
      </c>
      <c r="L790" s="102">
        <f>สกลนคร!AJ110</f>
        <v>3173289.74</v>
      </c>
      <c r="M790" s="102">
        <f>สกลนคร!AK110</f>
        <v>2873334.7800000003</v>
      </c>
      <c r="N790" s="98"/>
      <c r="O790" s="98"/>
      <c r="P790" s="98"/>
      <c r="Q790" s="90">
        <f t="shared" si="29"/>
        <v>299954.95999999996</v>
      </c>
      <c r="R790" s="91">
        <f t="shared" si="30"/>
        <v>832.8844461942258</v>
      </c>
    </row>
    <row r="791" spans="1:18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1168</v>
      </c>
      <c r="H791" s="99">
        <v>4374</v>
      </c>
      <c r="I791" s="97">
        <v>3</v>
      </c>
      <c r="J791" s="102">
        <f>สกลนคร!F111</f>
        <v>526165.04</v>
      </c>
      <c r="K791" s="101">
        <f>สกลนคร!AI111</f>
        <v>555014.35000000009</v>
      </c>
      <c r="L791" s="102">
        <f>สกลนคร!AJ111</f>
        <v>2952372.1500000004</v>
      </c>
      <c r="M791" s="102">
        <f>สกลนคร!AK111</f>
        <v>2335036.39</v>
      </c>
      <c r="N791" s="98"/>
      <c r="O791" s="98"/>
      <c r="P791" s="98"/>
      <c r="Q791" s="90">
        <f t="shared" si="29"/>
        <v>617335.76000000024</v>
      </c>
      <c r="R791" s="91">
        <f t="shared" si="30"/>
        <v>674.98220164609063</v>
      </c>
    </row>
    <row r="792" spans="1:18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1169</v>
      </c>
      <c r="H792" s="99">
        <v>2034</v>
      </c>
      <c r="I792" s="97">
        <v>2</v>
      </c>
      <c r="J792" s="102">
        <f>สกลนคร!F112</f>
        <v>137482.03</v>
      </c>
      <c r="K792" s="101">
        <f>สกลนคร!AI112</f>
        <v>189920.33</v>
      </c>
      <c r="L792" s="102">
        <f>สกลนคร!AJ112</f>
        <v>2529949.16</v>
      </c>
      <c r="M792" s="102">
        <f>สกลนคร!AK112</f>
        <v>2101312.9900000002</v>
      </c>
      <c r="N792" s="98"/>
      <c r="O792" s="98"/>
      <c r="P792" s="98"/>
      <c r="Q792" s="90">
        <f t="shared" si="29"/>
        <v>428636.16999999993</v>
      </c>
      <c r="R792" s="91">
        <f t="shared" si="30"/>
        <v>1243.8294788593905</v>
      </c>
    </row>
    <row r="793" spans="1:18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1170</v>
      </c>
      <c r="H793" s="99">
        <v>4151</v>
      </c>
      <c r="I793" s="97">
        <v>3</v>
      </c>
      <c r="J793" s="102">
        <f>สกลนคร!F113</f>
        <v>852512.15</v>
      </c>
      <c r="K793" s="101">
        <f>สกลนคร!AI113</f>
        <v>861819.99</v>
      </c>
      <c r="L793" s="102">
        <f>สกลนคร!AJ113</f>
        <v>4175197.3099999996</v>
      </c>
      <c r="M793" s="102">
        <f>สกลนคร!AK113</f>
        <v>3067292.07</v>
      </c>
      <c r="N793" s="98"/>
      <c r="O793" s="98"/>
      <c r="P793" s="98"/>
      <c r="Q793" s="90">
        <f t="shared" si="29"/>
        <v>1107905.2399999998</v>
      </c>
      <c r="R793" s="91">
        <f t="shared" si="30"/>
        <v>1005.8292724644663</v>
      </c>
    </row>
    <row r="794" spans="1:18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1171</v>
      </c>
      <c r="H794" s="99">
        <v>2924</v>
      </c>
      <c r="I794" s="97">
        <v>2</v>
      </c>
      <c r="J794" s="102">
        <f>สกลนคร!F114</f>
        <v>1012938.61</v>
      </c>
      <c r="K794" s="101">
        <f>สกลนคร!AI114</f>
        <v>1049107.27</v>
      </c>
      <c r="L794" s="102">
        <f>สกลนคร!AJ114</f>
        <v>2902228.04</v>
      </c>
      <c r="M794" s="102">
        <f>สกลนคร!AK114</f>
        <v>2030148.29</v>
      </c>
      <c r="N794" s="98"/>
      <c r="O794" s="98"/>
      <c r="P794" s="98"/>
      <c r="Q794" s="90">
        <f t="shared" si="29"/>
        <v>872079.75</v>
      </c>
      <c r="R794" s="91">
        <f t="shared" si="30"/>
        <v>992.55404924760603</v>
      </c>
    </row>
    <row r="795" spans="1:18" s="109" customForma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3527774.98</v>
      </c>
      <c r="K795" s="106">
        <f>SUM(K788:K794)</f>
        <v>3759966.9</v>
      </c>
      <c r="L795" s="106">
        <f>SUM(L788:L794)</f>
        <v>17753034.59</v>
      </c>
      <c r="M795" s="106">
        <f>SUM(M788:M794)</f>
        <v>13786070.380000003</v>
      </c>
      <c r="N795" s="104">
        <v>6</v>
      </c>
      <c r="O795" s="104">
        <v>6</v>
      </c>
      <c r="P795" s="104">
        <f>N795-O795</f>
        <v>0</v>
      </c>
      <c r="Q795" s="107">
        <f t="shared" si="29"/>
        <v>3966964.2099999972</v>
      </c>
      <c r="R795" s="108">
        <f>L795/H795</f>
        <v>887.91810493147943</v>
      </c>
    </row>
    <row r="796" spans="1:18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1172</v>
      </c>
      <c r="H797" s="99">
        <v>4406</v>
      </c>
      <c r="I797" s="97">
        <v>3</v>
      </c>
      <c r="J797" s="102">
        <f>สกลนคร!F115</f>
        <v>698396.04</v>
      </c>
      <c r="K797" s="101">
        <f>สกลนคร!AI115</f>
        <v>790861.92999999993</v>
      </c>
      <c r="L797" s="102">
        <f>สกลนคร!AJ115</f>
        <v>3455183.63</v>
      </c>
      <c r="M797" s="102">
        <f>สกลนคร!AK115</f>
        <v>3006079.39</v>
      </c>
      <c r="N797" s="98"/>
      <c r="O797" s="98"/>
      <c r="P797" s="98"/>
      <c r="Q797" s="90">
        <f t="shared" si="29"/>
        <v>449104.23999999976</v>
      </c>
      <c r="R797" s="91">
        <f t="shared" si="30"/>
        <v>784.19964366772581</v>
      </c>
    </row>
    <row r="798" spans="1:18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1173</v>
      </c>
      <c r="H798" s="99">
        <v>5269</v>
      </c>
      <c r="I798" s="97">
        <v>4</v>
      </c>
      <c r="J798" s="102">
        <f>สกลนคร!F116</f>
        <v>1076502.1000000001</v>
      </c>
      <c r="K798" s="101">
        <f>สกลนคร!AI116</f>
        <v>1116081.51</v>
      </c>
      <c r="L798" s="102">
        <f>สกลนคร!AJ116</f>
        <v>3355979.94</v>
      </c>
      <c r="M798" s="102">
        <f>สกลนคร!AK116</f>
        <v>2833446.31</v>
      </c>
      <c r="N798" s="98"/>
      <c r="O798" s="98"/>
      <c r="P798" s="98"/>
      <c r="Q798" s="90">
        <f t="shared" si="29"/>
        <v>522533.62999999989</v>
      </c>
      <c r="R798" s="91">
        <f t="shared" si="30"/>
        <v>636.92919719111785</v>
      </c>
    </row>
    <row r="799" spans="1:18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1174</v>
      </c>
      <c r="H799" s="99">
        <v>5210</v>
      </c>
      <c r="I799" s="97">
        <v>4</v>
      </c>
      <c r="J799" s="102">
        <f>สกลนคร!F117</f>
        <v>512014.37</v>
      </c>
      <c r="K799" s="101">
        <f>สกลนคร!AI117</f>
        <v>586656.38</v>
      </c>
      <c r="L799" s="102">
        <f>สกลนคร!AJ117</f>
        <v>4122421.8</v>
      </c>
      <c r="M799" s="102">
        <f>สกลนคร!AK117</f>
        <v>3892350.09</v>
      </c>
      <c r="N799" s="98"/>
      <c r="O799" s="98"/>
      <c r="P799" s="98"/>
      <c r="Q799" s="90">
        <f t="shared" si="29"/>
        <v>230071.70999999996</v>
      </c>
      <c r="R799" s="91">
        <f t="shared" si="30"/>
        <v>791.25178502879078</v>
      </c>
    </row>
    <row r="800" spans="1:18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1175</v>
      </c>
      <c r="H800" s="99">
        <v>3196</v>
      </c>
      <c r="I800" s="97">
        <v>3</v>
      </c>
      <c r="J800" s="102">
        <f>สกลนคร!F118</f>
        <v>352815.77</v>
      </c>
      <c r="K800" s="101">
        <f>สกลนคร!AI118</f>
        <v>389630.96</v>
      </c>
      <c r="L800" s="102">
        <f>สกลนคร!AJ118</f>
        <v>2001688.42</v>
      </c>
      <c r="M800" s="102">
        <f>สกลนคร!AK118</f>
        <v>1795493.23</v>
      </c>
      <c r="N800" s="98"/>
      <c r="O800" s="98"/>
      <c r="P800" s="98"/>
      <c r="Q800" s="90">
        <f t="shared" si="29"/>
        <v>206195.18999999994</v>
      </c>
      <c r="R800" s="91">
        <f t="shared" si="30"/>
        <v>626.31051939924907</v>
      </c>
    </row>
    <row r="801" spans="1:18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1176</v>
      </c>
      <c r="H801" s="99">
        <v>5548</v>
      </c>
      <c r="I801" s="97">
        <v>4</v>
      </c>
      <c r="J801" s="102">
        <f>สกลนคร!F119</f>
        <v>707754.77</v>
      </c>
      <c r="K801" s="101">
        <f>สกลนคร!AI119</f>
        <v>738543.03</v>
      </c>
      <c r="L801" s="102">
        <f>สกลนคร!AJ119</f>
        <v>3641423.7</v>
      </c>
      <c r="M801" s="102">
        <f>สกลนคร!AK119</f>
        <v>3156151.9299999997</v>
      </c>
      <c r="N801" s="98"/>
      <c r="O801" s="98"/>
      <c r="P801" s="98"/>
      <c r="Q801" s="90">
        <f t="shared" si="29"/>
        <v>485271.77000000048</v>
      </c>
      <c r="R801" s="91">
        <f t="shared" si="30"/>
        <v>656.34890050468641</v>
      </c>
    </row>
    <row r="802" spans="1:18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1177</v>
      </c>
      <c r="H802" s="99">
        <v>4195</v>
      </c>
      <c r="I802" s="97">
        <v>3</v>
      </c>
      <c r="J802" s="102">
        <f>สกลนคร!F120</f>
        <v>669937.71</v>
      </c>
      <c r="K802" s="101">
        <f>สกลนคร!AI120</f>
        <v>691232.0199999999</v>
      </c>
      <c r="L802" s="102">
        <f>สกลนคร!AJ120</f>
        <v>2434772.79</v>
      </c>
      <c r="M802" s="102">
        <f>สกลนคร!AK120</f>
        <v>2293922.79</v>
      </c>
      <c r="N802" s="98"/>
      <c r="O802" s="98"/>
      <c r="P802" s="98"/>
      <c r="Q802" s="90">
        <f t="shared" si="29"/>
        <v>140850</v>
      </c>
      <c r="R802" s="91">
        <f t="shared" si="30"/>
        <v>580.39875804529197</v>
      </c>
    </row>
    <row r="803" spans="1:18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1178</v>
      </c>
      <c r="H803" s="99">
        <v>6960</v>
      </c>
      <c r="I803" s="97">
        <v>5</v>
      </c>
      <c r="J803" s="102">
        <f>สกลนคร!F121</f>
        <v>644360.11</v>
      </c>
      <c r="K803" s="101">
        <f>สกลนคร!AI121</f>
        <v>692338.75</v>
      </c>
      <c r="L803" s="102">
        <f>สกลนคร!AJ121</f>
        <v>4021706.51</v>
      </c>
      <c r="M803" s="102">
        <f>สกลนคร!AK121</f>
        <v>3389342.63</v>
      </c>
      <c r="N803" s="98"/>
      <c r="O803" s="98"/>
      <c r="P803" s="98"/>
      <c r="Q803" s="90">
        <f t="shared" si="29"/>
        <v>632363.87999999989</v>
      </c>
      <c r="R803" s="91">
        <f t="shared" si="30"/>
        <v>577.83139511494255</v>
      </c>
    </row>
    <row r="804" spans="1:18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1179</v>
      </c>
      <c r="H804" s="99">
        <v>4243</v>
      </c>
      <c r="I804" s="97">
        <v>3</v>
      </c>
      <c r="J804" s="102">
        <f>สกลนคร!F122</f>
        <v>1365532.68</v>
      </c>
      <c r="K804" s="101">
        <f>สกลนคร!AI122</f>
        <v>1413677.8</v>
      </c>
      <c r="L804" s="102">
        <f>สกลนคร!AJ122</f>
        <v>2923978.34</v>
      </c>
      <c r="M804" s="102">
        <f>สกลนคร!AK122</f>
        <v>2365009.7399999998</v>
      </c>
      <c r="N804" s="98"/>
      <c r="O804" s="98"/>
      <c r="P804" s="98"/>
      <c r="Q804" s="90">
        <f t="shared" si="29"/>
        <v>558968.60000000009</v>
      </c>
      <c r="R804" s="91">
        <f t="shared" si="30"/>
        <v>689.12994107942495</v>
      </c>
    </row>
    <row r="805" spans="1:18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1180</v>
      </c>
      <c r="H805" s="99">
        <v>2996</v>
      </c>
      <c r="I805" s="97">
        <v>2</v>
      </c>
      <c r="J805" s="102">
        <f>สกลนคร!F123</f>
        <v>758112.56</v>
      </c>
      <c r="K805" s="101">
        <f>สกลนคร!AI123</f>
        <v>784857.06</v>
      </c>
      <c r="L805" s="102">
        <f>สกลนคร!AJ123</f>
        <v>2364021.9500000002</v>
      </c>
      <c r="M805" s="102">
        <f>สกลนคร!AK123</f>
        <v>1912390.5499999998</v>
      </c>
      <c r="N805" s="98"/>
      <c r="O805" s="98"/>
      <c r="P805" s="98"/>
      <c r="Q805" s="90">
        <f t="shared" si="29"/>
        <v>451631.40000000037</v>
      </c>
      <c r="R805" s="91">
        <f t="shared" si="30"/>
        <v>789.05939586114823</v>
      </c>
    </row>
    <row r="806" spans="1:18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1181</v>
      </c>
      <c r="H806" s="99">
        <v>3425</v>
      </c>
      <c r="I806" s="97">
        <v>3</v>
      </c>
      <c r="J806" s="102">
        <f>สกลนคร!F124</f>
        <v>853259.64</v>
      </c>
      <c r="K806" s="101">
        <f>สกลนคร!AI124</f>
        <v>881349.16</v>
      </c>
      <c r="L806" s="102">
        <f>สกลนคร!AJ124</f>
        <v>2455797.69</v>
      </c>
      <c r="M806" s="102">
        <f>สกลนคร!AK124</f>
        <v>1992331.03</v>
      </c>
      <c r="N806" s="98"/>
      <c r="O806" s="98"/>
      <c r="P806" s="98"/>
      <c r="Q806" s="90">
        <f t="shared" si="29"/>
        <v>463466.65999999992</v>
      </c>
      <c r="R806" s="91">
        <f t="shared" si="30"/>
        <v>717.02122335766421</v>
      </c>
    </row>
    <row r="807" spans="1:18" s="109" customForma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7638685.7499999991</v>
      </c>
      <c r="K807" s="106">
        <f>SUM(K796:K806)</f>
        <v>8085228.5999999996</v>
      </c>
      <c r="L807" s="106">
        <f>SUM(L796:L806)</f>
        <v>30776974.77</v>
      </c>
      <c r="M807" s="106">
        <f>SUM(M796:M806)</f>
        <v>26636517.689999998</v>
      </c>
      <c r="N807" s="104">
        <v>10</v>
      </c>
      <c r="O807" s="104">
        <v>10</v>
      </c>
      <c r="P807" s="104">
        <f>N807-O807</f>
        <v>0</v>
      </c>
      <c r="Q807" s="107">
        <f t="shared" si="29"/>
        <v>4140457.0800000019</v>
      </c>
      <c r="R807" s="108">
        <f>L807/H807</f>
        <v>677.19096043830314</v>
      </c>
    </row>
    <row r="808" spans="1:18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1182</v>
      </c>
      <c r="H809" s="99">
        <v>2268</v>
      </c>
      <c r="I809" s="97">
        <v>2</v>
      </c>
      <c r="J809" s="102">
        <f>สกลนคร!F125</f>
        <v>619643.46</v>
      </c>
      <c r="K809" s="101">
        <f>สกลนคร!AI125</f>
        <v>653434.51</v>
      </c>
      <c r="L809" s="102">
        <f>สกลนคร!AJ125</f>
        <v>2228826.4</v>
      </c>
      <c r="M809" s="102">
        <f>สกลนคร!AK125</f>
        <v>2115835.87</v>
      </c>
      <c r="N809" s="98"/>
      <c r="O809" s="98"/>
      <c r="P809" s="98"/>
      <c r="Q809" s="90">
        <f t="shared" si="29"/>
        <v>112990.5299999998</v>
      </c>
      <c r="R809" s="91">
        <f t="shared" si="30"/>
        <v>982.72768959435621</v>
      </c>
    </row>
    <row r="810" spans="1:18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1183</v>
      </c>
      <c r="H810" s="99">
        <v>6925</v>
      </c>
      <c r="I810" s="97">
        <v>5</v>
      </c>
      <c r="J810" s="102">
        <f>สกลนคร!F126</f>
        <v>1104601.43</v>
      </c>
      <c r="K810" s="101">
        <f>สกลนคร!AI126</f>
        <v>1262186.3499999999</v>
      </c>
      <c r="L810" s="102">
        <f>สกลนคร!AJ126</f>
        <v>5166055.84</v>
      </c>
      <c r="M810" s="102">
        <f>สกลนคร!AK126</f>
        <v>3864736.18</v>
      </c>
      <c r="N810" s="98"/>
      <c r="O810" s="98"/>
      <c r="P810" s="98"/>
      <c r="Q810" s="90">
        <f t="shared" si="29"/>
        <v>1301319.6599999997</v>
      </c>
      <c r="R810" s="91">
        <f t="shared" si="30"/>
        <v>746.00084332129961</v>
      </c>
    </row>
    <row r="811" spans="1:18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1184</v>
      </c>
      <c r="H811" s="99">
        <v>2220</v>
      </c>
      <c r="I811" s="97">
        <v>2</v>
      </c>
      <c r="J811" s="102">
        <f>สกลนคร!F127</f>
        <v>569107.18999999994</v>
      </c>
      <c r="K811" s="101">
        <f>สกลนคร!AI127</f>
        <v>586880.47</v>
      </c>
      <c r="L811" s="102">
        <f>สกลนคร!AJ127</f>
        <v>2269457.9000000004</v>
      </c>
      <c r="M811" s="102">
        <f>สกลนคร!AK127</f>
        <v>1752333.46</v>
      </c>
      <c r="N811" s="98"/>
      <c r="O811" s="98"/>
      <c r="P811" s="98"/>
      <c r="Q811" s="90">
        <f t="shared" si="29"/>
        <v>517124.44000000041</v>
      </c>
      <c r="R811" s="91">
        <f t="shared" si="30"/>
        <v>1022.2783333333335</v>
      </c>
    </row>
    <row r="812" spans="1:18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1185</v>
      </c>
      <c r="H812" s="99">
        <v>4522</v>
      </c>
      <c r="I812" s="97">
        <v>4</v>
      </c>
      <c r="J812" s="102">
        <f>สกลนคร!F128</f>
        <v>1187912.9099999999</v>
      </c>
      <c r="K812" s="101">
        <f>สกลนคร!AI128</f>
        <v>1279421.0499999998</v>
      </c>
      <c r="L812" s="102">
        <f>สกลนคร!AJ128</f>
        <v>3516048.45</v>
      </c>
      <c r="M812" s="102">
        <f>สกลนคร!AK128</f>
        <v>3160477.4699999997</v>
      </c>
      <c r="N812" s="98"/>
      <c r="O812" s="98"/>
      <c r="P812" s="98"/>
      <c r="Q812" s="90">
        <f t="shared" si="29"/>
        <v>355570.98000000045</v>
      </c>
      <c r="R812" s="91">
        <f t="shared" si="30"/>
        <v>777.54277974347633</v>
      </c>
    </row>
    <row r="813" spans="1:18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1186</v>
      </c>
      <c r="H813" s="99">
        <v>6374</v>
      </c>
      <c r="I813" s="97">
        <v>5</v>
      </c>
      <c r="J813" s="102">
        <f>สกลนคร!F129</f>
        <v>1377239.48</v>
      </c>
      <c r="K813" s="101">
        <f>สกลนคร!AI129</f>
        <v>1400279.58</v>
      </c>
      <c r="L813" s="102">
        <f>สกลนคร!AJ129</f>
        <v>4268303.2300000004</v>
      </c>
      <c r="M813" s="102">
        <f>สกลนคร!AK129</f>
        <v>3388286.92</v>
      </c>
      <c r="N813" s="98"/>
      <c r="O813" s="98"/>
      <c r="P813" s="98"/>
      <c r="Q813" s="90">
        <f t="shared" si="29"/>
        <v>880016.31000000052</v>
      </c>
      <c r="R813" s="91">
        <f t="shared" si="30"/>
        <v>669.64280357703171</v>
      </c>
    </row>
    <row r="814" spans="1:18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1187</v>
      </c>
      <c r="H814" s="99">
        <v>1670</v>
      </c>
      <c r="I814" s="97">
        <v>2</v>
      </c>
      <c r="J814" s="102">
        <f>สกลนคร!F130</f>
        <v>334008.09000000003</v>
      </c>
      <c r="K814" s="101">
        <f>สกลนคร!AI130</f>
        <v>400464.80000000005</v>
      </c>
      <c r="L814" s="102">
        <f>สกลนคร!AJ130</f>
        <v>1607261.74</v>
      </c>
      <c r="M814" s="102">
        <f>สกลนคร!AK130</f>
        <v>1371717.85</v>
      </c>
      <c r="N814" s="98"/>
      <c r="O814" s="98"/>
      <c r="P814" s="98"/>
      <c r="Q814" s="90">
        <f t="shared" si="29"/>
        <v>235543.8899999999</v>
      </c>
      <c r="R814" s="91">
        <f t="shared" si="30"/>
        <v>962.43217964071857</v>
      </c>
    </row>
    <row r="815" spans="1:18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1188</v>
      </c>
      <c r="H815" s="99">
        <v>1892</v>
      </c>
      <c r="I815" s="97">
        <v>2</v>
      </c>
      <c r="J815" s="102">
        <f>สกลนคร!F131</f>
        <v>538405.75</v>
      </c>
      <c r="K815" s="101">
        <f>สกลนคร!AI131</f>
        <v>602883.30999999994</v>
      </c>
      <c r="L815" s="102">
        <f>สกลนคร!AJ131</f>
        <v>1893001.46</v>
      </c>
      <c r="M815" s="102">
        <f>สกลนคร!AK131</f>
        <v>1464101.82</v>
      </c>
      <c r="N815" s="98"/>
      <c r="O815" s="98"/>
      <c r="P815" s="98"/>
      <c r="Q815" s="90">
        <f t="shared" si="29"/>
        <v>428899.6399999999</v>
      </c>
      <c r="R815" s="91">
        <f t="shared" si="30"/>
        <v>1000.5293128964059</v>
      </c>
    </row>
    <row r="816" spans="1:18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1189</v>
      </c>
      <c r="H816" s="99">
        <v>4319</v>
      </c>
      <c r="I816" s="97">
        <v>3</v>
      </c>
      <c r="J816" s="102">
        <f>สกลนคร!F132</f>
        <v>1111785.49</v>
      </c>
      <c r="K816" s="101">
        <f>สกลนคร!AI132</f>
        <v>1227789.69</v>
      </c>
      <c r="L816" s="102">
        <f>สกลนคร!AJ132</f>
        <v>3099088.37</v>
      </c>
      <c r="M816" s="102">
        <f>สกลนคร!AK132</f>
        <v>2377145.21</v>
      </c>
      <c r="N816" s="98"/>
      <c r="O816" s="98"/>
      <c r="P816" s="98"/>
      <c r="Q816" s="90">
        <f t="shared" si="29"/>
        <v>721943.16000000015</v>
      </c>
      <c r="R816" s="91">
        <f t="shared" si="30"/>
        <v>717.54766612641822</v>
      </c>
    </row>
    <row r="817" spans="1:18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1190</v>
      </c>
      <c r="H817" s="99">
        <v>5001</v>
      </c>
      <c r="I817" s="97">
        <v>4</v>
      </c>
      <c r="J817" s="102">
        <f>สกลนคร!F133</f>
        <v>803167.21</v>
      </c>
      <c r="K817" s="101">
        <f>สกลนคร!AI133</f>
        <v>898400.74</v>
      </c>
      <c r="L817" s="102">
        <f>สกลนคร!AJ133</f>
        <v>3038760.41</v>
      </c>
      <c r="M817" s="102">
        <f>สกลนคร!AK133</f>
        <v>2321480.4300000002</v>
      </c>
      <c r="N817" s="98"/>
      <c r="O817" s="98"/>
      <c r="P817" s="98"/>
      <c r="Q817" s="90">
        <f t="shared" si="29"/>
        <v>717279.98</v>
      </c>
      <c r="R817" s="91">
        <f t="shared" si="30"/>
        <v>607.6305558888223</v>
      </c>
    </row>
    <row r="818" spans="1:18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1191</v>
      </c>
      <c r="H818" s="99">
        <v>6425</v>
      </c>
      <c r="I818" s="97">
        <v>5</v>
      </c>
      <c r="J818" s="102">
        <f>สกลนคร!F134</f>
        <v>885937.47</v>
      </c>
      <c r="K818" s="101">
        <f>สกลนคร!AI134</f>
        <v>937043.61</v>
      </c>
      <c r="L818" s="102">
        <f>สกลนคร!AJ134</f>
        <v>3535362.06</v>
      </c>
      <c r="M818" s="102">
        <f>สกลนคร!AK134</f>
        <v>2565006.08</v>
      </c>
      <c r="N818" s="98"/>
      <c r="O818" s="98"/>
      <c r="P818" s="98"/>
      <c r="Q818" s="90">
        <f t="shared" si="29"/>
        <v>970355.98</v>
      </c>
      <c r="R818" s="91">
        <f t="shared" si="30"/>
        <v>550.25090428015562</v>
      </c>
    </row>
    <row r="819" spans="1:18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1192</v>
      </c>
      <c r="H819" s="99">
        <v>844</v>
      </c>
      <c r="I819" s="97">
        <v>1</v>
      </c>
      <c r="J819" s="102">
        <f>สกลนคร!F135</f>
        <v>716277.14</v>
      </c>
      <c r="K819" s="101">
        <f>สกลนคร!AI135</f>
        <v>724978.64</v>
      </c>
      <c r="L819" s="102">
        <f>สกลนคร!AJ135</f>
        <v>1485083.13</v>
      </c>
      <c r="M819" s="102">
        <f>สกลนคร!AK135</f>
        <v>1015693.37</v>
      </c>
      <c r="N819" s="98"/>
      <c r="O819" s="98"/>
      <c r="P819" s="98"/>
      <c r="Q819" s="90">
        <f t="shared" si="29"/>
        <v>469389.75999999989</v>
      </c>
      <c r="R819" s="91">
        <f t="shared" si="30"/>
        <v>1759.5771682464454</v>
      </c>
    </row>
    <row r="820" spans="1:18" s="109" customForma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9248085.620000001</v>
      </c>
      <c r="K820" s="106">
        <f>SUM(K808:K819)</f>
        <v>9973762.75</v>
      </c>
      <c r="L820" s="106">
        <f>SUM(L808:L819)</f>
        <v>32107248.989999998</v>
      </c>
      <c r="M820" s="106">
        <f>SUM(M808:M819)</f>
        <v>25396814.66</v>
      </c>
      <c r="N820" s="104">
        <v>11</v>
      </c>
      <c r="O820" s="104">
        <v>11</v>
      </c>
      <c r="P820" s="104">
        <f>N820-O820</f>
        <v>0</v>
      </c>
      <c r="Q820" s="107">
        <f t="shared" si="29"/>
        <v>6710434.3299999982</v>
      </c>
      <c r="R820" s="108">
        <f>L820/H820</f>
        <v>756.17637753179463</v>
      </c>
    </row>
    <row r="821" spans="1:18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1193</v>
      </c>
      <c r="H822" s="99">
        <v>8316</v>
      </c>
      <c r="I822" s="97">
        <v>5</v>
      </c>
      <c r="J822" s="102">
        <f>สกลนคร!F136</f>
        <v>1476971.96</v>
      </c>
      <c r="K822" s="101">
        <f>สกลนคร!AI136</f>
        <v>1570168</v>
      </c>
      <c r="L822" s="102">
        <f>สกลนคร!AJ136</f>
        <v>7725434.7300000004</v>
      </c>
      <c r="M822" s="102">
        <f>สกลนคร!AK136</f>
        <v>7363776.5800000001</v>
      </c>
      <c r="N822" s="98"/>
      <c r="O822" s="98"/>
      <c r="P822" s="98"/>
      <c r="Q822" s="90">
        <f t="shared" si="29"/>
        <v>361658.15000000037</v>
      </c>
      <c r="R822" s="91">
        <f t="shared" si="30"/>
        <v>928.98445526695537</v>
      </c>
    </row>
    <row r="823" spans="1:18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1194</v>
      </c>
      <c r="H823" s="99">
        <v>4905</v>
      </c>
      <c r="I823" s="97">
        <v>4</v>
      </c>
      <c r="J823" s="102">
        <f>สกลนคร!F137</f>
        <v>811759.78</v>
      </c>
      <c r="K823" s="101">
        <f>สกลนคร!AI137</f>
        <v>823428.48</v>
      </c>
      <c r="L823" s="102">
        <f>สกลนคร!AJ137</f>
        <v>3714261.8000000003</v>
      </c>
      <c r="M823" s="102">
        <f>สกลนคร!AK137</f>
        <v>3405225.16</v>
      </c>
      <c r="N823" s="98"/>
      <c r="O823" s="98"/>
      <c r="P823" s="98"/>
      <c r="Q823" s="90">
        <f t="shared" si="29"/>
        <v>309036.64000000013</v>
      </c>
      <c r="R823" s="91">
        <f t="shared" si="30"/>
        <v>757.23991845056071</v>
      </c>
    </row>
    <row r="824" spans="1:18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1195</v>
      </c>
      <c r="H824" s="99">
        <v>4320</v>
      </c>
      <c r="I824" s="97">
        <v>3</v>
      </c>
      <c r="J824" s="102">
        <f>สกลนคร!F138</f>
        <v>599278.67000000004</v>
      </c>
      <c r="K824" s="101">
        <f>สกลนคร!AI138</f>
        <v>757700.71000000008</v>
      </c>
      <c r="L824" s="102">
        <f>สกลนคร!AJ138</f>
        <v>4226820.75</v>
      </c>
      <c r="M824" s="102">
        <f>สกลนคร!AK138</f>
        <v>3895768.9200000004</v>
      </c>
      <c r="N824" s="98"/>
      <c r="O824" s="98"/>
      <c r="P824" s="98"/>
      <c r="Q824" s="90">
        <f t="shared" si="29"/>
        <v>331051.82999999961</v>
      </c>
      <c r="R824" s="91">
        <f t="shared" si="30"/>
        <v>978.43072916666665</v>
      </c>
    </row>
    <row r="825" spans="1:18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1196</v>
      </c>
      <c r="H825" s="99">
        <v>4626</v>
      </c>
      <c r="I825" s="97">
        <v>4</v>
      </c>
      <c r="J825" s="102">
        <f>สกลนคร!F139</f>
        <v>1142273</v>
      </c>
      <c r="K825" s="101">
        <f>สกลนคร!AI139</f>
        <v>1254660.33</v>
      </c>
      <c r="L825" s="102">
        <f>สกลนคร!AJ139</f>
        <v>4097574.79</v>
      </c>
      <c r="M825" s="102">
        <f>สกลนคร!AK139</f>
        <v>3807754.82</v>
      </c>
      <c r="N825" s="98"/>
      <c r="O825" s="98"/>
      <c r="P825" s="98"/>
      <c r="Q825" s="90">
        <f t="shared" si="29"/>
        <v>289819.9700000002</v>
      </c>
      <c r="R825" s="91">
        <f t="shared" si="30"/>
        <v>885.7705987894509</v>
      </c>
    </row>
    <row r="826" spans="1:18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1197</v>
      </c>
      <c r="H826" s="99">
        <v>5198</v>
      </c>
      <c r="I826" s="97">
        <v>4</v>
      </c>
      <c r="J826" s="102">
        <f>สกลนคร!F140</f>
        <v>887648.34</v>
      </c>
      <c r="K826" s="101">
        <f>สกลนคร!AI140</f>
        <v>1020999.6699999999</v>
      </c>
      <c r="L826" s="102">
        <f>สกลนคร!AJ140</f>
        <v>4131172.17</v>
      </c>
      <c r="M826" s="102">
        <f>สกลนคร!AK140</f>
        <v>3683343.5</v>
      </c>
      <c r="N826" s="98"/>
      <c r="O826" s="98"/>
      <c r="P826" s="98"/>
      <c r="Q826" s="90">
        <f t="shared" si="29"/>
        <v>447828.66999999993</v>
      </c>
      <c r="R826" s="91">
        <f t="shared" si="30"/>
        <v>794.76186417853023</v>
      </c>
    </row>
    <row r="827" spans="1:18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1198</v>
      </c>
      <c r="H827" s="99">
        <v>3390</v>
      </c>
      <c r="I827" s="97">
        <v>3</v>
      </c>
      <c r="J827" s="102">
        <f>สกลนคร!F141</f>
        <v>960156.12</v>
      </c>
      <c r="K827" s="101">
        <f>สกลนคร!AI141</f>
        <v>977732.1100000001</v>
      </c>
      <c r="L827" s="102">
        <f>สกลนคร!AJ141</f>
        <v>3252395.76</v>
      </c>
      <c r="M827" s="102">
        <f>สกลนคร!AK141</f>
        <v>2867916.1199999996</v>
      </c>
      <c r="N827" s="98"/>
      <c r="O827" s="98"/>
      <c r="P827" s="98"/>
      <c r="Q827" s="90">
        <f t="shared" si="29"/>
        <v>384479.64000000013</v>
      </c>
      <c r="R827" s="91">
        <f t="shared" si="30"/>
        <v>959.40877876106185</v>
      </c>
    </row>
    <row r="828" spans="1:18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1199</v>
      </c>
      <c r="H828" s="99">
        <v>6479</v>
      </c>
      <c r="I828" s="97">
        <v>5</v>
      </c>
      <c r="J828" s="102">
        <f>สกลนคร!F142</f>
        <v>1164140.04</v>
      </c>
      <c r="K828" s="101">
        <f>สกลนคร!AI142</f>
        <v>1105529.5300000003</v>
      </c>
      <c r="L828" s="102">
        <f>สกลนคร!AJ142</f>
        <v>4749962.5999999996</v>
      </c>
      <c r="M828" s="102">
        <f>สกลนคร!AK142</f>
        <v>4117385.86</v>
      </c>
      <c r="N828" s="98"/>
      <c r="O828" s="98"/>
      <c r="P828" s="98"/>
      <c r="Q828" s="90">
        <f t="shared" si="29"/>
        <v>632576.73999999976</v>
      </c>
      <c r="R828" s="91">
        <f t="shared" si="30"/>
        <v>733.13205741626791</v>
      </c>
    </row>
    <row r="829" spans="1:18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1200</v>
      </c>
      <c r="H829" s="99">
        <v>4187</v>
      </c>
      <c r="I829" s="97">
        <v>3</v>
      </c>
      <c r="J829" s="102">
        <f>สกลนคร!F143</f>
        <v>762103.09</v>
      </c>
      <c r="K829" s="101">
        <f>สกลนคร!AI143</f>
        <v>548154.31000000006</v>
      </c>
      <c r="L829" s="102">
        <f>สกลนคร!AJ143</f>
        <v>5365017.38</v>
      </c>
      <c r="M829" s="102">
        <f>สกลนคร!AK143</f>
        <v>5112773.08</v>
      </c>
      <c r="N829" s="98"/>
      <c r="O829" s="98"/>
      <c r="P829" s="98"/>
      <c r="Q829" s="90">
        <f t="shared" si="29"/>
        <v>252244.29999999981</v>
      </c>
      <c r="R829" s="91">
        <f t="shared" si="30"/>
        <v>1281.3511774540243</v>
      </c>
    </row>
    <row r="830" spans="1:18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1201</v>
      </c>
      <c r="H830" s="99">
        <v>3100</v>
      </c>
      <c r="I830" s="97">
        <v>3</v>
      </c>
      <c r="J830" s="102">
        <f>สกลนคร!F144</f>
        <v>613649.1</v>
      </c>
      <c r="K830" s="101">
        <f>สกลนคร!AI144</f>
        <v>614669.73</v>
      </c>
      <c r="L830" s="102">
        <f>สกลนคร!AJ144</f>
        <v>3882268.23</v>
      </c>
      <c r="M830" s="102">
        <f>สกลนคร!AK144</f>
        <v>3523309.6</v>
      </c>
      <c r="N830" s="98"/>
      <c r="O830" s="98"/>
      <c r="P830" s="98"/>
      <c r="Q830" s="90">
        <f t="shared" si="29"/>
        <v>358958.62999999989</v>
      </c>
      <c r="R830" s="91">
        <f t="shared" si="30"/>
        <v>1252.3445903225806</v>
      </c>
    </row>
    <row r="831" spans="1:18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1202</v>
      </c>
      <c r="H831" s="99">
        <v>4991</v>
      </c>
      <c r="I831" s="97">
        <v>4</v>
      </c>
      <c r="J831" s="102">
        <f>สกลนคร!F145</f>
        <v>1523927.8</v>
      </c>
      <c r="K831" s="101">
        <f>สกลนคร!AI145</f>
        <v>1702838.1500000001</v>
      </c>
      <c r="L831" s="102">
        <f>สกลนคร!AJ145</f>
        <v>6297113.8699999992</v>
      </c>
      <c r="M831" s="102">
        <f>สกลนคร!AK145</f>
        <v>5643247.9199999999</v>
      </c>
      <c r="N831" s="98"/>
      <c r="O831" s="98"/>
      <c r="P831" s="98"/>
      <c r="Q831" s="90">
        <f t="shared" si="29"/>
        <v>653865.94999999925</v>
      </c>
      <c r="R831" s="91">
        <f t="shared" si="30"/>
        <v>1261.693822881186</v>
      </c>
    </row>
    <row r="832" spans="1:18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1203</v>
      </c>
      <c r="H832" s="99">
        <v>4769</v>
      </c>
      <c r="I832" s="97">
        <v>4</v>
      </c>
      <c r="J832" s="102">
        <f>สกลนคร!F146</f>
        <v>698038.48</v>
      </c>
      <c r="K832" s="101">
        <f>สกลนคร!AI146</f>
        <v>851085.9</v>
      </c>
      <c r="L832" s="102">
        <f>สกลนคร!AJ146</f>
        <v>5527912.8700000001</v>
      </c>
      <c r="M832" s="102">
        <f>สกลนคร!AK146</f>
        <v>5319357.24</v>
      </c>
      <c r="N832" s="98"/>
      <c r="O832" s="98"/>
      <c r="P832" s="98"/>
      <c r="Q832" s="90">
        <f t="shared" si="29"/>
        <v>208555.62999999989</v>
      </c>
      <c r="R832" s="91">
        <f t="shared" si="30"/>
        <v>1159.1345921576851</v>
      </c>
    </row>
    <row r="833" spans="1:18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1204</v>
      </c>
      <c r="H833" s="99">
        <v>6957</v>
      </c>
      <c r="I833" s="97">
        <v>5</v>
      </c>
      <c r="J833" s="102">
        <f>สกลนคร!F147</f>
        <v>1517802.27</v>
      </c>
      <c r="K833" s="101">
        <f>สกลนคร!AI147</f>
        <v>1696023.4900000002</v>
      </c>
      <c r="L833" s="102">
        <f>สกลนคร!AJ147</f>
        <v>6603056.7100000009</v>
      </c>
      <c r="M833" s="102">
        <f>สกลนคร!AK147</f>
        <v>6565575.9000000004</v>
      </c>
      <c r="N833" s="98"/>
      <c r="O833" s="98"/>
      <c r="P833" s="98"/>
      <c r="Q833" s="90">
        <f t="shared" si="29"/>
        <v>37480.810000000522</v>
      </c>
      <c r="R833" s="91">
        <f t="shared" si="30"/>
        <v>949.124149777203</v>
      </c>
    </row>
    <row r="834" spans="1:18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1205</v>
      </c>
      <c r="H834" s="99">
        <v>5065</v>
      </c>
      <c r="I834" s="97">
        <v>4</v>
      </c>
      <c r="J834" s="102">
        <f>สกลนคร!F148</f>
        <v>1077078.06</v>
      </c>
      <c r="K834" s="101">
        <f>สกลนคร!AI148</f>
        <v>1141726.01</v>
      </c>
      <c r="L834" s="102">
        <f>สกลนคร!AJ148</f>
        <v>4716292.57</v>
      </c>
      <c r="M834" s="102">
        <f>สกลนคร!AK148</f>
        <v>4552848.18</v>
      </c>
      <c r="N834" s="98"/>
      <c r="O834" s="98"/>
      <c r="P834" s="98"/>
      <c r="Q834" s="90">
        <f t="shared" si="29"/>
        <v>163444.3900000006</v>
      </c>
      <c r="R834" s="91">
        <f t="shared" si="30"/>
        <v>931.15351826258643</v>
      </c>
    </row>
    <row r="835" spans="1:18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1206</v>
      </c>
      <c r="H835" s="99">
        <v>2312</v>
      </c>
      <c r="I835" s="97">
        <v>2</v>
      </c>
      <c r="J835" s="102">
        <f>สกลนคร!F149</f>
        <v>408477.36</v>
      </c>
      <c r="K835" s="101">
        <f>สกลนคร!AI149</f>
        <v>447106.22</v>
      </c>
      <c r="L835" s="102">
        <f>สกลนคร!AJ149</f>
        <v>2869333.24</v>
      </c>
      <c r="M835" s="102">
        <f>สกลนคร!AK149</f>
        <v>2752115.9799999995</v>
      </c>
      <c r="N835" s="98"/>
      <c r="O835" s="98"/>
      <c r="P835" s="98"/>
      <c r="Q835" s="90">
        <f t="shared" si="29"/>
        <v>117217.26000000071</v>
      </c>
      <c r="R835" s="91">
        <f t="shared" si="30"/>
        <v>1241.061089965398</v>
      </c>
    </row>
    <row r="836" spans="1:18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1207</v>
      </c>
      <c r="H836" s="99">
        <v>1928</v>
      </c>
      <c r="I836" s="97">
        <v>2</v>
      </c>
      <c r="J836" s="102">
        <f>สกลนคร!F150</f>
        <v>611854.29</v>
      </c>
      <c r="K836" s="101">
        <f>สกลนคร!AI150</f>
        <v>691700.27</v>
      </c>
      <c r="L836" s="102">
        <f>สกลนคร!AJ150</f>
        <v>2800116.1100000003</v>
      </c>
      <c r="M836" s="102">
        <f>สกลนคร!AK150</f>
        <v>2859976.5300000003</v>
      </c>
      <c r="N836" s="98"/>
      <c r="O836" s="98"/>
      <c r="P836" s="98"/>
      <c r="Q836" s="90">
        <f t="shared" si="29"/>
        <v>-59860.419999999925</v>
      </c>
      <c r="R836" s="91">
        <f t="shared" si="30"/>
        <v>1452.3423807053944</v>
      </c>
    </row>
    <row r="837" spans="1:18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1208</v>
      </c>
      <c r="H837" s="99">
        <v>1590</v>
      </c>
      <c r="I837" s="97">
        <v>2</v>
      </c>
      <c r="J837" s="102">
        <f>สกลนคร!F151</f>
        <v>262490.32</v>
      </c>
      <c r="K837" s="101">
        <f>สกลนคร!AI151</f>
        <v>310485.56000000006</v>
      </c>
      <c r="L837" s="102">
        <f>สกลนคร!AJ151</f>
        <v>2964598.3</v>
      </c>
      <c r="M837" s="102">
        <f>สกลนคร!AK151</f>
        <v>2869074.98</v>
      </c>
      <c r="N837" s="98"/>
      <c r="O837" s="98"/>
      <c r="P837" s="98"/>
      <c r="Q837" s="90">
        <f t="shared" si="29"/>
        <v>95523.319999999832</v>
      </c>
      <c r="R837" s="91">
        <f t="shared" si="30"/>
        <v>1864.5272327044024</v>
      </c>
    </row>
    <row r="838" spans="1:18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1209</v>
      </c>
      <c r="H838" s="99">
        <v>1695</v>
      </c>
      <c r="I838" s="97">
        <v>2</v>
      </c>
      <c r="J838" s="102">
        <f>สกลนคร!F152</f>
        <v>433162.54</v>
      </c>
      <c r="K838" s="101">
        <f>สกลนคร!AI152</f>
        <v>441078.75</v>
      </c>
      <c r="L838" s="102">
        <f>สกลนคร!AJ152</f>
        <v>2985043.92</v>
      </c>
      <c r="M838" s="102">
        <f>สกลนคร!AK152</f>
        <v>2794006.27</v>
      </c>
      <c r="N838" s="98"/>
      <c r="O838" s="98"/>
      <c r="P838" s="98"/>
      <c r="Q838" s="90">
        <f t="shared" ref="Q838:Q901" si="31">L838-M838</f>
        <v>191037.64999999991</v>
      </c>
      <c r="R838" s="91">
        <f t="shared" ref="R838:R901" si="32">L838/H838</f>
        <v>1761.0878584070797</v>
      </c>
    </row>
    <row r="839" spans="1:18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1210</v>
      </c>
      <c r="H839" s="99">
        <v>4100</v>
      </c>
      <c r="I839" s="97">
        <v>3</v>
      </c>
      <c r="J839" s="102">
        <f>สกลนคร!F153</f>
        <v>665593.88</v>
      </c>
      <c r="K839" s="101">
        <f>สกลนคร!AI153</f>
        <v>963020.5</v>
      </c>
      <c r="L839" s="102">
        <f>สกลนคร!AJ153</f>
        <v>5185929.87</v>
      </c>
      <c r="M839" s="102">
        <f>สกลนคร!AK153</f>
        <v>4464220.82</v>
      </c>
      <c r="N839" s="98"/>
      <c r="O839" s="98"/>
      <c r="P839" s="98"/>
      <c r="Q839" s="90">
        <f t="shared" si="31"/>
        <v>721709.04999999981</v>
      </c>
      <c r="R839" s="91">
        <f t="shared" si="32"/>
        <v>1264.860943902439</v>
      </c>
    </row>
    <row r="840" spans="1:18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1211</v>
      </c>
      <c r="H840" s="99">
        <v>5998</v>
      </c>
      <c r="I840" s="97">
        <v>4</v>
      </c>
      <c r="J840" s="102">
        <f>สกลนคร!F154</f>
        <v>1144630.43</v>
      </c>
      <c r="K840" s="101">
        <f>สกลนคร!AI154</f>
        <v>1248695.77</v>
      </c>
      <c r="L840" s="102">
        <f>สกลนคร!AJ154</f>
        <v>4267865.7100000009</v>
      </c>
      <c r="M840" s="102">
        <f>สกลนคร!AK154</f>
        <v>4082978.65</v>
      </c>
      <c r="N840" s="98"/>
      <c r="O840" s="98"/>
      <c r="P840" s="98"/>
      <c r="Q840" s="90">
        <f t="shared" si="31"/>
        <v>184887.06000000099</v>
      </c>
      <c r="R840" s="91">
        <f t="shared" si="32"/>
        <v>711.54813437812618</v>
      </c>
    </row>
    <row r="841" spans="1:18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1212</v>
      </c>
      <c r="H841" s="99">
        <v>3313</v>
      </c>
      <c r="I841" s="97">
        <v>3</v>
      </c>
      <c r="J841" s="102">
        <f>สกลนคร!F155</f>
        <v>766012.4</v>
      </c>
      <c r="K841" s="101">
        <f>สกลนคร!AI155</f>
        <v>929882.84000000008</v>
      </c>
      <c r="L841" s="102">
        <f>สกลนคร!AJ155</f>
        <v>3299410.83</v>
      </c>
      <c r="M841" s="102">
        <f>สกลนคร!AK155</f>
        <v>3027591.5399999996</v>
      </c>
      <c r="N841" s="98"/>
      <c r="O841" s="98"/>
      <c r="P841" s="98"/>
      <c r="Q841" s="90">
        <f t="shared" si="31"/>
        <v>271819.2900000005</v>
      </c>
      <c r="R841" s="91">
        <f t="shared" si="32"/>
        <v>995.89822819197104</v>
      </c>
    </row>
    <row r="842" spans="1:18" s="109" customForma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17527047.93</v>
      </c>
      <c r="K842" s="106">
        <f>SUM(K821:K841)</f>
        <v>19096686.330000002</v>
      </c>
      <c r="L842" s="106">
        <f>SUM(L821:L841)</f>
        <v>88661582.209999993</v>
      </c>
      <c r="M842" s="106">
        <f>SUM(M821:M841)</f>
        <v>82708247.650000021</v>
      </c>
      <c r="N842" s="104">
        <v>20</v>
      </c>
      <c r="O842" s="104">
        <v>20</v>
      </c>
      <c r="P842" s="104">
        <f>N842-O842</f>
        <v>0</v>
      </c>
      <c r="Q842" s="107">
        <f t="shared" si="31"/>
        <v>5953334.5599999726</v>
      </c>
      <c r="R842" s="108">
        <f>L842/H842</f>
        <v>1016.3067230252524</v>
      </c>
    </row>
    <row r="843" spans="1:18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1213</v>
      </c>
      <c r="H844" s="99">
        <v>3848</v>
      </c>
      <c r="I844" s="97">
        <v>3</v>
      </c>
      <c r="J844" s="102">
        <f>สกลนคร!F156</f>
        <v>650294.07999999996</v>
      </c>
      <c r="K844" s="101">
        <f>สกลนคร!AI156</f>
        <v>735733.83000000007</v>
      </c>
      <c r="L844" s="102">
        <f>สกลนคร!AJ156</f>
        <v>3389850.02</v>
      </c>
      <c r="M844" s="102">
        <f>สกลนคร!AK156</f>
        <v>2879554.1</v>
      </c>
      <c r="N844" s="98"/>
      <c r="O844" s="98"/>
      <c r="P844" s="98"/>
      <c r="Q844" s="90">
        <f t="shared" si="31"/>
        <v>510295.91999999993</v>
      </c>
      <c r="R844" s="91">
        <f t="shared" si="32"/>
        <v>880.93815488565485</v>
      </c>
    </row>
    <row r="845" spans="1:18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1214</v>
      </c>
      <c r="H845" s="99">
        <v>4286</v>
      </c>
      <c r="I845" s="97">
        <v>3</v>
      </c>
      <c r="J845" s="102">
        <f>สกลนคร!F157</f>
        <v>440462.8</v>
      </c>
      <c r="K845" s="101">
        <f>สกลนคร!AI157</f>
        <v>470496.26</v>
      </c>
      <c r="L845" s="102">
        <f>สกลนคร!AJ157</f>
        <v>2194315.17</v>
      </c>
      <c r="M845" s="102">
        <f>สกลนคร!AK157</f>
        <v>1722079.05</v>
      </c>
      <c r="N845" s="98"/>
      <c r="O845" s="98"/>
      <c r="P845" s="98"/>
      <c r="Q845" s="90">
        <f t="shared" si="31"/>
        <v>472236.11999999988</v>
      </c>
      <c r="R845" s="91">
        <f t="shared" si="32"/>
        <v>511.97274148390107</v>
      </c>
    </row>
    <row r="846" spans="1:18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1215</v>
      </c>
      <c r="H846" s="99">
        <v>5191</v>
      </c>
      <c r="I846" s="97">
        <v>4</v>
      </c>
      <c r="J846" s="102">
        <f>สกลนคร!F158</f>
        <v>706953.9</v>
      </c>
      <c r="K846" s="101">
        <f>สกลนคร!AI158</f>
        <v>808091.08</v>
      </c>
      <c r="L846" s="102">
        <f>สกลนคร!AJ158</f>
        <v>3216983.01</v>
      </c>
      <c r="M846" s="102">
        <f>สกลนคร!AK158</f>
        <v>2569891.67</v>
      </c>
      <c r="N846" s="98"/>
      <c r="O846" s="98"/>
      <c r="P846" s="98"/>
      <c r="Q846" s="90">
        <f t="shared" si="31"/>
        <v>647091.33999999985</v>
      </c>
      <c r="R846" s="91">
        <f t="shared" si="32"/>
        <v>619.72317665189746</v>
      </c>
    </row>
    <row r="847" spans="1:18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1216</v>
      </c>
      <c r="H847" s="99">
        <v>5463</v>
      </c>
      <c r="I847" s="97">
        <v>4</v>
      </c>
      <c r="J847" s="102">
        <f>สกลนคร!F159</f>
        <v>801298.79</v>
      </c>
      <c r="K847" s="101">
        <f>สกลนคร!AI159</f>
        <v>919026.38</v>
      </c>
      <c r="L847" s="102">
        <f>สกลนคร!AJ159</f>
        <v>2866980.58</v>
      </c>
      <c r="M847" s="102">
        <f>สกลนคร!AK159</f>
        <v>2204262.31</v>
      </c>
      <c r="N847" s="98"/>
      <c r="O847" s="98"/>
      <c r="P847" s="98"/>
      <c r="Q847" s="90">
        <f t="shared" si="31"/>
        <v>662718.27</v>
      </c>
      <c r="R847" s="91">
        <f t="shared" si="32"/>
        <v>524.79966684971623</v>
      </c>
    </row>
    <row r="848" spans="1:18" s="109" customForma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2599009.5699999998</v>
      </c>
      <c r="K848" s="106">
        <f>SUM(K843:K847)</f>
        <v>2933347.55</v>
      </c>
      <c r="L848" s="106">
        <f>SUM(L843:L847)</f>
        <v>11668128.779999999</v>
      </c>
      <c r="M848" s="106">
        <f>SUM(M843:M847)</f>
        <v>9375787.1300000008</v>
      </c>
      <c r="N848" s="104">
        <v>4</v>
      </c>
      <c r="O848" s="104">
        <v>4</v>
      </c>
      <c r="P848" s="104">
        <f>N848-O848</f>
        <v>0</v>
      </c>
      <c r="Q848" s="107">
        <f t="shared" si="31"/>
        <v>2292341.6499999985</v>
      </c>
      <c r="R848" s="108">
        <f>L848/H848</f>
        <v>621.04155737704912</v>
      </c>
    </row>
    <row r="849" spans="1:18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1217</v>
      </c>
      <c r="H850" s="99">
        <v>2108</v>
      </c>
      <c r="I850" s="97">
        <v>2</v>
      </c>
      <c r="J850" s="102">
        <f>สกลนคร!F160</f>
        <v>520655.25</v>
      </c>
      <c r="K850" s="101">
        <f>สกลนคร!AI160</f>
        <v>562791.86</v>
      </c>
      <c r="L850" s="102">
        <f>สกลนคร!AJ160</f>
        <v>2673280.5099999998</v>
      </c>
      <c r="M850" s="102">
        <f>สกลนคร!AK160</f>
        <v>1712017.33</v>
      </c>
      <c r="N850" s="98"/>
      <c r="O850" s="98"/>
      <c r="P850" s="98"/>
      <c r="Q850" s="90">
        <f t="shared" si="31"/>
        <v>961263.1799999997</v>
      </c>
      <c r="R850" s="91">
        <f t="shared" si="32"/>
        <v>1268.1596347248576</v>
      </c>
    </row>
    <row r="851" spans="1:18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1218</v>
      </c>
      <c r="H851" s="99">
        <v>3823</v>
      </c>
      <c r="I851" s="97">
        <v>3</v>
      </c>
      <c r="J851" s="102">
        <f>สกลนคร!F161</f>
        <v>509077.8</v>
      </c>
      <c r="K851" s="101">
        <f>สกลนคร!AI161</f>
        <v>594780.48</v>
      </c>
      <c r="L851" s="102">
        <f>สกลนคร!AJ161</f>
        <v>2962906.5300000003</v>
      </c>
      <c r="M851" s="102">
        <f>สกลนคร!AK161</f>
        <v>2815882.71</v>
      </c>
      <c r="N851" s="98"/>
      <c r="O851" s="98"/>
      <c r="P851" s="98"/>
      <c r="Q851" s="90">
        <f t="shared" si="31"/>
        <v>147023.8200000003</v>
      </c>
      <c r="R851" s="91">
        <f t="shared" si="32"/>
        <v>775.02132618362555</v>
      </c>
    </row>
    <row r="852" spans="1:18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1219</v>
      </c>
      <c r="H852" s="99">
        <v>4042</v>
      </c>
      <c r="I852" s="97">
        <v>3</v>
      </c>
      <c r="J852" s="102">
        <f>สกลนคร!F162</f>
        <v>355305.82</v>
      </c>
      <c r="K852" s="101">
        <f>สกลนคร!AI162</f>
        <v>377956.24</v>
      </c>
      <c r="L852" s="102">
        <f>สกลนคร!AJ162</f>
        <v>2126047.5099999998</v>
      </c>
      <c r="M852" s="102">
        <f>สกลนคร!AK162</f>
        <v>1951921.97</v>
      </c>
      <c r="N852" s="98"/>
      <c r="O852" s="98"/>
      <c r="P852" s="98"/>
      <c r="Q852" s="90">
        <f t="shared" si="31"/>
        <v>174125.5399999998</v>
      </c>
      <c r="R852" s="91">
        <f t="shared" si="32"/>
        <v>525.98899307273621</v>
      </c>
    </row>
    <row r="853" spans="1:18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1220</v>
      </c>
      <c r="H853" s="99">
        <v>5471</v>
      </c>
      <c r="I853" s="97">
        <v>4</v>
      </c>
      <c r="J853" s="102">
        <f>สกลนคร!F163</f>
        <v>553859.27</v>
      </c>
      <c r="K853" s="101">
        <f>สกลนคร!AI163</f>
        <v>640518.87</v>
      </c>
      <c r="L853" s="102">
        <f>สกลนคร!AJ163</f>
        <v>2637124.06</v>
      </c>
      <c r="M853" s="102">
        <f>สกลนคร!AK163</f>
        <v>2557918.4500000002</v>
      </c>
      <c r="N853" s="98"/>
      <c r="O853" s="98"/>
      <c r="P853" s="98"/>
      <c r="Q853" s="90">
        <f t="shared" si="31"/>
        <v>79205.60999999987</v>
      </c>
      <c r="R853" s="91">
        <f t="shared" si="32"/>
        <v>482.01865472491318</v>
      </c>
    </row>
    <row r="854" spans="1:18" s="109" customForma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1938898.1400000001</v>
      </c>
      <c r="K854" s="106">
        <f>SUM(K849:K853)</f>
        <v>2176047.4499999997</v>
      </c>
      <c r="L854" s="106">
        <f>SUM(L849:L853)</f>
        <v>10399358.609999999</v>
      </c>
      <c r="M854" s="106">
        <f>SUM(M849:M853)</f>
        <v>9037740.4600000009</v>
      </c>
      <c r="N854" s="104">
        <v>4</v>
      </c>
      <c r="O854" s="104">
        <v>4</v>
      </c>
      <c r="P854" s="104">
        <f>N854-O854</f>
        <v>0</v>
      </c>
      <c r="Q854" s="107">
        <f t="shared" si="31"/>
        <v>1361618.1499999985</v>
      </c>
      <c r="R854" s="108">
        <f>L854/H854</f>
        <v>673.35914335664336</v>
      </c>
    </row>
    <row r="855" spans="1:18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1221</v>
      </c>
      <c r="H856" s="99">
        <v>2489</v>
      </c>
      <c r="I856" s="97">
        <v>2</v>
      </c>
      <c r="J856" s="102">
        <f>สกลนคร!F164</f>
        <v>873669.37</v>
      </c>
      <c r="K856" s="101">
        <f>สกลนคร!AI164</f>
        <v>940772.73</v>
      </c>
      <c r="L856" s="102">
        <f>สกลนคร!AJ164</f>
        <v>1719494.41</v>
      </c>
      <c r="M856" s="102">
        <f>สกลนคร!AK164</f>
        <v>1414954.18</v>
      </c>
      <c r="N856" s="98"/>
      <c r="O856" s="98"/>
      <c r="P856" s="98"/>
      <c r="Q856" s="90">
        <f t="shared" si="31"/>
        <v>304540.23</v>
      </c>
      <c r="R856" s="91">
        <f t="shared" si="32"/>
        <v>690.83744877460822</v>
      </c>
    </row>
    <row r="857" spans="1:18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1222</v>
      </c>
      <c r="H857" s="99">
        <v>3680</v>
      </c>
      <c r="I857" s="97">
        <v>3</v>
      </c>
      <c r="J857" s="102">
        <f>สกลนคร!F165</f>
        <v>1603370.07</v>
      </c>
      <c r="K857" s="101">
        <f>สกลนคร!AI165</f>
        <v>1642061.55</v>
      </c>
      <c r="L857" s="102">
        <f>สกลนคร!AJ165</f>
        <v>2806573.94</v>
      </c>
      <c r="M857" s="102">
        <f>สกลนคร!AK165</f>
        <v>2209710.39</v>
      </c>
      <c r="N857" s="98"/>
      <c r="O857" s="98"/>
      <c r="P857" s="98"/>
      <c r="Q857" s="90">
        <f t="shared" si="31"/>
        <v>596863.54999999981</v>
      </c>
      <c r="R857" s="91">
        <f t="shared" si="32"/>
        <v>762.65596195652176</v>
      </c>
    </row>
    <row r="858" spans="1:18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1223</v>
      </c>
      <c r="H858" s="99">
        <v>5212</v>
      </c>
      <c r="I858" s="97">
        <v>4</v>
      </c>
      <c r="J858" s="102">
        <f>สกลนคร!F166</f>
        <v>974408.27</v>
      </c>
      <c r="K858" s="101">
        <f>สกลนคร!AI166</f>
        <v>1027341.22</v>
      </c>
      <c r="L858" s="102">
        <f>สกลนคร!AJ166</f>
        <v>3233325.5700000003</v>
      </c>
      <c r="M858" s="102">
        <f>สกลนคร!AK166</f>
        <v>3119639.25</v>
      </c>
      <c r="N858" s="98"/>
      <c r="O858" s="98"/>
      <c r="P858" s="98"/>
      <c r="Q858" s="90">
        <f t="shared" si="31"/>
        <v>113686.3200000003</v>
      </c>
      <c r="R858" s="91">
        <f t="shared" si="32"/>
        <v>620.36177475057571</v>
      </c>
    </row>
    <row r="859" spans="1:18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1224</v>
      </c>
      <c r="H859" s="99">
        <v>2800</v>
      </c>
      <c r="I859" s="97">
        <v>2</v>
      </c>
      <c r="J859" s="102">
        <f>สกลนคร!F167</f>
        <v>926117.47</v>
      </c>
      <c r="K859" s="101">
        <f>สกลนคร!AI167</f>
        <v>933292.9</v>
      </c>
      <c r="L859" s="102">
        <f>สกลนคร!AJ167</f>
        <v>2096775.03</v>
      </c>
      <c r="M859" s="102">
        <f>สกลนคร!AK167</f>
        <v>2252746.27</v>
      </c>
      <c r="N859" s="98"/>
      <c r="O859" s="98"/>
      <c r="P859" s="98"/>
      <c r="Q859" s="90">
        <f t="shared" si="31"/>
        <v>-155971.24</v>
      </c>
      <c r="R859" s="91">
        <f t="shared" si="32"/>
        <v>748.84822499999996</v>
      </c>
    </row>
    <row r="860" spans="1:18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1225</v>
      </c>
      <c r="H860" s="99">
        <v>3862</v>
      </c>
      <c r="I860" s="97">
        <v>3</v>
      </c>
      <c r="J860" s="102">
        <f>สกลนคร!F168</f>
        <v>213526.44</v>
      </c>
      <c r="K860" s="101">
        <f>สกลนคร!AI168</f>
        <v>160395.72999999998</v>
      </c>
      <c r="L860" s="102">
        <f>สกลนคร!AJ168</f>
        <v>3090552.81</v>
      </c>
      <c r="M860" s="102">
        <f>สกลนคร!AK168</f>
        <v>3255805.83</v>
      </c>
      <c r="N860" s="98"/>
      <c r="O860" s="98"/>
      <c r="P860" s="98"/>
      <c r="Q860" s="90">
        <f t="shared" si="31"/>
        <v>-165253.02000000002</v>
      </c>
      <c r="R860" s="91">
        <f t="shared" si="32"/>
        <v>800.24671413775252</v>
      </c>
    </row>
    <row r="861" spans="1:18" s="109" customForma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4591091.62</v>
      </c>
      <c r="K861" s="141">
        <f>SUM(K855:K860)</f>
        <v>4703864.1300000008</v>
      </c>
      <c r="L861" s="106">
        <f>SUM(L855:L860)</f>
        <v>12946721.76</v>
      </c>
      <c r="M861" s="106">
        <f>SUM(M855:M860)</f>
        <v>12252855.92</v>
      </c>
      <c r="N861" s="104">
        <v>5</v>
      </c>
      <c r="O861" s="104">
        <v>5</v>
      </c>
      <c r="P861" s="104">
        <f>N861-O861</f>
        <v>0</v>
      </c>
      <c r="Q861" s="107">
        <f t="shared" si="31"/>
        <v>693865.83999999985</v>
      </c>
      <c r="R861" s="108">
        <f>L861/H861</f>
        <v>717.54817713240595</v>
      </c>
    </row>
    <row r="862" spans="1:18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1226</v>
      </c>
      <c r="H863" s="99">
        <v>997</v>
      </c>
      <c r="I863" s="97">
        <v>1</v>
      </c>
      <c r="J863" s="102">
        <f>สกลนคร!F169</f>
        <v>466309.96</v>
      </c>
      <c r="K863" s="101">
        <f>สกลนคร!AI169</f>
        <v>538158.9800000001</v>
      </c>
      <c r="L863" s="102">
        <f>สกลนคร!AJ169</f>
        <v>2398448.66</v>
      </c>
      <c r="M863" s="102">
        <f>สกลนคร!AK169</f>
        <v>1695650.3299999998</v>
      </c>
      <c r="N863" s="98"/>
      <c r="O863" s="98"/>
      <c r="P863" s="98"/>
      <c r="Q863" s="90">
        <f t="shared" si="31"/>
        <v>702798.33000000031</v>
      </c>
      <c r="R863" s="91">
        <f t="shared" si="32"/>
        <v>2405.665656970913</v>
      </c>
    </row>
    <row r="864" spans="1:18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1227</v>
      </c>
      <c r="H864" s="99">
        <v>5720</v>
      </c>
      <c r="I864" s="97">
        <v>4</v>
      </c>
      <c r="J864" s="102">
        <f>สกลนคร!F170</f>
        <v>678932.85</v>
      </c>
      <c r="K864" s="101">
        <f>สกลนคร!AI170</f>
        <v>748624.33</v>
      </c>
      <c r="L864" s="102">
        <f>สกลนคร!AJ170</f>
        <v>2989423.52</v>
      </c>
      <c r="M864" s="102">
        <f>สกลนคร!AK170</f>
        <v>2460088.5299999998</v>
      </c>
      <c r="N864" s="98"/>
      <c r="O864" s="98"/>
      <c r="P864" s="98"/>
      <c r="Q864" s="90">
        <f t="shared" si="31"/>
        <v>529334.99000000022</v>
      </c>
      <c r="R864" s="91">
        <f t="shared" si="32"/>
        <v>522.62648951048948</v>
      </c>
    </row>
    <row r="865" spans="1:18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1228</v>
      </c>
      <c r="H865" s="99">
        <v>3258</v>
      </c>
      <c r="I865" s="97">
        <v>3</v>
      </c>
      <c r="J865" s="102">
        <f>สกลนคร!F171</f>
        <v>294212.57</v>
      </c>
      <c r="K865" s="101">
        <f>สกลนคร!AI171</f>
        <v>343113.93</v>
      </c>
      <c r="L865" s="102">
        <f>สกลนคร!AJ171</f>
        <v>2423423.34</v>
      </c>
      <c r="M865" s="102">
        <f>สกลนคร!AK171</f>
        <v>1906132.21</v>
      </c>
      <c r="N865" s="98"/>
      <c r="O865" s="98"/>
      <c r="P865" s="98"/>
      <c r="Q865" s="90">
        <f t="shared" si="31"/>
        <v>517291.12999999989</v>
      </c>
      <c r="R865" s="91">
        <f t="shared" si="32"/>
        <v>743.83773480662978</v>
      </c>
    </row>
    <row r="866" spans="1:18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1229</v>
      </c>
      <c r="H866" s="99">
        <v>5165</v>
      </c>
      <c r="I866" s="97">
        <v>4</v>
      </c>
      <c r="J866" s="102">
        <f>สกลนคร!F172</f>
        <v>1075485.83</v>
      </c>
      <c r="K866" s="101">
        <f>สกลนคร!AI172</f>
        <v>1176114.53</v>
      </c>
      <c r="L866" s="102">
        <f>สกลนคร!AJ172</f>
        <v>3468878.7199999997</v>
      </c>
      <c r="M866" s="102">
        <f>สกลนคร!AK172</f>
        <v>2663756.9499999997</v>
      </c>
      <c r="N866" s="98"/>
      <c r="O866" s="98"/>
      <c r="P866" s="98"/>
      <c r="Q866" s="90">
        <f t="shared" si="31"/>
        <v>805121.77</v>
      </c>
      <c r="R866" s="91">
        <f t="shared" si="32"/>
        <v>671.6125304937076</v>
      </c>
    </row>
    <row r="867" spans="1:18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1230</v>
      </c>
      <c r="H867" s="99">
        <v>3445</v>
      </c>
      <c r="I867" s="97">
        <v>3</v>
      </c>
      <c r="J867" s="102">
        <f>สกลนคร!F173</f>
        <v>1369238.42</v>
      </c>
      <c r="K867" s="101">
        <f>สกลนคร!AI173</f>
        <v>1495640.8</v>
      </c>
      <c r="L867" s="102">
        <f>สกลนคร!AJ173</f>
        <v>3450857.98</v>
      </c>
      <c r="M867" s="102">
        <f>สกลนคร!AK173</f>
        <v>2522133.3699999996</v>
      </c>
      <c r="N867" s="98"/>
      <c r="O867" s="98"/>
      <c r="P867" s="98"/>
      <c r="Q867" s="90">
        <f t="shared" si="31"/>
        <v>928724.61000000034</v>
      </c>
      <c r="R867" s="91">
        <f t="shared" si="32"/>
        <v>1001.7004296081277</v>
      </c>
    </row>
    <row r="868" spans="1:18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1231</v>
      </c>
      <c r="H868" s="99">
        <v>6336</v>
      </c>
      <c r="I868" s="97">
        <v>5</v>
      </c>
      <c r="J868" s="102">
        <f>สกลนคร!F174</f>
        <v>836953.91</v>
      </c>
      <c r="K868" s="101">
        <f>สกลนคร!AI174</f>
        <v>868166.29</v>
      </c>
      <c r="L868" s="102">
        <f>สกลนคร!AJ174</f>
        <v>3544979.55</v>
      </c>
      <c r="M868" s="102">
        <f>สกลนคร!AK174</f>
        <v>2863592.1999999997</v>
      </c>
      <c r="N868" s="98"/>
      <c r="O868" s="98"/>
      <c r="P868" s="98"/>
      <c r="Q868" s="90">
        <f t="shared" si="31"/>
        <v>681387.35000000009</v>
      </c>
      <c r="R868" s="91">
        <f t="shared" si="32"/>
        <v>559.49803503787871</v>
      </c>
    </row>
    <row r="869" spans="1:18" s="109" customForma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4721133.54</v>
      </c>
      <c r="K869" s="106">
        <f>SUM(K862:K868)</f>
        <v>5169818.8600000003</v>
      </c>
      <c r="L869" s="106">
        <f>SUM(L862:L868)</f>
        <v>18276011.77</v>
      </c>
      <c r="M869" s="106">
        <f>SUM(M862:M868)</f>
        <v>14111353.589999998</v>
      </c>
      <c r="N869" s="104">
        <v>6</v>
      </c>
      <c r="O869" s="104">
        <v>6</v>
      </c>
      <c r="P869" s="104">
        <f>N869-O869</f>
        <v>0</v>
      </c>
      <c r="Q869" s="107">
        <f t="shared" si="31"/>
        <v>4164658.1800000016</v>
      </c>
      <c r="R869" s="108">
        <f>L869/H869</f>
        <v>733.35788170619151</v>
      </c>
    </row>
    <row r="870" spans="1:18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1232</v>
      </c>
      <c r="H871" s="99">
        <v>4782</v>
      </c>
      <c r="I871" s="97">
        <v>4</v>
      </c>
      <c r="J871" s="102">
        <f>สกลนคร!F175</f>
        <v>1691592.09</v>
      </c>
      <c r="K871" s="101">
        <f>สกลนคร!AI175</f>
        <v>2227798.8200000003</v>
      </c>
      <c r="L871" s="102">
        <f>สกลนคร!AJ175</f>
        <v>3569400.89</v>
      </c>
      <c r="M871" s="102">
        <f>สกลนคร!AK175</f>
        <v>2328208.31</v>
      </c>
      <c r="N871" s="98"/>
      <c r="O871" s="98"/>
      <c r="P871" s="98"/>
      <c r="Q871" s="90">
        <f t="shared" si="31"/>
        <v>1241192.58</v>
      </c>
      <c r="R871" s="91">
        <f t="shared" si="32"/>
        <v>746.42427645336682</v>
      </c>
    </row>
    <row r="872" spans="1:18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1233</v>
      </c>
      <c r="H872" s="99">
        <v>3511</v>
      </c>
      <c r="I872" s="97">
        <v>3</v>
      </c>
      <c r="J872" s="102">
        <f>สกลนคร!F176</f>
        <v>1586158.38</v>
      </c>
      <c r="K872" s="101">
        <f>สกลนคร!AI176</f>
        <v>1880097.28</v>
      </c>
      <c r="L872" s="102">
        <f>สกลนคร!AJ176</f>
        <v>4094491.9000000004</v>
      </c>
      <c r="M872" s="102">
        <f>สกลนคร!AK176</f>
        <v>1972270.6500000001</v>
      </c>
      <c r="N872" s="98"/>
      <c r="O872" s="98"/>
      <c r="P872" s="98"/>
      <c r="Q872" s="90">
        <f t="shared" si="31"/>
        <v>2122221.25</v>
      </c>
      <c r="R872" s="91">
        <f t="shared" si="32"/>
        <v>1166.1896610652236</v>
      </c>
    </row>
    <row r="873" spans="1:18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1234</v>
      </c>
      <c r="H873" s="99">
        <v>2116</v>
      </c>
      <c r="I873" s="97">
        <v>2</v>
      </c>
      <c r="J873" s="102">
        <f>สกลนคร!F177</f>
        <v>1223686.93</v>
      </c>
      <c r="K873" s="101">
        <f>สกลนคร!AI177</f>
        <v>1538515.1400000001</v>
      </c>
      <c r="L873" s="102">
        <f>สกลนคร!AJ177</f>
        <v>2424498.2199999997</v>
      </c>
      <c r="M873" s="102">
        <f>สกลนคร!AK177</f>
        <v>1609597.83</v>
      </c>
      <c r="N873" s="98"/>
      <c r="O873" s="98"/>
      <c r="P873" s="98"/>
      <c r="Q873" s="90">
        <f t="shared" si="31"/>
        <v>814900.38999999966</v>
      </c>
      <c r="R873" s="91">
        <f t="shared" si="32"/>
        <v>1145.7931096408317</v>
      </c>
    </row>
    <row r="874" spans="1:18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1235</v>
      </c>
      <c r="H874" s="99">
        <v>5068</v>
      </c>
      <c r="I874" s="97">
        <v>4</v>
      </c>
      <c r="J874" s="102">
        <f>สกลนคร!F178</f>
        <v>1239335.4099999999</v>
      </c>
      <c r="K874" s="101">
        <f>สกลนคร!AI178</f>
        <v>1808725.6099999999</v>
      </c>
      <c r="L874" s="102">
        <f>สกลนคร!AJ178</f>
        <v>3102733.25</v>
      </c>
      <c r="M874" s="102">
        <f>สกลนคร!AK178</f>
        <v>2193894.96</v>
      </c>
      <c r="N874" s="98"/>
      <c r="O874" s="98"/>
      <c r="P874" s="98"/>
      <c r="Q874" s="90">
        <f t="shared" si="31"/>
        <v>908838.29</v>
      </c>
      <c r="R874" s="91">
        <f t="shared" si="32"/>
        <v>612.22045185477509</v>
      </c>
    </row>
    <row r="875" spans="1:18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1236</v>
      </c>
      <c r="H875" s="99">
        <v>2178</v>
      </c>
      <c r="I875" s="97">
        <v>2</v>
      </c>
      <c r="J875" s="102">
        <f>สกลนคร!F179</f>
        <v>1279603.83</v>
      </c>
      <c r="K875" s="101">
        <f>สกลนคร!AI179</f>
        <v>1482014.77</v>
      </c>
      <c r="L875" s="102">
        <f>สกลนคร!AJ179</f>
        <v>2199215.66</v>
      </c>
      <c r="M875" s="102">
        <f>สกลนคร!AK179</f>
        <v>1321699.8799999999</v>
      </c>
      <c r="N875" s="98"/>
      <c r="O875" s="98"/>
      <c r="P875" s="98"/>
      <c r="Q875" s="90">
        <f t="shared" si="31"/>
        <v>877515.78000000026</v>
      </c>
      <c r="R875" s="91">
        <f t="shared" si="32"/>
        <v>1009.7408907254362</v>
      </c>
    </row>
    <row r="876" spans="1:18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1237</v>
      </c>
      <c r="H876" s="99">
        <v>3138</v>
      </c>
      <c r="I876" s="97">
        <v>3</v>
      </c>
      <c r="J876" s="102">
        <f>สกลนคร!F180</f>
        <v>1233254.8799999999</v>
      </c>
      <c r="K876" s="101">
        <f>สกลนคร!AI180</f>
        <v>1640290.5299999998</v>
      </c>
      <c r="L876" s="102">
        <f>สกลนคร!AJ180</f>
        <v>2910672.1399999997</v>
      </c>
      <c r="M876" s="102">
        <f>สกลนคร!AK180</f>
        <v>1638583.2599999998</v>
      </c>
      <c r="N876" s="98"/>
      <c r="O876" s="98"/>
      <c r="P876" s="98"/>
      <c r="Q876" s="90">
        <f t="shared" si="31"/>
        <v>1272088.8799999999</v>
      </c>
      <c r="R876" s="91">
        <f t="shared" si="32"/>
        <v>927.55644996813248</v>
      </c>
    </row>
    <row r="877" spans="1:18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1238</v>
      </c>
      <c r="H877" s="99">
        <v>3606</v>
      </c>
      <c r="I877" s="97">
        <v>3</v>
      </c>
      <c r="J877" s="102">
        <f>สกลนคร!F181</f>
        <v>1207448.76</v>
      </c>
      <c r="K877" s="101">
        <f>สกลนคร!AI181</f>
        <v>1564826.9100000001</v>
      </c>
      <c r="L877" s="102">
        <f>สกลนคร!AJ181</f>
        <v>3494151.4</v>
      </c>
      <c r="M877" s="102">
        <f>สกลนคร!AK181</f>
        <v>2868022.92</v>
      </c>
      <c r="N877" s="98"/>
      <c r="O877" s="98"/>
      <c r="P877" s="98"/>
      <c r="Q877" s="90">
        <f t="shared" si="31"/>
        <v>626128.48</v>
      </c>
      <c r="R877" s="91">
        <f t="shared" si="32"/>
        <v>968.98264004437044</v>
      </c>
    </row>
    <row r="878" spans="1:18" s="109" customForma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9461080.2799999993</v>
      </c>
      <c r="K878" s="106">
        <f>SUM(K870:K877)</f>
        <v>12142269.059999999</v>
      </c>
      <c r="L878" s="106">
        <f>SUM(L870:L877)</f>
        <v>21795163.460000001</v>
      </c>
      <c r="M878" s="106">
        <f>SUM(M870:M877)</f>
        <v>13932277.809999999</v>
      </c>
      <c r="N878" s="104">
        <v>7</v>
      </c>
      <c r="O878" s="104">
        <v>7</v>
      </c>
      <c r="P878" s="104">
        <f>N878-O878</f>
        <v>0</v>
      </c>
      <c r="Q878" s="107">
        <f t="shared" si="31"/>
        <v>7862885.6500000022</v>
      </c>
      <c r="R878" s="108">
        <f>L878/H878</f>
        <v>893.28101397598266</v>
      </c>
    </row>
    <row r="879" spans="1:18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1239</v>
      </c>
      <c r="H880" s="99">
        <v>3063</v>
      </c>
      <c r="I880" s="97">
        <v>3</v>
      </c>
      <c r="J880" s="102">
        <f>สกลนคร!F182</f>
        <v>678890.68</v>
      </c>
      <c r="K880" s="101">
        <f>สกลนคร!AI182</f>
        <v>756759.69000000006</v>
      </c>
      <c r="L880" s="102">
        <f>สกลนคร!AJ182</f>
        <v>1535238.1500000001</v>
      </c>
      <c r="M880" s="102">
        <f>สกลนคร!AK182</f>
        <v>1118593.26</v>
      </c>
      <c r="N880" s="98"/>
      <c r="O880" s="98"/>
      <c r="P880" s="98"/>
      <c r="Q880" s="90">
        <f t="shared" si="31"/>
        <v>416644.89000000013</v>
      </c>
      <c r="R880" s="91">
        <f t="shared" si="32"/>
        <v>501.2204211557297</v>
      </c>
    </row>
    <row r="881" spans="1:18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1240</v>
      </c>
      <c r="H881" s="99">
        <v>2781</v>
      </c>
      <c r="I881" s="97">
        <v>2</v>
      </c>
      <c r="J881" s="102">
        <f>สกลนคร!F183</f>
        <v>510178.16</v>
      </c>
      <c r="K881" s="101">
        <f>สกลนคร!AI183</f>
        <v>575129.91</v>
      </c>
      <c r="L881" s="102">
        <f>สกลนคร!AJ183</f>
        <v>2458765.9699999997</v>
      </c>
      <c r="M881" s="102">
        <f>สกลนคร!AK183</f>
        <v>1871490.52</v>
      </c>
      <c r="N881" s="98"/>
      <c r="O881" s="98"/>
      <c r="P881" s="98"/>
      <c r="Q881" s="90">
        <f t="shared" si="31"/>
        <v>587275.44999999972</v>
      </c>
      <c r="R881" s="91">
        <f t="shared" si="32"/>
        <v>884.13015821646877</v>
      </c>
    </row>
    <row r="882" spans="1:18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1241</v>
      </c>
      <c r="H882" s="99">
        <v>2236</v>
      </c>
      <c r="I882" s="97">
        <v>2</v>
      </c>
      <c r="J882" s="102">
        <f>สกลนคร!F184</f>
        <v>575588.72</v>
      </c>
      <c r="K882" s="101">
        <f>สกลนคร!AI184</f>
        <v>611123.92999999993</v>
      </c>
      <c r="L882" s="102">
        <f>สกลนคร!AJ184</f>
        <v>1461912.1199999999</v>
      </c>
      <c r="M882" s="102">
        <f>สกลนคร!AK184</f>
        <v>1186873.6300000001</v>
      </c>
      <c r="N882" s="98"/>
      <c r="O882" s="98"/>
      <c r="P882" s="98"/>
      <c r="Q882" s="90">
        <f t="shared" si="31"/>
        <v>275038.48999999976</v>
      </c>
      <c r="R882" s="91">
        <f t="shared" si="32"/>
        <v>653.80685152057242</v>
      </c>
    </row>
    <row r="883" spans="1:18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1242</v>
      </c>
      <c r="H883" s="99">
        <v>2004</v>
      </c>
      <c r="I883" s="97">
        <v>2</v>
      </c>
      <c r="J883" s="102">
        <f>สกลนคร!F185</f>
        <v>506206.26</v>
      </c>
      <c r="K883" s="101">
        <f>สกลนคร!AI185</f>
        <v>549481.12</v>
      </c>
      <c r="L883" s="102">
        <f>สกลนคร!AJ185</f>
        <v>1451620.51</v>
      </c>
      <c r="M883" s="102">
        <f>สกลนคร!AK185</f>
        <v>1103482.06</v>
      </c>
      <c r="N883" s="98"/>
      <c r="O883" s="98"/>
      <c r="P883" s="98"/>
      <c r="Q883" s="90">
        <f t="shared" si="31"/>
        <v>348138.44999999995</v>
      </c>
      <c r="R883" s="91">
        <f t="shared" si="32"/>
        <v>724.36153193612779</v>
      </c>
    </row>
    <row r="884" spans="1:18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1243</v>
      </c>
      <c r="H884" s="99">
        <v>3574</v>
      </c>
      <c r="I884" s="97">
        <v>3</v>
      </c>
      <c r="J884" s="102">
        <f>สกลนคร!F186</f>
        <v>873225.67</v>
      </c>
      <c r="K884" s="101">
        <f>สกลนคร!AI186</f>
        <v>942329.54</v>
      </c>
      <c r="L884" s="102">
        <f>สกลนคร!AJ186</f>
        <v>2631548.96</v>
      </c>
      <c r="M884" s="102">
        <f>สกลนคร!AK186</f>
        <v>1944081.5700000003</v>
      </c>
      <c r="N884" s="98"/>
      <c r="O884" s="98"/>
      <c r="P884" s="98"/>
      <c r="Q884" s="90">
        <f t="shared" si="31"/>
        <v>687467.38999999966</v>
      </c>
      <c r="R884" s="91">
        <f t="shared" si="32"/>
        <v>736.30357022943474</v>
      </c>
    </row>
    <row r="885" spans="1:18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1244</v>
      </c>
      <c r="H885" s="99">
        <v>6722</v>
      </c>
      <c r="I885" s="97">
        <v>5</v>
      </c>
      <c r="J885" s="102">
        <f>สกลนคร!F187</f>
        <v>1109289.28</v>
      </c>
      <c r="K885" s="101">
        <f>สกลนคร!AI187</f>
        <v>1314804.3500000001</v>
      </c>
      <c r="L885" s="102">
        <f>สกลนคร!AJ187</f>
        <v>3837225.81</v>
      </c>
      <c r="M885" s="102">
        <f>สกลนคร!AK187</f>
        <v>3040967.97</v>
      </c>
      <c r="N885" s="98"/>
      <c r="O885" s="98"/>
      <c r="P885" s="98"/>
      <c r="Q885" s="90">
        <f t="shared" si="31"/>
        <v>796257.83999999985</v>
      </c>
      <c r="R885" s="91">
        <f t="shared" si="32"/>
        <v>570.84585093722103</v>
      </c>
    </row>
    <row r="886" spans="1:18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1245</v>
      </c>
      <c r="H886" s="99">
        <v>1051</v>
      </c>
      <c r="I886" s="97">
        <v>1</v>
      </c>
      <c r="J886" s="102">
        <f>สกลนคร!F188</f>
        <v>324467.53000000003</v>
      </c>
      <c r="K886" s="101">
        <f>สกลนคร!AI188</f>
        <v>415651.02000000008</v>
      </c>
      <c r="L886" s="102">
        <f>สกลนคร!AJ188</f>
        <v>1414248.57</v>
      </c>
      <c r="M886" s="102">
        <f>สกลนคร!AK188</f>
        <v>1149476.48</v>
      </c>
      <c r="N886" s="98"/>
      <c r="O886" s="98"/>
      <c r="P886" s="98"/>
      <c r="Q886" s="90">
        <f t="shared" si="31"/>
        <v>264772.09000000008</v>
      </c>
      <c r="R886" s="91">
        <f t="shared" si="32"/>
        <v>1345.6218553758326</v>
      </c>
    </row>
    <row r="887" spans="1:18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1246</v>
      </c>
      <c r="H887" s="99">
        <v>3165</v>
      </c>
      <c r="I887" s="97">
        <v>3</v>
      </c>
      <c r="J887" s="102">
        <f>สกลนคร!F189</f>
        <v>776168.78</v>
      </c>
      <c r="K887" s="101">
        <f>สกลนคร!AI189</f>
        <v>726068.67</v>
      </c>
      <c r="L887" s="102">
        <f>สกลนคร!AJ189</f>
        <v>2361696.2800000003</v>
      </c>
      <c r="M887" s="102">
        <f>สกลนคร!AK189</f>
        <v>1848924.31</v>
      </c>
      <c r="N887" s="98"/>
      <c r="O887" s="98"/>
      <c r="P887" s="98"/>
      <c r="Q887" s="90">
        <f t="shared" si="31"/>
        <v>512771.9700000002</v>
      </c>
      <c r="R887" s="91">
        <f t="shared" si="32"/>
        <v>746.19155766192739</v>
      </c>
    </row>
    <row r="888" spans="1:18" s="109" customForma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5354015.080000001</v>
      </c>
      <c r="K888" s="106">
        <f>SUM(K879:K887)</f>
        <v>5891348.2300000004</v>
      </c>
      <c r="L888" s="106">
        <f>SUM(L879:L887)</f>
        <v>17152256.370000001</v>
      </c>
      <c r="M888" s="106">
        <f>SUM(M879:M887)</f>
        <v>13263889.800000003</v>
      </c>
      <c r="N888" s="104">
        <v>8</v>
      </c>
      <c r="O888" s="104">
        <v>8</v>
      </c>
      <c r="P888" s="104">
        <f>N888-O888</f>
        <v>0</v>
      </c>
      <c r="Q888" s="107">
        <f t="shared" si="31"/>
        <v>3888366.5699999984</v>
      </c>
      <c r="R888" s="108">
        <f t="shared" si="32"/>
        <v>697.3595857049927</v>
      </c>
    </row>
    <row r="889" spans="1:18" s="109" customFormat="1" ht="25.2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139031298.93000001</v>
      </c>
      <c r="K889" s="122">
        <f t="shared" si="33"/>
        <v>159226746.47999999</v>
      </c>
      <c r="L889" s="121">
        <f t="shared" si="33"/>
        <v>505483711.62999994</v>
      </c>
      <c r="M889" s="121">
        <f t="shared" si="33"/>
        <v>412303212.62999994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93180499</v>
      </c>
      <c r="R889" s="108">
        <f t="shared" si="32"/>
        <v>760.88676891929515</v>
      </c>
    </row>
    <row r="890" spans="1:18" ht="25.8" thickTop="1" thickBot="1" x14ac:dyDescent="0.75">
      <c r="A890" s="123"/>
      <c r="B890" s="124"/>
      <c r="C890" s="124"/>
      <c r="D890" s="124"/>
      <c r="E890" s="360" t="s">
        <v>523</v>
      </c>
      <c r="F890" s="361"/>
      <c r="G890" s="362"/>
      <c r="H890" s="125"/>
      <c r="I890" s="123"/>
      <c r="J890" s="126">
        <f>J889/O889</f>
        <v>827567.25553571433</v>
      </c>
      <c r="K890" s="127">
        <f>K889/O889</f>
        <v>947778.25285714283</v>
      </c>
      <c r="L890" s="126">
        <f>L889/O889</f>
        <v>3008831.6168452376</v>
      </c>
      <c r="M890" s="126">
        <f>M889/O889</f>
        <v>2454185.7894642851</v>
      </c>
      <c r="N890" s="171"/>
      <c r="O890" s="171"/>
      <c r="P890" s="171"/>
      <c r="Q890" s="90">
        <f t="shared" si="31"/>
        <v>554645.82738095243</v>
      </c>
    </row>
    <row r="891" spans="1:18" ht="25.2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1247</v>
      </c>
      <c r="H892" s="99">
        <v>3670</v>
      </c>
      <c r="I892" s="97">
        <v>3</v>
      </c>
      <c r="J892" s="100">
        <f>นครพนม!F4</f>
        <v>1009462.96</v>
      </c>
      <c r="K892" s="101">
        <f>นครพนม!AP4</f>
        <v>906563.85000000009</v>
      </c>
      <c r="L892" s="102">
        <f>นครพนม!AQ4</f>
        <v>1727047.8399999999</v>
      </c>
      <c r="M892" s="102">
        <f>นครพนม!AR4</f>
        <v>1215921.31</v>
      </c>
      <c r="N892" s="98"/>
      <c r="O892" s="98"/>
      <c r="P892" s="98"/>
      <c r="Q892" s="90">
        <f t="shared" si="31"/>
        <v>511126.5299999998</v>
      </c>
      <c r="R892" s="91">
        <f t="shared" si="32"/>
        <v>470.58524250681194</v>
      </c>
    </row>
    <row r="893" spans="1:18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1248</v>
      </c>
      <c r="H893" s="99">
        <v>5247</v>
      </c>
      <c r="I893" s="97">
        <v>4</v>
      </c>
      <c r="J893" s="100">
        <f>นครพนม!F5</f>
        <v>669636.4</v>
      </c>
      <c r="K893" s="101">
        <f>นครพนม!AP5</f>
        <v>811055.25</v>
      </c>
      <c r="L893" s="102">
        <f>นครพนม!AQ5</f>
        <v>1911011.43</v>
      </c>
      <c r="M893" s="102">
        <f>นครพนม!AR5</f>
        <v>1551150.78</v>
      </c>
      <c r="N893" s="98"/>
      <c r="O893" s="98"/>
      <c r="P893" s="98"/>
      <c r="Q893" s="90">
        <f t="shared" si="31"/>
        <v>359860.64999999991</v>
      </c>
      <c r="R893" s="91">
        <f t="shared" si="32"/>
        <v>364.21029731275013</v>
      </c>
    </row>
    <row r="894" spans="1:18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1249</v>
      </c>
      <c r="H894" s="99">
        <v>4843</v>
      </c>
      <c r="I894" s="97">
        <v>4</v>
      </c>
      <c r="J894" s="100">
        <f>นครพนม!F6</f>
        <v>809959.1</v>
      </c>
      <c r="K894" s="101">
        <f>นครพนม!AP6</f>
        <v>649669.2699999999</v>
      </c>
      <c r="L894" s="102">
        <f>นครพนม!AQ6</f>
        <v>2592714.1500000004</v>
      </c>
      <c r="M894" s="102">
        <f>นครพนม!AR6</f>
        <v>2330685.39</v>
      </c>
      <c r="N894" s="98"/>
      <c r="O894" s="98"/>
      <c r="P894" s="98"/>
      <c r="Q894" s="90">
        <f t="shared" si="31"/>
        <v>262028.76000000024</v>
      </c>
      <c r="R894" s="91">
        <f t="shared" si="32"/>
        <v>535.35291141854225</v>
      </c>
    </row>
    <row r="895" spans="1:18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1250</v>
      </c>
      <c r="H895" s="99">
        <v>4324</v>
      </c>
      <c r="I895" s="97">
        <v>3</v>
      </c>
      <c r="J895" s="100">
        <f>นครพนม!F7</f>
        <v>802501.9</v>
      </c>
      <c r="K895" s="101">
        <f>นครพนม!AP7</f>
        <v>737133.77</v>
      </c>
      <c r="L895" s="102">
        <f>นครพนม!AQ7</f>
        <v>1451937.29</v>
      </c>
      <c r="M895" s="102">
        <f>นครพนม!AR7</f>
        <v>1165447.8500000001</v>
      </c>
      <c r="N895" s="98"/>
      <c r="O895" s="98"/>
      <c r="P895" s="98"/>
      <c r="Q895" s="90">
        <f t="shared" si="31"/>
        <v>286489.43999999994</v>
      </c>
      <c r="R895" s="91">
        <f t="shared" si="32"/>
        <v>335.7856822386679</v>
      </c>
    </row>
    <row r="896" spans="1:18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1251</v>
      </c>
      <c r="H896" s="99">
        <v>4095</v>
      </c>
      <c r="I896" s="97">
        <v>3</v>
      </c>
      <c r="J896" s="100">
        <f>นครพนม!F8</f>
        <v>592186.93000000005</v>
      </c>
      <c r="K896" s="101">
        <f>นครพนม!AP8</f>
        <v>615983.85000000009</v>
      </c>
      <c r="L896" s="102">
        <f>นครพนม!AQ8</f>
        <v>1757804.71</v>
      </c>
      <c r="M896" s="102">
        <f>นครพนม!AR8</f>
        <v>1444442.99</v>
      </c>
      <c r="N896" s="98"/>
      <c r="O896" s="98"/>
      <c r="P896" s="98"/>
      <c r="Q896" s="90">
        <f t="shared" si="31"/>
        <v>313361.71999999997</v>
      </c>
      <c r="R896" s="91">
        <f t="shared" si="32"/>
        <v>429.25633943833941</v>
      </c>
    </row>
    <row r="897" spans="1:18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1252</v>
      </c>
      <c r="H897" s="99">
        <v>3972</v>
      </c>
      <c r="I897" s="97">
        <v>3</v>
      </c>
      <c r="J897" s="100">
        <f>นครพนม!F9</f>
        <v>476346.1</v>
      </c>
      <c r="K897" s="101">
        <f>นครพนม!AP9</f>
        <v>654606.61</v>
      </c>
      <c r="L897" s="102">
        <f>นครพนม!AQ9</f>
        <v>1252039.23</v>
      </c>
      <c r="M897" s="102">
        <f>นครพนม!AR9</f>
        <v>817955.28999999992</v>
      </c>
      <c r="N897" s="98"/>
      <c r="O897" s="98"/>
      <c r="P897" s="98"/>
      <c r="Q897" s="90">
        <f t="shared" si="31"/>
        <v>434083.94000000006</v>
      </c>
      <c r="R897" s="91">
        <f t="shared" si="32"/>
        <v>315.21632175226586</v>
      </c>
    </row>
    <row r="898" spans="1:18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1253</v>
      </c>
      <c r="H898" s="99">
        <v>2524</v>
      </c>
      <c r="I898" s="97">
        <v>2</v>
      </c>
      <c r="J898" s="100">
        <f>นครพนม!F10</f>
        <v>618552.59</v>
      </c>
      <c r="K898" s="101">
        <f>นครพนม!AP10</f>
        <v>683419.13</v>
      </c>
      <c r="L898" s="102">
        <f>นครพนม!AQ10</f>
        <v>1867346.4100000001</v>
      </c>
      <c r="M898" s="102">
        <f>นครพนม!AR10</f>
        <v>1657328.09</v>
      </c>
      <c r="N898" s="98"/>
      <c r="O898" s="98"/>
      <c r="P898" s="98"/>
      <c r="Q898" s="90">
        <f t="shared" si="31"/>
        <v>210018.32000000007</v>
      </c>
      <c r="R898" s="91">
        <f t="shared" si="32"/>
        <v>739.83613708399378</v>
      </c>
    </row>
    <row r="899" spans="1:18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1254</v>
      </c>
      <c r="H899" s="99">
        <v>2586</v>
      </c>
      <c r="I899" s="97">
        <v>2</v>
      </c>
      <c r="J899" s="100">
        <f>นครพนม!F11</f>
        <v>620249.42000000004</v>
      </c>
      <c r="K899" s="101">
        <f>นครพนม!AP11</f>
        <v>677359.17</v>
      </c>
      <c r="L899" s="102">
        <f>นครพนม!AQ11</f>
        <v>1892929.47</v>
      </c>
      <c r="M899" s="102">
        <f>นครพนม!AR11</f>
        <v>1725430.5300000003</v>
      </c>
      <c r="N899" s="98"/>
      <c r="O899" s="98"/>
      <c r="P899" s="98"/>
      <c r="Q899" s="90">
        <f t="shared" si="31"/>
        <v>167498.93999999971</v>
      </c>
      <c r="R899" s="91">
        <f t="shared" si="32"/>
        <v>731.99128770301627</v>
      </c>
    </row>
    <row r="900" spans="1:18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1255</v>
      </c>
      <c r="H900" s="99">
        <v>2657</v>
      </c>
      <c r="I900" s="97">
        <v>2</v>
      </c>
      <c r="J900" s="100">
        <f>นครพนม!F12</f>
        <v>823548.51</v>
      </c>
      <c r="K900" s="101">
        <f>นครพนม!AP12</f>
        <v>984631.29999999993</v>
      </c>
      <c r="L900" s="102">
        <f>นครพนม!AQ12</f>
        <v>1331170.3999999999</v>
      </c>
      <c r="M900" s="102">
        <f>นครพนม!AR12</f>
        <v>1217963.17</v>
      </c>
      <c r="N900" s="98"/>
      <c r="O900" s="98"/>
      <c r="P900" s="98"/>
      <c r="Q900" s="90">
        <f t="shared" si="31"/>
        <v>113207.22999999998</v>
      </c>
      <c r="R900" s="91">
        <f t="shared" si="32"/>
        <v>501.00504328189686</v>
      </c>
    </row>
    <row r="901" spans="1:18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1256</v>
      </c>
      <c r="H901" s="99">
        <v>2342</v>
      </c>
      <c r="I901" s="97">
        <v>2</v>
      </c>
      <c r="J901" s="100">
        <f>นครพนม!F13</f>
        <v>573309.72</v>
      </c>
      <c r="K901" s="101">
        <f>นครพนม!AP13</f>
        <v>658763.72</v>
      </c>
      <c r="L901" s="102">
        <f>นครพนม!AQ13</f>
        <v>1370338.9100000001</v>
      </c>
      <c r="M901" s="102">
        <f>นครพนม!AR13</f>
        <v>1217209.1199999999</v>
      </c>
      <c r="N901" s="98"/>
      <c r="O901" s="98"/>
      <c r="P901" s="98"/>
      <c r="Q901" s="90">
        <f t="shared" si="31"/>
        <v>153129.79000000027</v>
      </c>
      <c r="R901" s="91">
        <f t="shared" si="32"/>
        <v>585.11482066609744</v>
      </c>
    </row>
    <row r="902" spans="1:18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1257</v>
      </c>
      <c r="H902" s="99">
        <v>2776</v>
      </c>
      <c r="I902" s="97">
        <v>2</v>
      </c>
      <c r="J902" s="100">
        <f>นครพนม!F14</f>
        <v>566304.51</v>
      </c>
      <c r="K902" s="101">
        <f>นครพนม!AP14</f>
        <v>783088.76</v>
      </c>
      <c r="L902" s="102">
        <f>นครพนม!AQ14</f>
        <v>1517222.33</v>
      </c>
      <c r="M902" s="102">
        <f>นครพนม!AR14</f>
        <v>1238394.5499999998</v>
      </c>
      <c r="N902" s="98"/>
      <c r="O902" s="98"/>
      <c r="P902" s="98"/>
      <c r="Q902" s="90">
        <f t="shared" ref="Q902:Q965" si="34">L902-M902</f>
        <v>278827.78000000026</v>
      </c>
      <c r="R902" s="91">
        <f t="shared" ref="R902:R965" si="35">L902/H902</f>
        <v>546.54983069164268</v>
      </c>
    </row>
    <row r="903" spans="1:18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1258</v>
      </c>
      <c r="H903" s="99">
        <v>3352</v>
      </c>
      <c r="I903" s="97">
        <v>3</v>
      </c>
      <c r="J903" s="100">
        <f>นครพนม!F15</f>
        <v>1130599.26</v>
      </c>
      <c r="K903" s="101">
        <f>นครพนม!AP15</f>
        <v>1053592.1200000001</v>
      </c>
      <c r="L903" s="102">
        <f>นครพนม!AQ15</f>
        <v>2178522.7300000004</v>
      </c>
      <c r="M903" s="102">
        <f>นครพนม!AR15</f>
        <v>1479154.37</v>
      </c>
      <c r="N903" s="98"/>
      <c r="O903" s="98"/>
      <c r="P903" s="98"/>
      <c r="Q903" s="90">
        <f t="shared" si="34"/>
        <v>699368.36000000034</v>
      </c>
      <c r="R903" s="91">
        <f t="shared" si="35"/>
        <v>649.91728221957055</v>
      </c>
    </row>
    <row r="904" spans="1:18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1259</v>
      </c>
      <c r="H904" s="99">
        <v>2657</v>
      </c>
      <c r="I904" s="97">
        <v>2</v>
      </c>
      <c r="J904" s="100">
        <f>นครพนม!F16</f>
        <v>503137.27</v>
      </c>
      <c r="K904" s="101">
        <f>นครพนม!AP16</f>
        <v>548387.56000000006</v>
      </c>
      <c r="L904" s="102">
        <f>นครพนม!AQ16</f>
        <v>1993067.93</v>
      </c>
      <c r="M904" s="102">
        <f>นครพนม!AR16</f>
        <v>1778700.4</v>
      </c>
      <c r="N904" s="98"/>
      <c r="O904" s="98"/>
      <c r="P904" s="98"/>
      <c r="Q904" s="90">
        <f t="shared" si="34"/>
        <v>214367.53000000003</v>
      </c>
      <c r="R904" s="91">
        <f t="shared" si="35"/>
        <v>750.11965750846821</v>
      </c>
    </row>
    <row r="905" spans="1:18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1260</v>
      </c>
      <c r="H905" s="99">
        <v>1514</v>
      </c>
      <c r="I905" s="97">
        <v>2</v>
      </c>
      <c r="J905" s="100">
        <f>นครพนม!F17</f>
        <v>352816.84</v>
      </c>
      <c r="K905" s="101">
        <f>นครพนม!AP17</f>
        <v>428763.08</v>
      </c>
      <c r="L905" s="102">
        <f>นครพนม!AQ17</f>
        <v>1562103.1</v>
      </c>
      <c r="M905" s="102">
        <f>นครพนม!AR17</f>
        <v>1367461.0799999998</v>
      </c>
      <c r="N905" s="98"/>
      <c r="O905" s="98"/>
      <c r="P905" s="98"/>
      <c r="Q905" s="90">
        <f t="shared" si="34"/>
        <v>194642.02000000025</v>
      </c>
      <c r="R905" s="91">
        <f t="shared" si="35"/>
        <v>1031.7721928665787</v>
      </c>
    </row>
    <row r="906" spans="1:18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1261</v>
      </c>
      <c r="H906" s="99">
        <v>2063</v>
      </c>
      <c r="I906" s="97">
        <v>2</v>
      </c>
      <c r="J906" s="100">
        <f>นครพนม!F18</f>
        <v>293581.36</v>
      </c>
      <c r="K906" s="101">
        <f>นครพนม!AP18</f>
        <v>560776.88</v>
      </c>
      <c r="L906" s="102">
        <f>นครพนม!AQ18</f>
        <v>1817083.3800000001</v>
      </c>
      <c r="M906" s="102">
        <f>นครพนม!AR18</f>
        <v>1195203</v>
      </c>
      <c r="N906" s="98"/>
      <c r="O906" s="98"/>
      <c r="P906" s="98"/>
      <c r="Q906" s="90">
        <f t="shared" si="34"/>
        <v>621880.38000000012</v>
      </c>
      <c r="R906" s="91">
        <f t="shared" si="35"/>
        <v>880.79659718856044</v>
      </c>
    </row>
    <row r="907" spans="1:18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1262</v>
      </c>
      <c r="H907" s="99">
        <v>3822</v>
      </c>
      <c r="I907" s="97">
        <v>3</v>
      </c>
      <c r="J907" s="100">
        <f>นครพนม!F19</f>
        <v>495589.07</v>
      </c>
      <c r="K907" s="101">
        <f>นครพนม!AP19</f>
        <v>536519.61</v>
      </c>
      <c r="L907" s="102">
        <f>นครพนม!AQ19</f>
        <v>1888140.46</v>
      </c>
      <c r="M907" s="102">
        <f>นครพนม!AR19</f>
        <v>1500671.53</v>
      </c>
      <c r="N907" s="98"/>
      <c r="O907" s="98"/>
      <c r="P907" s="98"/>
      <c r="Q907" s="90">
        <f t="shared" si="34"/>
        <v>387468.92999999993</v>
      </c>
      <c r="R907" s="91">
        <f t="shared" si="35"/>
        <v>494.01895866038723</v>
      </c>
    </row>
    <row r="908" spans="1:18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1263</v>
      </c>
      <c r="H908" s="99">
        <v>2841</v>
      </c>
      <c r="I908" s="97">
        <v>2</v>
      </c>
      <c r="J908" s="100">
        <f>นครพนม!F20</f>
        <v>651195.28</v>
      </c>
      <c r="K908" s="101">
        <f>นครพนม!AP20</f>
        <v>779524.82000000007</v>
      </c>
      <c r="L908" s="102">
        <f>นครพนม!AQ20</f>
        <v>1957189.4100000001</v>
      </c>
      <c r="M908" s="102">
        <f>นครพนม!AR20</f>
        <v>1753483.85</v>
      </c>
      <c r="N908" s="98"/>
      <c r="O908" s="98"/>
      <c r="P908" s="98"/>
      <c r="Q908" s="90">
        <f t="shared" si="34"/>
        <v>203705.56000000006</v>
      </c>
      <c r="R908" s="91">
        <f t="shared" si="35"/>
        <v>688.90862724392821</v>
      </c>
    </row>
    <row r="909" spans="1:18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1264</v>
      </c>
      <c r="H909" s="99">
        <v>4029</v>
      </c>
      <c r="I909" s="97">
        <v>3</v>
      </c>
      <c r="J909" s="100">
        <f>นครพนม!F21</f>
        <v>774219.04</v>
      </c>
      <c r="K909" s="101">
        <f>นครพนม!AP21</f>
        <v>811906.54</v>
      </c>
      <c r="L909" s="102">
        <f>นครพนม!AQ21</f>
        <v>3252318.62</v>
      </c>
      <c r="M909" s="102">
        <f>นครพนม!AR21</f>
        <v>2961554.63</v>
      </c>
      <c r="N909" s="98"/>
      <c r="O909" s="98"/>
      <c r="P909" s="98"/>
      <c r="Q909" s="90">
        <f t="shared" si="34"/>
        <v>290763.99000000022</v>
      </c>
      <c r="R909" s="91">
        <f t="shared" si="35"/>
        <v>807.22725738396628</v>
      </c>
    </row>
    <row r="910" spans="1:18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1265</v>
      </c>
      <c r="H910" s="99">
        <v>3626</v>
      </c>
      <c r="I910" s="97">
        <v>3</v>
      </c>
      <c r="J910" s="100">
        <f>นครพนม!F22</f>
        <v>1062984.47</v>
      </c>
      <c r="K910" s="101">
        <f>นครพนม!AP22</f>
        <v>1213769.53</v>
      </c>
      <c r="L910" s="102">
        <f>นครพนม!AQ22</f>
        <v>1310708.3999999999</v>
      </c>
      <c r="M910" s="102">
        <f>นครพนม!AR22</f>
        <v>1233549.26</v>
      </c>
      <c r="N910" s="98"/>
      <c r="O910" s="98"/>
      <c r="P910" s="98"/>
      <c r="Q910" s="90">
        <f t="shared" si="34"/>
        <v>77159.139999999898</v>
      </c>
      <c r="R910" s="91">
        <f t="shared" si="35"/>
        <v>361.47501378929945</v>
      </c>
    </row>
    <row r="911" spans="1:18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1266</v>
      </c>
      <c r="H911" s="99">
        <v>2137</v>
      </c>
      <c r="I911" s="97">
        <v>2</v>
      </c>
      <c r="J911" s="100">
        <f>นครพนม!F23</f>
        <v>406077.76</v>
      </c>
      <c r="K911" s="101">
        <f>นครพนม!AP23</f>
        <v>606111.69999999995</v>
      </c>
      <c r="L911" s="102">
        <f>นครพนม!AQ23</f>
        <v>1654558.1600000001</v>
      </c>
      <c r="M911" s="102">
        <f>นครพนม!AR23</f>
        <v>1506308.1199999999</v>
      </c>
      <c r="N911" s="98"/>
      <c r="O911" s="98"/>
      <c r="P911" s="98"/>
      <c r="Q911" s="90">
        <f t="shared" si="34"/>
        <v>148250.04000000027</v>
      </c>
      <c r="R911" s="91">
        <f t="shared" si="35"/>
        <v>774.24340664482929</v>
      </c>
    </row>
    <row r="912" spans="1:18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1267</v>
      </c>
      <c r="H912" s="99">
        <v>2602</v>
      </c>
      <c r="I912" s="97">
        <v>2</v>
      </c>
      <c r="J912" s="100">
        <f>นครพนม!F24</f>
        <v>680240.97</v>
      </c>
      <c r="K912" s="101">
        <f>นครพนม!AP24</f>
        <v>726535.69</v>
      </c>
      <c r="L912" s="102">
        <f>นครพนม!AQ24</f>
        <v>1054873.46</v>
      </c>
      <c r="M912" s="102">
        <f>นครพนม!AR24</f>
        <v>890357.44000000006</v>
      </c>
      <c r="N912" s="98"/>
      <c r="O912" s="98"/>
      <c r="P912" s="98"/>
      <c r="Q912" s="90">
        <f t="shared" si="34"/>
        <v>164516.0199999999</v>
      </c>
      <c r="R912" s="91">
        <f t="shared" si="35"/>
        <v>405.40870868562644</v>
      </c>
    </row>
    <row r="913" spans="1:18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1268</v>
      </c>
      <c r="H913" s="99">
        <v>6245</v>
      </c>
      <c r="I913" s="97">
        <v>5</v>
      </c>
      <c r="J913" s="100">
        <f>นครพนม!F25</f>
        <v>485213.85</v>
      </c>
      <c r="K913" s="101">
        <f>นครพนม!AP25</f>
        <v>722144.16999999993</v>
      </c>
      <c r="L913" s="102">
        <f>นครพนม!AQ25</f>
        <v>2178387.94</v>
      </c>
      <c r="M913" s="102">
        <f>นครพนม!AR25</f>
        <v>1779497.13</v>
      </c>
      <c r="N913" s="98"/>
      <c r="O913" s="98"/>
      <c r="P913" s="98"/>
      <c r="Q913" s="90">
        <f t="shared" si="34"/>
        <v>398890.81000000006</v>
      </c>
      <c r="R913" s="91">
        <f t="shared" si="35"/>
        <v>348.82112730184144</v>
      </c>
    </row>
    <row r="914" spans="1:18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1269</v>
      </c>
      <c r="H914" s="99">
        <v>5141</v>
      </c>
      <c r="I914" s="97">
        <v>4</v>
      </c>
      <c r="J914" s="100">
        <f>นครพนม!F26</f>
        <v>383128.3</v>
      </c>
      <c r="K914" s="101">
        <f>นครพนม!AP26</f>
        <v>467496.06000000006</v>
      </c>
      <c r="L914" s="102">
        <f>นครพนม!AQ26</f>
        <v>1907975.57</v>
      </c>
      <c r="M914" s="102">
        <f>นครพนม!AR26</f>
        <v>1500403.44</v>
      </c>
      <c r="N914" s="98"/>
      <c r="O914" s="98"/>
      <c r="P914" s="98"/>
      <c r="Q914" s="90">
        <f t="shared" si="34"/>
        <v>407572.13000000012</v>
      </c>
      <c r="R914" s="91">
        <f t="shared" si="35"/>
        <v>371.12926862478116</v>
      </c>
    </row>
    <row r="915" spans="1:18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1270</v>
      </c>
      <c r="H915" s="99">
        <v>2939</v>
      </c>
      <c r="I915" s="97">
        <v>2</v>
      </c>
      <c r="J915" s="100">
        <f>นครพนม!F27</f>
        <v>540281.88</v>
      </c>
      <c r="K915" s="101">
        <f>นครพนม!AP27</f>
        <v>548690.88</v>
      </c>
      <c r="L915" s="102">
        <f>นครพนม!AQ27</f>
        <v>1436521.27</v>
      </c>
      <c r="M915" s="102">
        <f>นครพนม!AR27</f>
        <v>1132903.51</v>
      </c>
      <c r="N915" s="98"/>
      <c r="O915" s="98"/>
      <c r="P915" s="98"/>
      <c r="Q915" s="90">
        <f t="shared" si="34"/>
        <v>303617.76</v>
      </c>
      <c r="R915" s="91">
        <f t="shared" si="35"/>
        <v>488.7789282068731</v>
      </c>
    </row>
    <row r="916" spans="1:18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1271</v>
      </c>
      <c r="H916" s="99">
        <v>2933</v>
      </c>
      <c r="I916" s="97">
        <v>2</v>
      </c>
      <c r="J916" s="100">
        <f>นครพนม!F28</f>
        <v>553832.06000000006</v>
      </c>
      <c r="K916" s="101">
        <f>นครพนม!AP28</f>
        <v>690482.09000000008</v>
      </c>
      <c r="L916" s="102">
        <f>นครพนม!AQ28</f>
        <v>1140131.44</v>
      </c>
      <c r="M916" s="102">
        <f>นครพนม!AR28</f>
        <v>883326.82</v>
      </c>
      <c r="N916" s="98"/>
      <c r="O916" s="98"/>
      <c r="P916" s="98"/>
      <c r="Q916" s="90">
        <f t="shared" si="34"/>
        <v>256804.62</v>
      </c>
      <c r="R916" s="91">
        <f t="shared" si="35"/>
        <v>388.72534606205249</v>
      </c>
    </row>
    <row r="917" spans="1:18" s="109" customForma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15874955.550000001</v>
      </c>
      <c r="K917" s="141">
        <f>SUM(K891:K916)</f>
        <v>17856975.41</v>
      </c>
      <c r="L917" s="106">
        <f>SUM(L892:L916)</f>
        <v>44003144.039999999</v>
      </c>
      <c r="M917" s="106">
        <f>SUM(M892:M916)</f>
        <v>36544503.649999999</v>
      </c>
      <c r="N917" s="104">
        <v>25</v>
      </c>
      <c r="O917" s="104">
        <v>25</v>
      </c>
      <c r="P917" s="104">
        <f>N917-O917</f>
        <v>0</v>
      </c>
      <c r="Q917" s="107">
        <f t="shared" si="34"/>
        <v>7458640.3900000006</v>
      </c>
      <c r="R917" s="108">
        <f>L917/H917</f>
        <v>518.06802736145607</v>
      </c>
    </row>
    <row r="918" spans="1:18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1272</v>
      </c>
      <c r="H919" s="99">
        <v>4015</v>
      </c>
      <c r="I919" s="97">
        <v>3</v>
      </c>
      <c r="J919" s="100">
        <f>นครพนม!F29</f>
        <v>656797.93000000005</v>
      </c>
      <c r="K919" s="101">
        <f>นครพนม!AP29</f>
        <v>689540.62</v>
      </c>
      <c r="L919" s="102">
        <f>นครพนม!AQ29</f>
        <v>2762736.5999999996</v>
      </c>
      <c r="M919" s="102">
        <f>นครพนม!AR29</f>
        <v>2287755.0300000003</v>
      </c>
      <c r="N919" s="98"/>
      <c r="O919" s="98"/>
      <c r="P919" s="98"/>
      <c r="Q919" s="90">
        <f t="shared" si="34"/>
        <v>474981.56999999937</v>
      </c>
      <c r="R919" s="91">
        <f t="shared" si="35"/>
        <v>688.10376089663748</v>
      </c>
    </row>
    <row r="920" spans="1:18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1273</v>
      </c>
      <c r="H920" s="99">
        <v>5032</v>
      </c>
      <c r="I920" s="97">
        <v>4</v>
      </c>
      <c r="J920" s="100">
        <f>นครพนม!F30</f>
        <v>529056.86</v>
      </c>
      <c r="K920" s="101">
        <f>นครพนม!AP30</f>
        <v>1023356.4099999999</v>
      </c>
      <c r="L920" s="102">
        <f>นครพนม!AQ30</f>
        <v>2457699.33</v>
      </c>
      <c r="M920" s="102">
        <f>นครพนม!AR30</f>
        <v>2391764.7199999997</v>
      </c>
      <c r="N920" s="98"/>
      <c r="O920" s="98"/>
      <c r="P920" s="98"/>
      <c r="Q920" s="90">
        <f t="shared" si="34"/>
        <v>65934.610000000335</v>
      </c>
      <c r="R920" s="91">
        <f t="shared" si="35"/>
        <v>488.41401629570748</v>
      </c>
    </row>
    <row r="921" spans="1:18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1274</v>
      </c>
      <c r="H921" s="99">
        <v>2960</v>
      </c>
      <c r="I921" s="97">
        <v>2</v>
      </c>
      <c r="J921" s="100">
        <f>นครพนม!F31</f>
        <v>241921.95</v>
      </c>
      <c r="K921" s="101">
        <f>นครพนม!AP31</f>
        <v>279913.81</v>
      </c>
      <c r="L921" s="102">
        <f>นครพนม!AQ31</f>
        <v>1791887.9000000001</v>
      </c>
      <c r="M921" s="102">
        <f>นครพนม!AR31</f>
        <v>1671298.01</v>
      </c>
      <c r="N921" s="98"/>
      <c r="O921" s="98"/>
      <c r="P921" s="98"/>
      <c r="Q921" s="90">
        <f t="shared" si="34"/>
        <v>120589.89000000013</v>
      </c>
      <c r="R921" s="91">
        <f t="shared" si="35"/>
        <v>605.36753378378387</v>
      </c>
    </row>
    <row r="922" spans="1:18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1275</v>
      </c>
      <c r="H922" s="99">
        <v>3363</v>
      </c>
      <c r="I922" s="97">
        <v>3</v>
      </c>
      <c r="J922" s="100">
        <f>นครพนม!F32</f>
        <v>363587.7</v>
      </c>
      <c r="K922" s="100">
        <f>นครพนม!AP32</f>
        <v>391527.81000000006</v>
      </c>
      <c r="L922" s="102">
        <f>นครพนม!AQ32</f>
        <v>1236245.83</v>
      </c>
      <c r="M922" s="102">
        <f>นครพนม!AR32</f>
        <v>1045735.7</v>
      </c>
      <c r="N922" s="98"/>
      <c r="O922" s="98"/>
      <c r="P922" s="98"/>
      <c r="Q922" s="90">
        <f t="shared" si="34"/>
        <v>190510.13000000012</v>
      </c>
      <c r="R922" s="91">
        <f t="shared" si="35"/>
        <v>367.60209039548027</v>
      </c>
    </row>
    <row r="923" spans="1:18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1276</v>
      </c>
      <c r="H923" s="99">
        <v>3862</v>
      </c>
      <c r="I923" s="97">
        <v>3</v>
      </c>
      <c r="J923" s="100">
        <f>นครพนม!F33</f>
        <v>967033.71</v>
      </c>
      <c r="K923" s="101">
        <f>นครพนม!AP33</f>
        <v>1049610.9099999999</v>
      </c>
      <c r="L923" s="102">
        <f>นครพนม!AQ33</f>
        <v>2725035.75</v>
      </c>
      <c r="M923" s="102">
        <f>นครพนม!AR33</f>
        <v>1983278.0899999999</v>
      </c>
      <c r="N923" s="98"/>
      <c r="O923" s="98"/>
      <c r="P923" s="98"/>
      <c r="Q923" s="90">
        <f t="shared" si="34"/>
        <v>741757.66000000015</v>
      </c>
      <c r="R923" s="91">
        <f t="shared" si="35"/>
        <v>705.60221387881927</v>
      </c>
    </row>
    <row r="924" spans="1:18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1277</v>
      </c>
      <c r="H924" s="99">
        <v>4449</v>
      </c>
      <c r="I924" s="97">
        <v>3</v>
      </c>
      <c r="J924" s="100">
        <f>นครพนม!F34</f>
        <v>213981.28</v>
      </c>
      <c r="K924" s="101">
        <f>นครพนม!AP34</f>
        <v>238631.43000000002</v>
      </c>
      <c r="L924" s="102">
        <f>นครพนม!AQ34</f>
        <v>866505.75</v>
      </c>
      <c r="M924" s="102">
        <f>นครพนม!AR34</f>
        <v>772026.56</v>
      </c>
      <c r="N924" s="98"/>
      <c r="O924" s="98"/>
      <c r="P924" s="98"/>
      <c r="Q924" s="90">
        <f t="shared" si="34"/>
        <v>94479.189999999944</v>
      </c>
      <c r="R924" s="91">
        <f t="shared" si="35"/>
        <v>194.76416048550237</v>
      </c>
    </row>
    <row r="925" spans="1:18" s="154" customFormat="1" x14ac:dyDescent="0.7">
      <c r="A925" s="148">
        <v>8</v>
      </c>
      <c r="B925" s="149" t="s">
        <v>44</v>
      </c>
      <c r="C925" s="149" t="s">
        <v>529</v>
      </c>
      <c r="D925" s="149" t="s">
        <v>65</v>
      </c>
      <c r="E925" s="149" t="s">
        <v>530</v>
      </c>
      <c r="F925" s="149" t="s">
        <v>166</v>
      </c>
      <c r="G925" s="149" t="s">
        <v>1278</v>
      </c>
      <c r="H925" s="144">
        <v>2114</v>
      </c>
      <c r="I925" s="148">
        <v>2</v>
      </c>
      <c r="J925" s="150">
        <f>นครพนม!F35</f>
        <v>117762.48</v>
      </c>
      <c r="K925" s="151">
        <f>นครพนม!AP35</f>
        <v>195448.13</v>
      </c>
      <c r="L925" s="150">
        <f>นครพนม!AQ35</f>
        <v>603398.97</v>
      </c>
      <c r="M925" s="150">
        <f>นครพนม!AR35</f>
        <v>486685.41</v>
      </c>
      <c r="N925" s="149"/>
      <c r="O925" s="149"/>
      <c r="P925" s="149"/>
      <c r="Q925" s="152">
        <f t="shared" si="34"/>
        <v>116713.56</v>
      </c>
      <c r="R925" s="153">
        <f t="shared" si="35"/>
        <v>285.42997634815515</v>
      </c>
    </row>
    <row r="926" spans="1:18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1279</v>
      </c>
      <c r="H926" s="99">
        <v>2727</v>
      </c>
      <c r="I926" s="97">
        <v>2</v>
      </c>
      <c r="J926" s="100">
        <f>นครพนม!F36</f>
        <v>516904.78</v>
      </c>
      <c r="K926" s="101">
        <f>นครพนม!AP36</f>
        <v>707389.20000000007</v>
      </c>
      <c r="L926" s="102">
        <f>นครพนม!AQ36</f>
        <v>780114.36</v>
      </c>
      <c r="M926" s="102">
        <f>นครพนม!AR36</f>
        <v>600530.43000000005</v>
      </c>
      <c r="N926" s="98"/>
      <c r="O926" s="98"/>
      <c r="P926" s="98"/>
      <c r="Q926" s="90">
        <f t="shared" si="34"/>
        <v>179583.92999999993</v>
      </c>
      <c r="R926" s="91">
        <f t="shared" si="35"/>
        <v>286.07053905390541</v>
      </c>
    </row>
    <row r="927" spans="1:18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1280</v>
      </c>
      <c r="H927" s="99">
        <v>2481</v>
      </c>
      <c r="I927" s="97">
        <v>2</v>
      </c>
      <c r="J927" s="100">
        <f>นครพนม!F37</f>
        <v>594206.85</v>
      </c>
      <c r="K927" s="101">
        <f>นครพนม!AP37</f>
        <v>986460.65000000014</v>
      </c>
      <c r="L927" s="102">
        <f>นครพนม!AQ37</f>
        <v>1667828.75</v>
      </c>
      <c r="M927" s="102">
        <f>นครพนม!AR37</f>
        <v>1319299.3599999999</v>
      </c>
      <c r="N927" s="98"/>
      <c r="O927" s="98"/>
      <c r="P927" s="98"/>
      <c r="Q927" s="90">
        <f t="shared" si="34"/>
        <v>348529.39000000013</v>
      </c>
      <c r="R927" s="91">
        <f t="shared" si="35"/>
        <v>672.24052801289804</v>
      </c>
    </row>
    <row r="928" spans="1:18" s="109" customForma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4201253.5399999991</v>
      </c>
      <c r="K928" s="141">
        <f>SUM(K918:K927)</f>
        <v>5561878.9699999997</v>
      </c>
      <c r="L928" s="106">
        <f>SUM(L918:L927)</f>
        <v>14891453.24</v>
      </c>
      <c r="M928" s="106">
        <f>SUM(M918:M927)</f>
        <v>12558373.310000001</v>
      </c>
      <c r="N928" s="104">
        <v>9</v>
      </c>
      <c r="O928" s="104">
        <v>9</v>
      </c>
      <c r="P928" s="104">
        <f>N928-O928</f>
        <v>0</v>
      </c>
      <c r="Q928" s="107">
        <f t="shared" si="34"/>
        <v>2333079.9299999997</v>
      </c>
      <c r="R928" s="108">
        <f>L928/H928</f>
        <v>480.3229764861465</v>
      </c>
    </row>
    <row r="929" spans="1:18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1281</v>
      </c>
      <c r="H930" s="99">
        <v>3561</v>
      </c>
      <c r="I930" s="97">
        <v>3</v>
      </c>
      <c r="J930" s="100">
        <f>นครพนม!F38</f>
        <v>771937.7</v>
      </c>
      <c r="K930" s="101">
        <f>นครพนม!AP38</f>
        <v>921708.92</v>
      </c>
      <c r="L930" s="102">
        <f>นครพนม!AQ38</f>
        <v>1607647.27</v>
      </c>
      <c r="M930" s="102">
        <f>นครพนม!AR38</f>
        <v>1131537.93</v>
      </c>
      <c r="N930" s="98"/>
      <c r="O930" s="98"/>
      <c r="P930" s="98"/>
      <c r="Q930" s="90">
        <f t="shared" si="34"/>
        <v>476109.34000000008</v>
      </c>
      <c r="R930" s="91">
        <f t="shared" si="35"/>
        <v>451.45949733221005</v>
      </c>
    </row>
    <row r="931" spans="1:18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1282</v>
      </c>
      <c r="H931" s="99">
        <v>4235</v>
      </c>
      <c r="I931" s="97">
        <v>3</v>
      </c>
      <c r="J931" s="100">
        <f>นครพนม!F39</f>
        <v>873165.69</v>
      </c>
      <c r="K931" s="101">
        <f>นครพนม!AP39</f>
        <v>1353130.75</v>
      </c>
      <c r="L931" s="102">
        <f>นครพนม!AQ39</f>
        <v>1738089.1400000001</v>
      </c>
      <c r="M931" s="102">
        <f>นครพนม!AR39</f>
        <v>1238095.9999999998</v>
      </c>
      <c r="N931" s="98"/>
      <c r="O931" s="98"/>
      <c r="P931" s="98"/>
      <c r="Q931" s="90">
        <f t="shared" si="34"/>
        <v>499993.14000000036</v>
      </c>
      <c r="R931" s="91">
        <f t="shared" si="35"/>
        <v>410.41065879574973</v>
      </c>
    </row>
    <row r="932" spans="1:18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1283</v>
      </c>
      <c r="H932" s="99">
        <v>1123</v>
      </c>
      <c r="I932" s="97">
        <v>1</v>
      </c>
      <c r="J932" s="100">
        <f>นครพนม!F40</f>
        <v>521713.53</v>
      </c>
      <c r="K932" s="101">
        <f>นครพนม!AP40</f>
        <v>688445.16</v>
      </c>
      <c r="L932" s="102">
        <f>นครพนม!AQ40</f>
        <v>1464461.85</v>
      </c>
      <c r="M932" s="102">
        <f>นครพนม!AR40</f>
        <v>1446538.92</v>
      </c>
      <c r="N932" s="98"/>
      <c r="O932" s="98"/>
      <c r="P932" s="98"/>
      <c r="Q932" s="90">
        <f t="shared" si="34"/>
        <v>17922.930000000168</v>
      </c>
      <c r="R932" s="91">
        <f t="shared" si="35"/>
        <v>1304.062199465717</v>
      </c>
    </row>
    <row r="933" spans="1:18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1284</v>
      </c>
      <c r="H933" s="99">
        <v>1984</v>
      </c>
      <c r="I933" s="97">
        <v>2</v>
      </c>
      <c r="J933" s="100">
        <f>นครพนม!F41</f>
        <v>790825.3</v>
      </c>
      <c r="K933" s="101">
        <f>นครพนม!AP41</f>
        <v>907378.06</v>
      </c>
      <c r="L933" s="102">
        <f>นครพนม!AQ41</f>
        <v>1687162.92</v>
      </c>
      <c r="M933" s="102">
        <f>นครพนม!AR41</f>
        <v>1328314.8</v>
      </c>
      <c r="N933" s="98"/>
      <c r="O933" s="98"/>
      <c r="P933" s="98"/>
      <c r="Q933" s="90">
        <f t="shared" si="34"/>
        <v>358848.11999999988</v>
      </c>
      <c r="R933" s="91">
        <f t="shared" si="35"/>
        <v>850.38453629032256</v>
      </c>
    </row>
    <row r="934" spans="1:18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1285</v>
      </c>
      <c r="H934" s="99">
        <v>2515</v>
      </c>
      <c r="I934" s="97">
        <v>2</v>
      </c>
      <c r="J934" s="100">
        <f>นครพนม!F42</f>
        <v>304087.2</v>
      </c>
      <c r="K934" s="101">
        <f>นครพนม!AP42</f>
        <v>611436.73</v>
      </c>
      <c r="L934" s="102">
        <f>นครพนม!AQ42</f>
        <v>1477512.9100000001</v>
      </c>
      <c r="M934" s="102">
        <f>นครพนม!AR42</f>
        <v>1286261.82</v>
      </c>
      <c r="N934" s="98"/>
      <c r="O934" s="98"/>
      <c r="P934" s="98"/>
      <c r="Q934" s="90">
        <f t="shared" si="34"/>
        <v>191251.09000000008</v>
      </c>
      <c r="R934" s="91">
        <f t="shared" si="35"/>
        <v>587.48028230616308</v>
      </c>
    </row>
    <row r="935" spans="1:18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1286</v>
      </c>
      <c r="H935" s="99">
        <v>2195</v>
      </c>
      <c r="I935" s="97">
        <v>2</v>
      </c>
      <c r="J935" s="100">
        <f>นครพนม!F43</f>
        <v>474896.56</v>
      </c>
      <c r="K935" s="101">
        <f>นครพนม!AP43</f>
        <v>768932.77</v>
      </c>
      <c r="L935" s="102">
        <f>นครพนม!AQ43</f>
        <v>1777041.15</v>
      </c>
      <c r="M935" s="102">
        <f>นครพนม!AR43</f>
        <v>1411535.4200000002</v>
      </c>
      <c r="N935" s="98"/>
      <c r="O935" s="98"/>
      <c r="P935" s="98"/>
      <c r="Q935" s="90">
        <f t="shared" si="34"/>
        <v>365505.72999999975</v>
      </c>
      <c r="R935" s="91">
        <f t="shared" si="35"/>
        <v>809.58594533029611</v>
      </c>
    </row>
    <row r="936" spans="1:18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1287</v>
      </c>
      <c r="H936" s="99">
        <v>2113</v>
      </c>
      <c r="I936" s="97">
        <v>2</v>
      </c>
      <c r="J936" s="100">
        <f>นครพนม!F44</f>
        <v>888894.8</v>
      </c>
      <c r="K936" s="101">
        <f>นครพนม!AP44</f>
        <v>1139964.1600000001</v>
      </c>
      <c r="L936" s="102">
        <f>นครพนม!AQ44</f>
        <v>593729.44000000006</v>
      </c>
      <c r="M936" s="102">
        <f>นครพนม!AR44</f>
        <v>261575.25</v>
      </c>
      <c r="N936" s="98"/>
      <c r="O936" s="98"/>
      <c r="P936" s="98"/>
      <c r="Q936" s="90">
        <f t="shared" si="34"/>
        <v>332154.19000000006</v>
      </c>
      <c r="R936" s="91">
        <f t="shared" si="35"/>
        <v>280.98884997633701</v>
      </c>
    </row>
    <row r="937" spans="1:18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1288</v>
      </c>
      <c r="H937" s="99">
        <v>2880</v>
      </c>
      <c r="I937" s="97">
        <v>2</v>
      </c>
      <c r="J937" s="100">
        <f>นครพนม!F45</f>
        <v>1489016.09</v>
      </c>
      <c r="K937" s="101">
        <f>นครพนม!AP45</f>
        <v>1546499.85</v>
      </c>
      <c r="L937" s="102">
        <f>นครพนม!AQ45</f>
        <v>2045678.62</v>
      </c>
      <c r="M937" s="102">
        <f>นครพนม!AR45</f>
        <v>1409461.0199999998</v>
      </c>
      <c r="N937" s="98"/>
      <c r="O937" s="98"/>
      <c r="P937" s="98"/>
      <c r="Q937" s="90">
        <f t="shared" si="34"/>
        <v>636217.60000000033</v>
      </c>
      <c r="R937" s="91">
        <f t="shared" si="35"/>
        <v>710.30507638888889</v>
      </c>
    </row>
    <row r="938" spans="1:18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1289</v>
      </c>
      <c r="H938" s="99">
        <v>2008</v>
      </c>
      <c r="I938" s="97">
        <v>2</v>
      </c>
      <c r="J938" s="100">
        <f>นครพนม!F46</f>
        <v>370017.56</v>
      </c>
      <c r="K938" s="101">
        <f>นครพนม!AP46</f>
        <v>473656.72</v>
      </c>
      <c r="L938" s="102">
        <f>นครพนม!AQ46</f>
        <v>1574457.0499999998</v>
      </c>
      <c r="M938" s="102">
        <f>นครพนม!AR46</f>
        <v>1393685.6</v>
      </c>
      <c r="N938" s="98"/>
      <c r="O938" s="98"/>
      <c r="P938" s="98"/>
      <c r="Q938" s="90">
        <f t="shared" si="34"/>
        <v>180771.44999999972</v>
      </c>
      <c r="R938" s="91">
        <f t="shared" si="35"/>
        <v>784.09215637450188</v>
      </c>
    </row>
    <row r="939" spans="1:18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1290</v>
      </c>
      <c r="H939" s="99">
        <v>1706</v>
      </c>
      <c r="I939" s="97">
        <v>2</v>
      </c>
      <c r="J939" s="100">
        <f>นครพนม!F47</f>
        <v>563251.46</v>
      </c>
      <c r="K939" s="101">
        <f>นครพนม!AP47</f>
        <v>631956.2699999999</v>
      </c>
      <c r="L939" s="102">
        <f>นครพนม!AQ47</f>
        <v>1098531.4100000001</v>
      </c>
      <c r="M939" s="102">
        <f>นครพนม!AR47</f>
        <v>824505.91</v>
      </c>
      <c r="N939" s="98"/>
      <c r="O939" s="98"/>
      <c r="P939" s="98"/>
      <c r="Q939" s="90">
        <f t="shared" si="34"/>
        <v>274025.50000000012</v>
      </c>
      <c r="R939" s="91">
        <f t="shared" si="35"/>
        <v>643.92228018757339</v>
      </c>
    </row>
    <row r="940" spans="1:18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1291</v>
      </c>
      <c r="H940" s="99">
        <v>1846</v>
      </c>
      <c r="I940" s="97">
        <v>2</v>
      </c>
      <c r="J940" s="100">
        <f>นครพนม!F48</f>
        <v>231609.35</v>
      </c>
      <c r="K940" s="101">
        <f>นครพนม!AP48</f>
        <v>464868.13</v>
      </c>
      <c r="L940" s="102">
        <f>นครพนม!AQ48</f>
        <v>1676674.8</v>
      </c>
      <c r="M940" s="102">
        <f>นครพนม!AR48</f>
        <v>1186305.27</v>
      </c>
      <c r="N940" s="98"/>
      <c r="O940" s="98"/>
      <c r="P940" s="98"/>
      <c r="Q940" s="90">
        <f t="shared" si="34"/>
        <v>490369.53</v>
      </c>
      <c r="R940" s="91">
        <f t="shared" si="35"/>
        <v>908.27453954496207</v>
      </c>
    </row>
    <row r="941" spans="1:18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1292</v>
      </c>
      <c r="H941" s="99">
        <v>2707</v>
      </c>
      <c r="I941" s="97">
        <v>2</v>
      </c>
      <c r="J941" s="100">
        <f>นครพนม!F49</f>
        <v>716182.73</v>
      </c>
      <c r="K941" s="101">
        <f>นครพนม!AP49</f>
        <v>754652.48</v>
      </c>
      <c r="L941" s="102">
        <f>นครพนม!AQ49</f>
        <v>1569062.67</v>
      </c>
      <c r="M941" s="102">
        <f>นครพนม!AR49</f>
        <v>1145874.3299999998</v>
      </c>
      <c r="N941" s="98"/>
      <c r="O941" s="98"/>
      <c r="P941" s="98"/>
      <c r="Q941" s="90">
        <f t="shared" si="34"/>
        <v>423188.34000000008</v>
      </c>
      <c r="R941" s="91">
        <f t="shared" si="35"/>
        <v>579.63157369782039</v>
      </c>
    </row>
    <row r="942" spans="1:18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1293</v>
      </c>
      <c r="H942" s="99">
        <v>2688</v>
      </c>
      <c r="I942" s="97">
        <v>2</v>
      </c>
      <c r="J942" s="100">
        <f>นครพนม!F50</f>
        <v>332316.21000000002</v>
      </c>
      <c r="K942" s="101">
        <f>นครพนม!AP50</f>
        <v>782798.59000000008</v>
      </c>
      <c r="L942" s="102">
        <f>นครพนม!AQ50</f>
        <v>1678019.26</v>
      </c>
      <c r="M942" s="102">
        <f>นครพนม!AR50</f>
        <v>1304434.1700000002</v>
      </c>
      <c r="N942" s="98"/>
      <c r="O942" s="98"/>
      <c r="P942" s="98"/>
      <c r="Q942" s="90">
        <f t="shared" si="34"/>
        <v>373585.08999999985</v>
      </c>
      <c r="R942" s="91">
        <f t="shared" si="35"/>
        <v>624.26311755952383</v>
      </c>
    </row>
    <row r="943" spans="1:18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1294</v>
      </c>
      <c r="H943" s="99">
        <v>2663</v>
      </c>
      <c r="I943" s="97">
        <v>2</v>
      </c>
      <c r="J943" s="100">
        <f>นครพนม!F51</f>
        <v>698203.85</v>
      </c>
      <c r="K943" s="101">
        <f>นครพนม!AP51</f>
        <v>1435939.4</v>
      </c>
      <c r="L943" s="102">
        <f>นครพนม!AQ51</f>
        <v>2077579.79</v>
      </c>
      <c r="M943" s="102">
        <f>นครพนม!AR51</f>
        <v>1224935.97</v>
      </c>
      <c r="N943" s="98"/>
      <c r="O943" s="98"/>
      <c r="P943" s="98"/>
      <c r="Q943" s="90">
        <f t="shared" si="34"/>
        <v>852643.82000000007</v>
      </c>
      <c r="R943" s="91">
        <f t="shared" si="35"/>
        <v>780.16514832895234</v>
      </c>
    </row>
    <row r="944" spans="1:18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1295</v>
      </c>
      <c r="H944" s="99">
        <v>1880</v>
      </c>
      <c r="I944" s="97">
        <v>2</v>
      </c>
      <c r="J944" s="100">
        <f>นครพนม!F52</f>
        <v>911839.34</v>
      </c>
      <c r="K944" s="101">
        <f>นครพนม!AP52</f>
        <v>1062593.3399999999</v>
      </c>
      <c r="L944" s="102">
        <f>นครพนม!AQ52</f>
        <v>1243707.45</v>
      </c>
      <c r="M944" s="102">
        <f>นครพนม!AR52</f>
        <v>1061893.8599999999</v>
      </c>
      <c r="N944" s="98"/>
      <c r="O944" s="98"/>
      <c r="P944" s="98"/>
      <c r="Q944" s="90">
        <f t="shared" si="34"/>
        <v>181813.59000000008</v>
      </c>
      <c r="R944" s="91">
        <f t="shared" si="35"/>
        <v>661.54651595744679</v>
      </c>
    </row>
    <row r="945" spans="1:18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1296</v>
      </c>
      <c r="H945" s="113">
        <v>2375</v>
      </c>
      <c r="I945" s="111">
        <v>2</v>
      </c>
      <c r="J945" s="100">
        <f>นครพนม!F53</f>
        <v>454317.49</v>
      </c>
      <c r="K945" s="101">
        <f>นครพนม!AP53</f>
        <v>512538.95999999996</v>
      </c>
      <c r="L945" s="102">
        <f>นครพนม!AQ53</f>
        <v>835920.58</v>
      </c>
      <c r="M945" s="102">
        <f>นครพนม!AR53</f>
        <v>386701.1</v>
      </c>
      <c r="N945" s="98"/>
      <c r="O945" s="98"/>
      <c r="P945" s="98"/>
      <c r="Q945" s="90">
        <f t="shared" si="34"/>
        <v>449219.48</v>
      </c>
      <c r="R945" s="91">
        <f t="shared" si="35"/>
        <v>351.96655999999996</v>
      </c>
    </row>
    <row r="946" spans="1:18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1297</v>
      </c>
      <c r="H946" s="113">
        <v>1804</v>
      </c>
      <c r="I946" s="111">
        <v>2</v>
      </c>
      <c r="J946" s="100">
        <f>นครพนม!F54</f>
        <v>357271.76</v>
      </c>
      <c r="K946" s="101">
        <f>นครพนม!AP54</f>
        <v>646296.47</v>
      </c>
      <c r="L946" s="102">
        <f>นครพนม!AQ54</f>
        <v>1652359.6</v>
      </c>
      <c r="M946" s="102">
        <f>นครพนม!AR54</f>
        <v>1134378.6800000002</v>
      </c>
      <c r="N946" s="98"/>
      <c r="O946" s="98"/>
      <c r="P946" s="98"/>
      <c r="Q946" s="90">
        <f t="shared" si="34"/>
        <v>517980.91999999993</v>
      </c>
      <c r="R946" s="91">
        <f t="shared" si="35"/>
        <v>915.94212860310427</v>
      </c>
    </row>
    <row r="947" spans="1:18" s="109" customForma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10749546.619999999</v>
      </c>
      <c r="K947" s="106">
        <f>SUM(K929:K946)</f>
        <v>14702796.760000004</v>
      </c>
      <c r="L947" s="106">
        <f>SUM(L929:L946)</f>
        <v>25797635.910000004</v>
      </c>
      <c r="M947" s="106">
        <f>SUM(M929:M946)</f>
        <v>19176036.050000001</v>
      </c>
      <c r="N947" s="104">
        <v>17</v>
      </c>
      <c r="O947" s="104">
        <v>17</v>
      </c>
      <c r="P947" s="104">
        <f>N947-O947</f>
        <v>0</v>
      </c>
      <c r="Q947" s="107">
        <f t="shared" si="34"/>
        <v>6621599.8600000031</v>
      </c>
      <c r="R947" s="108">
        <f>L947/H947</f>
        <v>640.40999702107604</v>
      </c>
    </row>
    <row r="948" spans="1:18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1298</v>
      </c>
      <c r="H949" s="99">
        <v>2423</v>
      </c>
      <c r="I949" s="97">
        <v>2</v>
      </c>
      <c r="J949" s="100">
        <f>นครพนม!F55</f>
        <v>595261.98</v>
      </c>
      <c r="K949" s="101">
        <f>นครพนม!AP55</f>
        <v>674435.97</v>
      </c>
      <c r="L949" s="102">
        <f>นครพนม!AQ55</f>
        <v>1455722.48</v>
      </c>
      <c r="M949" s="102">
        <f>นครพนม!AR55</f>
        <v>1067688.24</v>
      </c>
      <c r="N949" s="98"/>
      <c r="O949" s="98"/>
      <c r="P949" s="98"/>
      <c r="Q949" s="90">
        <f t="shared" si="34"/>
        <v>388034.24</v>
      </c>
      <c r="R949" s="91">
        <f t="shared" si="35"/>
        <v>600.79342963268675</v>
      </c>
    </row>
    <row r="950" spans="1:18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1299</v>
      </c>
      <c r="H950" s="99">
        <v>1424</v>
      </c>
      <c r="I950" s="97">
        <v>1</v>
      </c>
      <c r="J950" s="100">
        <f>นครพนม!F56</f>
        <v>372831.67</v>
      </c>
      <c r="K950" s="101">
        <f>นครพนม!AP56</f>
        <v>453591.74</v>
      </c>
      <c r="L950" s="102">
        <f>นครพนม!AQ56</f>
        <v>936342.23</v>
      </c>
      <c r="M950" s="102">
        <f>นครพนม!AR56</f>
        <v>747462.5</v>
      </c>
      <c r="N950" s="98"/>
      <c r="O950" s="98"/>
      <c r="P950" s="98"/>
      <c r="Q950" s="90">
        <f t="shared" si="34"/>
        <v>188879.72999999998</v>
      </c>
      <c r="R950" s="91">
        <f t="shared" si="35"/>
        <v>657.54370084269658</v>
      </c>
    </row>
    <row r="951" spans="1:18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1300</v>
      </c>
      <c r="H951" s="99">
        <v>1355</v>
      </c>
      <c r="I951" s="97">
        <v>1</v>
      </c>
      <c r="J951" s="100">
        <f>นครพนม!F57</f>
        <v>251160</v>
      </c>
      <c r="K951" s="101">
        <f>นครพนม!AP57</f>
        <v>289619.94</v>
      </c>
      <c r="L951" s="102">
        <f>นครพนม!AQ57</f>
        <v>986420.71</v>
      </c>
      <c r="M951" s="102">
        <f>นครพนม!AR57</f>
        <v>803418.89</v>
      </c>
      <c r="N951" s="98"/>
      <c r="O951" s="98"/>
      <c r="P951" s="98"/>
      <c r="Q951" s="90">
        <f t="shared" si="34"/>
        <v>183001.81999999995</v>
      </c>
      <c r="R951" s="91">
        <f t="shared" si="35"/>
        <v>727.98576383763839</v>
      </c>
    </row>
    <row r="952" spans="1:18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1301</v>
      </c>
      <c r="H952" s="99">
        <v>2385</v>
      </c>
      <c r="I952" s="97">
        <v>2</v>
      </c>
      <c r="J952" s="100">
        <f>นครพนม!F58</f>
        <v>932746.85</v>
      </c>
      <c r="K952" s="101">
        <f>นครพนม!AP58</f>
        <v>980612.45000000007</v>
      </c>
      <c r="L952" s="102">
        <f>นครพนม!AQ58</f>
        <v>1326111.9700000002</v>
      </c>
      <c r="M952" s="102">
        <f>นครพนม!AR58</f>
        <v>943891.28</v>
      </c>
      <c r="N952" s="98"/>
      <c r="O952" s="98"/>
      <c r="P952" s="98"/>
      <c r="Q952" s="90">
        <f t="shared" si="34"/>
        <v>382220.69000000018</v>
      </c>
      <c r="R952" s="91">
        <f t="shared" si="35"/>
        <v>556.02179035639426</v>
      </c>
    </row>
    <row r="953" spans="1:18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1302</v>
      </c>
      <c r="H953" s="99">
        <v>1462</v>
      </c>
      <c r="I953" s="97">
        <v>1</v>
      </c>
      <c r="J953" s="100">
        <f>นครพนม!F59</f>
        <v>431640.69</v>
      </c>
      <c r="K953" s="101">
        <f>นครพนม!AP59</f>
        <v>506067.18</v>
      </c>
      <c r="L953" s="102">
        <f>นครพนม!AQ59</f>
        <v>1325088.79</v>
      </c>
      <c r="M953" s="102">
        <f>นครพนม!AR59</f>
        <v>1001817.94</v>
      </c>
      <c r="N953" s="98"/>
      <c r="O953" s="98"/>
      <c r="P953" s="98"/>
      <c r="Q953" s="90">
        <f t="shared" si="34"/>
        <v>323270.85000000009</v>
      </c>
      <c r="R953" s="91">
        <f t="shared" si="35"/>
        <v>906.35348153214773</v>
      </c>
    </row>
    <row r="954" spans="1:18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298" t="s">
        <v>1303</v>
      </c>
      <c r="H954" s="99">
        <v>2682</v>
      </c>
      <c r="I954" s="97">
        <v>2</v>
      </c>
      <c r="J954" s="100">
        <f>นครพนม!F60</f>
        <v>277037.32</v>
      </c>
      <c r="K954" s="101">
        <f>นครพนม!AP60</f>
        <v>306626.15000000002</v>
      </c>
      <c r="L954" s="102">
        <f>นครพนม!AQ60</f>
        <v>1774609.04</v>
      </c>
      <c r="M954" s="102">
        <f>นครพนม!AR60</f>
        <v>1523155.73</v>
      </c>
      <c r="N954" s="98"/>
      <c r="O954" s="98"/>
      <c r="P954" s="98"/>
      <c r="Q954" s="90">
        <f t="shared" si="34"/>
        <v>251453.31000000006</v>
      </c>
      <c r="R954" s="91">
        <f t="shared" si="35"/>
        <v>661.67376584638328</v>
      </c>
    </row>
    <row r="955" spans="1:18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1304</v>
      </c>
      <c r="H955" s="99">
        <v>4067</v>
      </c>
      <c r="I955" s="97">
        <v>3</v>
      </c>
      <c r="J955" s="100">
        <f>นครพนม!F61</f>
        <v>646245.94999999995</v>
      </c>
      <c r="K955" s="101">
        <f>นครพนม!AP61</f>
        <v>676524.73999999987</v>
      </c>
      <c r="L955" s="102">
        <f>นครพนม!AQ61</f>
        <v>1650231.5699999998</v>
      </c>
      <c r="M955" s="102">
        <f>นครพนม!AR61</f>
        <v>1301267</v>
      </c>
      <c r="N955" s="98"/>
      <c r="O955" s="98"/>
      <c r="P955" s="98"/>
      <c r="Q955" s="90">
        <f t="shared" si="34"/>
        <v>348964.56999999983</v>
      </c>
      <c r="R955" s="91">
        <f t="shared" si="35"/>
        <v>405.76138923039093</v>
      </c>
    </row>
    <row r="956" spans="1:18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1305</v>
      </c>
      <c r="H956" s="99">
        <v>2581</v>
      </c>
      <c r="I956" s="97">
        <v>2</v>
      </c>
      <c r="J956" s="100">
        <f>นครพนม!F62</f>
        <v>490618.91</v>
      </c>
      <c r="K956" s="101">
        <f>นครพนม!AP62</f>
        <v>550207.42999999993</v>
      </c>
      <c r="L956" s="102">
        <f>นครพนม!AQ62</f>
        <v>1783900.06</v>
      </c>
      <c r="M956" s="102">
        <f>นครพนม!AR62</f>
        <v>1446634.3099999998</v>
      </c>
      <c r="N956" s="98"/>
      <c r="O956" s="98"/>
      <c r="P956" s="98"/>
      <c r="Q956" s="90">
        <f t="shared" si="34"/>
        <v>337265.75000000023</v>
      </c>
      <c r="R956" s="91">
        <f t="shared" si="35"/>
        <v>691.16623789228981</v>
      </c>
    </row>
    <row r="957" spans="1:18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1306</v>
      </c>
      <c r="H957" s="99">
        <v>1424</v>
      </c>
      <c r="I957" s="97">
        <v>1</v>
      </c>
      <c r="J957" s="100">
        <f>นครพนม!F63</f>
        <v>283077.98</v>
      </c>
      <c r="K957" s="101">
        <f>นครพนม!AP63</f>
        <v>291801.88</v>
      </c>
      <c r="L957" s="102">
        <f>นครพนม!AQ63</f>
        <v>1848491.68</v>
      </c>
      <c r="M957" s="102">
        <f>นครพนม!AR63</f>
        <v>1707112.98</v>
      </c>
      <c r="N957" s="98"/>
      <c r="O957" s="98"/>
      <c r="P957" s="98"/>
      <c r="Q957" s="90">
        <f t="shared" si="34"/>
        <v>141378.69999999995</v>
      </c>
      <c r="R957" s="91">
        <f t="shared" si="35"/>
        <v>1298.0980898876403</v>
      </c>
    </row>
    <row r="958" spans="1:18" s="109" customForma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4280621.3499999996</v>
      </c>
      <c r="K958" s="106">
        <f>SUM(K948:K957)</f>
        <v>4729487.4799999995</v>
      </c>
      <c r="L958" s="106">
        <f>SUM(L948:L957)</f>
        <v>13086918.530000001</v>
      </c>
      <c r="M958" s="106">
        <f>SUM(M948:M957)</f>
        <v>10542448.870000001</v>
      </c>
      <c r="N958" s="104">
        <v>9</v>
      </c>
      <c r="O958" s="104">
        <v>9</v>
      </c>
      <c r="P958" s="104">
        <f>N958-O958</f>
        <v>0</v>
      </c>
      <c r="Q958" s="107">
        <f t="shared" si="34"/>
        <v>2544469.66</v>
      </c>
      <c r="R958" s="108">
        <f>L958/H958</f>
        <v>660.85535171438676</v>
      </c>
    </row>
    <row r="959" spans="1:18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1307</v>
      </c>
      <c r="H960" s="99">
        <v>4840</v>
      </c>
      <c r="I960" s="97">
        <v>4</v>
      </c>
      <c r="J960" s="100">
        <f>นครพนม!F64</f>
        <v>1289837.31</v>
      </c>
      <c r="K960" s="101">
        <f>นครพนม!AP64</f>
        <v>1621907.55</v>
      </c>
      <c r="L960" s="102">
        <f>นครพนม!AQ64</f>
        <v>2448263.7000000002</v>
      </c>
      <c r="M960" s="102">
        <f>นครพนม!AR64</f>
        <v>2132334.16</v>
      </c>
      <c r="N960" s="98"/>
      <c r="O960" s="98"/>
      <c r="P960" s="98"/>
      <c r="Q960" s="90">
        <f t="shared" si="34"/>
        <v>315929.54000000004</v>
      </c>
      <c r="R960" s="91">
        <f t="shared" si="35"/>
        <v>505.83960743801657</v>
      </c>
    </row>
    <row r="961" spans="1:18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1308</v>
      </c>
      <c r="H961" s="99">
        <v>1989</v>
      </c>
      <c r="I961" s="97">
        <v>2</v>
      </c>
      <c r="J961" s="100">
        <f>นครพนม!F65</f>
        <v>723921.48</v>
      </c>
      <c r="K961" s="101">
        <f>นครพนม!AP65</f>
        <v>689325.90999999992</v>
      </c>
      <c r="L961" s="102">
        <f>นครพนม!AQ65</f>
        <v>1049422.72</v>
      </c>
      <c r="M961" s="102">
        <f>นครพนม!AR65</f>
        <v>1029186.92</v>
      </c>
      <c r="N961" s="98"/>
      <c r="O961" s="98"/>
      <c r="P961" s="98"/>
      <c r="Q961" s="90">
        <f t="shared" si="34"/>
        <v>20235.79999999993</v>
      </c>
      <c r="R961" s="91">
        <f t="shared" si="35"/>
        <v>527.61323278029158</v>
      </c>
    </row>
    <row r="962" spans="1:18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1309</v>
      </c>
      <c r="H962" s="99">
        <v>1664</v>
      </c>
      <c r="I962" s="97">
        <v>2</v>
      </c>
      <c r="J962" s="100">
        <f>นครพนม!F66</f>
        <v>348840.04</v>
      </c>
      <c r="K962" s="101">
        <f>นครพนม!AP66</f>
        <v>418839.3</v>
      </c>
      <c r="L962" s="102">
        <f>นครพนม!AQ66</f>
        <v>1386331.01</v>
      </c>
      <c r="M962" s="102">
        <f>นครพนม!AR66</f>
        <v>1462664.8900000001</v>
      </c>
      <c r="N962" s="98"/>
      <c r="O962" s="98"/>
      <c r="P962" s="98"/>
      <c r="Q962" s="90">
        <f t="shared" si="34"/>
        <v>-76333.880000000121</v>
      </c>
      <c r="R962" s="91">
        <f t="shared" si="35"/>
        <v>833.13161658653848</v>
      </c>
    </row>
    <row r="963" spans="1:18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1310</v>
      </c>
      <c r="H963" s="99">
        <v>4566</v>
      </c>
      <c r="I963" s="97">
        <v>4</v>
      </c>
      <c r="J963" s="100">
        <f>นครพนม!F67</f>
        <v>452998.13</v>
      </c>
      <c r="K963" s="101">
        <f>นครพนม!AP67</f>
        <v>684489.69</v>
      </c>
      <c r="L963" s="102">
        <f>นครพนม!AQ67</f>
        <v>1939079.87</v>
      </c>
      <c r="M963" s="102">
        <f>นครพนม!AR67</f>
        <v>1972854.03</v>
      </c>
      <c r="N963" s="98"/>
      <c r="O963" s="98"/>
      <c r="P963" s="98"/>
      <c r="Q963" s="90">
        <f t="shared" si="34"/>
        <v>-33774.159999999916</v>
      </c>
      <c r="R963" s="91">
        <f t="shared" si="35"/>
        <v>424.67802671922908</v>
      </c>
    </row>
    <row r="964" spans="1:18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1311</v>
      </c>
      <c r="H964" s="99">
        <v>3846</v>
      </c>
      <c r="I964" s="97">
        <v>3</v>
      </c>
      <c r="J964" s="100">
        <f>นครพนม!F68</f>
        <v>550295.24</v>
      </c>
      <c r="K964" s="101">
        <f>นครพนม!AP68</f>
        <v>593083.84</v>
      </c>
      <c r="L964" s="102">
        <f>นครพนม!AQ68</f>
        <v>3206781.3499999996</v>
      </c>
      <c r="M964" s="102">
        <f>นครพนม!AR68</f>
        <v>3135719.88</v>
      </c>
      <c r="N964" s="98"/>
      <c r="O964" s="98"/>
      <c r="P964" s="98"/>
      <c r="Q964" s="90">
        <f t="shared" si="34"/>
        <v>71061.469999999739</v>
      </c>
      <c r="R964" s="91">
        <f t="shared" si="35"/>
        <v>833.79650286011429</v>
      </c>
    </row>
    <row r="965" spans="1:18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1312</v>
      </c>
      <c r="H965" s="99">
        <v>2300</v>
      </c>
      <c r="I965" s="97">
        <v>2</v>
      </c>
      <c r="J965" s="100">
        <f>นครพนม!F69</f>
        <v>600527.78</v>
      </c>
      <c r="K965" s="101">
        <f>นครพนม!AP69</f>
        <v>759071.83000000007</v>
      </c>
      <c r="L965" s="102">
        <f>นครพนม!AQ69</f>
        <v>1304375.8700000001</v>
      </c>
      <c r="M965" s="102">
        <f>นครพนม!AR69</f>
        <v>1289878.56</v>
      </c>
      <c r="N965" s="98"/>
      <c r="O965" s="98"/>
      <c r="P965" s="98"/>
      <c r="Q965" s="90">
        <f t="shared" si="34"/>
        <v>14497.310000000056</v>
      </c>
      <c r="R965" s="91">
        <f t="shared" si="35"/>
        <v>567.11994347826089</v>
      </c>
    </row>
    <row r="966" spans="1:18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1313</v>
      </c>
      <c r="H966" s="99">
        <v>2685</v>
      </c>
      <c r="I966" s="97">
        <v>2</v>
      </c>
      <c r="J966" s="100">
        <f>นครพนม!F70</f>
        <v>763505.26</v>
      </c>
      <c r="K966" s="101">
        <f>นครพนม!AP70</f>
        <v>832275.95</v>
      </c>
      <c r="L966" s="102">
        <f>นครพนม!AQ70</f>
        <v>1687919.74</v>
      </c>
      <c r="M966" s="102">
        <f>นครพนม!AR70</f>
        <v>1753044.37</v>
      </c>
      <c r="N966" s="98"/>
      <c r="O966" s="98"/>
      <c r="P966" s="98"/>
      <c r="Q966" s="90">
        <f t="shared" ref="Q966:Q1028" si="36">L966-M966</f>
        <v>-65124.630000000121</v>
      </c>
      <c r="R966" s="91">
        <f t="shared" ref="R966:R1027" si="37">L966/H966</f>
        <v>628.647947858473</v>
      </c>
    </row>
    <row r="967" spans="1:18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1314</v>
      </c>
      <c r="H967" s="99">
        <v>4912</v>
      </c>
      <c r="I967" s="97">
        <v>4</v>
      </c>
      <c r="J967" s="100">
        <f>นครพนม!F71</f>
        <v>884083.22</v>
      </c>
      <c r="K967" s="101">
        <f>นครพนม!AP71</f>
        <v>850548.76</v>
      </c>
      <c r="L967" s="102">
        <f>นครพนม!AQ71</f>
        <v>1973731.8900000001</v>
      </c>
      <c r="M967" s="102">
        <f>นครพนม!AR71</f>
        <v>1867584.24</v>
      </c>
      <c r="N967" s="98"/>
      <c r="O967" s="98"/>
      <c r="P967" s="98"/>
      <c r="Q967" s="90">
        <f t="shared" si="36"/>
        <v>106147.65000000014</v>
      </c>
      <c r="R967" s="91">
        <f t="shared" si="37"/>
        <v>401.81838151465803</v>
      </c>
    </row>
    <row r="968" spans="1:18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1315</v>
      </c>
      <c r="H968" s="99">
        <v>4333</v>
      </c>
      <c r="I968" s="97">
        <v>3</v>
      </c>
      <c r="J968" s="100">
        <f>นครพนม!F72</f>
        <v>637855.17000000004</v>
      </c>
      <c r="K968" s="101">
        <f>นครพนม!AP72</f>
        <v>591651.87000000011</v>
      </c>
      <c r="L968" s="102">
        <f>นครพนม!AQ72</f>
        <v>2171523.7599999998</v>
      </c>
      <c r="M968" s="102">
        <f>นครพนม!AR72</f>
        <v>1834382.7999999998</v>
      </c>
      <c r="N968" s="98"/>
      <c r="O968" s="98"/>
      <c r="P968" s="98"/>
      <c r="Q968" s="90">
        <f t="shared" si="36"/>
        <v>337140.95999999996</v>
      </c>
      <c r="R968" s="91">
        <f t="shared" si="37"/>
        <v>501.15941841680126</v>
      </c>
    </row>
    <row r="969" spans="1:18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1316</v>
      </c>
      <c r="H969" s="99">
        <v>3150</v>
      </c>
      <c r="I969" s="97">
        <v>3</v>
      </c>
      <c r="J969" s="100">
        <f>นครพนม!F73</f>
        <v>688322.92</v>
      </c>
      <c r="K969" s="101">
        <f>นครพนม!AP73</f>
        <v>721405.65000000014</v>
      </c>
      <c r="L969" s="102">
        <f>นครพนม!AQ73</f>
        <v>1882834.6400000001</v>
      </c>
      <c r="M969" s="102">
        <f>นครพนม!AR73</f>
        <v>1754875.8099999998</v>
      </c>
      <c r="N969" s="98"/>
      <c r="O969" s="98"/>
      <c r="P969" s="98"/>
      <c r="Q969" s="90">
        <f t="shared" si="36"/>
        <v>127958.83000000031</v>
      </c>
      <c r="R969" s="91">
        <f t="shared" si="37"/>
        <v>597.72528253968255</v>
      </c>
    </row>
    <row r="970" spans="1:18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1317</v>
      </c>
      <c r="H970" s="99">
        <v>1574</v>
      </c>
      <c r="I970" s="97">
        <v>2</v>
      </c>
      <c r="J970" s="100">
        <f>นครพนม!F74</f>
        <v>953733.96</v>
      </c>
      <c r="K970" s="101">
        <f>นครพนม!AP74</f>
        <v>788299.22999999986</v>
      </c>
      <c r="L970" s="102">
        <f>นครพนม!AQ74</f>
        <v>1528243.1500000001</v>
      </c>
      <c r="M970" s="102">
        <f>นครพนม!AR74</f>
        <v>1585735.88</v>
      </c>
      <c r="N970" s="98"/>
      <c r="O970" s="98"/>
      <c r="P970" s="98"/>
      <c r="Q970" s="90">
        <f t="shared" si="36"/>
        <v>-57492.729999999749</v>
      </c>
      <c r="R970" s="91">
        <f t="shared" si="37"/>
        <v>970.92957433290985</v>
      </c>
    </row>
    <row r="971" spans="1:18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1318</v>
      </c>
      <c r="H971" s="99">
        <v>4253</v>
      </c>
      <c r="I971" s="97">
        <v>3</v>
      </c>
      <c r="J971" s="100">
        <f>นครพนม!F75</f>
        <v>766282.34</v>
      </c>
      <c r="K971" s="101">
        <f>นครพนม!AP75</f>
        <v>784684.07</v>
      </c>
      <c r="L971" s="102">
        <f>นครพนม!AQ75</f>
        <v>1627620.95</v>
      </c>
      <c r="M971" s="102">
        <f>นครพนม!AR75</f>
        <v>1582262.76</v>
      </c>
      <c r="N971" s="98"/>
      <c r="O971" s="98"/>
      <c r="P971" s="98"/>
      <c r="Q971" s="90">
        <f t="shared" si="36"/>
        <v>45358.189999999944</v>
      </c>
      <c r="R971" s="91">
        <f t="shared" si="37"/>
        <v>382.69949447448857</v>
      </c>
    </row>
    <row r="972" spans="1:18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1319</v>
      </c>
      <c r="H972" s="99">
        <v>4225</v>
      </c>
      <c r="I972" s="97">
        <v>3</v>
      </c>
      <c r="J972" s="100">
        <f>นครพนม!F76</f>
        <v>883894.66</v>
      </c>
      <c r="K972" s="101">
        <f>นครพนม!AP76</f>
        <v>906536.17</v>
      </c>
      <c r="L972" s="102">
        <f>นครพนม!AQ76</f>
        <v>1727933.67</v>
      </c>
      <c r="M972" s="102">
        <f>นครพนม!AR76</f>
        <v>1445906.8599999999</v>
      </c>
      <c r="N972" s="98"/>
      <c r="O972" s="98"/>
      <c r="P972" s="98"/>
      <c r="Q972" s="90">
        <f t="shared" si="36"/>
        <v>282026.81000000006</v>
      </c>
      <c r="R972" s="91">
        <f t="shared" si="37"/>
        <v>408.97838343195264</v>
      </c>
    </row>
    <row r="973" spans="1:18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1320</v>
      </c>
      <c r="H973" s="99">
        <v>3156</v>
      </c>
      <c r="I973" s="97">
        <v>3</v>
      </c>
      <c r="J973" s="100">
        <f>นครพนม!F77</f>
        <v>787790.71</v>
      </c>
      <c r="K973" s="101">
        <f>นครพนม!AP77</f>
        <v>549065.84</v>
      </c>
      <c r="L973" s="102">
        <f>นครพนม!AQ77</f>
        <v>1544166.58</v>
      </c>
      <c r="M973" s="102">
        <f>นครพนม!AR77</f>
        <v>1621677.38</v>
      </c>
      <c r="N973" s="98"/>
      <c r="O973" s="98"/>
      <c r="P973" s="98"/>
      <c r="Q973" s="90">
        <f t="shared" si="36"/>
        <v>-77510.799999999814</v>
      </c>
      <c r="R973" s="91">
        <f t="shared" si="37"/>
        <v>489.27965145754121</v>
      </c>
    </row>
    <row r="974" spans="1:18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1321</v>
      </c>
      <c r="H974" s="99">
        <v>2114</v>
      </c>
      <c r="I974" s="97">
        <v>2</v>
      </c>
      <c r="J974" s="100">
        <f>นครพนม!F78</f>
        <v>522197.23</v>
      </c>
      <c r="K974" s="101">
        <f>นครพนม!AP78</f>
        <v>609276.74</v>
      </c>
      <c r="L974" s="102">
        <f>นครพนม!AQ78</f>
        <v>1570623.57</v>
      </c>
      <c r="M974" s="102">
        <f>นครพนม!AR78</f>
        <v>1537020.07</v>
      </c>
      <c r="N974" s="98"/>
      <c r="O974" s="98"/>
      <c r="P974" s="98"/>
      <c r="Q974" s="90">
        <f t="shared" si="36"/>
        <v>33603.5</v>
      </c>
      <c r="R974" s="91">
        <f t="shared" si="37"/>
        <v>742.96289971617784</v>
      </c>
    </row>
    <row r="975" spans="1:18" s="109" customForma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SUM(J959:J973)</f>
        <v>10331888.219999999</v>
      </c>
      <c r="K975" s="106">
        <f>SUM(K959:K973)</f>
        <v>10791185.66</v>
      </c>
      <c r="L975" s="106">
        <f>SUM(L959:L973)</f>
        <v>25478228.899999999</v>
      </c>
      <c r="M975" s="106">
        <f>SUM(M959:M973)</f>
        <v>24468108.539999999</v>
      </c>
      <c r="N975" s="104">
        <v>15</v>
      </c>
      <c r="O975" s="104">
        <v>15</v>
      </c>
      <c r="P975" s="104">
        <f>N975-O975</f>
        <v>0</v>
      </c>
      <c r="Q975" s="107">
        <f t="shared" si="36"/>
        <v>1010120.3599999994</v>
      </c>
      <c r="R975" s="108">
        <f>L975/H975</f>
        <v>536.46282399511506</v>
      </c>
    </row>
    <row r="976" spans="1:18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1322</v>
      </c>
      <c r="H977" s="99">
        <v>3378</v>
      </c>
      <c r="I977" s="97">
        <v>3</v>
      </c>
      <c r="J977" s="100">
        <f>นครพนม!F79</f>
        <v>66092.34</v>
      </c>
      <c r="K977" s="101">
        <f>นครพนม!AP79</f>
        <v>313092.28999999998</v>
      </c>
      <c r="L977" s="102">
        <f>นครพนม!AQ79</f>
        <v>1652232.97</v>
      </c>
      <c r="M977" s="102">
        <f>นครพนม!AR79</f>
        <v>1317371.78</v>
      </c>
      <c r="N977" s="98"/>
      <c r="O977" s="98"/>
      <c r="P977" s="98"/>
      <c r="Q977" s="90">
        <f t="shared" si="36"/>
        <v>334861.18999999994</v>
      </c>
      <c r="R977" s="91">
        <f t="shared" si="37"/>
        <v>489.11574008288926</v>
      </c>
    </row>
    <row r="978" spans="1:18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1323</v>
      </c>
      <c r="H978" s="99">
        <v>2146</v>
      </c>
      <c r="I978" s="97">
        <v>2</v>
      </c>
      <c r="J978" s="100">
        <f>นครพนม!F80</f>
        <v>85514.49</v>
      </c>
      <c r="K978" s="101">
        <f>นครพนม!AP80</f>
        <v>-31961.190000000002</v>
      </c>
      <c r="L978" s="102">
        <f>นครพนม!AQ80</f>
        <v>1572275.4</v>
      </c>
      <c r="M978" s="102">
        <f>นครพนม!AR80</f>
        <v>1536936.15</v>
      </c>
      <c r="N978" s="98"/>
      <c r="O978" s="98"/>
      <c r="P978" s="98"/>
      <c r="Q978" s="90">
        <f t="shared" si="36"/>
        <v>35339.25</v>
      </c>
      <c r="R978" s="91">
        <f t="shared" si="37"/>
        <v>732.65396085740906</v>
      </c>
    </row>
    <row r="979" spans="1:18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1324</v>
      </c>
      <c r="H979" s="99">
        <v>4006</v>
      </c>
      <c r="I979" s="97">
        <v>3</v>
      </c>
      <c r="J979" s="100">
        <f>นครพนม!F81</f>
        <v>488189.34</v>
      </c>
      <c r="K979" s="101">
        <f>นครพนม!AP81</f>
        <v>329965.28000000003</v>
      </c>
      <c r="L979" s="102">
        <f>นครพนม!AQ81</f>
        <v>2498280.08</v>
      </c>
      <c r="M979" s="102">
        <f>นครพนม!AR81</f>
        <v>2273934.5</v>
      </c>
      <c r="N979" s="98"/>
      <c r="O979" s="98"/>
      <c r="P979" s="98"/>
      <c r="Q979" s="90">
        <f t="shared" si="36"/>
        <v>224345.58000000007</v>
      </c>
      <c r="R979" s="91">
        <f t="shared" si="37"/>
        <v>623.6345681477784</v>
      </c>
    </row>
    <row r="980" spans="1:18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1325</v>
      </c>
      <c r="H980" s="99">
        <v>2776</v>
      </c>
      <c r="I980" s="97">
        <v>2</v>
      </c>
      <c r="J980" s="100">
        <f>นครพนม!F82</f>
        <v>327764.21000000002</v>
      </c>
      <c r="K980" s="101">
        <f>นครพนม!AP82</f>
        <v>379201.68</v>
      </c>
      <c r="L980" s="102">
        <f>นครพนม!AQ82</f>
        <v>1685409.9100000001</v>
      </c>
      <c r="M980" s="102">
        <f>นครพนม!AR82</f>
        <v>1395928.1</v>
      </c>
      <c r="N980" s="98"/>
      <c r="O980" s="98"/>
      <c r="P980" s="98"/>
      <c r="Q980" s="90">
        <f t="shared" si="36"/>
        <v>289481.81000000006</v>
      </c>
      <c r="R980" s="91">
        <f t="shared" si="37"/>
        <v>607.13613472622478</v>
      </c>
    </row>
    <row r="981" spans="1:18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1326</v>
      </c>
      <c r="H981" s="99">
        <v>2929</v>
      </c>
      <c r="I981" s="97">
        <v>2</v>
      </c>
      <c r="J981" s="100">
        <f>นครพนม!F83</f>
        <v>431870.81</v>
      </c>
      <c r="K981" s="101">
        <f>นครพนม!AP83</f>
        <v>931660.19</v>
      </c>
      <c r="L981" s="102">
        <f>นครพนม!AQ83</f>
        <v>2480109.09</v>
      </c>
      <c r="M981" s="102">
        <f>นครพนม!AR83</f>
        <v>2144817.8600000003</v>
      </c>
      <c r="N981" s="98"/>
      <c r="O981" s="98"/>
      <c r="P981" s="98"/>
      <c r="Q981" s="90">
        <f t="shared" si="36"/>
        <v>335291.22999999952</v>
      </c>
      <c r="R981" s="91">
        <f t="shared" si="37"/>
        <v>846.74260498463639</v>
      </c>
    </row>
    <row r="982" spans="1:18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1327</v>
      </c>
      <c r="H982" s="99">
        <v>1882</v>
      </c>
      <c r="I982" s="97">
        <v>2</v>
      </c>
      <c r="J982" s="100">
        <f>นครพนม!F84</f>
        <v>164033.97</v>
      </c>
      <c r="K982" s="101">
        <f>นครพนม!AP84</f>
        <v>344033.07</v>
      </c>
      <c r="L982" s="102">
        <f>นครพนม!AQ84</f>
        <v>1781971.33</v>
      </c>
      <c r="M982" s="102">
        <f>นครพนม!AR84</f>
        <v>1617952.96</v>
      </c>
      <c r="N982" s="98"/>
      <c r="O982" s="98"/>
      <c r="P982" s="98"/>
      <c r="Q982" s="90">
        <f t="shared" si="36"/>
        <v>164018.37000000011</v>
      </c>
      <c r="R982" s="91">
        <f t="shared" si="37"/>
        <v>946.84980340063771</v>
      </c>
    </row>
    <row r="983" spans="1:18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1328</v>
      </c>
      <c r="H983" s="99">
        <v>2733</v>
      </c>
      <c r="I983" s="97">
        <v>2</v>
      </c>
      <c r="J983" s="100">
        <f>นครพนม!F85</f>
        <v>687305.6</v>
      </c>
      <c r="K983" s="101">
        <f>นครพนม!AP85</f>
        <v>606448.60000000009</v>
      </c>
      <c r="L983" s="102">
        <f>นครพนม!AQ85</f>
        <v>1643083.69</v>
      </c>
      <c r="M983" s="102">
        <f>นครพนม!AR85</f>
        <v>1530283.33</v>
      </c>
      <c r="N983" s="98"/>
      <c r="O983" s="98"/>
      <c r="P983" s="98"/>
      <c r="Q983" s="90">
        <f t="shared" si="36"/>
        <v>112800.35999999987</v>
      </c>
      <c r="R983" s="91">
        <f t="shared" si="37"/>
        <v>601.20149652396628</v>
      </c>
    </row>
    <row r="984" spans="1:18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1329</v>
      </c>
      <c r="H984" s="99">
        <v>1930</v>
      </c>
      <c r="I984" s="97">
        <v>2</v>
      </c>
      <c r="J984" s="100">
        <f>นครพนม!F86</f>
        <v>225044.98</v>
      </c>
      <c r="K984" s="101">
        <f>นครพนม!AP86</f>
        <v>572409.62000000011</v>
      </c>
      <c r="L984" s="102">
        <f>นครพนม!AQ86</f>
        <v>1267063.0699999998</v>
      </c>
      <c r="M984" s="102">
        <f>นครพนม!AR86</f>
        <v>1143004.6299999999</v>
      </c>
      <c r="N984" s="98"/>
      <c r="O984" s="98"/>
      <c r="P984" s="98"/>
      <c r="Q984" s="90">
        <f t="shared" si="36"/>
        <v>124058.43999999994</v>
      </c>
      <c r="R984" s="91">
        <f t="shared" si="37"/>
        <v>656.50936269430042</v>
      </c>
    </row>
    <row r="985" spans="1:18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1330</v>
      </c>
      <c r="H985" s="99">
        <v>2859</v>
      </c>
      <c r="I985" s="97">
        <v>2</v>
      </c>
      <c r="J985" s="100">
        <f>นครพนม!F87</f>
        <v>448621.34</v>
      </c>
      <c r="K985" s="101">
        <f>นครพนม!AP87</f>
        <v>475077.80000000005</v>
      </c>
      <c r="L985" s="102">
        <f>นครพนม!AQ87</f>
        <v>2117374.65</v>
      </c>
      <c r="M985" s="102">
        <f>นครพนม!AR87</f>
        <v>2111834.85</v>
      </c>
      <c r="N985" s="98"/>
      <c r="O985" s="98"/>
      <c r="P985" s="98"/>
      <c r="Q985" s="90">
        <f t="shared" si="36"/>
        <v>5539.7999999998137</v>
      </c>
      <c r="R985" s="91">
        <f t="shared" si="37"/>
        <v>740.59973767051417</v>
      </c>
    </row>
    <row r="986" spans="1:18" s="191" customFormat="1" x14ac:dyDescent="0.7">
      <c r="A986" s="186">
        <v>11</v>
      </c>
      <c r="B986" s="187" t="s">
        <v>44</v>
      </c>
      <c r="C986" s="187" t="s">
        <v>545</v>
      </c>
      <c r="D986" s="187" t="s">
        <v>93</v>
      </c>
      <c r="E986" s="187" t="s">
        <v>546</v>
      </c>
      <c r="F986" s="187" t="s">
        <v>166</v>
      </c>
      <c r="G986" s="98" t="s">
        <v>1331</v>
      </c>
      <c r="H986" s="188">
        <v>1615</v>
      </c>
      <c r="I986" s="186">
        <v>2</v>
      </c>
      <c r="J986" s="100">
        <f>นครพนม!F88</f>
        <v>477483.48</v>
      </c>
      <c r="K986" s="101">
        <f>นครพนม!AP88</f>
        <v>257898.39999999997</v>
      </c>
      <c r="L986" s="102">
        <f>นครพนม!AQ88</f>
        <v>1894825.94</v>
      </c>
      <c r="M986" s="102">
        <f>นครพนม!AR88</f>
        <v>1839965.02</v>
      </c>
      <c r="N986" s="187"/>
      <c r="O986" s="187"/>
      <c r="P986" s="187"/>
      <c r="Q986" s="189">
        <f t="shared" si="36"/>
        <v>54860.919999999925</v>
      </c>
      <c r="R986" s="190">
        <f t="shared" si="37"/>
        <v>1173.2668359133127</v>
      </c>
    </row>
    <row r="987" spans="1:18" s="109" customForma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3401920.56</v>
      </c>
      <c r="K987" s="106">
        <f>SUM(K976:K986)</f>
        <v>4177825.7399999998</v>
      </c>
      <c r="L987" s="106">
        <f>SUM(L976:L986)</f>
        <v>18592626.129999999</v>
      </c>
      <c r="M987" s="106">
        <f>SUM(M976:M986)</f>
        <v>16912029.180000003</v>
      </c>
      <c r="N987" s="104">
        <v>10</v>
      </c>
      <c r="O987" s="104">
        <v>10</v>
      </c>
      <c r="P987" s="104">
        <f>N987-O987</f>
        <v>0</v>
      </c>
      <c r="Q987" s="107">
        <f t="shared" si="36"/>
        <v>1680596.9499999955</v>
      </c>
      <c r="R987" s="108">
        <f>L987/H987</f>
        <v>708.18260569817926</v>
      </c>
    </row>
    <row r="988" spans="1:18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1332</v>
      </c>
      <c r="H989" s="99">
        <v>3691</v>
      </c>
      <c r="I989" s="97">
        <v>3</v>
      </c>
      <c r="J989" s="100">
        <f>นครพนม!F89</f>
        <v>362274.2</v>
      </c>
      <c r="K989" s="101">
        <f>นครพนม!AP89</f>
        <v>363569.77</v>
      </c>
      <c r="L989" s="102">
        <f>นครพนม!AQ89</f>
        <v>1235489.49</v>
      </c>
      <c r="M989" s="102">
        <f>นครพนม!AR89</f>
        <v>945513.52</v>
      </c>
      <c r="N989" s="98"/>
      <c r="O989" s="98"/>
      <c r="P989" s="98"/>
      <c r="Q989" s="90">
        <f t="shared" si="36"/>
        <v>289975.96999999997</v>
      </c>
      <c r="R989" s="91">
        <f t="shared" si="37"/>
        <v>334.73028718504469</v>
      </c>
    </row>
    <row r="990" spans="1:18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1333</v>
      </c>
      <c r="H990" s="99">
        <v>1589</v>
      </c>
      <c r="I990" s="97">
        <v>2</v>
      </c>
      <c r="J990" s="100">
        <f>นครพนม!F90</f>
        <v>549123.51</v>
      </c>
      <c r="K990" s="101">
        <f>นครพนม!AP90</f>
        <v>565869.63</v>
      </c>
      <c r="L990" s="102">
        <f>นครพนม!AQ90</f>
        <v>1881200.65</v>
      </c>
      <c r="M990" s="102">
        <f>นครพนม!AR90</f>
        <v>1668370.58</v>
      </c>
      <c r="N990" s="98"/>
      <c r="O990" s="98"/>
      <c r="P990" s="98"/>
      <c r="Q990" s="90">
        <f t="shared" si="36"/>
        <v>212830.06999999983</v>
      </c>
      <c r="R990" s="91">
        <f t="shared" si="37"/>
        <v>1183.8896475770925</v>
      </c>
    </row>
    <row r="991" spans="1:18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1334</v>
      </c>
      <c r="H991" s="99">
        <v>3400</v>
      </c>
      <c r="I991" s="97">
        <v>3</v>
      </c>
      <c r="J991" s="100">
        <f>นครพนม!F91</f>
        <v>494525.41</v>
      </c>
      <c r="K991" s="101">
        <f>นครพนม!AP91</f>
        <v>531931.03999999992</v>
      </c>
      <c r="L991" s="102">
        <f>นครพนม!AQ91</f>
        <v>2041334.42</v>
      </c>
      <c r="M991" s="102">
        <f>นครพนม!AR91</f>
        <v>1655186.7899999998</v>
      </c>
      <c r="N991" s="98"/>
      <c r="O991" s="98"/>
      <c r="P991" s="98"/>
      <c r="Q991" s="90">
        <f t="shared" si="36"/>
        <v>386147.63000000012</v>
      </c>
      <c r="R991" s="91">
        <f t="shared" si="37"/>
        <v>600.39247647058824</v>
      </c>
    </row>
    <row r="992" spans="1:18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1335</v>
      </c>
      <c r="H992" s="99">
        <v>2389</v>
      </c>
      <c r="I992" s="97">
        <v>2</v>
      </c>
      <c r="J992" s="100">
        <f>นครพนม!F92</f>
        <v>442324.31</v>
      </c>
      <c r="K992" s="101">
        <f>นครพนม!AP92</f>
        <v>490392.33999999997</v>
      </c>
      <c r="L992" s="102">
        <f>นครพนม!AQ92</f>
        <v>1716792.56</v>
      </c>
      <c r="M992" s="102">
        <f>นครพนม!AR92</f>
        <v>1412968.8800000001</v>
      </c>
      <c r="N992" s="98"/>
      <c r="O992" s="98"/>
      <c r="P992" s="98"/>
      <c r="Q992" s="90">
        <f t="shared" si="36"/>
        <v>303823.67999999993</v>
      </c>
      <c r="R992" s="91">
        <f t="shared" si="37"/>
        <v>718.62392632900799</v>
      </c>
    </row>
    <row r="993" spans="1:18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1336</v>
      </c>
      <c r="H993" s="99">
        <v>2341</v>
      </c>
      <c r="I993" s="97">
        <v>2</v>
      </c>
      <c r="J993" s="100">
        <f>นครพนม!F93</f>
        <v>442920.44</v>
      </c>
      <c r="K993" s="101">
        <f>นครพนม!AP93</f>
        <v>470191.29</v>
      </c>
      <c r="L993" s="102">
        <f>นครพนม!AQ93</f>
        <v>1957175.25</v>
      </c>
      <c r="M993" s="102">
        <f>นครพนม!AR93</f>
        <v>1516351.89</v>
      </c>
      <c r="N993" s="98"/>
      <c r="O993" s="98"/>
      <c r="P993" s="98"/>
      <c r="Q993" s="90">
        <f t="shared" si="36"/>
        <v>440823.3600000001</v>
      </c>
      <c r="R993" s="91">
        <f t="shared" si="37"/>
        <v>836.04239641178981</v>
      </c>
    </row>
    <row r="994" spans="1:18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1337</v>
      </c>
      <c r="H994" s="99">
        <v>1781</v>
      </c>
      <c r="I994" s="97">
        <v>2</v>
      </c>
      <c r="J994" s="100">
        <f>นครพนม!F94</f>
        <v>463260.62</v>
      </c>
      <c r="K994" s="101">
        <f>นครพนม!AP94</f>
        <v>503590.88</v>
      </c>
      <c r="L994" s="102">
        <f>นครพนม!AQ94</f>
        <v>1175737.1800000002</v>
      </c>
      <c r="M994" s="102">
        <f>นครพนม!AR94</f>
        <v>922817.07000000007</v>
      </c>
      <c r="N994" s="98"/>
      <c r="O994" s="98"/>
      <c r="P994" s="98"/>
      <c r="Q994" s="90">
        <f t="shared" si="36"/>
        <v>252920.1100000001</v>
      </c>
      <c r="R994" s="91">
        <f t="shared" si="37"/>
        <v>660.15563166760262</v>
      </c>
    </row>
    <row r="995" spans="1:18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1338</v>
      </c>
      <c r="H995" s="99">
        <v>2682</v>
      </c>
      <c r="I995" s="97">
        <v>2</v>
      </c>
      <c r="J995" s="100">
        <f>นครพนม!F95</f>
        <v>135837.51999999999</v>
      </c>
      <c r="K995" s="101">
        <f>นครพนม!AP95</f>
        <v>319475.39</v>
      </c>
      <c r="L995" s="102">
        <f>นครพนม!AQ95</f>
        <v>2086953.6400000001</v>
      </c>
      <c r="M995" s="102">
        <f>นครพนม!AR95</f>
        <v>1877672.2700000003</v>
      </c>
      <c r="N995" s="98"/>
      <c r="O995" s="98"/>
      <c r="P995" s="98"/>
      <c r="Q995" s="90">
        <f t="shared" si="36"/>
        <v>209281.36999999988</v>
      </c>
      <c r="R995" s="91">
        <f t="shared" si="37"/>
        <v>778.13334824757646</v>
      </c>
    </row>
    <row r="996" spans="1:18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1339</v>
      </c>
      <c r="H996" s="99">
        <v>1785</v>
      </c>
      <c r="I996" s="97">
        <v>2</v>
      </c>
      <c r="J996" s="100">
        <f>นครพนม!F96</f>
        <v>127300.07</v>
      </c>
      <c r="K996" s="101">
        <f>นครพนม!AP96</f>
        <v>126689.58000000002</v>
      </c>
      <c r="L996" s="102">
        <f>นครพนม!AQ96</f>
        <v>1478808.6800000002</v>
      </c>
      <c r="M996" s="102">
        <f>นครพนม!AR96</f>
        <v>1490425.0899999999</v>
      </c>
      <c r="N996" s="98"/>
      <c r="O996" s="98"/>
      <c r="P996" s="98"/>
      <c r="Q996" s="90">
        <f t="shared" si="36"/>
        <v>-11616.409999999683</v>
      </c>
      <c r="R996" s="91">
        <f t="shared" si="37"/>
        <v>828.46424649859955</v>
      </c>
    </row>
    <row r="997" spans="1:18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1340</v>
      </c>
      <c r="H997" s="99">
        <v>3086</v>
      </c>
      <c r="I997" s="97">
        <v>3</v>
      </c>
      <c r="J997" s="100">
        <f>นครพนม!F97</f>
        <v>578461.02</v>
      </c>
      <c r="K997" s="101">
        <f>นครพนม!AP97</f>
        <v>691605.73</v>
      </c>
      <c r="L997" s="102">
        <f>นครพนม!AQ97</f>
        <v>1962867.41</v>
      </c>
      <c r="M997" s="102">
        <f>นครพนม!AR97</f>
        <v>1575104.87</v>
      </c>
      <c r="N997" s="98"/>
      <c r="O997" s="98"/>
      <c r="P997" s="98"/>
      <c r="Q997" s="90">
        <f t="shared" si="36"/>
        <v>387762.5399999998</v>
      </c>
      <c r="R997" s="91">
        <f t="shared" si="37"/>
        <v>636.05554439403761</v>
      </c>
    </row>
    <row r="998" spans="1:18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1341</v>
      </c>
      <c r="H998" s="99">
        <v>2935</v>
      </c>
      <c r="I998" s="97">
        <v>2</v>
      </c>
      <c r="J998" s="100">
        <f>นครพนม!F98</f>
        <v>736993.17</v>
      </c>
      <c r="K998" s="101">
        <f>นครพนม!AP98</f>
        <v>795148.43</v>
      </c>
      <c r="L998" s="102">
        <f>นครพนม!AQ98</f>
        <v>2373576.06</v>
      </c>
      <c r="M998" s="102">
        <f>นครพนม!AR98</f>
        <v>1686627.0699999998</v>
      </c>
      <c r="N998" s="98"/>
      <c r="O998" s="98"/>
      <c r="P998" s="98"/>
      <c r="Q998" s="90">
        <f t="shared" si="36"/>
        <v>686948.99000000022</v>
      </c>
      <c r="R998" s="91">
        <f t="shared" si="37"/>
        <v>808.71416013628618</v>
      </c>
    </row>
    <row r="999" spans="1:18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1342</v>
      </c>
      <c r="H999" s="99">
        <v>3083</v>
      </c>
      <c r="I999" s="97">
        <v>3</v>
      </c>
      <c r="J999" s="100">
        <f>นครพนม!F99</f>
        <v>604122.06000000006</v>
      </c>
      <c r="K999" s="101">
        <f>นครพนม!AP99</f>
        <v>783571.21000000008</v>
      </c>
      <c r="L999" s="102">
        <f>นครพนม!AQ99</f>
        <v>2383507.0100000002</v>
      </c>
      <c r="M999" s="102">
        <f>นครพนม!AR99</f>
        <v>1747033.33</v>
      </c>
      <c r="N999" s="98"/>
      <c r="O999" s="98"/>
      <c r="P999" s="98"/>
      <c r="Q999" s="90">
        <f t="shared" si="36"/>
        <v>636473.68000000017</v>
      </c>
      <c r="R999" s="91">
        <f t="shared" si="37"/>
        <v>773.11288031138508</v>
      </c>
    </row>
    <row r="1000" spans="1:18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1343</v>
      </c>
      <c r="H1000" s="99">
        <v>2178</v>
      </c>
      <c r="I1000" s="97">
        <v>2</v>
      </c>
      <c r="J1000" s="100">
        <f>นครพนม!F100</f>
        <v>239071.63</v>
      </c>
      <c r="K1000" s="101">
        <f>นครพนม!AP100</f>
        <v>297306.21000000002</v>
      </c>
      <c r="L1000" s="102">
        <f>นครพนม!AQ100</f>
        <v>964133.61</v>
      </c>
      <c r="M1000" s="102">
        <f>นครพนม!AR100</f>
        <v>1138775.79</v>
      </c>
      <c r="N1000" s="98"/>
      <c r="O1000" s="98"/>
      <c r="P1000" s="98"/>
      <c r="Q1000" s="90">
        <f t="shared" si="36"/>
        <v>-174642.18000000005</v>
      </c>
      <c r="R1000" s="91">
        <f t="shared" si="37"/>
        <v>442.66924242424244</v>
      </c>
    </row>
    <row r="1001" spans="1:18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1344</v>
      </c>
      <c r="H1001" s="99">
        <v>1955</v>
      </c>
      <c r="I1001" s="97">
        <v>2</v>
      </c>
      <c r="J1001" s="100">
        <f>นครพนม!F101</f>
        <v>368352.26</v>
      </c>
      <c r="K1001" s="101">
        <f>นครพนม!AP101</f>
        <v>359810.97000000003</v>
      </c>
      <c r="L1001" s="102">
        <f>นครพนม!AQ101</f>
        <v>1445691.78</v>
      </c>
      <c r="M1001" s="102">
        <f>นครพนม!AR101</f>
        <v>1461147.99</v>
      </c>
      <c r="N1001" s="98"/>
      <c r="O1001" s="98"/>
      <c r="P1001" s="98"/>
      <c r="Q1001" s="90">
        <f t="shared" si="36"/>
        <v>-15456.209999999963</v>
      </c>
      <c r="R1001" s="91">
        <f t="shared" si="37"/>
        <v>739.4842864450128</v>
      </c>
    </row>
    <row r="1002" spans="1:18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1345</v>
      </c>
      <c r="H1002" s="99">
        <v>2753</v>
      </c>
      <c r="I1002" s="97">
        <v>2</v>
      </c>
      <c r="J1002" s="100">
        <f>นครพนม!F102</f>
        <v>223824.42</v>
      </c>
      <c r="K1002" s="101">
        <f>นครพนม!AP102</f>
        <v>298967.15000000002</v>
      </c>
      <c r="L1002" s="102">
        <f>นครพนม!AQ102</f>
        <v>3807679.29</v>
      </c>
      <c r="M1002" s="102">
        <f>นครพนม!AR102</f>
        <v>3977522.55</v>
      </c>
      <c r="N1002" s="98"/>
      <c r="O1002" s="98"/>
      <c r="P1002" s="98"/>
      <c r="Q1002" s="90">
        <f t="shared" si="36"/>
        <v>-169843.25999999978</v>
      </c>
      <c r="R1002" s="91">
        <f t="shared" si="37"/>
        <v>1383.1018125681076</v>
      </c>
    </row>
    <row r="1003" spans="1:18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1346</v>
      </c>
      <c r="H1003" s="99">
        <v>2934</v>
      </c>
      <c r="I1003" s="97">
        <v>2</v>
      </c>
      <c r="J1003" s="100">
        <f>นครพนม!F103</f>
        <v>89376.25</v>
      </c>
      <c r="K1003" s="101">
        <f>นครพนม!AP103</f>
        <v>209035.13</v>
      </c>
      <c r="L1003" s="102">
        <f>นครพนม!AQ103</f>
        <v>1988142.5899999999</v>
      </c>
      <c r="M1003" s="102">
        <f>นครพนม!AR103</f>
        <v>1792158.3599999999</v>
      </c>
      <c r="N1003" s="98"/>
      <c r="O1003" s="98"/>
      <c r="P1003" s="98"/>
      <c r="Q1003" s="90">
        <f t="shared" si="36"/>
        <v>195984.22999999998</v>
      </c>
      <c r="R1003" s="91">
        <f t="shared" si="37"/>
        <v>677.62187798227671</v>
      </c>
    </row>
    <row r="1004" spans="1:18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1347</v>
      </c>
      <c r="H1004" s="99">
        <v>3440</v>
      </c>
      <c r="I1004" s="97">
        <v>3</v>
      </c>
      <c r="J1004" s="100">
        <f>นครพนม!F104</f>
        <v>624359.75</v>
      </c>
      <c r="K1004" s="101">
        <f>นครพนม!AP104</f>
        <v>1024944.77</v>
      </c>
      <c r="L1004" s="102">
        <f>นครพนม!AQ104</f>
        <v>1468384.6600000001</v>
      </c>
      <c r="M1004" s="102">
        <f>นครพนม!AR104</f>
        <v>1430772.0499999998</v>
      </c>
      <c r="N1004" s="98"/>
      <c r="O1004" s="98"/>
      <c r="P1004" s="98"/>
      <c r="Q1004" s="90">
        <f t="shared" si="36"/>
        <v>37612.610000000335</v>
      </c>
      <c r="R1004" s="91">
        <f t="shared" si="37"/>
        <v>426.85600581395352</v>
      </c>
    </row>
    <row r="1005" spans="1:18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1348</v>
      </c>
      <c r="H1005" s="99">
        <v>1937</v>
      </c>
      <c r="I1005" s="97">
        <v>2</v>
      </c>
      <c r="J1005" s="100">
        <f>นครพนม!F105</f>
        <v>280918.03000000003</v>
      </c>
      <c r="K1005" s="101">
        <f>นครพนม!AP105</f>
        <v>286216.21000000002</v>
      </c>
      <c r="L1005" s="102">
        <f>นครพนม!AQ105</f>
        <v>1898644.43</v>
      </c>
      <c r="M1005" s="102">
        <f>นครพนม!AR105</f>
        <v>1703217.18</v>
      </c>
      <c r="N1005" s="98"/>
      <c r="O1005" s="98"/>
      <c r="P1005" s="98"/>
      <c r="Q1005" s="90">
        <f t="shared" si="36"/>
        <v>195427.25</v>
      </c>
      <c r="R1005" s="91">
        <f t="shared" si="37"/>
        <v>980.19846670108416</v>
      </c>
    </row>
    <row r="1006" spans="1:18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1349</v>
      </c>
      <c r="H1006" s="99">
        <v>2642</v>
      </c>
      <c r="I1006" s="97">
        <v>2</v>
      </c>
      <c r="J1006" s="100">
        <f>นครพนม!F106</f>
        <v>455249.02</v>
      </c>
      <c r="K1006" s="101">
        <f>นครพนม!AP106</f>
        <v>465358.76</v>
      </c>
      <c r="L1006" s="102">
        <f>นครพนม!AQ106</f>
        <v>2017935.7200000002</v>
      </c>
      <c r="M1006" s="102">
        <f>นครพนม!AR106</f>
        <v>1725822.28</v>
      </c>
      <c r="N1006" s="98"/>
      <c r="O1006" s="98"/>
      <c r="P1006" s="98"/>
      <c r="Q1006" s="90">
        <f t="shared" si="36"/>
        <v>292113.44000000018</v>
      </c>
      <c r="R1006" s="91">
        <f t="shared" si="37"/>
        <v>763.79096139288424</v>
      </c>
    </row>
    <row r="1007" spans="1:18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1350</v>
      </c>
      <c r="H1007" s="99">
        <v>2293</v>
      </c>
      <c r="I1007" s="97">
        <v>2</v>
      </c>
      <c r="J1007" s="100">
        <f>นครพนม!F107</f>
        <v>1229996.08</v>
      </c>
      <c r="K1007" s="101">
        <f>นครพนม!AP107</f>
        <v>1268875.53</v>
      </c>
      <c r="L1007" s="102">
        <f>นครพนม!AQ107</f>
        <v>1430904.77</v>
      </c>
      <c r="M1007" s="102">
        <f>นครพนม!AR107</f>
        <v>989207.22</v>
      </c>
      <c r="N1007" s="98"/>
      <c r="O1007" s="98"/>
      <c r="P1007" s="98"/>
      <c r="Q1007" s="90">
        <f t="shared" si="36"/>
        <v>441697.55000000005</v>
      </c>
      <c r="R1007" s="91">
        <f t="shared" si="37"/>
        <v>624.03173571740081</v>
      </c>
    </row>
    <row r="1008" spans="1:18" s="109" customFormat="1" x14ac:dyDescent="0.7">
      <c r="A1008" s="103">
        <v>7</v>
      </c>
      <c r="B1008" s="104" t="s">
        <v>44</v>
      </c>
      <c r="C1008" s="104"/>
      <c r="D1008" s="104"/>
      <c r="E1008" s="192" t="s">
        <v>63</v>
      </c>
      <c r="F1008" s="192"/>
      <c r="G1008" s="192" t="s">
        <v>552</v>
      </c>
      <c r="H1008" s="110">
        <f>SUM(H988:H1007)</f>
        <v>48894</v>
      </c>
      <c r="I1008" s="103"/>
      <c r="J1008" s="106">
        <f>SUM(J988:J1007)</f>
        <v>8448289.7699999996</v>
      </c>
      <c r="K1008" s="106">
        <f>SUM(K988:K1007)</f>
        <v>9852550.0199999996</v>
      </c>
      <c r="L1008" s="106">
        <f>SUM(L988:L1007)</f>
        <v>35314959.200000003</v>
      </c>
      <c r="M1008" s="106">
        <f>SUM(M988:M1007)</f>
        <v>30716694.780000001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4598264.4200000018</v>
      </c>
      <c r="R1008" s="108">
        <f>L1008/H1008</f>
        <v>722.27592751666873</v>
      </c>
    </row>
    <row r="1009" spans="1:18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1351</v>
      </c>
      <c r="H1010" s="99">
        <v>2877</v>
      </c>
      <c r="I1010" s="97">
        <v>2</v>
      </c>
      <c r="J1010" s="100">
        <f>นครพนม!F108</f>
        <v>240292.8</v>
      </c>
      <c r="K1010" s="101">
        <f>นครพนม!AP108</f>
        <v>289974.77999999997</v>
      </c>
      <c r="L1010" s="102">
        <f>นครพนม!AQ108</f>
        <v>1802065.8399999999</v>
      </c>
      <c r="M1010" s="102">
        <f>นครพนม!AR108</f>
        <v>1638278.5400000003</v>
      </c>
      <c r="N1010" s="98"/>
      <c r="O1010" s="98"/>
      <c r="P1010" s="98"/>
      <c r="Q1010" s="90">
        <f t="shared" si="36"/>
        <v>163787.29999999958</v>
      </c>
      <c r="R1010" s="91">
        <f t="shared" si="37"/>
        <v>626.36977407021197</v>
      </c>
    </row>
    <row r="1011" spans="1:18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1352</v>
      </c>
      <c r="H1011" s="99">
        <v>2927</v>
      </c>
      <c r="I1011" s="97">
        <v>2</v>
      </c>
      <c r="J1011" s="100">
        <f>นครพนม!F109</f>
        <v>857515.76</v>
      </c>
      <c r="K1011" s="101">
        <f>นครพนม!AP109</f>
        <v>885002.70000000007</v>
      </c>
      <c r="L1011" s="102">
        <f>นครพนม!AQ109</f>
        <v>1491419.87</v>
      </c>
      <c r="M1011" s="102">
        <f>นครพนม!AR109</f>
        <v>1169511.06</v>
      </c>
      <c r="N1011" s="98"/>
      <c r="O1011" s="98"/>
      <c r="P1011" s="98"/>
      <c r="Q1011" s="90">
        <f t="shared" si="36"/>
        <v>321908.81000000006</v>
      </c>
      <c r="R1011" s="91">
        <f t="shared" si="37"/>
        <v>509.53873249060473</v>
      </c>
    </row>
    <row r="1012" spans="1:18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1353</v>
      </c>
      <c r="H1012" s="99">
        <v>4184</v>
      </c>
      <c r="I1012" s="97">
        <v>3</v>
      </c>
      <c r="J1012" s="100">
        <f>นครพนม!F110</f>
        <v>280256.17</v>
      </c>
      <c r="K1012" s="101">
        <f>นครพนม!AP110</f>
        <v>326882.46000000002</v>
      </c>
      <c r="L1012" s="102">
        <f>นครพนม!AQ110</f>
        <v>1802498.98</v>
      </c>
      <c r="M1012" s="102">
        <f>นครพนม!AR110</f>
        <v>1511025.2</v>
      </c>
      <c r="N1012" s="98"/>
      <c r="O1012" s="98"/>
      <c r="P1012" s="98"/>
      <c r="Q1012" s="90">
        <f t="shared" si="36"/>
        <v>291473.78000000003</v>
      </c>
      <c r="R1012" s="91">
        <f t="shared" si="37"/>
        <v>430.80759560229444</v>
      </c>
    </row>
    <row r="1013" spans="1:18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1354</v>
      </c>
      <c r="H1013" s="99">
        <v>4677</v>
      </c>
      <c r="I1013" s="97">
        <v>4</v>
      </c>
      <c r="J1013" s="100">
        <f>นครพนม!F111</f>
        <v>326924.26</v>
      </c>
      <c r="K1013" s="101">
        <f>นครพนม!AP111</f>
        <v>484781.7</v>
      </c>
      <c r="L1013" s="102">
        <f>นครพนม!AQ111</f>
        <v>1964310.35</v>
      </c>
      <c r="M1013" s="102">
        <f>นครพนม!AR111</f>
        <v>1921183.36</v>
      </c>
      <c r="N1013" s="98"/>
      <c r="O1013" s="98"/>
      <c r="P1013" s="98"/>
      <c r="Q1013" s="90">
        <f t="shared" si="36"/>
        <v>43126.989999999991</v>
      </c>
      <c r="R1013" s="91">
        <f t="shared" si="37"/>
        <v>419.99366046611078</v>
      </c>
    </row>
    <row r="1014" spans="1:18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1355</v>
      </c>
      <c r="H1014" s="99">
        <v>2227</v>
      </c>
      <c r="I1014" s="97">
        <v>2</v>
      </c>
      <c r="J1014" s="100">
        <f>นครพนม!F112</f>
        <v>455084.39</v>
      </c>
      <c r="K1014" s="101">
        <f>นครพนม!AP112</f>
        <v>499897.18999999994</v>
      </c>
      <c r="L1014" s="102">
        <f>นครพนม!AQ112</f>
        <v>1463539.34</v>
      </c>
      <c r="M1014" s="102">
        <f>นครพนม!AR112</f>
        <v>1255041.8600000001</v>
      </c>
      <c r="N1014" s="98"/>
      <c r="O1014" s="98"/>
      <c r="P1014" s="98"/>
      <c r="Q1014" s="90">
        <f t="shared" si="36"/>
        <v>208497.47999999998</v>
      </c>
      <c r="R1014" s="91">
        <f t="shared" si="37"/>
        <v>657.1797665020207</v>
      </c>
    </row>
    <row r="1015" spans="1:18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1356</v>
      </c>
      <c r="H1015" s="99">
        <v>815</v>
      </c>
      <c r="I1015" s="97">
        <v>1</v>
      </c>
      <c r="J1015" s="100">
        <f>นครพนม!F113</f>
        <v>314259.46999999997</v>
      </c>
      <c r="K1015" s="101">
        <f>นครพนม!AP113</f>
        <v>331170.12</v>
      </c>
      <c r="L1015" s="102">
        <f>นครพนม!AQ113</f>
        <v>1291075.6200000001</v>
      </c>
      <c r="M1015" s="102">
        <f>นครพนม!AR113</f>
        <v>1248056.8</v>
      </c>
      <c r="N1015" s="98"/>
      <c r="O1015" s="98"/>
      <c r="P1015" s="98"/>
      <c r="Q1015" s="90">
        <f t="shared" si="36"/>
        <v>43018.820000000065</v>
      </c>
      <c r="R1015" s="91">
        <f t="shared" si="37"/>
        <v>1584.141865030675</v>
      </c>
    </row>
    <row r="1016" spans="1:18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1357</v>
      </c>
      <c r="H1016" s="99">
        <v>3601</v>
      </c>
      <c r="I1016" s="97">
        <v>3</v>
      </c>
      <c r="J1016" s="100">
        <f>นครพนม!F114</f>
        <v>261402.46</v>
      </c>
      <c r="K1016" s="101">
        <f>นครพนม!AP114</f>
        <v>704907.29</v>
      </c>
      <c r="L1016" s="102">
        <f>นครพนม!AQ114</f>
        <v>2360144.8899999997</v>
      </c>
      <c r="M1016" s="102">
        <f>นครพนม!AR114</f>
        <v>1956052.7799999998</v>
      </c>
      <c r="N1016" s="98"/>
      <c r="O1016" s="98"/>
      <c r="P1016" s="98"/>
      <c r="Q1016" s="90">
        <f t="shared" si="36"/>
        <v>404092.10999999987</v>
      </c>
      <c r="R1016" s="91">
        <f t="shared" si="37"/>
        <v>655.4137434046097</v>
      </c>
    </row>
    <row r="1017" spans="1:18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1358</v>
      </c>
      <c r="H1017" s="99">
        <v>2371</v>
      </c>
      <c r="I1017" s="97">
        <v>2</v>
      </c>
      <c r="J1017" s="100">
        <f>นครพนม!F115</f>
        <v>573313.52</v>
      </c>
      <c r="K1017" s="101">
        <f>นครพนม!AP115</f>
        <v>610170.88</v>
      </c>
      <c r="L1017" s="102">
        <f>นครพนม!AQ115</f>
        <v>1516283.16</v>
      </c>
      <c r="M1017" s="102">
        <f>นครพนม!AR115</f>
        <v>1322765.82</v>
      </c>
      <c r="N1017" s="98"/>
      <c r="O1017" s="98"/>
      <c r="P1017" s="98"/>
      <c r="Q1017" s="90">
        <f t="shared" si="36"/>
        <v>193517.33999999985</v>
      </c>
      <c r="R1017" s="91">
        <f t="shared" si="37"/>
        <v>639.51208772669759</v>
      </c>
    </row>
    <row r="1018" spans="1:18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1359</v>
      </c>
      <c r="H1018" s="99">
        <v>1293</v>
      </c>
      <c r="I1018" s="97">
        <v>1</v>
      </c>
      <c r="J1018" s="100">
        <f>นครพนม!F116</f>
        <v>423672.12</v>
      </c>
      <c r="K1018" s="101">
        <f>นครพนม!AP116</f>
        <v>468769.47</v>
      </c>
      <c r="L1018" s="102">
        <f>นครพนม!AQ116</f>
        <v>1503300.45</v>
      </c>
      <c r="M1018" s="102">
        <f>นครพนม!AR116</f>
        <v>1324189.43</v>
      </c>
      <c r="N1018" s="98"/>
      <c r="O1018" s="98"/>
      <c r="P1018" s="98"/>
      <c r="Q1018" s="90">
        <f t="shared" si="36"/>
        <v>179111.02000000002</v>
      </c>
      <c r="R1018" s="91">
        <f t="shared" si="37"/>
        <v>1162.6453596287702</v>
      </c>
    </row>
    <row r="1019" spans="1:18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1360</v>
      </c>
      <c r="H1019" s="99">
        <v>3237</v>
      </c>
      <c r="I1019" s="97">
        <v>3</v>
      </c>
      <c r="J1019" s="100">
        <f>นครพนม!F117</f>
        <v>632065.21</v>
      </c>
      <c r="K1019" s="101">
        <f>นครพนม!AP117</f>
        <v>700017.41999999993</v>
      </c>
      <c r="L1019" s="102">
        <f>นครพนม!AQ117</f>
        <v>2230737.0499999998</v>
      </c>
      <c r="M1019" s="102">
        <f>นครพนม!AR117</f>
        <v>1898483.06</v>
      </c>
      <c r="N1019" s="98"/>
      <c r="O1019" s="98"/>
      <c r="P1019" s="98"/>
      <c r="Q1019" s="90">
        <f t="shared" si="36"/>
        <v>332253.98999999976</v>
      </c>
      <c r="R1019" s="91">
        <f t="shared" si="37"/>
        <v>689.13717948717942</v>
      </c>
    </row>
    <row r="1020" spans="1:18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1361</v>
      </c>
      <c r="H1020" s="99">
        <v>1500</v>
      </c>
      <c r="I1020" s="97">
        <v>1</v>
      </c>
      <c r="J1020" s="100">
        <f>นครพนม!F118</f>
        <v>245291.37</v>
      </c>
      <c r="K1020" s="101">
        <f>นครพนม!AP118</f>
        <v>268509.44</v>
      </c>
      <c r="L1020" s="102">
        <f>นครพนม!AQ118</f>
        <v>1623436.36</v>
      </c>
      <c r="M1020" s="102">
        <f>นครพนม!AR118</f>
        <v>1444450.5999999999</v>
      </c>
      <c r="N1020" s="98"/>
      <c r="O1020" s="98"/>
      <c r="P1020" s="98"/>
      <c r="Q1020" s="90">
        <f t="shared" si="36"/>
        <v>178985.76000000024</v>
      </c>
      <c r="R1020" s="91">
        <f t="shared" si="37"/>
        <v>1082.2909066666668</v>
      </c>
    </row>
    <row r="1021" spans="1:18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1362</v>
      </c>
      <c r="H1021" s="99">
        <v>2077</v>
      </c>
      <c r="I1021" s="97">
        <v>2</v>
      </c>
      <c r="J1021" s="100">
        <f>นครพนม!F119</f>
        <v>193601.76</v>
      </c>
      <c r="K1021" s="101">
        <f>นครพนม!AP119</f>
        <v>226530.2</v>
      </c>
      <c r="L1021" s="102">
        <f>นครพนม!AQ119</f>
        <v>1458741.25</v>
      </c>
      <c r="M1021" s="102">
        <f>นครพนม!AR119</f>
        <v>1305514.3499999999</v>
      </c>
      <c r="N1021" s="98"/>
      <c r="O1021" s="98"/>
      <c r="P1021" s="98"/>
      <c r="Q1021" s="90">
        <f t="shared" si="36"/>
        <v>153226.90000000014</v>
      </c>
      <c r="R1021" s="91">
        <f t="shared" si="37"/>
        <v>702.33088589311512</v>
      </c>
    </row>
    <row r="1022" spans="1:18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1363</v>
      </c>
      <c r="H1022" s="99">
        <v>2981</v>
      </c>
      <c r="I1022" s="97">
        <v>2</v>
      </c>
      <c r="J1022" s="100">
        <f>นครพนม!F120</f>
        <v>442454.37</v>
      </c>
      <c r="K1022" s="101">
        <f>นครพนม!AP120</f>
        <v>474841.28</v>
      </c>
      <c r="L1022" s="102">
        <f>นครพนม!AQ120</f>
        <v>1673211.38</v>
      </c>
      <c r="M1022" s="102">
        <f>นครพนม!AR120</f>
        <v>1332992.8</v>
      </c>
      <c r="N1022" s="98"/>
      <c r="O1022" s="98"/>
      <c r="P1022" s="98"/>
      <c r="Q1022" s="90">
        <f t="shared" si="36"/>
        <v>340218.57999999984</v>
      </c>
      <c r="R1022" s="91">
        <f t="shared" si="37"/>
        <v>561.29197584703115</v>
      </c>
    </row>
    <row r="1023" spans="1:18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1364</v>
      </c>
      <c r="H1023" s="99">
        <v>2573</v>
      </c>
      <c r="I1023" s="97">
        <v>2</v>
      </c>
      <c r="J1023" s="100">
        <f>นครพนม!F121</f>
        <v>458580.62</v>
      </c>
      <c r="K1023" s="101">
        <f>นครพนม!AP121</f>
        <v>181124.59999999998</v>
      </c>
      <c r="L1023" s="102">
        <f>นครพนม!AQ121</f>
        <v>1760381.56</v>
      </c>
      <c r="M1023" s="102">
        <f>นครพนม!AR121</f>
        <v>1589960.86</v>
      </c>
      <c r="N1023" s="98"/>
      <c r="O1023" s="98"/>
      <c r="P1023" s="98"/>
      <c r="Q1023" s="90">
        <f t="shared" si="36"/>
        <v>170420.69999999995</v>
      </c>
      <c r="R1023" s="91">
        <f t="shared" si="37"/>
        <v>684.17472211426355</v>
      </c>
    </row>
    <row r="1024" spans="1:18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1365</v>
      </c>
      <c r="H1024" s="99">
        <v>1978</v>
      </c>
      <c r="I1024" s="97">
        <v>2</v>
      </c>
      <c r="J1024" s="100">
        <f>นครพนม!F122</f>
        <v>180562.85</v>
      </c>
      <c r="K1024" s="101">
        <f>นครพนม!AP122</f>
        <v>472260.30000000005</v>
      </c>
      <c r="L1024" s="102">
        <f>นครพนม!AQ122</f>
        <v>1033274.75</v>
      </c>
      <c r="M1024" s="102">
        <f>นครพนม!AR122</f>
        <v>855186.72</v>
      </c>
      <c r="N1024" s="98"/>
      <c r="O1024" s="98"/>
      <c r="P1024" s="98"/>
      <c r="Q1024" s="90">
        <f t="shared" si="36"/>
        <v>178088.03000000003</v>
      </c>
      <c r="R1024" s="91">
        <f t="shared" si="37"/>
        <v>522.38359453993928</v>
      </c>
    </row>
    <row r="1025" spans="1:18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1366</v>
      </c>
      <c r="H1025" s="99">
        <v>2350</v>
      </c>
      <c r="I1025" s="97">
        <v>2</v>
      </c>
      <c r="J1025" s="100">
        <f>นครพนม!F123</f>
        <v>635527.81999999995</v>
      </c>
      <c r="K1025" s="101">
        <f>นครพนม!AP123</f>
        <v>667105.81999999995</v>
      </c>
      <c r="L1025" s="102">
        <f>นครพนม!AQ123</f>
        <v>1869219.04</v>
      </c>
      <c r="M1025" s="102">
        <f>นครพนม!AR123</f>
        <v>1317448.23</v>
      </c>
      <c r="N1025" s="98"/>
      <c r="O1025" s="98"/>
      <c r="P1025" s="98"/>
      <c r="Q1025" s="90">
        <f t="shared" si="36"/>
        <v>551770.81000000006</v>
      </c>
      <c r="R1025" s="91">
        <f t="shared" si="37"/>
        <v>795.41235744680853</v>
      </c>
    </row>
    <row r="1026" spans="1:18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1367</v>
      </c>
      <c r="H1026" s="99">
        <v>1698</v>
      </c>
      <c r="I1026" s="97">
        <v>2</v>
      </c>
      <c r="J1026" s="100">
        <f>นครพนม!F124</f>
        <v>217114.45</v>
      </c>
      <c r="K1026" s="101">
        <f>นครพนม!AP124</f>
        <v>599471.89</v>
      </c>
      <c r="L1026" s="102">
        <f>นครพนม!AQ124</f>
        <v>792345.73</v>
      </c>
      <c r="M1026" s="102">
        <f>นครพนม!AR124</f>
        <v>480172.12</v>
      </c>
      <c r="N1026" s="98"/>
      <c r="O1026" s="98"/>
      <c r="P1026" s="98"/>
      <c r="Q1026" s="90">
        <f t="shared" si="36"/>
        <v>312173.61</v>
      </c>
      <c r="R1026" s="91">
        <f t="shared" si="37"/>
        <v>466.63470553592458</v>
      </c>
    </row>
    <row r="1027" spans="1:18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1368</v>
      </c>
      <c r="H1027" s="99">
        <v>2110</v>
      </c>
      <c r="I1027" s="97">
        <v>2</v>
      </c>
      <c r="J1027" s="100">
        <f>นครพนม!F125</f>
        <v>268599.25</v>
      </c>
      <c r="K1027" s="101">
        <f>นครพนม!AP125</f>
        <v>310001.95</v>
      </c>
      <c r="L1027" s="102">
        <f>นครพนม!AQ125</f>
        <v>1659347.48</v>
      </c>
      <c r="M1027" s="102">
        <f>นครพนม!AR125</f>
        <v>1569509.49</v>
      </c>
      <c r="N1027" s="98"/>
      <c r="O1027" s="98"/>
      <c r="P1027" s="98"/>
      <c r="Q1027" s="90">
        <f t="shared" si="36"/>
        <v>89837.989999999991</v>
      </c>
      <c r="R1027" s="91">
        <f t="shared" si="37"/>
        <v>786.42060663507107</v>
      </c>
    </row>
    <row r="1028" spans="1:18" s="109" customForma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7006518.6500000004</v>
      </c>
      <c r="K1028" s="141">
        <f>SUM(K1009:K1027)</f>
        <v>8501419.4900000002</v>
      </c>
      <c r="L1028" s="106">
        <f>SUM(L1009:L1027)</f>
        <v>29295333.099999998</v>
      </c>
      <c r="M1028" s="106">
        <f>SUM(M1009:M1027)</f>
        <v>25139823.080000002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4155510.0199999958</v>
      </c>
      <c r="R1028" s="108">
        <f>L1028/H1028</f>
        <v>644.19326897704275</v>
      </c>
    </row>
    <row r="1029" spans="1:18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1369</v>
      </c>
      <c r="H1030" s="99">
        <v>3653</v>
      </c>
      <c r="I1030" s="97">
        <v>3</v>
      </c>
      <c r="J1030" s="100">
        <f>นครพนม!F126</f>
        <v>874349.78</v>
      </c>
      <c r="K1030" s="101">
        <f>นครพนม!AP126</f>
        <v>1089270.19</v>
      </c>
      <c r="L1030" s="102">
        <f>นครพนม!AQ126</f>
        <v>2673114.5700000003</v>
      </c>
      <c r="M1030" s="102">
        <f>นครพนม!AR126</f>
        <v>1949654.91</v>
      </c>
      <c r="N1030" s="98"/>
      <c r="O1030" s="98"/>
      <c r="P1030" s="98"/>
      <c r="Q1030" s="90">
        <f t="shared" ref="Q1030:Q1067" si="38">L1030-M1030</f>
        <v>723459.66000000038</v>
      </c>
      <c r="R1030" s="91">
        <f t="shared" ref="R1030:R1068" si="39">L1030/H1030</f>
        <v>731.75871064878186</v>
      </c>
    </row>
    <row r="1031" spans="1:18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1370</v>
      </c>
      <c r="H1031" s="99">
        <v>1433</v>
      </c>
      <c r="I1031" s="97">
        <v>1</v>
      </c>
      <c r="J1031" s="100">
        <f>นครพนม!F127</f>
        <v>449415.78</v>
      </c>
      <c r="K1031" s="101">
        <f>นครพนม!AP127</f>
        <v>575126.61</v>
      </c>
      <c r="L1031" s="102">
        <f>นครพนม!AQ127</f>
        <v>1760883.08</v>
      </c>
      <c r="M1031" s="102">
        <f>นครพนม!AR127</f>
        <v>1386653.12</v>
      </c>
      <c r="N1031" s="98"/>
      <c r="O1031" s="98"/>
      <c r="P1031" s="98"/>
      <c r="Q1031" s="90">
        <f t="shared" si="38"/>
        <v>374229.95999999996</v>
      </c>
      <c r="R1031" s="91">
        <f t="shared" si="39"/>
        <v>1228.8088485694348</v>
      </c>
    </row>
    <row r="1032" spans="1:18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1371</v>
      </c>
      <c r="H1032" s="99">
        <v>2145</v>
      </c>
      <c r="I1032" s="97">
        <v>2</v>
      </c>
      <c r="J1032" s="100">
        <f>นครพนม!F128</f>
        <v>812310.2</v>
      </c>
      <c r="K1032" s="101">
        <f>นครพนม!AP128</f>
        <v>1109274.22</v>
      </c>
      <c r="L1032" s="102">
        <f>นครพนม!AQ128</f>
        <v>2414996.11</v>
      </c>
      <c r="M1032" s="102">
        <f>นครพนม!AR128</f>
        <v>1962597.9500000002</v>
      </c>
      <c r="N1032" s="98"/>
      <c r="O1032" s="98"/>
      <c r="P1032" s="98"/>
      <c r="Q1032" s="90">
        <f t="shared" si="38"/>
        <v>452398.15999999968</v>
      </c>
      <c r="R1032" s="91">
        <f t="shared" si="39"/>
        <v>1125.8723123543123</v>
      </c>
    </row>
    <row r="1033" spans="1:18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1372</v>
      </c>
      <c r="H1033" s="99">
        <v>2238</v>
      </c>
      <c r="I1033" s="97">
        <v>2</v>
      </c>
      <c r="J1033" s="100">
        <f>นครพนม!F129</f>
        <v>445105.54</v>
      </c>
      <c r="K1033" s="101">
        <f>นครพนม!AP129</f>
        <v>480975.99</v>
      </c>
      <c r="L1033" s="102">
        <f>นครพนม!AQ129</f>
        <v>1843470.96</v>
      </c>
      <c r="M1033" s="102">
        <f>นครพนม!AR129</f>
        <v>1493559.68</v>
      </c>
      <c r="N1033" s="98"/>
      <c r="O1033" s="98"/>
      <c r="P1033" s="98"/>
      <c r="Q1033" s="90">
        <f t="shared" si="38"/>
        <v>349911.28</v>
      </c>
      <c r="R1033" s="91">
        <f t="shared" si="39"/>
        <v>823.71356568364615</v>
      </c>
    </row>
    <row r="1034" spans="1:18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1373</v>
      </c>
      <c r="H1034" s="99">
        <v>2480</v>
      </c>
      <c r="I1034" s="97">
        <v>2</v>
      </c>
      <c r="J1034" s="100">
        <f>นครพนม!F130</f>
        <v>388751.58</v>
      </c>
      <c r="K1034" s="101">
        <f>นครพนม!AP130</f>
        <v>446006.18</v>
      </c>
      <c r="L1034" s="102">
        <f>นครพนม!AQ130</f>
        <v>779452.42999999993</v>
      </c>
      <c r="M1034" s="102">
        <f>นครพนม!AR130</f>
        <v>610973.8899999999</v>
      </c>
      <c r="N1034" s="98"/>
      <c r="O1034" s="98"/>
      <c r="P1034" s="98"/>
      <c r="Q1034" s="90">
        <f t="shared" si="38"/>
        <v>168478.54000000004</v>
      </c>
      <c r="R1034" s="91">
        <f t="shared" si="39"/>
        <v>314.29533467741931</v>
      </c>
    </row>
    <row r="1035" spans="1:18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1374</v>
      </c>
      <c r="H1035" s="99">
        <v>3442</v>
      </c>
      <c r="I1035" s="97">
        <v>3</v>
      </c>
      <c r="J1035" s="100">
        <f>นครพนม!F131</f>
        <v>788902.26</v>
      </c>
      <c r="K1035" s="101">
        <f>นครพนม!AP131</f>
        <v>895094.36</v>
      </c>
      <c r="L1035" s="102">
        <f>นครพนม!AQ131</f>
        <v>2482681.81</v>
      </c>
      <c r="M1035" s="102">
        <f>นครพนม!AR131</f>
        <v>1923814.81</v>
      </c>
      <c r="N1035" s="98"/>
      <c r="O1035" s="98"/>
      <c r="P1035" s="98"/>
      <c r="Q1035" s="90">
        <f t="shared" si="38"/>
        <v>558867</v>
      </c>
      <c r="R1035" s="91">
        <f t="shared" si="39"/>
        <v>721.29047356188266</v>
      </c>
    </row>
    <row r="1036" spans="1:18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1375</v>
      </c>
      <c r="H1036" s="99">
        <v>3463</v>
      </c>
      <c r="I1036" s="97">
        <v>3</v>
      </c>
      <c r="J1036" s="100">
        <f>นครพนม!F132</f>
        <v>731417.28</v>
      </c>
      <c r="K1036" s="101">
        <f>นครพนม!AP132</f>
        <v>732667.13</v>
      </c>
      <c r="L1036" s="102">
        <f>นครพนม!AQ132</f>
        <v>2461116.5</v>
      </c>
      <c r="M1036" s="102">
        <f>นครพนม!AR132</f>
        <v>2271529.7000000002</v>
      </c>
      <c r="N1036" s="98"/>
      <c r="O1036" s="98"/>
      <c r="P1036" s="98"/>
      <c r="Q1036" s="90">
        <f t="shared" si="38"/>
        <v>189586.79999999981</v>
      </c>
      <c r="R1036" s="91">
        <f t="shared" si="39"/>
        <v>710.68914236211378</v>
      </c>
    </row>
    <row r="1037" spans="1:18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1376</v>
      </c>
      <c r="H1037" s="99">
        <v>3634</v>
      </c>
      <c r="I1037" s="97">
        <v>3</v>
      </c>
      <c r="J1037" s="100">
        <f>นครพนม!F133</f>
        <v>532231.66</v>
      </c>
      <c r="K1037" s="101">
        <f>นครพนม!AP133</f>
        <v>566586.49</v>
      </c>
      <c r="L1037" s="102">
        <f>นครพนม!AQ133</f>
        <v>2091652.0499999998</v>
      </c>
      <c r="M1037" s="102">
        <f>นครพนม!AR133</f>
        <v>2116657.92</v>
      </c>
      <c r="N1037" s="98"/>
      <c r="O1037" s="98"/>
      <c r="P1037" s="98"/>
      <c r="Q1037" s="90">
        <f t="shared" si="38"/>
        <v>-25005.870000000112</v>
      </c>
      <c r="R1037" s="91">
        <f t="shared" si="39"/>
        <v>575.57843973582828</v>
      </c>
    </row>
    <row r="1038" spans="1:18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1377</v>
      </c>
      <c r="H1038" s="99">
        <v>4283</v>
      </c>
      <c r="I1038" s="97">
        <v>3</v>
      </c>
      <c r="J1038" s="100">
        <f>นครพนม!F134</f>
        <v>630035.56000000006</v>
      </c>
      <c r="K1038" s="101">
        <f>นครพนม!AP134</f>
        <v>700011.24</v>
      </c>
      <c r="L1038" s="102">
        <f>นครพนม!AQ134</f>
        <v>2214970.1800000002</v>
      </c>
      <c r="M1038" s="102">
        <f>นครพนม!AR134</f>
        <v>1908215.6800000002</v>
      </c>
      <c r="N1038" s="98"/>
      <c r="O1038" s="98"/>
      <c r="P1038" s="98"/>
      <c r="Q1038" s="90">
        <f t="shared" si="38"/>
        <v>306754.5</v>
      </c>
      <c r="R1038" s="91">
        <f t="shared" si="39"/>
        <v>517.1539061405557</v>
      </c>
    </row>
    <row r="1039" spans="1:18" s="109" customForma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5652519.6400000006</v>
      </c>
      <c r="K1039" s="106">
        <f>SUM(K1029:K1038)</f>
        <v>6595012.4100000001</v>
      </c>
      <c r="L1039" s="106">
        <f>SUM(L1029:L1038)</f>
        <v>18722337.689999998</v>
      </c>
      <c r="M1039" s="106">
        <f>SUM(M1029:M1038)</f>
        <v>15623657.659999998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3098680.0299999993</v>
      </c>
      <c r="R1039" s="108">
        <f>L1039/H1039</f>
        <v>699.35145082365239</v>
      </c>
    </row>
    <row r="1040" spans="1:18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1378</v>
      </c>
      <c r="H1041" s="99">
        <v>2029</v>
      </c>
      <c r="I1041" s="97">
        <v>2</v>
      </c>
      <c r="J1041" s="100">
        <f>นครพนม!F135</f>
        <v>632006.79</v>
      </c>
      <c r="K1041" s="101">
        <f>นครพนม!AP135</f>
        <v>778411.43</v>
      </c>
      <c r="L1041" s="102">
        <f>นครพนม!AQ135</f>
        <v>1926882.79</v>
      </c>
      <c r="M1041" s="102">
        <f>นครพนม!AR135</f>
        <v>1431443.81</v>
      </c>
      <c r="N1041" s="98"/>
      <c r="O1041" s="98"/>
      <c r="P1041" s="98"/>
      <c r="R1041" s="91">
        <f t="shared" si="39"/>
        <v>949.67116313454903</v>
      </c>
    </row>
    <row r="1042" spans="1:18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1379</v>
      </c>
      <c r="H1042" s="99">
        <v>3205</v>
      </c>
      <c r="I1042" s="97">
        <v>3</v>
      </c>
      <c r="J1042" s="100">
        <f>นครพนม!F136</f>
        <v>531074.07999999996</v>
      </c>
      <c r="K1042" s="101">
        <f>นครพนม!AP136</f>
        <v>1331143.1000000001</v>
      </c>
      <c r="L1042" s="102">
        <f>นครพนม!AQ136</f>
        <v>1789140.75</v>
      </c>
      <c r="M1042" s="102">
        <f>นครพนม!AR136</f>
        <v>1287697.8</v>
      </c>
      <c r="N1042" s="98"/>
      <c r="O1042" s="98"/>
      <c r="P1042" s="98"/>
      <c r="Q1042" s="90">
        <f t="shared" si="38"/>
        <v>501442.94999999995</v>
      </c>
      <c r="R1042" s="91">
        <f t="shared" si="39"/>
        <v>558.23424336973483</v>
      </c>
    </row>
    <row r="1043" spans="1:18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1380</v>
      </c>
      <c r="H1043" s="99">
        <v>1268</v>
      </c>
      <c r="I1043" s="97">
        <v>1</v>
      </c>
      <c r="J1043" s="100">
        <f>นครพนม!F137</f>
        <v>469602.2</v>
      </c>
      <c r="K1043" s="101">
        <f>นครพนม!AP137</f>
        <v>692060.55</v>
      </c>
      <c r="L1043" s="102">
        <f>นครพนม!AQ137</f>
        <v>548916.82999999996</v>
      </c>
      <c r="M1043" s="102">
        <f>นครพนม!AR137</f>
        <v>375032.82999999996</v>
      </c>
      <c r="N1043" s="98"/>
      <c r="O1043" s="98"/>
      <c r="P1043" s="98"/>
      <c r="Q1043" s="90">
        <f t="shared" si="38"/>
        <v>173884</v>
      </c>
      <c r="R1043" s="91">
        <f t="shared" si="39"/>
        <v>432.89970820189274</v>
      </c>
    </row>
    <row r="1044" spans="1:18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1381</v>
      </c>
      <c r="H1044" s="99">
        <v>2239</v>
      </c>
      <c r="I1044" s="97">
        <v>2</v>
      </c>
      <c r="J1044" s="100">
        <f>นครพนม!F138</f>
        <v>130950.85</v>
      </c>
      <c r="K1044" s="101">
        <f>นครพนม!AP138</f>
        <v>723249.49</v>
      </c>
      <c r="L1044" s="102">
        <f>นครพนม!AQ138</f>
        <v>622110.47</v>
      </c>
      <c r="M1044" s="102">
        <f>นครพนม!AR138</f>
        <v>416641.4</v>
      </c>
      <c r="N1044" s="98"/>
      <c r="O1044" s="98"/>
      <c r="P1044" s="98"/>
      <c r="Q1044" s="90">
        <f t="shared" si="38"/>
        <v>205469.06999999995</v>
      </c>
      <c r="R1044" s="91">
        <f t="shared" si="39"/>
        <v>277.85192943278247</v>
      </c>
    </row>
    <row r="1045" spans="1:18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1382</v>
      </c>
      <c r="H1045" s="99">
        <v>4836</v>
      </c>
      <c r="I1045" s="97">
        <v>4</v>
      </c>
      <c r="J1045" s="100">
        <f>นครพนม!F139</f>
        <v>597425.66</v>
      </c>
      <c r="K1045" s="101">
        <f>นครพนม!AP139</f>
        <v>1104179.1700000002</v>
      </c>
      <c r="L1045" s="102">
        <f>นครพนม!AQ139</f>
        <v>2318861.38</v>
      </c>
      <c r="M1045" s="102">
        <f>นครพนม!AR139</f>
        <v>1900112.65</v>
      </c>
      <c r="N1045" s="98"/>
      <c r="O1045" s="98"/>
      <c r="P1045" s="98"/>
      <c r="Q1045" s="90">
        <f t="shared" si="38"/>
        <v>418748.73</v>
      </c>
      <c r="R1045" s="91">
        <f t="shared" si="39"/>
        <v>479.49987179487175</v>
      </c>
    </row>
    <row r="1046" spans="1:18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1383</v>
      </c>
      <c r="H1046" s="99">
        <v>4185</v>
      </c>
      <c r="I1046" s="97">
        <v>3</v>
      </c>
      <c r="J1046" s="100">
        <f>นครพนม!F140</f>
        <v>283334.12</v>
      </c>
      <c r="K1046" s="101">
        <f>นครพนม!AP140</f>
        <v>871009.38</v>
      </c>
      <c r="L1046" s="102">
        <f>นครพนม!AQ140</f>
        <v>869984.59000000008</v>
      </c>
      <c r="M1046" s="102">
        <f>นครพนม!AR140</f>
        <v>519251.93</v>
      </c>
      <c r="N1046" s="98"/>
      <c r="O1046" s="98"/>
      <c r="P1046" s="98"/>
      <c r="Q1046" s="90">
        <f t="shared" si="38"/>
        <v>350732.66000000009</v>
      </c>
      <c r="R1046" s="91">
        <f t="shared" si="39"/>
        <v>207.88162246117088</v>
      </c>
    </row>
    <row r="1047" spans="1:18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1384</v>
      </c>
      <c r="H1047" s="99">
        <v>4152</v>
      </c>
      <c r="I1047" s="97">
        <v>3</v>
      </c>
      <c r="J1047" s="100">
        <f>นครพนม!F141</f>
        <v>947417.23</v>
      </c>
      <c r="K1047" s="101">
        <f>นครพนม!AP141</f>
        <v>1831321.02</v>
      </c>
      <c r="L1047" s="102">
        <f>นครพนม!AQ141</f>
        <v>1954156.63</v>
      </c>
      <c r="M1047" s="102">
        <f>นครพนม!AR141</f>
        <v>1175302.97</v>
      </c>
      <c r="N1047" s="98"/>
      <c r="O1047" s="98"/>
      <c r="P1047" s="98"/>
      <c r="Q1047" s="90">
        <f t="shared" si="38"/>
        <v>778853.65999999992</v>
      </c>
      <c r="R1047" s="91">
        <f t="shared" si="39"/>
        <v>470.65429431599227</v>
      </c>
    </row>
    <row r="1048" spans="1:18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1385</v>
      </c>
      <c r="H1048" s="99">
        <v>2523</v>
      </c>
      <c r="I1048" s="97">
        <v>2</v>
      </c>
      <c r="J1048" s="100">
        <f>นครพนม!F142</f>
        <v>551933.77</v>
      </c>
      <c r="K1048" s="100">
        <f>นครพนม!AP142</f>
        <v>601361.93000000005</v>
      </c>
      <c r="L1048" s="102">
        <f>นครพนม!AQ142</f>
        <v>2532140.9900000002</v>
      </c>
      <c r="M1048" s="102">
        <f>นครพนม!AR142</f>
        <v>2029039.96</v>
      </c>
      <c r="N1048" s="98"/>
      <c r="O1048" s="98"/>
      <c r="P1048" s="98"/>
      <c r="Q1048" s="90">
        <f t="shared" si="38"/>
        <v>503101.03000000026</v>
      </c>
      <c r="R1048" s="91">
        <f t="shared" si="39"/>
        <v>1003.6230638129213</v>
      </c>
    </row>
    <row r="1049" spans="1:18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1386</v>
      </c>
      <c r="H1049" s="99">
        <v>3309</v>
      </c>
      <c r="I1049" s="97">
        <v>3</v>
      </c>
      <c r="J1049" s="100">
        <f>นครพนม!F143</f>
        <v>829061.73</v>
      </c>
      <c r="K1049" s="100">
        <f>นครพนม!AP143</f>
        <v>864277.63</v>
      </c>
      <c r="L1049" s="102">
        <f>นครพนม!AQ143</f>
        <v>2163223.54</v>
      </c>
      <c r="M1049" s="102">
        <f>นครพนม!AR143</f>
        <v>1741450.86</v>
      </c>
      <c r="N1049" s="98"/>
      <c r="O1049" s="98"/>
      <c r="P1049" s="98"/>
      <c r="Q1049" s="90">
        <f t="shared" si="38"/>
        <v>421772.67999999993</v>
      </c>
      <c r="R1049" s="91">
        <f t="shared" si="39"/>
        <v>653.73935932305835</v>
      </c>
    </row>
    <row r="1050" spans="1:18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1387</v>
      </c>
      <c r="H1050" s="99">
        <v>3484</v>
      </c>
      <c r="I1050" s="97">
        <v>3</v>
      </c>
      <c r="J1050" s="100">
        <f>นครพนม!F144</f>
        <v>562515.55000000005</v>
      </c>
      <c r="K1050" s="101">
        <f>นครพนม!AP144</f>
        <v>730112.39</v>
      </c>
      <c r="L1050" s="102">
        <f>นครพนม!AQ144</f>
        <v>914295.35</v>
      </c>
      <c r="M1050" s="102">
        <f>นครพนม!AR144</f>
        <v>644546.96000000008</v>
      </c>
      <c r="N1050" s="98"/>
      <c r="O1050" s="98"/>
      <c r="P1050" s="98"/>
      <c r="Q1050" s="90">
        <f t="shared" si="38"/>
        <v>269748.3899999999</v>
      </c>
      <c r="R1050" s="91">
        <f t="shared" si="39"/>
        <v>262.42690872560274</v>
      </c>
    </row>
    <row r="1051" spans="1:18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1388</v>
      </c>
      <c r="H1051" s="99">
        <v>3542</v>
      </c>
      <c r="I1051" s="97">
        <v>3</v>
      </c>
      <c r="J1051" s="100">
        <f>นครพนม!F145</f>
        <v>1455486.87</v>
      </c>
      <c r="K1051" s="101">
        <f>นครพนม!AP145</f>
        <v>1671583.79</v>
      </c>
      <c r="L1051" s="102">
        <f>นครพนม!AQ145</f>
        <v>2284372.2599999998</v>
      </c>
      <c r="M1051" s="102">
        <f>นครพนม!AR145</f>
        <v>1186911.79</v>
      </c>
      <c r="N1051" s="98"/>
      <c r="O1051" s="98"/>
      <c r="P1051" s="98"/>
      <c r="Q1051" s="90">
        <f t="shared" si="38"/>
        <v>1097460.4699999997</v>
      </c>
      <c r="R1051" s="91">
        <f t="shared" si="39"/>
        <v>644.93852625635225</v>
      </c>
    </row>
    <row r="1052" spans="1:18" s="109" customForma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6990808.8499999996</v>
      </c>
      <c r="K1052" s="141">
        <f>SUM(K1040:K1051)</f>
        <v>11198709.880000003</v>
      </c>
      <c r="L1052" s="106">
        <f>SUM(L1040:L1051)</f>
        <v>17924085.579999998</v>
      </c>
      <c r="M1052" s="106">
        <f>SUM(M1040:M1051)</f>
        <v>12707432.960000001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5216652.6199999973</v>
      </c>
      <c r="R1052" s="108">
        <f>L1052/H1052</f>
        <v>515.47468020246174</v>
      </c>
    </row>
    <row r="1053" spans="1:18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1389</v>
      </c>
      <c r="H1054" s="99">
        <v>2245</v>
      </c>
      <c r="I1054" s="97">
        <v>2</v>
      </c>
      <c r="J1054" s="100">
        <f>นครพนม!F146</f>
        <v>894101.62</v>
      </c>
      <c r="K1054" s="101">
        <f>นครพนม!AP146</f>
        <v>1778904.34</v>
      </c>
      <c r="L1054" s="102">
        <f>นครพนม!AQ146</f>
        <v>2437957.17</v>
      </c>
      <c r="M1054" s="102">
        <f>นครพนม!AR146</f>
        <v>1140826.3999999999</v>
      </c>
      <c r="N1054" s="98"/>
      <c r="O1054" s="98"/>
      <c r="P1054" s="98"/>
      <c r="Q1054" s="90">
        <f t="shared" si="38"/>
        <v>1297130.77</v>
      </c>
      <c r="R1054" s="91">
        <f t="shared" si="39"/>
        <v>1085.949741648107</v>
      </c>
    </row>
    <row r="1055" spans="1:18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1390</v>
      </c>
      <c r="H1055" s="99">
        <v>3530</v>
      </c>
      <c r="I1055" s="97">
        <v>3</v>
      </c>
      <c r="J1055" s="100">
        <f>นครพนม!F147</f>
        <v>733314.3</v>
      </c>
      <c r="K1055" s="101">
        <f>นครพนม!AP147</f>
        <v>889101.09000000008</v>
      </c>
      <c r="L1055" s="102">
        <f>นครพนม!AQ147</f>
        <v>3133505.6</v>
      </c>
      <c r="M1055" s="102">
        <f>นครพนม!AR147</f>
        <v>2135308.04</v>
      </c>
      <c r="N1055" s="98"/>
      <c r="O1055" s="98"/>
      <c r="P1055" s="98"/>
      <c r="Q1055" s="90">
        <f t="shared" si="38"/>
        <v>998197.56</v>
      </c>
      <c r="R1055" s="91">
        <f t="shared" si="39"/>
        <v>887.67864022662889</v>
      </c>
    </row>
    <row r="1056" spans="1:18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1391</v>
      </c>
      <c r="H1056" s="99">
        <v>4925</v>
      </c>
      <c r="I1056" s="97">
        <v>4</v>
      </c>
      <c r="J1056" s="100">
        <f>นครพนม!F148</f>
        <v>519608.56</v>
      </c>
      <c r="K1056" s="101">
        <f>นครพนม!AP148</f>
        <v>542439.1100000001</v>
      </c>
      <c r="L1056" s="102">
        <f>นครพนม!AQ148</f>
        <v>2330962.2800000003</v>
      </c>
      <c r="M1056" s="102">
        <f>นครพนม!AR148</f>
        <v>1939084.68</v>
      </c>
      <c r="N1056" s="98"/>
      <c r="O1056" s="98"/>
      <c r="P1056" s="98"/>
      <c r="Q1056" s="90">
        <f t="shared" si="38"/>
        <v>391877.60000000033</v>
      </c>
      <c r="R1056" s="91">
        <f t="shared" si="39"/>
        <v>473.29183350253811</v>
      </c>
    </row>
    <row r="1057" spans="1:18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1392</v>
      </c>
      <c r="H1057" s="99">
        <v>2110</v>
      </c>
      <c r="I1057" s="97">
        <v>2</v>
      </c>
      <c r="J1057" s="100">
        <f>นครพนม!F149</f>
        <v>261646.62</v>
      </c>
      <c r="K1057" s="101">
        <f>นครพนม!AP149</f>
        <v>639137.19999999995</v>
      </c>
      <c r="L1057" s="102">
        <f>นครพนม!AQ149</f>
        <v>2210090.19</v>
      </c>
      <c r="M1057" s="102">
        <f>นครพนม!AR149</f>
        <v>1803752.1</v>
      </c>
      <c r="N1057" s="98"/>
      <c r="O1057" s="98"/>
      <c r="P1057" s="98"/>
      <c r="Q1057" s="90">
        <f t="shared" si="38"/>
        <v>406338.08999999985</v>
      </c>
      <c r="R1057" s="91">
        <f t="shared" si="39"/>
        <v>1047.4361090047394</v>
      </c>
    </row>
    <row r="1058" spans="1:18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1393</v>
      </c>
      <c r="H1058" s="99">
        <v>2011</v>
      </c>
      <c r="I1058" s="97">
        <v>2</v>
      </c>
      <c r="J1058" s="100">
        <f>นครพนม!F150</f>
        <v>344869.95</v>
      </c>
      <c r="K1058" s="101">
        <f>นครพนม!AP150</f>
        <v>473145.17000000004</v>
      </c>
      <c r="L1058" s="102">
        <f>นครพนม!AQ150</f>
        <v>1500576.28</v>
      </c>
      <c r="M1058" s="102">
        <f>นครพนม!AR150</f>
        <v>1198950.3699999999</v>
      </c>
      <c r="N1058" s="98"/>
      <c r="O1058" s="98"/>
      <c r="P1058" s="98"/>
      <c r="Q1058" s="90">
        <f>L1058-M1058</f>
        <v>301625.91000000015</v>
      </c>
      <c r="R1058" s="91">
        <f>L1058/H1058</f>
        <v>746.18412729985084</v>
      </c>
    </row>
    <row r="1059" spans="1:18" s="109" customForma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2753541.0500000003</v>
      </c>
      <c r="K1059" s="141">
        <f>SUM(K1053:K1058)</f>
        <v>4322726.91</v>
      </c>
      <c r="L1059" s="106">
        <f>SUM(L1054:L1058)</f>
        <v>11613091.52</v>
      </c>
      <c r="M1059" s="106">
        <f>SUM(M1054:M1058)</f>
        <v>8217921.5900000008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3395169.9299999988</v>
      </c>
      <c r="R1059" s="108">
        <f>L1059/H1059</f>
        <v>783.55654274340463</v>
      </c>
    </row>
    <row r="1060" spans="1:18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1394</v>
      </c>
      <c r="H1061" s="99">
        <v>2552</v>
      </c>
      <c r="I1061" s="97">
        <v>2</v>
      </c>
      <c r="J1061" s="100">
        <f>นครพนม!F151</f>
        <v>234361.08</v>
      </c>
      <c r="K1061" s="101">
        <f>นครพนม!AP151</f>
        <v>313161.67</v>
      </c>
      <c r="L1061" s="102">
        <f>นครพนม!AQ151</f>
        <v>1932742.71</v>
      </c>
      <c r="M1061" s="102">
        <f>นครพนม!AR151</f>
        <v>1617243</v>
      </c>
      <c r="N1061" s="98"/>
      <c r="O1061" s="98"/>
      <c r="P1061" s="98"/>
      <c r="Q1061" s="90">
        <f t="shared" si="38"/>
        <v>315499.70999999996</v>
      </c>
      <c r="R1061" s="91">
        <f t="shared" si="39"/>
        <v>757.34432210031343</v>
      </c>
    </row>
    <row r="1062" spans="1:18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1395</v>
      </c>
      <c r="H1062" s="99">
        <v>996</v>
      </c>
      <c r="I1062" s="97">
        <v>1</v>
      </c>
      <c r="J1062" s="100">
        <f>นครพนม!F152</f>
        <v>485516.97</v>
      </c>
      <c r="K1062" s="101">
        <f>นครพนม!AP152</f>
        <v>812750.33</v>
      </c>
      <c r="L1062" s="102">
        <f>นครพนม!AQ152</f>
        <v>1837094.04</v>
      </c>
      <c r="M1062" s="102">
        <f>นครพนม!AR152</f>
        <v>1166554.2300000002</v>
      </c>
      <c r="N1062" s="98"/>
      <c r="O1062" s="98"/>
      <c r="P1062" s="98"/>
      <c r="Q1062" s="90">
        <f t="shared" si="38"/>
        <v>670539.80999999982</v>
      </c>
      <c r="R1062" s="91">
        <f t="shared" si="39"/>
        <v>1844.4719277108434</v>
      </c>
    </row>
    <row r="1063" spans="1:18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1396</v>
      </c>
      <c r="H1063" s="99">
        <v>3861</v>
      </c>
      <c r="I1063" s="97">
        <v>3</v>
      </c>
      <c r="J1063" s="100">
        <f>นครพนม!F153</f>
        <v>799343.48</v>
      </c>
      <c r="K1063" s="101">
        <f>นครพนม!AP153</f>
        <v>725121.5</v>
      </c>
      <c r="L1063" s="102">
        <f>นครพนม!AQ153</f>
        <v>1840928.7</v>
      </c>
      <c r="M1063" s="102">
        <f>นครพนม!AR153</f>
        <v>1725826.3499999999</v>
      </c>
      <c r="N1063" s="98"/>
      <c r="O1063" s="98"/>
      <c r="P1063" s="98"/>
      <c r="Q1063" s="90">
        <f t="shared" si="38"/>
        <v>115102.35000000009</v>
      </c>
      <c r="R1063" s="91">
        <f t="shared" si="39"/>
        <v>476.80101010101009</v>
      </c>
    </row>
    <row r="1064" spans="1:18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1397</v>
      </c>
      <c r="H1064" s="99">
        <v>1812</v>
      </c>
      <c r="I1064" s="97">
        <v>2</v>
      </c>
      <c r="J1064" s="100">
        <f>นครพนม!F154</f>
        <v>244899.75</v>
      </c>
      <c r="K1064" s="101">
        <f>นครพนม!AP154</f>
        <v>439970.39</v>
      </c>
      <c r="L1064" s="102">
        <f>นครพนม!AQ154</f>
        <v>1759610.7999999998</v>
      </c>
      <c r="M1064" s="102">
        <f>นครพนม!AR154</f>
        <v>1497996.6199999999</v>
      </c>
      <c r="N1064" s="98"/>
      <c r="O1064" s="98"/>
      <c r="P1064" s="98"/>
      <c r="Q1064" s="90">
        <f t="shared" si="38"/>
        <v>261614.17999999993</v>
      </c>
      <c r="R1064" s="91">
        <f t="shared" si="39"/>
        <v>971.08763796909477</v>
      </c>
    </row>
    <row r="1065" spans="1:18" s="109" customForma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1764121.2799999998</v>
      </c>
      <c r="K1065" s="141">
        <f>SUM(K1060:K1064)</f>
        <v>2291003.89</v>
      </c>
      <c r="L1065" s="106">
        <f>SUM(L1060:L1064)</f>
        <v>7370376.25</v>
      </c>
      <c r="M1065" s="106">
        <f>SUM(M1060:M1064)</f>
        <v>6007620.2000000002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1362756.0499999998</v>
      </c>
      <c r="R1065" s="108">
        <f t="shared" si="39"/>
        <v>799.30335646892956</v>
      </c>
    </row>
    <row r="1066" spans="1:18" s="109" customFormat="1" x14ac:dyDescent="0.7">
      <c r="A1066" s="172"/>
      <c r="B1066" s="173" t="s">
        <v>44</v>
      </c>
      <c r="C1066" s="173" t="s">
        <v>44</v>
      </c>
      <c r="D1066" s="173" t="s">
        <v>44</v>
      </c>
      <c r="E1066" s="173" t="s">
        <v>44</v>
      </c>
      <c r="F1066" s="173"/>
      <c r="G1066" s="173" t="s">
        <v>574</v>
      </c>
      <c r="H1066" s="174">
        <f>H917+H928+H947+H958+H975+H987+H1008+H1028+H1039+H1052+H1059+H1065</f>
        <v>429728</v>
      </c>
      <c r="I1066" s="172"/>
      <c r="J1066" s="175">
        <f t="shared" ref="J1066:O1066" si="40">J917+J928+J947+J958+J975+J987+J1008+J1028+J1039+J1052+J1059+J1065</f>
        <v>81455985.079999998</v>
      </c>
      <c r="K1066" s="176">
        <f t="shared" si="40"/>
        <v>100581572.61999999</v>
      </c>
      <c r="L1066" s="175">
        <f t="shared" si="40"/>
        <v>262090190.09</v>
      </c>
      <c r="M1066" s="175">
        <f t="shared" si="40"/>
        <v>218614649.87000003</v>
      </c>
      <c r="N1066" s="173">
        <f t="shared" si="40"/>
        <v>151</v>
      </c>
      <c r="O1066" s="173">
        <f t="shared" si="40"/>
        <v>151</v>
      </c>
      <c r="P1066" s="173">
        <f>N1066-O1066</f>
        <v>0</v>
      </c>
      <c r="Q1066" s="107">
        <f t="shared" si="38"/>
        <v>43475540.219999969</v>
      </c>
      <c r="R1066" s="108">
        <f t="shared" si="39"/>
        <v>609.89786583606372</v>
      </c>
    </row>
    <row r="1067" spans="1:18" x14ac:dyDescent="0.7">
      <c r="A1067" s="193"/>
      <c r="B1067" s="194"/>
      <c r="C1067" s="194"/>
      <c r="D1067" s="194"/>
      <c r="E1067" s="377" t="s">
        <v>575</v>
      </c>
      <c r="F1067" s="378"/>
      <c r="G1067" s="379"/>
      <c r="H1067" s="195"/>
      <c r="I1067" s="193"/>
      <c r="J1067" s="196">
        <f>J1066/O1066</f>
        <v>539443.60980132443</v>
      </c>
      <c r="K1067" s="197">
        <f>K1066/O1066</f>
        <v>666103.12993377482</v>
      </c>
      <c r="L1067" s="196">
        <f>L1066/O1066</f>
        <v>1735696.6231125828</v>
      </c>
      <c r="M1067" s="196">
        <f>M1066/O1066</f>
        <v>1447779.1382119209</v>
      </c>
      <c r="N1067" s="198"/>
      <c r="O1067" s="198"/>
      <c r="P1067" s="194"/>
      <c r="Q1067" s="90">
        <f t="shared" si="38"/>
        <v>287917.48490066198</v>
      </c>
      <c r="R1067" s="108"/>
    </row>
    <row r="1068" spans="1:18" s="109" customFormat="1" x14ac:dyDescent="0.7">
      <c r="A1068" s="198"/>
      <c r="B1068" s="198"/>
      <c r="C1068" s="198"/>
      <c r="D1068" s="198"/>
      <c r="E1068" s="352" t="s">
        <v>580</v>
      </c>
      <c r="F1068" s="353"/>
      <c r="G1068" s="354"/>
      <c r="H1068" s="199">
        <f>H82+H179+H432+H589+H683+H889+H1066</f>
        <v>3402936</v>
      </c>
      <c r="I1068" s="200"/>
      <c r="J1068" s="196">
        <f t="shared" ref="J1068:P1068" si="41">J82+J179+J432+J589+J683+J889+J1066</f>
        <v>664586314.10000002</v>
      </c>
      <c r="K1068" s="197">
        <f t="shared" si="41"/>
        <v>790417485.87</v>
      </c>
      <c r="L1068" s="196">
        <f t="shared" si="41"/>
        <v>2126174390.6099997</v>
      </c>
      <c r="M1068" s="196">
        <f t="shared" si="41"/>
        <v>1787129077.3400002</v>
      </c>
      <c r="N1068" s="201">
        <f t="shared" si="41"/>
        <v>873</v>
      </c>
      <c r="O1068" s="201">
        <f t="shared" si="41"/>
        <v>873</v>
      </c>
      <c r="P1068" s="201">
        <f t="shared" si="41"/>
        <v>0</v>
      </c>
      <c r="Q1068" s="107">
        <f>L1068-M1068</f>
        <v>339045313.2699995</v>
      </c>
      <c r="R1068" s="108">
        <f t="shared" si="39"/>
        <v>624.80587075689925</v>
      </c>
    </row>
    <row r="1069" spans="1:18" s="109" customFormat="1" x14ac:dyDescent="0.7">
      <c r="A1069" s="198"/>
      <c r="B1069" s="198"/>
      <c r="C1069" s="198"/>
      <c r="D1069" s="198"/>
      <c r="E1069" s="352" t="s">
        <v>581</v>
      </c>
      <c r="F1069" s="353"/>
      <c r="G1069" s="354"/>
      <c r="H1069" s="199"/>
      <c r="I1069" s="200"/>
      <c r="J1069" s="196">
        <f>J1068/O1068</f>
        <v>761267.25555555557</v>
      </c>
      <c r="K1069" s="196">
        <f>K1068/O1068</f>
        <v>905403.76388316147</v>
      </c>
      <c r="L1069" s="196">
        <f>L1068/O1068</f>
        <v>2435480.40161512</v>
      </c>
      <c r="M1069" s="196">
        <f>M1068/O1068</f>
        <v>2047112.3451775489</v>
      </c>
      <c r="N1069" s="198"/>
      <c r="O1069" s="198"/>
      <c r="P1069" s="198"/>
      <c r="Q1069" s="107">
        <f>L1069-M1069</f>
        <v>388368.05643757107</v>
      </c>
      <c r="R1069" s="108"/>
    </row>
    <row r="1072" spans="1:18" x14ac:dyDescent="0.7">
      <c r="K1072" s="203"/>
      <c r="M1072" s="203"/>
    </row>
    <row r="1073" spans="11:13" x14ac:dyDescent="0.7">
      <c r="K1073" s="203"/>
      <c r="M1073" s="203"/>
    </row>
    <row r="1074" spans="11:13" x14ac:dyDescent="0.7">
      <c r="K1074" s="203"/>
      <c r="M1074" s="203"/>
    </row>
    <row r="1075" spans="11:13" x14ac:dyDescent="0.7">
      <c r="K1075" s="203"/>
      <c r="M1075" s="203"/>
    </row>
    <row r="1076" spans="11:13" x14ac:dyDescent="0.7">
      <c r="K1076" s="203"/>
      <c r="M1076" s="203"/>
    </row>
    <row r="1077" spans="11:13" x14ac:dyDescent="0.7">
      <c r="K1077" s="203"/>
      <c r="M1077" s="203"/>
    </row>
    <row r="1078" spans="11:13" x14ac:dyDescent="0.7">
      <c r="K1078" s="203"/>
      <c r="M1078" s="203"/>
    </row>
    <row r="1079" spans="11:13" x14ac:dyDescent="0.7">
      <c r="K1079" s="203"/>
      <c r="M1079" s="203"/>
    </row>
    <row r="1080" spans="11:13" x14ac:dyDescent="0.7">
      <c r="K1080" s="203"/>
      <c r="M1080" s="203"/>
    </row>
  </sheetData>
  <autoFilter ref="A4:WVM1069"/>
  <mergeCells count="27"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18" right="0.17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topLeftCell="X49" zoomScale="98" zoomScaleNormal="98" workbookViewId="0">
      <selection activeCell="AM10" sqref="AM10:AM71"/>
    </sheetView>
  </sheetViews>
  <sheetFormatPr defaultColWidth="4.8984375" defaultRowHeight="13.8" x14ac:dyDescent="0.25"/>
  <cols>
    <col min="1" max="1" width="6.09765625" style="240" bestFit="1" customWidth="1"/>
    <col min="2" max="2" width="13.19921875" style="240" bestFit="1" customWidth="1"/>
    <col min="3" max="3" width="8.19921875" style="240" bestFit="1" customWidth="1"/>
    <col min="4" max="4" width="27.3984375" style="240" bestFit="1" customWidth="1"/>
    <col min="5" max="5" width="26.3984375" bestFit="1" customWidth="1"/>
    <col min="6" max="6" width="12.09765625" style="302" bestFit="1" customWidth="1"/>
    <col min="7" max="9" width="8.8984375" style="302" bestFit="1" customWidth="1"/>
    <col min="10" max="12" width="8.796875"/>
    <col min="13" max="18" width="8.796875" style="297"/>
    <col min="19" max="22" width="8.796875"/>
    <col min="23" max="28" width="8.796875" style="297"/>
    <col min="29" max="34" width="8.796875"/>
    <col min="35" max="35" width="15.09765625" style="242" bestFit="1" customWidth="1"/>
    <col min="36" max="36" width="15.69921875" style="254" bestFit="1" customWidth="1"/>
    <col min="37" max="37" width="14" style="244" bestFit="1" customWidth="1"/>
    <col min="38" max="38" width="15.8984375" style="255" bestFit="1" customWidth="1"/>
    <col min="39" max="39" width="16.59765625" style="256" bestFit="1" customWidth="1"/>
    <col min="40" max="40" width="14.8984375" style="244" bestFit="1" customWidth="1"/>
    <col min="41" max="16384" width="4.8984375" style="248"/>
  </cols>
  <sheetData>
    <row r="1" spans="1:40" x14ac:dyDescent="0.25">
      <c r="E1" t="s">
        <v>2440</v>
      </c>
      <c r="F1" s="302" t="s">
        <v>2441</v>
      </c>
      <c r="G1" s="302" t="s">
        <v>2442</v>
      </c>
      <c r="H1" s="302" t="s">
        <v>2443</v>
      </c>
      <c r="I1" s="302" t="s">
        <v>2444</v>
      </c>
      <c r="J1" t="s">
        <v>2445</v>
      </c>
      <c r="K1" t="s">
        <v>2446</v>
      </c>
      <c r="L1" t="s">
        <v>2447</v>
      </c>
      <c r="M1" s="297" t="s">
        <v>2448</v>
      </c>
      <c r="N1" s="297" t="s">
        <v>2449</v>
      </c>
      <c r="O1" s="297" t="s">
        <v>3346</v>
      </c>
      <c r="P1" s="297" t="s">
        <v>3335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2456</v>
      </c>
      <c r="X1" s="297" t="s">
        <v>2457</v>
      </c>
      <c r="Y1" s="297" t="s">
        <v>2458</v>
      </c>
      <c r="Z1" s="297" t="s">
        <v>2459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2467</v>
      </c>
      <c r="AI1" s="242" t="s">
        <v>6</v>
      </c>
      <c r="AJ1" s="243" t="s">
        <v>7</v>
      </c>
      <c r="AK1" s="244" t="s">
        <v>8</v>
      </c>
      <c r="AL1" s="245" t="s">
        <v>9</v>
      </c>
      <c r="AM1" s="246" t="s">
        <v>10</v>
      </c>
      <c r="AN1" s="247" t="s">
        <v>11</v>
      </c>
    </row>
    <row r="2" spans="1:40" x14ac:dyDescent="0.25">
      <c r="E2" t="s">
        <v>2468</v>
      </c>
      <c r="F2" s="302" t="s">
        <v>2469</v>
      </c>
      <c r="G2" s="302" t="s">
        <v>2470</v>
      </c>
      <c r="H2" s="302" t="s">
        <v>2471</v>
      </c>
      <c r="I2" s="302" t="s">
        <v>2472</v>
      </c>
      <c r="J2" t="s">
        <v>2473</v>
      </c>
      <c r="K2" t="s">
        <v>2474</v>
      </c>
      <c r="L2" t="s">
        <v>2475</v>
      </c>
      <c r="M2" s="297" t="s">
        <v>2476</v>
      </c>
      <c r="N2" s="297" t="s">
        <v>2477</v>
      </c>
      <c r="O2" s="297" t="s">
        <v>3347</v>
      </c>
      <c r="P2" s="297" t="s">
        <v>3336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2484</v>
      </c>
      <c r="X2" s="297" t="s">
        <v>2485</v>
      </c>
      <c r="Y2" s="297" t="s">
        <v>2486</v>
      </c>
      <c r="Z2" s="297" t="s">
        <v>2487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2495</v>
      </c>
    </row>
    <row r="3" spans="1:40" x14ac:dyDescent="0.25">
      <c r="E3" t="s">
        <v>2496</v>
      </c>
      <c r="F3" s="302">
        <v>42821891.009999998</v>
      </c>
      <c r="G3" s="302">
        <v>4201573.92</v>
      </c>
      <c r="H3" s="302">
        <v>4194527.33</v>
      </c>
      <c r="I3" s="302">
        <v>21469</v>
      </c>
      <c r="J3">
        <v>64485910.869999997</v>
      </c>
      <c r="K3">
        <v>30718784.550000001</v>
      </c>
      <c r="L3">
        <v>74000</v>
      </c>
      <c r="M3" s="297">
        <v>73304</v>
      </c>
      <c r="N3" s="297">
        <v>956.8</v>
      </c>
      <c r="O3" s="297">
        <v>191520</v>
      </c>
      <c r="P3" s="297">
        <v>4604.17</v>
      </c>
      <c r="Q3" s="297">
        <v>13074002.789999999</v>
      </c>
      <c r="R3" s="297">
        <v>16248428.710000001</v>
      </c>
      <c r="S3">
        <v>-8345529.6100000003</v>
      </c>
      <c r="T3">
        <v>1462467.19</v>
      </c>
      <c r="U3">
        <v>4049590.01</v>
      </c>
      <c r="V3">
        <v>120966928.34</v>
      </c>
      <c r="W3" s="297">
        <v>3925.69</v>
      </c>
      <c r="X3" s="297">
        <v>66429766.530000001</v>
      </c>
      <c r="Y3" s="297">
        <v>3809952</v>
      </c>
      <c r="Z3" s="297">
        <v>41338.26</v>
      </c>
      <c r="AA3" s="297">
        <v>52912025.399999999</v>
      </c>
      <c r="AB3" s="297">
        <v>10476681.640000001</v>
      </c>
      <c r="AC3">
        <v>69494960.400000006</v>
      </c>
      <c r="AD3">
        <v>305414</v>
      </c>
      <c r="AE3">
        <v>74674.92</v>
      </c>
      <c r="AF3">
        <v>44965647.469999999</v>
      </c>
      <c r="AG3">
        <v>8715000.8599999994</v>
      </c>
      <c r="AH3">
        <v>453415.17</v>
      </c>
      <c r="AI3" s="242">
        <f t="shared" ref="AI3:AN3" si="0">SUM(AI4:AI71)</f>
        <v>51239461.25999999</v>
      </c>
      <c r="AJ3" s="249">
        <f t="shared" si="0"/>
        <v>13237427.889999999</v>
      </c>
      <c r="AK3" s="244">
        <f t="shared" si="0"/>
        <v>38002033.36999999</v>
      </c>
      <c r="AL3" s="250">
        <f t="shared" si="0"/>
        <v>135070753.46000001</v>
      </c>
      <c r="AM3" s="251">
        <f t="shared" si="0"/>
        <v>129799400.61</v>
      </c>
      <c r="AN3" s="244">
        <f t="shared" si="0"/>
        <v>5271352.8500000006</v>
      </c>
    </row>
    <row r="4" spans="1:40" x14ac:dyDescent="0.25">
      <c r="E4" t="s">
        <v>2497</v>
      </c>
      <c r="F4" s="302">
        <v>76877.05</v>
      </c>
      <c r="H4" s="302">
        <v>7895</v>
      </c>
      <c r="J4">
        <v>1088007.69</v>
      </c>
      <c r="K4">
        <v>13.04</v>
      </c>
      <c r="M4" s="297">
        <v>4900</v>
      </c>
      <c r="R4" s="297">
        <v>0</v>
      </c>
      <c r="U4">
        <v>-1659785.21</v>
      </c>
      <c r="V4">
        <v>2794467.22</v>
      </c>
      <c r="X4" s="297">
        <v>2260</v>
      </c>
      <c r="Z4" s="297">
        <v>48.72</v>
      </c>
      <c r="AA4" s="297">
        <v>448800</v>
      </c>
      <c r="AB4" s="297">
        <v>183056</v>
      </c>
      <c r="AC4">
        <v>537865</v>
      </c>
      <c r="AF4">
        <v>20841.84</v>
      </c>
      <c r="AG4">
        <v>42247.11</v>
      </c>
      <c r="AI4" s="242">
        <f t="shared" ref="AI4:AI9" si="1">SUM(F4:H4)</f>
        <v>84772.05</v>
      </c>
      <c r="AJ4" s="249">
        <f t="shared" ref="AJ4:AJ9" si="2">SUM(L4:P4)</f>
        <v>4900</v>
      </c>
      <c r="AK4" s="244">
        <f>AI4-AJ4</f>
        <v>79872.05</v>
      </c>
      <c r="AL4" s="250">
        <f t="shared" ref="AL4:AL9" si="3">SUM(U4:Y4)</f>
        <v>1136942.0100000002</v>
      </c>
      <c r="AM4" s="251">
        <f t="shared" ref="AM4:AM9" si="4">SUM(Z4:AH4)</f>
        <v>1232858.6700000002</v>
      </c>
      <c r="AN4" s="244">
        <f>AL4-AM4</f>
        <v>-95916.659999999916</v>
      </c>
    </row>
    <row r="5" spans="1:40" x14ac:dyDescent="0.25">
      <c r="E5" t="s">
        <v>3337</v>
      </c>
      <c r="F5" s="302">
        <v>116469.28</v>
      </c>
      <c r="H5" s="302">
        <v>0</v>
      </c>
      <c r="J5">
        <v>1856981.03</v>
      </c>
      <c r="K5">
        <v>77286</v>
      </c>
      <c r="P5" s="297">
        <v>4604.17</v>
      </c>
      <c r="R5" s="297">
        <v>16303031.58</v>
      </c>
      <c r="S5">
        <v>-8464080.6099999994</v>
      </c>
      <c r="U5">
        <v>-2222928.63</v>
      </c>
      <c r="AA5" s="297">
        <v>1208880</v>
      </c>
      <c r="AC5">
        <v>1367518</v>
      </c>
      <c r="AD5">
        <v>3700</v>
      </c>
      <c r="AE5">
        <v>2193.92</v>
      </c>
      <c r="AF5">
        <v>3405358.28</v>
      </c>
      <c r="AI5" s="242">
        <f t="shared" si="1"/>
        <v>116469.28</v>
      </c>
      <c r="AJ5" s="249">
        <f t="shared" si="2"/>
        <v>4604.17</v>
      </c>
      <c r="AK5" s="244">
        <f t="shared" ref="AK5:AK9" si="5">AI5-AJ5</f>
        <v>111865.11</v>
      </c>
      <c r="AL5" s="250">
        <f t="shared" si="3"/>
        <v>-2222928.63</v>
      </c>
      <c r="AM5" s="251">
        <f t="shared" si="4"/>
        <v>5987650.1999999993</v>
      </c>
      <c r="AN5" s="244">
        <f t="shared" ref="AN5:AN69" si="6">AL5-AM5</f>
        <v>-8210578.8299999991</v>
      </c>
    </row>
    <row r="6" spans="1:40" x14ac:dyDescent="0.25">
      <c r="E6" t="s">
        <v>2498</v>
      </c>
      <c r="F6" s="302">
        <v>53362.35</v>
      </c>
      <c r="H6" s="302">
        <v>6032</v>
      </c>
      <c r="J6">
        <v>2484887.08</v>
      </c>
      <c r="K6">
        <v>17485.59</v>
      </c>
      <c r="R6" s="297">
        <v>39151</v>
      </c>
      <c r="U6">
        <v>1735684.81</v>
      </c>
      <c r="V6">
        <v>840540.25</v>
      </c>
      <c r="X6" s="297">
        <v>50000</v>
      </c>
      <c r="Z6" s="297">
        <v>49.52</v>
      </c>
      <c r="AA6" s="297">
        <v>853344</v>
      </c>
      <c r="AC6">
        <v>853344</v>
      </c>
      <c r="AE6">
        <v>3652</v>
      </c>
      <c r="AF6">
        <v>8990</v>
      </c>
      <c r="AG6">
        <v>91016.56</v>
      </c>
      <c r="AI6" s="242">
        <f t="shared" si="1"/>
        <v>59394.35</v>
      </c>
      <c r="AJ6" s="249">
        <f t="shared" si="2"/>
        <v>0</v>
      </c>
      <c r="AK6" s="244">
        <f t="shared" si="5"/>
        <v>59394.35</v>
      </c>
      <c r="AL6" s="250">
        <f t="shared" si="3"/>
        <v>2626225.06</v>
      </c>
      <c r="AM6" s="251">
        <f t="shared" si="4"/>
        <v>1810396.08</v>
      </c>
      <c r="AN6" s="244">
        <f t="shared" si="6"/>
        <v>815828.98</v>
      </c>
    </row>
    <row r="7" spans="1:40" x14ac:dyDescent="0.25">
      <c r="E7" t="s">
        <v>2499</v>
      </c>
      <c r="F7" s="302">
        <v>78052.759999999995</v>
      </c>
      <c r="J7">
        <v>382264.2</v>
      </c>
      <c r="K7">
        <v>3</v>
      </c>
      <c r="Q7" s="297">
        <v>13200</v>
      </c>
      <c r="R7" s="297">
        <v>0</v>
      </c>
      <c r="U7">
        <v>-1704605.67</v>
      </c>
      <c r="V7">
        <v>2129382.7599999998</v>
      </c>
      <c r="Z7" s="297">
        <v>10.55</v>
      </c>
      <c r="AA7" s="297">
        <v>658172</v>
      </c>
      <c r="AB7" s="297">
        <v>2176756</v>
      </c>
      <c r="AC7">
        <v>843136</v>
      </c>
      <c r="AE7">
        <v>8991</v>
      </c>
      <c r="AF7">
        <v>102582.04</v>
      </c>
      <c r="AG7">
        <v>55386.64</v>
      </c>
      <c r="AI7" s="242">
        <f t="shared" si="1"/>
        <v>78052.759999999995</v>
      </c>
      <c r="AJ7" s="249">
        <f t="shared" si="2"/>
        <v>0</v>
      </c>
      <c r="AK7" s="244">
        <f t="shared" si="5"/>
        <v>78052.759999999995</v>
      </c>
      <c r="AL7" s="250">
        <f t="shared" si="3"/>
        <v>424777.08999999985</v>
      </c>
      <c r="AM7" s="251">
        <f t="shared" si="4"/>
        <v>3845034.23</v>
      </c>
      <c r="AN7" s="244">
        <f t="shared" si="6"/>
        <v>-3420257.14</v>
      </c>
    </row>
    <row r="8" spans="1:40" x14ac:dyDescent="0.25">
      <c r="E8" t="s">
        <v>3350</v>
      </c>
      <c r="F8" s="302">
        <v>-163857.68</v>
      </c>
      <c r="H8" s="302">
        <v>0</v>
      </c>
      <c r="J8">
        <v>5194461.1100000003</v>
      </c>
      <c r="K8">
        <v>-9370.9</v>
      </c>
      <c r="M8" s="297">
        <v>0</v>
      </c>
      <c r="R8" s="297">
        <v>6</v>
      </c>
      <c r="T8">
        <v>-199699.61</v>
      </c>
      <c r="U8">
        <v>5274596.2</v>
      </c>
      <c r="AA8" s="297">
        <v>261171</v>
      </c>
      <c r="AC8">
        <v>261171</v>
      </c>
      <c r="AF8">
        <v>23877</v>
      </c>
      <c r="AG8">
        <v>29793.06</v>
      </c>
      <c r="AI8" s="242">
        <f t="shared" si="1"/>
        <v>-163857.68</v>
      </c>
      <c r="AJ8" s="249">
        <f t="shared" si="2"/>
        <v>0</v>
      </c>
      <c r="AK8" s="244">
        <f t="shared" si="5"/>
        <v>-163857.68</v>
      </c>
      <c r="AL8" s="250">
        <f t="shared" si="3"/>
        <v>5274596.2</v>
      </c>
      <c r="AM8" s="251">
        <f t="shared" si="4"/>
        <v>576012.06000000006</v>
      </c>
      <c r="AN8" s="244">
        <f t="shared" si="6"/>
        <v>4698584.1400000006</v>
      </c>
    </row>
    <row r="9" spans="1:40" x14ac:dyDescent="0.25">
      <c r="AI9" s="242">
        <f t="shared" si="1"/>
        <v>0</v>
      </c>
      <c r="AJ9" s="249">
        <f t="shared" si="2"/>
        <v>0</v>
      </c>
      <c r="AK9" s="244">
        <f t="shared" si="5"/>
        <v>0</v>
      </c>
      <c r="AL9" s="250">
        <f t="shared" si="3"/>
        <v>0</v>
      </c>
      <c r="AM9" s="251">
        <f t="shared" si="4"/>
        <v>0</v>
      </c>
      <c r="AN9" s="244">
        <f t="shared" si="6"/>
        <v>0</v>
      </c>
    </row>
    <row r="10" spans="1:40" x14ac:dyDescent="0.25">
      <c r="A10" s="240" t="s">
        <v>161</v>
      </c>
      <c r="B10" s="240" t="s">
        <v>162</v>
      </c>
      <c r="C10" s="240">
        <v>9017</v>
      </c>
      <c r="D10" s="240" t="s">
        <v>167</v>
      </c>
      <c r="E10" t="s">
        <v>167</v>
      </c>
      <c r="F10" s="302">
        <v>1817534.34</v>
      </c>
      <c r="G10" s="302">
        <v>0</v>
      </c>
      <c r="H10" s="302">
        <v>98716.67</v>
      </c>
      <c r="J10">
        <v>210323.37</v>
      </c>
      <c r="K10">
        <v>311455.12</v>
      </c>
      <c r="Q10" s="297">
        <v>616321</v>
      </c>
      <c r="R10" s="297">
        <v>364.83</v>
      </c>
      <c r="U10">
        <v>-517077.45</v>
      </c>
      <c r="V10">
        <v>2551638.71</v>
      </c>
      <c r="X10" s="297">
        <v>1674682.91</v>
      </c>
      <c r="Z10" s="297">
        <v>1937.42</v>
      </c>
      <c r="AA10" s="297">
        <v>1532443.2</v>
      </c>
      <c r="AB10" s="297">
        <v>-50000</v>
      </c>
      <c r="AC10">
        <v>1765842.2</v>
      </c>
      <c r="AE10">
        <v>4060</v>
      </c>
      <c r="AF10">
        <v>1228326.68</v>
      </c>
      <c r="AG10">
        <v>256258.44</v>
      </c>
      <c r="AH10">
        <v>1200</v>
      </c>
      <c r="AI10" s="242">
        <f>SUM(F10:I10)</f>
        <v>1916251.01</v>
      </c>
      <c r="AJ10" s="249">
        <f>SUM(M10:R10)</f>
        <v>616685.82999999996</v>
      </c>
      <c r="AK10" s="244">
        <f>AI10-AJ10</f>
        <v>1299565.1800000002</v>
      </c>
      <c r="AL10" s="250">
        <f>SUM(W10:AB10)</f>
        <v>3159063.53</v>
      </c>
      <c r="AM10" s="251">
        <f>SUM(AC10:AH10)</f>
        <v>3255687.32</v>
      </c>
      <c r="AN10" s="244">
        <f t="shared" si="6"/>
        <v>-96623.790000000037</v>
      </c>
    </row>
    <row r="11" spans="1:40" x14ac:dyDescent="0.25">
      <c r="A11" s="240" t="s">
        <v>161</v>
      </c>
      <c r="B11" s="240" t="s">
        <v>162</v>
      </c>
      <c r="C11" s="240">
        <v>4386</v>
      </c>
      <c r="D11" s="240" t="s">
        <v>169</v>
      </c>
      <c r="E11" t="s">
        <v>169</v>
      </c>
      <c r="F11" s="302">
        <v>1212227.6599999999</v>
      </c>
      <c r="G11" s="302">
        <v>0</v>
      </c>
      <c r="H11" s="302">
        <v>97417.86</v>
      </c>
      <c r="J11">
        <v>1901393.73</v>
      </c>
      <c r="K11">
        <v>603025.75</v>
      </c>
      <c r="Q11" s="297">
        <v>112419</v>
      </c>
      <c r="R11" s="297">
        <v>0</v>
      </c>
      <c r="U11">
        <v>1330380.94</v>
      </c>
      <c r="V11">
        <v>2241809.08</v>
      </c>
      <c r="X11" s="297">
        <v>1303116.55</v>
      </c>
      <c r="Y11" s="297">
        <v>128000</v>
      </c>
      <c r="Z11" s="297">
        <v>1101.81</v>
      </c>
      <c r="AA11" s="297">
        <v>845120</v>
      </c>
      <c r="AC11">
        <v>1100331</v>
      </c>
      <c r="AD11">
        <v>8336</v>
      </c>
      <c r="AF11">
        <v>641526.5</v>
      </c>
      <c r="AG11">
        <v>295318.88</v>
      </c>
      <c r="AI11" s="242">
        <f t="shared" ref="AI11:AI71" si="7">SUM(F11:I11)</f>
        <v>1309645.52</v>
      </c>
      <c r="AJ11" s="249">
        <f t="shared" ref="AJ11:AJ71" si="8">SUM(M11:R11)</f>
        <v>112419</v>
      </c>
      <c r="AK11" s="244">
        <f t="shared" ref="AK11:AK71" si="9">AI11-AJ11</f>
        <v>1197226.52</v>
      </c>
      <c r="AL11" s="250">
        <f t="shared" ref="AL11:AL71" si="10">SUM(W11:AB11)</f>
        <v>2277338.3600000003</v>
      </c>
      <c r="AM11" s="251">
        <f t="shared" ref="AM11:AM71" si="11">SUM(AC11:AH11)</f>
        <v>2045512.38</v>
      </c>
      <c r="AN11" s="244">
        <f t="shared" si="6"/>
        <v>231825.98000000045</v>
      </c>
    </row>
    <row r="12" spans="1:40" x14ac:dyDescent="0.25">
      <c r="A12" s="240" t="s">
        <v>161</v>
      </c>
      <c r="B12" s="240" t="s">
        <v>162</v>
      </c>
      <c r="C12" s="240">
        <v>3088</v>
      </c>
      <c r="D12" s="240" t="s">
        <v>171</v>
      </c>
      <c r="E12" t="s">
        <v>171</v>
      </c>
      <c r="F12" s="302">
        <v>651337.30000000005</v>
      </c>
      <c r="G12" s="302">
        <v>426409.02</v>
      </c>
      <c r="H12" s="302">
        <v>49819.85</v>
      </c>
      <c r="J12">
        <v>934210.26</v>
      </c>
      <c r="K12">
        <v>568326.84</v>
      </c>
      <c r="M12" s="297">
        <v>0</v>
      </c>
      <c r="Q12" s="297">
        <v>132167.85</v>
      </c>
      <c r="R12" s="297">
        <v>0</v>
      </c>
      <c r="U12">
        <v>616123.66</v>
      </c>
      <c r="V12">
        <v>1390481.55</v>
      </c>
      <c r="X12" s="297">
        <v>2040794.61</v>
      </c>
      <c r="Y12" s="297">
        <v>261800</v>
      </c>
      <c r="Z12" s="297">
        <v>795.53</v>
      </c>
      <c r="AA12" s="297">
        <v>904600</v>
      </c>
      <c r="AC12">
        <v>1091947</v>
      </c>
      <c r="AD12">
        <v>1698</v>
      </c>
      <c r="AE12">
        <v>40068</v>
      </c>
      <c r="AF12">
        <v>998315.21</v>
      </c>
      <c r="AG12">
        <v>206111.72</v>
      </c>
      <c r="AH12">
        <v>480</v>
      </c>
      <c r="AI12" s="242">
        <f t="shared" si="7"/>
        <v>1127566.1700000002</v>
      </c>
      <c r="AJ12" s="249">
        <f t="shared" si="8"/>
        <v>132167.85</v>
      </c>
      <c r="AK12" s="244">
        <f t="shared" si="9"/>
        <v>995398.32000000018</v>
      </c>
      <c r="AL12" s="250">
        <f t="shared" si="10"/>
        <v>3207990.14</v>
      </c>
      <c r="AM12" s="251">
        <f t="shared" si="11"/>
        <v>2338619.9300000002</v>
      </c>
      <c r="AN12" s="244">
        <f t="shared" si="6"/>
        <v>869370.21</v>
      </c>
    </row>
    <row r="13" spans="1:40" x14ac:dyDescent="0.25">
      <c r="A13" s="240" t="s">
        <v>161</v>
      </c>
      <c r="B13" s="240" t="s">
        <v>162</v>
      </c>
      <c r="C13" s="240">
        <v>2345</v>
      </c>
      <c r="D13" s="240" t="s">
        <v>173</v>
      </c>
      <c r="E13" t="s">
        <v>173</v>
      </c>
      <c r="F13" s="302">
        <v>1186264.8400000001</v>
      </c>
      <c r="G13" s="302">
        <v>211905.91</v>
      </c>
      <c r="H13" s="302">
        <v>122404.14</v>
      </c>
      <c r="J13">
        <v>249288.99</v>
      </c>
      <c r="K13">
        <v>445738.13</v>
      </c>
      <c r="M13" s="297">
        <v>0</v>
      </c>
      <c r="Q13" s="297">
        <v>192248.9</v>
      </c>
      <c r="R13" s="297">
        <v>2131.33</v>
      </c>
      <c r="U13">
        <v>25804.74</v>
      </c>
      <c r="V13">
        <v>1997230.39</v>
      </c>
      <c r="X13" s="297">
        <v>1389284.81</v>
      </c>
      <c r="Z13" s="297">
        <v>1499.4</v>
      </c>
      <c r="AA13" s="297">
        <v>823575.2</v>
      </c>
      <c r="AB13" s="297">
        <v>1528.25</v>
      </c>
      <c r="AC13">
        <v>1193707.45</v>
      </c>
      <c r="AD13">
        <v>4060</v>
      </c>
      <c r="AF13">
        <v>665280.53</v>
      </c>
      <c r="AG13">
        <v>213684.01</v>
      </c>
      <c r="AI13" s="242">
        <f t="shared" si="7"/>
        <v>1520574.89</v>
      </c>
      <c r="AJ13" s="249">
        <f t="shared" si="8"/>
        <v>194380.22999999998</v>
      </c>
      <c r="AK13" s="244">
        <f t="shared" si="9"/>
        <v>1326194.6599999999</v>
      </c>
      <c r="AL13" s="250">
        <f t="shared" si="10"/>
        <v>2215887.66</v>
      </c>
      <c r="AM13" s="251">
        <f t="shared" si="11"/>
        <v>2076731.99</v>
      </c>
      <c r="AN13" s="244">
        <f t="shared" si="6"/>
        <v>139155.67000000016</v>
      </c>
    </row>
    <row r="14" spans="1:40" s="252" customFormat="1" x14ac:dyDescent="0.25">
      <c r="A14" s="240" t="s">
        <v>161</v>
      </c>
      <c r="B14" s="240" t="s">
        <v>162</v>
      </c>
      <c r="C14" s="240">
        <v>6935</v>
      </c>
      <c r="D14" s="240" t="s">
        <v>175</v>
      </c>
      <c r="E14" t="s">
        <v>175</v>
      </c>
      <c r="F14" s="302">
        <v>874443.68</v>
      </c>
      <c r="G14" s="302">
        <v>94063.66</v>
      </c>
      <c r="H14" s="302">
        <v>59166.91</v>
      </c>
      <c r="I14" s="302"/>
      <c r="J14">
        <v>418146.42</v>
      </c>
      <c r="K14">
        <v>224878.13</v>
      </c>
      <c r="L14"/>
      <c r="M14" s="297">
        <v>-83200</v>
      </c>
      <c r="N14" s="297"/>
      <c r="O14" s="297"/>
      <c r="P14" s="297"/>
      <c r="Q14" s="297">
        <v>74773</v>
      </c>
      <c r="R14" s="297">
        <v>890.17</v>
      </c>
      <c r="S14"/>
      <c r="T14"/>
      <c r="U14">
        <v>-1002140.22</v>
      </c>
      <c r="V14">
        <v>2502473.91</v>
      </c>
      <c r="W14" s="297"/>
      <c r="X14" s="297">
        <v>1854455.73</v>
      </c>
      <c r="Y14" s="297">
        <v>121920</v>
      </c>
      <c r="Z14" s="297">
        <v>1140.8900000000001</v>
      </c>
      <c r="AA14" s="297">
        <v>1256831.2</v>
      </c>
      <c r="AB14" s="297"/>
      <c r="AC14">
        <v>1781928.2</v>
      </c>
      <c r="AD14"/>
      <c r="AE14"/>
      <c r="AF14">
        <v>912240.75</v>
      </c>
      <c r="AG14">
        <v>99582.65</v>
      </c>
      <c r="AH14"/>
      <c r="AI14" s="242">
        <f t="shared" si="7"/>
        <v>1027674.2500000001</v>
      </c>
      <c r="AJ14" s="249">
        <f t="shared" si="8"/>
        <v>-7536.83</v>
      </c>
      <c r="AK14" s="244">
        <f t="shared" si="9"/>
        <v>1035211.0800000001</v>
      </c>
      <c r="AL14" s="250">
        <f t="shared" si="10"/>
        <v>3234347.82</v>
      </c>
      <c r="AM14" s="251">
        <f t="shared" si="11"/>
        <v>2793751.6</v>
      </c>
      <c r="AN14" s="244">
        <f t="shared" si="6"/>
        <v>440596.21999999974</v>
      </c>
    </row>
    <row r="15" spans="1:40" x14ac:dyDescent="0.25">
      <c r="A15" s="240" t="s">
        <v>161</v>
      </c>
      <c r="B15" s="240" t="s">
        <v>162</v>
      </c>
      <c r="C15" s="240">
        <v>5524</v>
      </c>
      <c r="D15" s="240" t="s">
        <v>177</v>
      </c>
      <c r="E15" t="s">
        <v>177</v>
      </c>
      <c r="F15" s="302">
        <v>565011.25</v>
      </c>
      <c r="G15" s="302">
        <v>0</v>
      </c>
      <c r="H15" s="302">
        <v>309135.62</v>
      </c>
      <c r="J15">
        <v>109408.46</v>
      </c>
      <c r="K15">
        <v>626264.92000000004</v>
      </c>
      <c r="M15" s="297">
        <v>30700</v>
      </c>
      <c r="Q15" s="297">
        <v>91283.77</v>
      </c>
      <c r="R15" s="297">
        <v>10179.67</v>
      </c>
      <c r="U15">
        <v>-280526.63</v>
      </c>
      <c r="V15">
        <v>2525004.41</v>
      </c>
      <c r="X15" s="297">
        <v>951833.68</v>
      </c>
      <c r="Z15" s="297">
        <v>825.55</v>
      </c>
      <c r="AA15" s="297">
        <v>1311315.2</v>
      </c>
      <c r="AC15">
        <v>1498913.2</v>
      </c>
      <c r="AD15">
        <v>35520</v>
      </c>
      <c r="AF15">
        <v>1027388.41</v>
      </c>
      <c r="AG15">
        <v>316733.78999999998</v>
      </c>
      <c r="AI15" s="242">
        <f t="shared" si="7"/>
        <v>874146.87</v>
      </c>
      <c r="AJ15" s="249">
        <f t="shared" si="8"/>
        <v>132163.44</v>
      </c>
      <c r="AK15" s="244">
        <f t="shared" si="9"/>
        <v>741983.42999999993</v>
      </c>
      <c r="AL15" s="250">
        <f t="shared" si="10"/>
        <v>2263974.4300000002</v>
      </c>
      <c r="AM15" s="251">
        <f t="shared" si="11"/>
        <v>2878555.4</v>
      </c>
      <c r="AN15" s="244">
        <f t="shared" si="6"/>
        <v>-614580.96999999974</v>
      </c>
    </row>
    <row r="16" spans="1:40" x14ac:dyDescent="0.25">
      <c r="A16" s="240" t="s">
        <v>161</v>
      </c>
      <c r="B16" s="240" t="s">
        <v>162</v>
      </c>
      <c r="C16" s="240">
        <v>5657</v>
      </c>
      <c r="D16" s="240" t="s">
        <v>179</v>
      </c>
      <c r="E16" t="s">
        <v>179</v>
      </c>
      <c r="F16" s="302">
        <v>182543.98</v>
      </c>
      <c r="G16" s="302">
        <v>11692</v>
      </c>
      <c r="H16" s="302">
        <v>145020.25</v>
      </c>
      <c r="J16">
        <v>197599.97</v>
      </c>
      <c r="K16">
        <v>781923.83</v>
      </c>
      <c r="Q16" s="297">
        <v>60000</v>
      </c>
      <c r="R16" s="297">
        <v>1599.96</v>
      </c>
      <c r="U16">
        <v>-2973935.87</v>
      </c>
      <c r="V16">
        <v>4613167.97</v>
      </c>
      <c r="X16" s="297">
        <v>1003534.95</v>
      </c>
      <c r="Z16" s="297">
        <v>318.11</v>
      </c>
      <c r="AC16">
        <v>362328.24</v>
      </c>
      <c r="AF16">
        <v>843874.91</v>
      </c>
      <c r="AG16">
        <v>63767.94</v>
      </c>
      <c r="AI16" s="242">
        <f t="shared" si="7"/>
        <v>339256.23</v>
      </c>
      <c r="AJ16" s="249">
        <f t="shared" si="8"/>
        <v>61599.96</v>
      </c>
      <c r="AK16" s="244">
        <f t="shared" si="9"/>
        <v>277656.26999999996</v>
      </c>
      <c r="AL16" s="250">
        <f t="shared" si="10"/>
        <v>1003853.0599999999</v>
      </c>
      <c r="AM16" s="251">
        <f t="shared" si="11"/>
        <v>1269971.0899999999</v>
      </c>
      <c r="AN16" s="244">
        <f t="shared" si="6"/>
        <v>-266118.02999999991</v>
      </c>
    </row>
    <row r="17" spans="1:40" x14ac:dyDescent="0.25">
      <c r="A17" s="240" t="s">
        <v>161</v>
      </c>
      <c r="B17" s="240" t="s">
        <v>162</v>
      </c>
      <c r="C17" s="240">
        <v>4057</v>
      </c>
      <c r="D17" s="240" t="s">
        <v>181</v>
      </c>
      <c r="E17" t="s">
        <v>181</v>
      </c>
      <c r="F17" s="302">
        <v>212228.08</v>
      </c>
      <c r="G17" s="302">
        <v>1121.53</v>
      </c>
      <c r="H17" s="302">
        <v>157842.66</v>
      </c>
      <c r="J17">
        <v>1580960.39</v>
      </c>
      <c r="K17">
        <v>687761.51</v>
      </c>
      <c r="M17" s="297">
        <v>0</v>
      </c>
      <c r="Q17" s="297">
        <v>289428.36</v>
      </c>
      <c r="R17" s="297">
        <v>11504</v>
      </c>
      <c r="U17">
        <v>-116185.75</v>
      </c>
      <c r="V17">
        <v>2841083.43</v>
      </c>
      <c r="X17" s="297">
        <v>844646.02</v>
      </c>
      <c r="Z17" s="297">
        <v>601.52</v>
      </c>
      <c r="AA17" s="297">
        <v>699790</v>
      </c>
      <c r="AB17" s="297">
        <v>86836.53</v>
      </c>
      <c r="AC17">
        <v>1211521</v>
      </c>
      <c r="AF17">
        <v>312130.53000000003</v>
      </c>
      <c r="AG17">
        <v>90400.33</v>
      </c>
      <c r="AI17" s="242">
        <f t="shared" si="7"/>
        <v>371192.27</v>
      </c>
      <c r="AJ17" s="249">
        <f t="shared" si="8"/>
        <v>300932.36</v>
      </c>
      <c r="AK17" s="244">
        <f t="shared" si="9"/>
        <v>70259.910000000033</v>
      </c>
      <c r="AL17" s="250">
        <f t="shared" si="10"/>
        <v>1631874.07</v>
      </c>
      <c r="AM17" s="251">
        <f t="shared" si="11"/>
        <v>1614051.86</v>
      </c>
      <c r="AN17" s="244">
        <f t="shared" si="6"/>
        <v>17822.209999999963</v>
      </c>
    </row>
    <row r="18" spans="1:40" x14ac:dyDescent="0.25">
      <c r="A18" s="240" t="s">
        <v>161</v>
      </c>
      <c r="B18" s="240" t="s">
        <v>162</v>
      </c>
      <c r="C18" s="240">
        <v>2737</v>
      </c>
      <c r="D18" s="240" t="s">
        <v>183</v>
      </c>
      <c r="E18" t="s">
        <v>183</v>
      </c>
      <c r="F18" s="302">
        <v>397885.47</v>
      </c>
      <c r="G18" s="302">
        <v>0</v>
      </c>
      <c r="H18" s="302">
        <v>48553.97</v>
      </c>
      <c r="J18">
        <v>3703849.27</v>
      </c>
      <c r="K18">
        <v>397901.14</v>
      </c>
      <c r="M18" s="297">
        <v>0</v>
      </c>
      <c r="Q18" s="297">
        <v>373112.61</v>
      </c>
      <c r="R18" s="297">
        <v>93.45</v>
      </c>
      <c r="T18">
        <v>2424646.83</v>
      </c>
      <c r="V18">
        <v>675062.61</v>
      </c>
      <c r="X18" s="297">
        <v>593985.93000000005</v>
      </c>
      <c r="Z18" s="297">
        <v>742.06</v>
      </c>
      <c r="AA18" s="297">
        <v>1907774.8</v>
      </c>
      <c r="AB18" s="297">
        <v>230000</v>
      </c>
      <c r="AC18">
        <v>946642.96</v>
      </c>
      <c r="AF18">
        <v>578421.91</v>
      </c>
      <c r="AG18">
        <v>233771.61</v>
      </c>
      <c r="AI18" s="242">
        <f t="shared" si="7"/>
        <v>446439.43999999994</v>
      </c>
      <c r="AJ18" s="249">
        <f t="shared" si="8"/>
        <v>373206.06</v>
      </c>
      <c r="AK18" s="244">
        <f t="shared" si="9"/>
        <v>73233.379999999946</v>
      </c>
      <c r="AL18" s="250">
        <f t="shared" si="10"/>
        <v>2732502.79</v>
      </c>
      <c r="AM18" s="251">
        <f t="shared" si="11"/>
        <v>1758836.48</v>
      </c>
      <c r="AN18" s="244">
        <f t="shared" si="6"/>
        <v>973666.31</v>
      </c>
    </row>
    <row r="19" spans="1:40" x14ac:dyDescent="0.25">
      <c r="A19" s="240" t="s">
        <v>161</v>
      </c>
      <c r="B19" s="240" t="s">
        <v>162</v>
      </c>
      <c r="C19" s="240">
        <v>4167</v>
      </c>
      <c r="D19" s="240" t="s">
        <v>185</v>
      </c>
      <c r="E19" t="s">
        <v>185</v>
      </c>
      <c r="F19" s="302">
        <v>294314.14</v>
      </c>
      <c r="G19" s="302">
        <v>197384.81</v>
      </c>
      <c r="H19" s="302">
        <v>131170.59</v>
      </c>
      <c r="J19">
        <v>158935.17000000001</v>
      </c>
      <c r="K19">
        <v>1100288.57</v>
      </c>
      <c r="M19" s="297">
        <v>0</v>
      </c>
      <c r="Q19" s="297">
        <v>139047.96</v>
      </c>
      <c r="R19" s="297">
        <v>14700.55</v>
      </c>
      <c r="U19">
        <v>-271654.02</v>
      </c>
      <c r="V19">
        <v>1767990.24</v>
      </c>
      <c r="X19" s="297">
        <v>1940746.87</v>
      </c>
      <c r="Z19" s="297">
        <v>722.41</v>
      </c>
      <c r="AA19" s="297">
        <v>966790</v>
      </c>
      <c r="AC19">
        <v>1184594</v>
      </c>
      <c r="AD19">
        <v>4060</v>
      </c>
      <c r="AF19">
        <v>1187275.6000000001</v>
      </c>
      <c r="AG19">
        <v>136121.13</v>
      </c>
      <c r="AI19" s="242">
        <f t="shared" si="7"/>
        <v>622869.54</v>
      </c>
      <c r="AJ19" s="249">
        <f t="shared" si="8"/>
        <v>153748.50999999998</v>
      </c>
      <c r="AK19" s="244">
        <f t="shared" si="9"/>
        <v>469121.03</v>
      </c>
      <c r="AL19" s="250">
        <f t="shared" si="10"/>
        <v>2908259.2800000003</v>
      </c>
      <c r="AM19" s="251">
        <f t="shared" si="11"/>
        <v>2512050.73</v>
      </c>
      <c r="AN19" s="244">
        <f t="shared" si="6"/>
        <v>396208.55000000028</v>
      </c>
    </row>
    <row r="20" spans="1:40" x14ac:dyDescent="0.25">
      <c r="A20" s="240" t="s">
        <v>161</v>
      </c>
      <c r="B20" s="240" t="s">
        <v>162</v>
      </c>
      <c r="C20" s="240">
        <v>7036</v>
      </c>
      <c r="D20" s="240" t="s">
        <v>187</v>
      </c>
      <c r="E20" t="s">
        <v>187</v>
      </c>
      <c r="F20" s="302">
        <v>134422.81</v>
      </c>
      <c r="G20" s="302">
        <v>36828</v>
      </c>
      <c r="H20" s="302">
        <v>100349.99</v>
      </c>
      <c r="J20">
        <v>3588642.88</v>
      </c>
      <c r="K20">
        <v>923183.79</v>
      </c>
      <c r="Q20" s="297">
        <v>254828.7</v>
      </c>
      <c r="R20" s="297">
        <v>20222.62</v>
      </c>
      <c r="T20">
        <v>3333463.4</v>
      </c>
      <c r="U20">
        <v>-102177.58</v>
      </c>
      <c r="V20">
        <v>938360.62</v>
      </c>
      <c r="X20" s="297">
        <v>1190210.5600000001</v>
      </c>
      <c r="AA20" s="297">
        <v>1622327.1</v>
      </c>
      <c r="AC20">
        <v>2016385.1</v>
      </c>
      <c r="AF20">
        <v>873826.47</v>
      </c>
      <c r="AG20">
        <v>170229.03</v>
      </c>
      <c r="AI20" s="242">
        <f t="shared" si="7"/>
        <v>271600.8</v>
      </c>
      <c r="AJ20" s="249">
        <f t="shared" si="8"/>
        <v>275051.32</v>
      </c>
      <c r="AK20" s="244">
        <f t="shared" si="9"/>
        <v>-3450.5200000000186</v>
      </c>
      <c r="AL20" s="250">
        <f t="shared" si="10"/>
        <v>2812537.66</v>
      </c>
      <c r="AM20" s="251">
        <f t="shared" si="11"/>
        <v>3060440.6</v>
      </c>
      <c r="AN20" s="244">
        <f t="shared" si="6"/>
        <v>-247902.93999999994</v>
      </c>
    </row>
    <row r="21" spans="1:40" x14ac:dyDescent="0.25">
      <c r="A21" s="240" t="s">
        <v>161</v>
      </c>
      <c r="B21" s="240" t="s">
        <v>162</v>
      </c>
      <c r="C21" s="240">
        <v>4248</v>
      </c>
      <c r="D21" s="240" t="s">
        <v>189</v>
      </c>
      <c r="E21" t="s">
        <v>189</v>
      </c>
      <c r="F21" s="302">
        <v>518410.21</v>
      </c>
      <c r="G21" s="302">
        <v>0</v>
      </c>
      <c r="H21" s="302">
        <v>77764.56</v>
      </c>
      <c r="J21">
        <v>238649.03</v>
      </c>
      <c r="K21">
        <v>810513.17</v>
      </c>
      <c r="Q21" s="297">
        <v>219204.45</v>
      </c>
      <c r="R21" s="297">
        <v>4300.09</v>
      </c>
      <c r="U21">
        <v>1245479.32</v>
      </c>
      <c r="V21">
        <v>909939.73</v>
      </c>
      <c r="X21" s="297">
        <v>638717.88</v>
      </c>
      <c r="Z21" s="297">
        <v>514.5</v>
      </c>
      <c r="AA21" s="297">
        <v>1157840</v>
      </c>
      <c r="AC21">
        <v>1601133</v>
      </c>
      <c r="AF21">
        <v>544281.26</v>
      </c>
      <c r="AG21">
        <v>159984.74</v>
      </c>
      <c r="AI21" s="242">
        <f t="shared" si="7"/>
        <v>596174.77</v>
      </c>
      <c r="AJ21" s="249">
        <f t="shared" si="8"/>
        <v>223504.54</v>
      </c>
      <c r="AK21" s="244">
        <f t="shared" si="9"/>
        <v>372670.23</v>
      </c>
      <c r="AL21" s="250">
        <f t="shared" si="10"/>
        <v>1797072.38</v>
      </c>
      <c r="AM21" s="251">
        <f t="shared" si="11"/>
        <v>2305399</v>
      </c>
      <c r="AN21" s="244">
        <f t="shared" si="6"/>
        <v>-508326.62000000011</v>
      </c>
    </row>
    <row r="22" spans="1:40" x14ac:dyDescent="0.25">
      <c r="A22" s="240" t="s">
        <v>161</v>
      </c>
      <c r="B22" s="240" t="s">
        <v>162</v>
      </c>
      <c r="C22" s="240">
        <v>4016</v>
      </c>
      <c r="D22" s="240" t="s">
        <v>191</v>
      </c>
      <c r="E22" t="s">
        <v>191</v>
      </c>
      <c r="F22" s="302">
        <v>1157798.53</v>
      </c>
      <c r="G22" s="302">
        <v>35876</v>
      </c>
      <c r="H22" s="302">
        <v>116912.37</v>
      </c>
      <c r="J22">
        <v>662884.79</v>
      </c>
      <c r="K22">
        <v>525305.52</v>
      </c>
      <c r="M22" s="297">
        <v>0</v>
      </c>
      <c r="Q22" s="297">
        <v>988709.51</v>
      </c>
      <c r="R22" s="297">
        <v>-2023.73</v>
      </c>
      <c r="U22">
        <v>385101.72</v>
      </c>
      <c r="V22">
        <v>1741975.93</v>
      </c>
      <c r="X22" s="297">
        <v>1003242.71</v>
      </c>
      <c r="Y22" s="297">
        <v>7780</v>
      </c>
      <c r="AA22" s="297">
        <v>813960</v>
      </c>
      <c r="AC22">
        <v>882283</v>
      </c>
      <c r="AF22">
        <v>1348139.82</v>
      </c>
      <c r="AG22">
        <v>54996.11</v>
      </c>
      <c r="AI22" s="242">
        <f t="shared" si="7"/>
        <v>1310586.8999999999</v>
      </c>
      <c r="AJ22" s="249">
        <f t="shared" si="8"/>
        <v>986685.78</v>
      </c>
      <c r="AK22" s="244">
        <f t="shared" si="9"/>
        <v>323901.11999999988</v>
      </c>
      <c r="AL22" s="250">
        <f t="shared" si="10"/>
        <v>1824982.71</v>
      </c>
      <c r="AM22" s="251">
        <f t="shared" si="11"/>
        <v>2285418.9300000002</v>
      </c>
      <c r="AN22" s="244">
        <f t="shared" si="6"/>
        <v>-460436.2200000002</v>
      </c>
    </row>
    <row r="23" spans="1:40" x14ac:dyDescent="0.25">
      <c r="A23" s="240" t="s">
        <v>161</v>
      </c>
      <c r="B23" s="240" t="s">
        <v>162</v>
      </c>
      <c r="C23" s="240">
        <v>1202</v>
      </c>
      <c r="D23" s="240" t="s">
        <v>193</v>
      </c>
      <c r="E23" t="s">
        <v>193</v>
      </c>
      <c r="F23" s="302">
        <v>436027.1</v>
      </c>
      <c r="G23" s="302">
        <v>32787.339999999997</v>
      </c>
      <c r="H23" s="302">
        <v>245269.36</v>
      </c>
      <c r="J23">
        <v>1752829</v>
      </c>
      <c r="K23">
        <v>432097.83</v>
      </c>
      <c r="Q23" s="297">
        <v>171067.15</v>
      </c>
      <c r="R23" s="297">
        <v>118.32</v>
      </c>
      <c r="U23">
        <v>850249.28</v>
      </c>
      <c r="V23">
        <v>2083742</v>
      </c>
      <c r="X23" s="297">
        <v>844167.58</v>
      </c>
      <c r="Z23" s="297">
        <v>571.34</v>
      </c>
      <c r="AA23" s="297">
        <v>501970</v>
      </c>
      <c r="AC23">
        <v>830297</v>
      </c>
      <c r="AF23">
        <v>402779.14</v>
      </c>
      <c r="AG23">
        <v>145998.9</v>
      </c>
      <c r="AI23" s="242">
        <f t="shared" si="7"/>
        <v>714083.79999999993</v>
      </c>
      <c r="AJ23" s="249">
        <f t="shared" si="8"/>
        <v>171185.47</v>
      </c>
      <c r="AK23" s="244">
        <f t="shared" si="9"/>
        <v>542898.32999999996</v>
      </c>
      <c r="AL23" s="250">
        <f t="shared" si="10"/>
        <v>1346708.92</v>
      </c>
      <c r="AM23" s="251">
        <f t="shared" si="11"/>
        <v>1379075.04</v>
      </c>
      <c r="AN23" s="244">
        <f t="shared" si="6"/>
        <v>-32366.120000000112</v>
      </c>
    </row>
    <row r="24" spans="1:40" x14ac:dyDescent="0.25">
      <c r="A24" s="240" t="s">
        <v>165</v>
      </c>
      <c r="B24" s="240" t="s">
        <v>195</v>
      </c>
      <c r="C24" s="240">
        <v>6244</v>
      </c>
      <c r="D24" s="240" t="s">
        <v>198</v>
      </c>
      <c r="E24" t="s">
        <v>198</v>
      </c>
      <c r="F24" s="302">
        <v>324432.90999999997</v>
      </c>
      <c r="G24" s="302">
        <v>0</v>
      </c>
      <c r="H24" s="302">
        <v>21519.89</v>
      </c>
      <c r="J24">
        <v>161872.38</v>
      </c>
      <c r="K24">
        <v>30062.77</v>
      </c>
      <c r="R24" s="297">
        <v>0</v>
      </c>
      <c r="T24">
        <v>-183930.23999999999</v>
      </c>
      <c r="U24">
        <v>654578</v>
      </c>
      <c r="X24" s="297">
        <v>1895144.28</v>
      </c>
      <c r="Z24" s="297">
        <v>382.11</v>
      </c>
      <c r="AA24" s="297">
        <v>1252832</v>
      </c>
      <c r="AB24" s="297">
        <v>10500</v>
      </c>
      <c r="AC24">
        <v>1746376</v>
      </c>
      <c r="AE24">
        <v>3000</v>
      </c>
      <c r="AF24">
        <v>1106725.2</v>
      </c>
      <c r="AG24">
        <v>75342</v>
      </c>
      <c r="AI24" s="242">
        <f t="shared" si="7"/>
        <v>345952.8</v>
      </c>
      <c r="AJ24" s="249">
        <f t="shared" si="8"/>
        <v>0</v>
      </c>
      <c r="AK24" s="244">
        <f t="shared" si="9"/>
        <v>345952.8</v>
      </c>
      <c r="AL24" s="250">
        <f t="shared" si="10"/>
        <v>3158858.39</v>
      </c>
      <c r="AM24" s="251">
        <f t="shared" si="11"/>
        <v>2931443.2</v>
      </c>
      <c r="AN24" s="244">
        <f t="shared" si="6"/>
        <v>227415.18999999994</v>
      </c>
    </row>
    <row r="25" spans="1:40" x14ac:dyDescent="0.25">
      <c r="A25" s="240" t="s">
        <v>165</v>
      </c>
      <c r="B25" s="240" t="s">
        <v>195</v>
      </c>
      <c r="C25" s="240">
        <v>4760</v>
      </c>
      <c r="D25" s="240" t="s">
        <v>199</v>
      </c>
      <c r="E25" t="s">
        <v>199</v>
      </c>
      <c r="F25" s="302">
        <v>262666.96999999997</v>
      </c>
      <c r="G25" s="302">
        <v>0</v>
      </c>
      <c r="H25" s="302">
        <v>44831.54</v>
      </c>
      <c r="J25">
        <v>888554.52</v>
      </c>
      <c r="K25">
        <v>1340343.52</v>
      </c>
      <c r="R25" s="297">
        <v>0</v>
      </c>
      <c r="T25">
        <v>-160236.91</v>
      </c>
      <c r="U25">
        <v>2645305.21</v>
      </c>
      <c r="X25" s="297">
        <v>1534679.02</v>
      </c>
      <c r="Z25" s="297">
        <v>307.24</v>
      </c>
      <c r="AA25" s="297">
        <v>1438640</v>
      </c>
      <c r="AB25" s="297">
        <v>24000</v>
      </c>
      <c r="AC25">
        <v>1582898.97</v>
      </c>
      <c r="AD25">
        <v>5000</v>
      </c>
      <c r="AF25">
        <v>929176.58</v>
      </c>
      <c r="AG25">
        <v>153477.46</v>
      </c>
      <c r="AI25" s="242">
        <f t="shared" si="7"/>
        <v>307498.50999999995</v>
      </c>
      <c r="AJ25" s="249">
        <f t="shared" si="8"/>
        <v>0</v>
      </c>
      <c r="AK25" s="244">
        <f t="shared" si="9"/>
        <v>307498.50999999995</v>
      </c>
      <c r="AL25" s="250">
        <f t="shared" si="10"/>
        <v>2997626.26</v>
      </c>
      <c r="AM25" s="251">
        <f t="shared" si="11"/>
        <v>2670553.0099999998</v>
      </c>
      <c r="AN25" s="244">
        <f t="shared" si="6"/>
        <v>327073.25</v>
      </c>
    </row>
    <row r="26" spans="1:40" x14ac:dyDescent="0.25">
      <c r="A26" s="240" t="s">
        <v>165</v>
      </c>
      <c r="B26" s="240" t="s">
        <v>195</v>
      </c>
      <c r="C26" s="240">
        <v>3665</v>
      </c>
      <c r="D26" s="240" t="s">
        <v>200</v>
      </c>
      <c r="E26" t="s">
        <v>200</v>
      </c>
      <c r="F26" s="302">
        <v>147282.06</v>
      </c>
      <c r="G26" s="302">
        <v>1943227.5</v>
      </c>
      <c r="H26" s="302">
        <v>130278.71</v>
      </c>
      <c r="J26">
        <v>337468.84</v>
      </c>
      <c r="K26">
        <v>2207374.77</v>
      </c>
      <c r="Q26" s="297">
        <v>232636</v>
      </c>
      <c r="R26" s="297">
        <v>50346.58</v>
      </c>
      <c r="U26">
        <v>2356065.7799999998</v>
      </c>
      <c r="V26">
        <v>1839928.23</v>
      </c>
      <c r="X26" s="297">
        <v>1079241.8899999999</v>
      </c>
      <c r="AA26" s="297">
        <v>882560</v>
      </c>
      <c r="AB26" s="297">
        <v>63300</v>
      </c>
      <c r="AC26">
        <v>1179735</v>
      </c>
      <c r="AF26">
        <v>374700.56</v>
      </c>
      <c r="AG26">
        <v>11111.04</v>
      </c>
      <c r="AI26" s="242">
        <f t="shared" si="7"/>
        <v>2220788.27</v>
      </c>
      <c r="AJ26" s="249">
        <f t="shared" si="8"/>
        <v>282982.58</v>
      </c>
      <c r="AK26" s="244">
        <f t="shared" si="9"/>
        <v>1937805.69</v>
      </c>
      <c r="AL26" s="250">
        <f t="shared" si="10"/>
        <v>2025101.89</v>
      </c>
      <c r="AM26" s="251">
        <f t="shared" si="11"/>
        <v>1565546.6</v>
      </c>
      <c r="AN26" s="244">
        <f t="shared" si="6"/>
        <v>459555.2899999998</v>
      </c>
    </row>
    <row r="27" spans="1:40" x14ac:dyDescent="0.25">
      <c r="A27" s="240" t="s">
        <v>165</v>
      </c>
      <c r="B27" s="240" t="s">
        <v>195</v>
      </c>
      <c r="C27" s="240">
        <v>4355</v>
      </c>
      <c r="D27" s="240" t="s">
        <v>201</v>
      </c>
      <c r="E27" t="s">
        <v>201</v>
      </c>
      <c r="F27" s="302">
        <v>194511.59</v>
      </c>
      <c r="G27" s="302">
        <v>0</v>
      </c>
      <c r="H27" s="302">
        <v>4761.99</v>
      </c>
      <c r="J27">
        <v>2066952.35</v>
      </c>
      <c r="K27">
        <v>711712.45</v>
      </c>
      <c r="R27" s="297">
        <v>1232</v>
      </c>
      <c r="U27">
        <v>-216749.42</v>
      </c>
      <c r="V27">
        <v>3263098.4</v>
      </c>
      <c r="W27" s="297">
        <v>294</v>
      </c>
      <c r="X27" s="297">
        <v>60528</v>
      </c>
      <c r="AA27" s="297">
        <v>120010</v>
      </c>
      <c r="AC27">
        <v>170270</v>
      </c>
      <c r="AF27">
        <v>62221</v>
      </c>
      <c r="AG27">
        <v>17983.599999999999</v>
      </c>
      <c r="AI27" s="242">
        <f t="shared" si="7"/>
        <v>199273.58</v>
      </c>
      <c r="AJ27" s="249">
        <f t="shared" si="8"/>
        <v>1232</v>
      </c>
      <c r="AK27" s="244">
        <f t="shared" si="9"/>
        <v>198041.58</v>
      </c>
      <c r="AL27" s="250">
        <f t="shared" si="10"/>
        <v>180832</v>
      </c>
      <c r="AM27" s="251">
        <f t="shared" si="11"/>
        <v>250474.6</v>
      </c>
      <c r="AN27" s="244">
        <f t="shared" si="6"/>
        <v>-69642.600000000006</v>
      </c>
    </row>
    <row r="28" spans="1:40" x14ac:dyDescent="0.25">
      <c r="A28" s="240" t="s">
        <v>165</v>
      </c>
      <c r="B28" s="240" t="s">
        <v>195</v>
      </c>
      <c r="C28" s="240">
        <v>2703</v>
      </c>
      <c r="D28" s="240" t="s">
        <v>202</v>
      </c>
      <c r="E28" t="s">
        <v>202</v>
      </c>
      <c r="F28" s="302">
        <v>20884.02</v>
      </c>
      <c r="G28" s="302">
        <v>0</v>
      </c>
      <c r="H28" s="302">
        <v>15348.89</v>
      </c>
      <c r="J28">
        <v>1960760.77</v>
      </c>
      <c r="K28">
        <v>198509.93</v>
      </c>
      <c r="R28" s="297">
        <v>12313</v>
      </c>
      <c r="U28">
        <v>-567793.26</v>
      </c>
      <c r="V28">
        <v>3122820.6</v>
      </c>
      <c r="X28" s="297">
        <v>769984.81</v>
      </c>
      <c r="AA28" s="297">
        <v>523520</v>
      </c>
      <c r="AC28">
        <v>868420</v>
      </c>
      <c r="AF28">
        <v>457955.64</v>
      </c>
      <c r="AG28">
        <v>209065.9</v>
      </c>
      <c r="AI28" s="242">
        <f t="shared" si="7"/>
        <v>36232.910000000003</v>
      </c>
      <c r="AJ28" s="249">
        <f t="shared" si="8"/>
        <v>12313</v>
      </c>
      <c r="AK28" s="244">
        <f t="shared" si="9"/>
        <v>23919.910000000003</v>
      </c>
      <c r="AL28" s="250">
        <f t="shared" si="10"/>
        <v>1293504.81</v>
      </c>
      <c r="AM28" s="251">
        <f t="shared" si="11"/>
        <v>1535441.54</v>
      </c>
      <c r="AN28" s="244">
        <f t="shared" si="6"/>
        <v>-241936.72999999998</v>
      </c>
    </row>
    <row r="29" spans="1:40" x14ac:dyDescent="0.25">
      <c r="A29" s="240" t="s">
        <v>165</v>
      </c>
      <c r="B29" s="240" t="s">
        <v>195</v>
      </c>
      <c r="C29" s="240">
        <v>3283</v>
      </c>
      <c r="D29" s="240" t="s">
        <v>203</v>
      </c>
      <c r="E29" t="s">
        <v>203</v>
      </c>
      <c r="F29" s="302">
        <v>372889.23</v>
      </c>
      <c r="G29" s="302">
        <v>0</v>
      </c>
      <c r="H29" s="302">
        <v>53276.800000000003</v>
      </c>
      <c r="J29">
        <v>1060247.74</v>
      </c>
      <c r="K29">
        <v>961131.37</v>
      </c>
      <c r="Q29" s="297">
        <v>268675</v>
      </c>
      <c r="R29" s="297">
        <v>5636</v>
      </c>
      <c r="U29">
        <v>2155793.19</v>
      </c>
      <c r="X29" s="297">
        <v>1128884.8700000001</v>
      </c>
      <c r="Z29" s="297">
        <v>668.43</v>
      </c>
      <c r="AA29" s="297">
        <v>343020</v>
      </c>
      <c r="AB29" s="297">
        <v>10500</v>
      </c>
      <c r="AC29">
        <v>790739</v>
      </c>
      <c r="AE29">
        <v>1048</v>
      </c>
      <c r="AF29">
        <v>525595.46</v>
      </c>
      <c r="AG29">
        <v>65549.89</v>
      </c>
      <c r="AI29" s="242">
        <f t="shared" si="7"/>
        <v>426166.02999999997</v>
      </c>
      <c r="AJ29" s="249">
        <f t="shared" si="8"/>
        <v>274311</v>
      </c>
      <c r="AK29" s="244">
        <f t="shared" si="9"/>
        <v>151855.02999999997</v>
      </c>
      <c r="AL29" s="250">
        <f t="shared" si="10"/>
        <v>1483073.3</v>
      </c>
      <c r="AM29" s="251">
        <f t="shared" si="11"/>
        <v>1382932.3499999999</v>
      </c>
      <c r="AN29" s="244">
        <f t="shared" si="6"/>
        <v>100140.95000000019</v>
      </c>
    </row>
    <row r="30" spans="1:40" x14ac:dyDescent="0.25">
      <c r="A30" s="240" t="s">
        <v>165</v>
      </c>
      <c r="B30" s="240" t="s">
        <v>195</v>
      </c>
      <c r="C30" s="240">
        <v>1804</v>
      </c>
      <c r="D30" s="240" t="s">
        <v>204</v>
      </c>
      <c r="E30" t="s">
        <v>204</v>
      </c>
      <c r="F30" s="302">
        <v>561324.29</v>
      </c>
      <c r="G30" s="302">
        <v>60869</v>
      </c>
      <c r="H30" s="302">
        <v>93203.51</v>
      </c>
      <c r="J30">
        <v>805670.6</v>
      </c>
      <c r="K30">
        <v>1035920.36</v>
      </c>
      <c r="Q30" s="297">
        <v>231674</v>
      </c>
      <c r="R30" s="297">
        <v>-1663</v>
      </c>
      <c r="T30">
        <v>-210876.62</v>
      </c>
      <c r="U30">
        <v>2709594.88</v>
      </c>
      <c r="X30" s="297">
        <v>648076.51</v>
      </c>
      <c r="Z30" s="297">
        <v>49.35</v>
      </c>
      <c r="AA30" s="297">
        <v>511560</v>
      </c>
      <c r="AC30">
        <v>724238</v>
      </c>
      <c r="AF30">
        <v>325881.59999999998</v>
      </c>
      <c r="AG30">
        <v>165057.76</v>
      </c>
      <c r="AI30" s="242">
        <f t="shared" si="7"/>
        <v>715396.8</v>
      </c>
      <c r="AJ30" s="249">
        <f t="shared" si="8"/>
        <v>230011</v>
      </c>
      <c r="AK30" s="244">
        <f t="shared" si="9"/>
        <v>485385.80000000005</v>
      </c>
      <c r="AL30" s="250">
        <f t="shared" si="10"/>
        <v>1159685.8599999999</v>
      </c>
      <c r="AM30" s="251">
        <f t="shared" si="11"/>
        <v>1215177.3600000001</v>
      </c>
      <c r="AN30" s="244">
        <f t="shared" si="6"/>
        <v>-55491.500000000233</v>
      </c>
    </row>
    <row r="31" spans="1:40" x14ac:dyDescent="0.25">
      <c r="A31" s="240" t="s">
        <v>165</v>
      </c>
      <c r="B31" s="240" t="s">
        <v>195</v>
      </c>
      <c r="C31" s="240">
        <v>2904</v>
      </c>
      <c r="D31" s="240" t="s">
        <v>205</v>
      </c>
      <c r="E31" t="s">
        <v>205</v>
      </c>
      <c r="F31" s="302">
        <v>362149.83</v>
      </c>
      <c r="G31" s="302">
        <v>0</v>
      </c>
      <c r="H31" s="302">
        <v>3071.96</v>
      </c>
      <c r="I31" s="302">
        <v>21469</v>
      </c>
      <c r="J31">
        <v>62639</v>
      </c>
      <c r="K31">
        <v>499025.27</v>
      </c>
      <c r="R31" s="297">
        <v>18782</v>
      </c>
      <c r="S31">
        <v>551</v>
      </c>
      <c r="T31">
        <v>-2190280.75</v>
      </c>
      <c r="U31">
        <v>41156.1</v>
      </c>
      <c r="V31">
        <v>3095144.84</v>
      </c>
      <c r="X31" s="297">
        <v>749516</v>
      </c>
      <c r="Y31" s="297">
        <v>85111</v>
      </c>
      <c r="Z31" s="297">
        <v>483.52</v>
      </c>
      <c r="AA31" s="297">
        <v>1230320</v>
      </c>
      <c r="AB31" s="297">
        <v>37709</v>
      </c>
      <c r="AC31">
        <v>1459107</v>
      </c>
      <c r="AF31">
        <v>372222.65</v>
      </c>
      <c r="AG31">
        <v>164048</v>
      </c>
      <c r="AI31" s="242">
        <f t="shared" si="7"/>
        <v>386690.79000000004</v>
      </c>
      <c r="AJ31" s="249">
        <f t="shared" si="8"/>
        <v>18782</v>
      </c>
      <c r="AK31" s="244">
        <f t="shared" si="9"/>
        <v>367908.79000000004</v>
      </c>
      <c r="AL31" s="250">
        <f t="shared" si="10"/>
        <v>2103139.52</v>
      </c>
      <c r="AM31" s="251">
        <f t="shared" si="11"/>
        <v>1995377.65</v>
      </c>
      <c r="AN31" s="244">
        <f t="shared" si="6"/>
        <v>107761.87000000011</v>
      </c>
    </row>
    <row r="32" spans="1:40" x14ac:dyDescent="0.25">
      <c r="A32" s="240" t="s">
        <v>165</v>
      </c>
      <c r="B32" s="240" t="s">
        <v>195</v>
      </c>
      <c r="C32" s="240">
        <v>6953</v>
      </c>
      <c r="D32" s="240" t="s">
        <v>206</v>
      </c>
      <c r="E32" t="s">
        <v>206</v>
      </c>
      <c r="F32" s="302">
        <v>554168.1</v>
      </c>
      <c r="G32" s="302">
        <v>0</v>
      </c>
      <c r="H32" s="302">
        <v>18029</v>
      </c>
      <c r="J32">
        <v>784598</v>
      </c>
      <c r="K32">
        <v>2647135.23</v>
      </c>
      <c r="R32" s="297">
        <v>5334</v>
      </c>
      <c r="U32">
        <v>3943255.19</v>
      </c>
      <c r="X32" s="297">
        <v>1359869.42</v>
      </c>
      <c r="AA32" s="297">
        <v>1210784</v>
      </c>
      <c r="AC32">
        <v>1599816</v>
      </c>
      <c r="AF32">
        <v>538440.04</v>
      </c>
      <c r="AG32">
        <v>303476.24</v>
      </c>
      <c r="AI32" s="242">
        <f t="shared" si="7"/>
        <v>572197.1</v>
      </c>
      <c r="AJ32" s="249">
        <f t="shared" si="8"/>
        <v>5334</v>
      </c>
      <c r="AK32" s="244">
        <f t="shared" si="9"/>
        <v>566863.1</v>
      </c>
      <c r="AL32" s="250">
        <f t="shared" si="10"/>
        <v>2570653.42</v>
      </c>
      <c r="AM32" s="251">
        <f t="shared" si="11"/>
        <v>2441732.2800000003</v>
      </c>
      <c r="AN32" s="244">
        <f t="shared" si="6"/>
        <v>128921.13999999966</v>
      </c>
    </row>
    <row r="33" spans="1:40" x14ac:dyDescent="0.25">
      <c r="A33" s="240" t="s">
        <v>165</v>
      </c>
      <c r="B33" s="240" t="s">
        <v>195</v>
      </c>
      <c r="C33" s="240">
        <v>5358</v>
      </c>
      <c r="D33" s="240" t="s">
        <v>207</v>
      </c>
      <c r="E33" t="s">
        <v>207</v>
      </c>
      <c r="F33" s="302">
        <v>460633.62</v>
      </c>
      <c r="G33" s="302">
        <v>15000</v>
      </c>
      <c r="H33" s="302">
        <v>17752.150000000001</v>
      </c>
      <c r="J33">
        <v>1261246.52</v>
      </c>
      <c r="K33">
        <v>24174</v>
      </c>
      <c r="R33" s="297">
        <v>3770</v>
      </c>
      <c r="U33">
        <v>-40536.97</v>
      </c>
      <c r="V33">
        <v>1455376.69</v>
      </c>
      <c r="X33" s="297">
        <v>1078404.79</v>
      </c>
      <c r="Z33" s="297">
        <v>198.66</v>
      </c>
      <c r="AC33">
        <v>336357</v>
      </c>
      <c r="AF33">
        <v>213700</v>
      </c>
      <c r="AG33">
        <v>55249.88</v>
      </c>
      <c r="AI33" s="242">
        <f t="shared" si="7"/>
        <v>493385.77</v>
      </c>
      <c r="AJ33" s="249">
        <f t="shared" si="8"/>
        <v>3770</v>
      </c>
      <c r="AK33" s="244">
        <f t="shared" si="9"/>
        <v>489615.77</v>
      </c>
      <c r="AL33" s="250">
        <f t="shared" si="10"/>
        <v>1078603.45</v>
      </c>
      <c r="AM33" s="251">
        <f t="shared" si="11"/>
        <v>605306.88</v>
      </c>
      <c r="AN33" s="244">
        <f t="shared" si="6"/>
        <v>473296.56999999995</v>
      </c>
    </row>
    <row r="34" spans="1:40" x14ac:dyDescent="0.25">
      <c r="A34" s="240" t="s">
        <v>165</v>
      </c>
      <c r="B34" s="240" t="s">
        <v>195</v>
      </c>
      <c r="C34" s="240">
        <v>1450</v>
      </c>
      <c r="D34" s="240" t="s">
        <v>208</v>
      </c>
      <c r="E34" t="s">
        <v>208</v>
      </c>
      <c r="F34" s="302">
        <v>456221.1</v>
      </c>
      <c r="G34" s="302">
        <v>62884.02</v>
      </c>
      <c r="H34" s="302">
        <v>132550.98000000001</v>
      </c>
      <c r="J34">
        <v>644375.87</v>
      </c>
      <c r="K34">
        <v>248706.27</v>
      </c>
      <c r="R34" s="297">
        <v>-2427</v>
      </c>
      <c r="U34">
        <v>293859.27</v>
      </c>
      <c r="V34">
        <v>1829621.52</v>
      </c>
      <c r="X34" s="297">
        <v>1117897.42</v>
      </c>
      <c r="Z34" s="297">
        <v>531.4</v>
      </c>
      <c r="AC34">
        <v>472490</v>
      </c>
      <c r="AF34">
        <v>682229.45</v>
      </c>
      <c r="AG34">
        <v>164204.92000000001</v>
      </c>
      <c r="AI34" s="242">
        <f t="shared" si="7"/>
        <v>651656.1</v>
      </c>
      <c r="AJ34" s="249">
        <f t="shared" si="8"/>
        <v>-2427</v>
      </c>
      <c r="AK34" s="244">
        <f t="shared" si="9"/>
        <v>654083.1</v>
      </c>
      <c r="AL34" s="250">
        <f t="shared" si="10"/>
        <v>1118428.8199999998</v>
      </c>
      <c r="AM34" s="251">
        <f t="shared" si="11"/>
        <v>1318924.3699999999</v>
      </c>
      <c r="AN34" s="244">
        <f t="shared" si="6"/>
        <v>-200495.55000000005</v>
      </c>
    </row>
    <row r="35" spans="1:40" x14ac:dyDescent="0.25">
      <c r="A35" s="240" t="s">
        <v>165</v>
      </c>
      <c r="B35" s="240" t="s">
        <v>195</v>
      </c>
      <c r="C35" s="240">
        <v>1590</v>
      </c>
      <c r="D35" s="240" t="s">
        <v>209</v>
      </c>
      <c r="E35" t="s">
        <v>209</v>
      </c>
      <c r="F35" s="302">
        <v>406772.58</v>
      </c>
      <c r="G35" s="302">
        <v>21120</v>
      </c>
      <c r="H35" s="302">
        <v>19316.73</v>
      </c>
      <c r="J35">
        <v>354710.49</v>
      </c>
      <c r="K35">
        <v>142767.1</v>
      </c>
      <c r="L35">
        <v>1</v>
      </c>
      <c r="Q35" s="297">
        <v>349174</v>
      </c>
      <c r="R35" s="297">
        <v>-3785</v>
      </c>
      <c r="U35">
        <v>-1995822.78</v>
      </c>
      <c r="V35">
        <v>2563303.2200000002</v>
      </c>
      <c r="X35" s="297">
        <v>1164301.68</v>
      </c>
      <c r="AA35" s="297">
        <v>58890</v>
      </c>
      <c r="AC35">
        <v>681504</v>
      </c>
      <c r="AF35">
        <v>263587.96999999997</v>
      </c>
      <c r="AG35">
        <v>92606.25</v>
      </c>
      <c r="AI35" s="242">
        <f t="shared" si="7"/>
        <v>447209.31</v>
      </c>
      <c r="AJ35" s="249">
        <f t="shared" si="8"/>
        <v>345389</v>
      </c>
      <c r="AK35" s="244">
        <f t="shared" si="9"/>
        <v>101820.31</v>
      </c>
      <c r="AL35" s="250">
        <f t="shared" si="10"/>
        <v>1223191.68</v>
      </c>
      <c r="AM35" s="251">
        <f t="shared" si="11"/>
        <v>1037698.22</v>
      </c>
      <c r="AN35" s="244">
        <f t="shared" si="6"/>
        <v>185493.45999999996</v>
      </c>
    </row>
    <row r="36" spans="1:40" x14ac:dyDescent="0.25">
      <c r="A36" s="240" t="s">
        <v>168</v>
      </c>
      <c r="B36" s="240" t="s">
        <v>211</v>
      </c>
      <c r="C36" s="240">
        <v>6255</v>
      </c>
      <c r="D36" s="240" t="s">
        <v>213</v>
      </c>
      <c r="E36" t="s">
        <v>213</v>
      </c>
      <c r="F36" s="302">
        <v>1494508.92</v>
      </c>
      <c r="G36" s="302">
        <v>23928</v>
      </c>
      <c r="H36" s="302">
        <v>28379.14</v>
      </c>
      <c r="J36">
        <v>474352.12</v>
      </c>
      <c r="K36">
        <v>96677.8</v>
      </c>
      <c r="M36" s="297">
        <v>12160</v>
      </c>
      <c r="Q36" s="297">
        <v>525496</v>
      </c>
      <c r="R36" s="297">
        <v>800.2</v>
      </c>
      <c r="U36">
        <v>-2756755.41</v>
      </c>
      <c r="V36">
        <v>3551030.77</v>
      </c>
      <c r="X36" s="297">
        <v>1788614.22</v>
      </c>
      <c r="Z36" s="297">
        <v>1106.51</v>
      </c>
      <c r="AA36" s="297">
        <v>1559763.68</v>
      </c>
      <c r="AB36" s="297">
        <v>31880</v>
      </c>
      <c r="AC36">
        <v>1951254.68</v>
      </c>
      <c r="AD36">
        <v>5000</v>
      </c>
      <c r="AF36">
        <v>424835.71</v>
      </c>
      <c r="AG36">
        <v>105860.2</v>
      </c>
      <c r="AH36">
        <v>20000</v>
      </c>
      <c r="AI36" s="242">
        <f t="shared" si="7"/>
        <v>1546816.0599999998</v>
      </c>
      <c r="AJ36" s="249">
        <f t="shared" si="8"/>
        <v>538456.19999999995</v>
      </c>
      <c r="AK36" s="244">
        <f t="shared" si="9"/>
        <v>1008359.8599999999</v>
      </c>
      <c r="AL36" s="250">
        <f t="shared" si="10"/>
        <v>3381364.41</v>
      </c>
      <c r="AM36" s="251">
        <f t="shared" si="11"/>
        <v>2506950.5900000003</v>
      </c>
      <c r="AN36" s="244">
        <f t="shared" si="6"/>
        <v>874413.81999999983</v>
      </c>
    </row>
    <row r="37" spans="1:40" x14ac:dyDescent="0.25">
      <c r="A37" s="240" t="s">
        <v>168</v>
      </c>
      <c r="B37" s="240" t="s">
        <v>211</v>
      </c>
      <c r="C37" s="240">
        <v>4295</v>
      </c>
      <c r="D37" s="240" t="s">
        <v>214</v>
      </c>
      <c r="E37" t="s">
        <v>214</v>
      </c>
      <c r="F37" s="302">
        <v>590459.79</v>
      </c>
      <c r="G37" s="302">
        <v>63209.38</v>
      </c>
      <c r="H37" s="302">
        <v>73095.73</v>
      </c>
      <c r="J37">
        <v>239919</v>
      </c>
      <c r="K37">
        <v>147720.26</v>
      </c>
      <c r="M37" s="297">
        <v>2700</v>
      </c>
      <c r="R37" s="297">
        <v>1130.05</v>
      </c>
      <c r="U37">
        <v>-719783.87</v>
      </c>
      <c r="V37">
        <v>1997207.95</v>
      </c>
      <c r="X37" s="297">
        <v>1079048.8</v>
      </c>
      <c r="Z37" s="297">
        <v>1048.05</v>
      </c>
      <c r="AA37" s="297">
        <v>648312</v>
      </c>
      <c r="AC37">
        <v>1049819</v>
      </c>
      <c r="AF37">
        <v>715450.82</v>
      </c>
      <c r="AG37">
        <v>51798.239999999998</v>
      </c>
      <c r="AI37" s="242">
        <f t="shared" si="7"/>
        <v>726764.9</v>
      </c>
      <c r="AJ37" s="249">
        <f t="shared" si="8"/>
        <v>3830.05</v>
      </c>
      <c r="AK37" s="244">
        <f t="shared" si="9"/>
        <v>722934.85</v>
      </c>
      <c r="AL37" s="250">
        <f t="shared" si="10"/>
        <v>1728408.85</v>
      </c>
      <c r="AM37" s="251">
        <f t="shared" si="11"/>
        <v>1817068.0599999998</v>
      </c>
      <c r="AN37" s="244">
        <f t="shared" si="6"/>
        <v>-88659.20999999973</v>
      </c>
    </row>
    <row r="38" spans="1:40" x14ac:dyDescent="0.25">
      <c r="A38" s="240" t="s">
        <v>168</v>
      </c>
      <c r="B38" s="240" t="s">
        <v>211</v>
      </c>
      <c r="C38" s="240">
        <v>5791</v>
      </c>
      <c r="D38" s="240" t="s">
        <v>215</v>
      </c>
      <c r="E38" t="s">
        <v>215</v>
      </c>
      <c r="F38" s="302">
        <v>561694.14</v>
      </c>
      <c r="G38" s="302">
        <v>28049.599999999999</v>
      </c>
      <c r="H38" s="302">
        <v>33340.300000000003</v>
      </c>
      <c r="J38">
        <v>144690.72</v>
      </c>
      <c r="K38">
        <v>72686.41</v>
      </c>
      <c r="M38" s="297">
        <v>1839</v>
      </c>
      <c r="Q38" s="297">
        <v>381280</v>
      </c>
      <c r="R38" s="297">
        <v>4594.26</v>
      </c>
      <c r="U38">
        <v>-2481032.38</v>
      </c>
      <c r="V38">
        <v>2854572.07</v>
      </c>
      <c r="X38" s="297">
        <v>1299257.69</v>
      </c>
      <c r="Y38" s="297">
        <v>1526000</v>
      </c>
      <c r="Z38" s="297">
        <v>311</v>
      </c>
      <c r="AA38" s="297">
        <v>861756</v>
      </c>
      <c r="AC38">
        <v>1119911</v>
      </c>
      <c r="AD38">
        <v>3648</v>
      </c>
      <c r="AF38">
        <v>2330178.33</v>
      </c>
      <c r="AG38">
        <v>36565.78</v>
      </c>
      <c r="AH38">
        <v>20000</v>
      </c>
      <c r="AI38" s="242">
        <f t="shared" si="7"/>
        <v>623084.04</v>
      </c>
      <c r="AJ38" s="249">
        <f t="shared" si="8"/>
        <v>387713.26</v>
      </c>
      <c r="AK38" s="244">
        <f t="shared" si="9"/>
        <v>235370.78000000003</v>
      </c>
      <c r="AL38" s="250">
        <f t="shared" si="10"/>
        <v>3687324.69</v>
      </c>
      <c r="AM38" s="251">
        <f t="shared" si="11"/>
        <v>3510303.11</v>
      </c>
      <c r="AN38" s="244">
        <f t="shared" si="6"/>
        <v>177021.58000000007</v>
      </c>
    </row>
    <row r="39" spans="1:40" x14ac:dyDescent="0.25">
      <c r="A39" s="240" t="s">
        <v>168</v>
      </c>
      <c r="B39" s="240" t="s">
        <v>211</v>
      </c>
      <c r="C39" s="240">
        <v>2483</v>
      </c>
      <c r="D39" s="240" t="s">
        <v>216</v>
      </c>
      <c r="E39" t="s">
        <v>216</v>
      </c>
      <c r="F39" s="302">
        <v>600455.68999999994</v>
      </c>
      <c r="G39" s="302">
        <v>34370.65</v>
      </c>
      <c r="H39" s="302">
        <v>14742.68</v>
      </c>
      <c r="J39">
        <v>337963.05</v>
      </c>
      <c r="K39">
        <v>133173.69</v>
      </c>
      <c r="M39" s="297">
        <v>0</v>
      </c>
      <c r="R39" s="297">
        <v>1745</v>
      </c>
      <c r="U39">
        <v>-399490.11</v>
      </c>
      <c r="V39">
        <v>1440362.48</v>
      </c>
      <c r="X39" s="297">
        <v>891211.74</v>
      </c>
      <c r="Z39" s="297">
        <v>587.30999999999995</v>
      </c>
      <c r="AC39">
        <v>177265</v>
      </c>
      <c r="AD39">
        <v>12781</v>
      </c>
      <c r="AF39">
        <v>379088.47</v>
      </c>
      <c r="AG39">
        <v>152489.69</v>
      </c>
      <c r="AI39" s="242">
        <f t="shared" si="7"/>
        <v>649569.02</v>
      </c>
      <c r="AJ39" s="249">
        <f t="shared" si="8"/>
        <v>1745</v>
      </c>
      <c r="AK39" s="244">
        <f t="shared" si="9"/>
        <v>647824.02</v>
      </c>
      <c r="AL39" s="250">
        <f t="shared" si="10"/>
        <v>891799.05</v>
      </c>
      <c r="AM39" s="251">
        <f t="shared" si="11"/>
        <v>721624.15999999992</v>
      </c>
      <c r="AN39" s="244">
        <f t="shared" si="6"/>
        <v>170174.89000000013</v>
      </c>
    </row>
    <row r="40" spans="1:40" x14ac:dyDescent="0.25">
      <c r="A40" s="240" t="s">
        <v>168</v>
      </c>
      <c r="B40" s="240" t="s">
        <v>211</v>
      </c>
      <c r="C40" s="240">
        <v>2151</v>
      </c>
      <c r="D40" s="240" t="s">
        <v>217</v>
      </c>
      <c r="E40" t="s">
        <v>217</v>
      </c>
      <c r="F40" s="302">
        <v>727766.54</v>
      </c>
      <c r="G40" s="302">
        <v>32149.55</v>
      </c>
      <c r="H40" s="302">
        <v>12718.86</v>
      </c>
      <c r="J40">
        <v>2475707.9300000002</v>
      </c>
      <c r="K40">
        <v>304040.53999999998</v>
      </c>
      <c r="M40" s="297">
        <v>0</v>
      </c>
      <c r="Q40" s="297">
        <v>209664.9</v>
      </c>
      <c r="R40" s="297">
        <v>685.12</v>
      </c>
      <c r="U40">
        <v>2689157.8</v>
      </c>
      <c r="V40">
        <v>455164.99</v>
      </c>
      <c r="X40" s="297">
        <v>713536.26</v>
      </c>
      <c r="Y40" s="297">
        <v>28500</v>
      </c>
      <c r="Z40" s="297">
        <v>549.62</v>
      </c>
      <c r="AA40" s="297">
        <v>1096631.6000000001</v>
      </c>
      <c r="AC40">
        <v>1259627.6000000001</v>
      </c>
      <c r="AD40">
        <v>1040</v>
      </c>
      <c r="AF40">
        <v>283759.68</v>
      </c>
      <c r="AG40">
        <v>203992.09</v>
      </c>
      <c r="AI40" s="242">
        <f t="shared" si="7"/>
        <v>772634.95000000007</v>
      </c>
      <c r="AJ40" s="249">
        <f t="shared" si="8"/>
        <v>210350.02</v>
      </c>
      <c r="AK40" s="244">
        <f t="shared" si="9"/>
        <v>562284.93000000005</v>
      </c>
      <c r="AL40" s="250">
        <f t="shared" si="10"/>
        <v>1839217.48</v>
      </c>
      <c r="AM40" s="251">
        <f t="shared" si="11"/>
        <v>1748419.37</v>
      </c>
      <c r="AN40" s="244">
        <f t="shared" si="6"/>
        <v>90798.10999999987</v>
      </c>
    </row>
    <row r="41" spans="1:40" x14ac:dyDescent="0.25">
      <c r="A41" s="240" t="s">
        <v>168</v>
      </c>
      <c r="B41" s="240" t="s">
        <v>211</v>
      </c>
      <c r="C41" s="240">
        <v>2636</v>
      </c>
      <c r="D41" s="240" t="s">
        <v>218</v>
      </c>
      <c r="E41" t="s">
        <v>218</v>
      </c>
      <c r="F41" s="302">
        <v>444492.06</v>
      </c>
      <c r="G41" s="302">
        <v>4663.75</v>
      </c>
      <c r="H41" s="302">
        <v>137705.84</v>
      </c>
      <c r="J41">
        <v>188271.18</v>
      </c>
      <c r="K41">
        <v>353341.98</v>
      </c>
      <c r="R41" s="297">
        <v>11688.99</v>
      </c>
      <c r="U41">
        <v>-966346.17</v>
      </c>
      <c r="V41">
        <v>1976836.89</v>
      </c>
      <c r="X41" s="297">
        <v>890341.12</v>
      </c>
      <c r="Z41" s="297">
        <v>500.53</v>
      </c>
      <c r="AA41" s="297">
        <v>791403.5</v>
      </c>
      <c r="AC41">
        <v>880718.5</v>
      </c>
      <c r="AD41">
        <v>17003</v>
      </c>
      <c r="AF41">
        <v>603643.67000000004</v>
      </c>
      <c r="AG41">
        <v>87288.88</v>
      </c>
      <c r="AI41" s="242">
        <f t="shared" si="7"/>
        <v>586861.65</v>
      </c>
      <c r="AJ41" s="249">
        <f t="shared" si="8"/>
        <v>11688.99</v>
      </c>
      <c r="AK41" s="244">
        <f t="shared" si="9"/>
        <v>575172.66</v>
      </c>
      <c r="AL41" s="250">
        <f t="shared" si="10"/>
        <v>1682245.15</v>
      </c>
      <c r="AM41" s="251">
        <f t="shared" si="11"/>
        <v>1588654.0499999998</v>
      </c>
      <c r="AN41" s="244">
        <f t="shared" si="6"/>
        <v>93591.100000000093</v>
      </c>
    </row>
    <row r="42" spans="1:40" x14ac:dyDescent="0.25">
      <c r="A42" s="240" t="s">
        <v>168</v>
      </c>
      <c r="B42" s="240" t="s">
        <v>211</v>
      </c>
      <c r="C42" s="240">
        <v>4545</v>
      </c>
      <c r="D42" s="240" t="s">
        <v>219</v>
      </c>
      <c r="E42" t="s">
        <v>219</v>
      </c>
      <c r="F42" s="302">
        <v>1066799.31</v>
      </c>
      <c r="G42" s="302">
        <v>91401.05</v>
      </c>
      <c r="H42" s="302">
        <v>48929</v>
      </c>
      <c r="J42">
        <v>271405.17</v>
      </c>
      <c r="K42">
        <v>240400.5</v>
      </c>
      <c r="M42" s="297">
        <v>0</v>
      </c>
      <c r="Q42" s="297">
        <v>163837.4</v>
      </c>
      <c r="R42" s="297">
        <v>797.29</v>
      </c>
      <c r="U42">
        <v>-657163.15</v>
      </c>
      <c r="V42">
        <v>1732965.71</v>
      </c>
      <c r="X42" s="297">
        <v>1453006.17</v>
      </c>
      <c r="Y42" s="297">
        <v>62850</v>
      </c>
      <c r="Z42" s="297">
        <v>946.02</v>
      </c>
      <c r="AA42" s="297">
        <v>903540.74</v>
      </c>
      <c r="AC42">
        <v>1214658.74</v>
      </c>
      <c r="AD42">
        <v>850</v>
      </c>
      <c r="AF42">
        <v>542040.94999999995</v>
      </c>
      <c r="AG42">
        <v>67297.509999999995</v>
      </c>
      <c r="AI42" s="242">
        <f t="shared" si="7"/>
        <v>1207129.3600000001</v>
      </c>
      <c r="AJ42" s="249">
        <f t="shared" si="8"/>
        <v>164634.69</v>
      </c>
      <c r="AK42" s="244">
        <f t="shared" si="9"/>
        <v>1042494.6700000002</v>
      </c>
      <c r="AL42" s="250">
        <f t="shared" si="10"/>
        <v>2420342.9299999997</v>
      </c>
      <c r="AM42" s="251">
        <f t="shared" si="11"/>
        <v>1824847.2</v>
      </c>
      <c r="AN42" s="244">
        <f t="shared" si="6"/>
        <v>595495.72999999975</v>
      </c>
    </row>
    <row r="43" spans="1:40" x14ac:dyDescent="0.25">
      <c r="A43" s="240" t="s">
        <v>168</v>
      </c>
      <c r="B43" s="240" t="s">
        <v>211</v>
      </c>
      <c r="C43" s="240">
        <v>2870</v>
      </c>
      <c r="D43" s="240" t="s">
        <v>220</v>
      </c>
      <c r="E43" t="s">
        <v>220</v>
      </c>
      <c r="F43" s="302">
        <v>478316.54</v>
      </c>
      <c r="G43" s="302">
        <v>53608.480000000003</v>
      </c>
      <c r="H43" s="302">
        <v>280806.71000000002</v>
      </c>
      <c r="J43">
        <v>176670.2</v>
      </c>
      <c r="K43">
        <v>117396.24</v>
      </c>
      <c r="M43" s="297">
        <v>0</v>
      </c>
      <c r="Q43" s="297">
        <v>95847.039999999994</v>
      </c>
      <c r="R43" s="297">
        <v>1232.6099999999999</v>
      </c>
      <c r="U43">
        <v>-999664.08</v>
      </c>
      <c r="V43">
        <v>2083523.09</v>
      </c>
      <c r="X43" s="297">
        <v>960299.23</v>
      </c>
      <c r="Z43" s="297">
        <v>581.78</v>
      </c>
      <c r="AA43" s="297">
        <v>482013</v>
      </c>
      <c r="AC43">
        <v>728963</v>
      </c>
      <c r="AD43">
        <v>5723</v>
      </c>
      <c r="AF43">
        <v>472854.12</v>
      </c>
      <c r="AG43">
        <v>229474.75</v>
      </c>
      <c r="AI43" s="242">
        <f t="shared" si="7"/>
        <v>812731.73</v>
      </c>
      <c r="AJ43" s="249">
        <f t="shared" si="8"/>
        <v>97079.65</v>
      </c>
      <c r="AK43" s="244">
        <f t="shared" si="9"/>
        <v>715652.08</v>
      </c>
      <c r="AL43" s="250">
        <f t="shared" si="10"/>
        <v>1442894.01</v>
      </c>
      <c r="AM43" s="251">
        <f t="shared" si="11"/>
        <v>1437014.87</v>
      </c>
      <c r="AN43" s="244">
        <f t="shared" si="6"/>
        <v>5879.1399999998976</v>
      </c>
    </row>
    <row r="44" spans="1:40" x14ac:dyDescent="0.25">
      <c r="A44" s="240" t="s">
        <v>168</v>
      </c>
      <c r="B44" s="240" t="s">
        <v>211</v>
      </c>
      <c r="C44" s="240">
        <v>3482</v>
      </c>
      <c r="D44" s="240" t="s">
        <v>221</v>
      </c>
      <c r="E44" t="s">
        <v>221</v>
      </c>
      <c r="F44" s="302">
        <v>496532.79</v>
      </c>
      <c r="G44" s="302">
        <v>22000</v>
      </c>
      <c r="H44" s="302">
        <v>17310.830000000002</v>
      </c>
      <c r="J44">
        <v>1042595.37</v>
      </c>
      <c r="K44">
        <v>291035.31</v>
      </c>
      <c r="M44" s="297">
        <v>0</v>
      </c>
      <c r="R44" s="297">
        <v>1872.7</v>
      </c>
      <c r="U44">
        <v>1905442.14</v>
      </c>
      <c r="X44" s="297">
        <v>1066510.9099999999</v>
      </c>
      <c r="Z44" s="297">
        <v>621.42999999999995</v>
      </c>
      <c r="AA44" s="297">
        <v>703584</v>
      </c>
      <c r="AC44">
        <v>1145706</v>
      </c>
      <c r="AD44">
        <v>920</v>
      </c>
      <c r="AE44">
        <v>640</v>
      </c>
      <c r="AF44">
        <v>440146.47</v>
      </c>
      <c r="AG44">
        <v>134234.17000000001</v>
      </c>
      <c r="AI44" s="242">
        <f t="shared" si="7"/>
        <v>535843.62</v>
      </c>
      <c r="AJ44" s="249">
        <f t="shared" si="8"/>
        <v>1872.7</v>
      </c>
      <c r="AK44" s="244">
        <f t="shared" si="9"/>
        <v>533970.92000000004</v>
      </c>
      <c r="AL44" s="250">
        <f t="shared" si="10"/>
        <v>1770716.3399999999</v>
      </c>
      <c r="AM44" s="251">
        <f t="shared" si="11"/>
        <v>1721646.64</v>
      </c>
      <c r="AN44" s="244">
        <f t="shared" si="6"/>
        <v>49069.699999999953</v>
      </c>
    </row>
    <row r="45" spans="1:40" x14ac:dyDescent="0.25">
      <c r="A45" s="240" t="s">
        <v>168</v>
      </c>
      <c r="B45" s="240" t="s">
        <v>211</v>
      </c>
      <c r="C45" s="240">
        <v>4225</v>
      </c>
      <c r="D45" s="240" t="s">
        <v>222</v>
      </c>
      <c r="E45" t="s">
        <v>222</v>
      </c>
      <c r="F45" s="302">
        <v>390603.77</v>
      </c>
      <c r="G45" s="302">
        <v>145093.09</v>
      </c>
      <c r="H45" s="302">
        <v>56978.62</v>
      </c>
      <c r="J45">
        <v>611810.49</v>
      </c>
      <c r="K45">
        <v>220116.81</v>
      </c>
      <c r="M45" s="297">
        <v>0</v>
      </c>
      <c r="Q45" s="297">
        <v>118300</v>
      </c>
      <c r="R45" s="297">
        <v>6295.61</v>
      </c>
      <c r="U45">
        <v>-423177.52</v>
      </c>
      <c r="V45">
        <v>1500565.11</v>
      </c>
      <c r="X45" s="297">
        <v>1155719.28</v>
      </c>
      <c r="Y45" s="297">
        <v>374550</v>
      </c>
      <c r="Z45" s="297">
        <v>241.3</v>
      </c>
      <c r="AA45" s="297">
        <v>960147.2</v>
      </c>
      <c r="AC45">
        <v>1246031.2</v>
      </c>
      <c r="AD45">
        <v>21663</v>
      </c>
      <c r="AF45">
        <v>847714.15</v>
      </c>
      <c r="AG45">
        <v>105889</v>
      </c>
      <c r="AI45" s="242">
        <f t="shared" si="7"/>
        <v>592675.48</v>
      </c>
      <c r="AJ45" s="249">
        <f t="shared" si="8"/>
        <v>124595.61</v>
      </c>
      <c r="AK45" s="244">
        <f t="shared" si="9"/>
        <v>468079.87</v>
      </c>
      <c r="AL45" s="250">
        <f t="shared" si="10"/>
        <v>2490657.7800000003</v>
      </c>
      <c r="AM45" s="251">
        <f t="shared" si="11"/>
        <v>2221297.35</v>
      </c>
      <c r="AN45" s="244">
        <f t="shared" si="6"/>
        <v>269360.43000000017</v>
      </c>
    </row>
    <row r="46" spans="1:40" x14ac:dyDescent="0.25">
      <c r="A46" s="240" t="s">
        <v>168</v>
      </c>
      <c r="B46" s="240" t="s">
        <v>211</v>
      </c>
      <c r="C46" s="240">
        <v>3058</v>
      </c>
      <c r="D46" s="240" t="s">
        <v>224</v>
      </c>
      <c r="E46" t="s">
        <v>224</v>
      </c>
      <c r="F46" s="302">
        <v>452621.01</v>
      </c>
      <c r="G46" s="302">
        <v>4107.8999999999996</v>
      </c>
      <c r="H46" s="302">
        <v>5957.31</v>
      </c>
      <c r="J46">
        <v>16455</v>
      </c>
      <c r="K46">
        <v>33089.54</v>
      </c>
      <c r="M46" s="297">
        <v>0</v>
      </c>
      <c r="Q46" s="297">
        <v>21000</v>
      </c>
      <c r="R46" s="297">
        <v>1124.27</v>
      </c>
      <c r="U46">
        <v>-2101244.9500000002</v>
      </c>
      <c r="V46">
        <v>2280594.58</v>
      </c>
      <c r="X46" s="297">
        <v>1021787.59</v>
      </c>
      <c r="Z46" s="297">
        <v>299.57</v>
      </c>
      <c r="AA46" s="297">
        <v>1185859.2</v>
      </c>
      <c r="AC46">
        <v>1478309.67</v>
      </c>
      <c r="AD46">
        <v>42476</v>
      </c>
      <c r="AF46">
        <v>282340.7</v>
      </c>
      <c r="AG46">
        <v>13412.15</v>
      </c>
      <c r="AI46" s="242">
        <f t="shared" si="7"/>
        <v>462686.22000000003</v>
      </c>
      <c r="AJ46" s="249">
        <f t="shared" si="8"/>
        <v>22124.27</v>
      </c>
      <c r="AK46" s="244">
        <f t="shared" si="9"/>
        <v>440561.95</v>
      </c>
      <c r="AL46" s="250">
        <f t="shared" si="10"/>
        <v>2207946.36</v>
      </c>
      <c r="AM46" s="251">
        <f t="shared" si="11"/>
        <v>1816538.5199999998</v>
      </c>
      <c r="AN46" s="244">
        <f t="shared" si="6"/>
        <v>391407.84000000008</v>
      </c>
    </row>
    <row r="47" spans="1:40" x14ac:dyDescent="0.25">
      <c r="A47" s="240" t="s">
        <v>170</v>
      </c>
      <c r="B47" s="240" t="s">
        <v>226</v>
      </c>
      <c r="C47" s="240">
        <v>2820</v>
      </c>
      <c r="D47" s="240" t="s">
        <v>228</v>
      </c>
      <c r="E47" t="s">
        <v>228</v>
      </c>
      <c r="F47" s="302">
        <v>104701.24</v>
      </c>
      <c r="G47" s="302">
        <v>24621.25</v>
      </c>
      <c r="H47" s="302">
        <v>103672.98</v>
      </c>
      <c r="J47">
        <v>5748164.8899999997</v>
      </c>
      <c r="K47">
        <v>1786218.19</v>
      </c>
      <c r="M47" s="297">
        <v>0</v>
      </c>
      <c r="R47" s="297">
        <v>376</v>
      </c>
      <c r="T47">
        <v>-1378318.91</v>
      </c>
      <c r="U47">
        <v>7269033.2000000002</v>
      </c>
      <c r="V47">
        <v>2114009</v>
      </c>
      <c r="X47" s="297">
        <v>497680.06</v>
      </c>
      <c r="Y47" s="297">
        <v>94250</v>
      </c>
      <c r="Z47" s="297">
        <v>982.05</v>
      </c>
      <c r="AA47" s="297">
        <v>318529.15000000002</v>
      </c>
      <c r="AC47">
        <v>536713.15</v>
      </c>
      <c r="AF47">
        <v>188424.75</v>
      </c>
      <c r="AG47">
        <v>191214.9</v>
      </c>
      <c r="AI47" s="242">
        <f t="shared" si="7"/>
        <v>232995.47</v>
      </c>
      <c r="AJ47" s="249">
        <f t="shared" si="8"/>
        <v>376</v>
      </c>
      <c r="AK47" s="244">
        <f t="shared" si="9"/>
        <v>232619.47</v>
      </c>
      <c r="AL47" s="250">
        <f t="shared" si="10"/>
        <v>911441.26000000013</v>
      </c>
      <c r="AM47" s="251">
        <f t="shared" si="11"/>
        <v>916352.8</v>
      </c>
      <c r="AN47" s="244">
        <f t="shared" si="6"/>
        <v>-4911.5399999999208</v>
      </c>
    </row>
    <row r="48" spans="1:40" x14ac:dyDescent="0.25">
      <c r="A48" s="240" t="s">
        <v>170</v>
      </c>
      <c r="B48" s="240" t="s">
        <v>226</v>
      </c>
      <c r="C48" s="240">
        <v>3895</v>
      </c>
      <c r="D48" s="240" t="s">
        <v>229</v>
      </c>
      <c r="E48" t="s">
        <v>229</v>
      </c>
      <c r="F48" s="302">
        <v>620859.69999999995</v>
      </c>
      <c r="G48" s="302">
        <v>57504.93</v>
      </c>
      <c r="H48" s="302">
        <v>17845.669999999998</v>
      </c>
      <c r="J48">
        <v>3443457.88</v>
      </c>
      <c r="K48">
        <v>192802.12</v>
      </c>
      <c r="M48" s="297">
        <v>0</v>
      </c>
      <c r="Q48" s="297">
        <v>383250</v>
      </c>
      <c r="R48" s="297">
        <v>441.1</v>
      </c>
      <c r="U48">
        <v>2538206</v>
      </c>
      <c r="V48">
        <v>1646714.98</v>
      </c>
      <c r="X48" s="297">
        <v>534307.88</v>
      </c>
      <c r="Z48" s="297">
        <v>763.17</v>
      </c>
      <c r="AA48" s="297">
        <v>709761.33</v>
      </c>
      <c r="AC48">
        <v>898016.33</v>
      </c>
      <c r="AF48">
        <v>223632.65</v>
      </c>
      <c r="AG48">
        <v>146787.10999999999</v>
      </c>
      <c r="AH48">
        <v>208040</v>
      </c>
      <c r="AI48" s="242">
        <f t="shared" si="7"/>
        <v>696210.3</v>
      </c>
      <c r="AJ48" s="249">
        <f t="shared" si="8"/>
        <v>383691.1</v>
      </c>
      <c r="AK48" s="244">
        <f t="shared" si="9"/>
        <v>312519.20000000007</v>
      </c>
      <c r="AL48" s="250">
        <f t="shared" si="10"/>
        <v>1244832.3799999999</v>
      </c>
      <c r="AM48" s="251">
        <f t="shared" si="11"/>
        <v>1476476.0899999999</v>
      </c>
      <c r="AN48" s="244">
        <f t="shared" si="6"/>
        <v>-231643.70999999996</v>
      </c>
    </row>
    <row r="49" spans="1:40" x14ac:dyDescent="0.25">
      <c r="A49" s="240" t="s">
        <v>170</v>
      </c>
      <c r="B49" s="240" t="s">
        <v>226</v>
      </c>
      <c r="C49" s="240">
        <v>2041</v>
      </c>
      <c r="D49" s="240" t="s">
        <v>230</v>
      </c>
      <c r="E49" t="s">
        <v>230</v>
      </c>
      <c r="F49" s="302">
        <v>1182801.68</v>
      </c>
      <c r="G49" s="302">
        <v>6041.5</v>
      </c>
      <c r="H49" s="302">
        <v>19712.150000000001</v>
      </c>
      <c r="J49">
        <v>1370118.53</v>
      </c>
      <c r="K49">
        <v>1934445.1</v>
      </c>
      <c r="L49">
        <v>73999</v>
      </c>
      <c r="M49" s="297">
        <v>0</v>
      </c>
      <c r="Q49" s="297">
        <v>190000</v>
      </c>
      <c r="R49" s="297">
        <v>982.61</v>
      </c>
      <c r="T49">
        <v>27700</v>
      </c>
      <c r="U49">
        <v>2295561</v>
      </c>
      <c r="V49">
        <v>2273364.33</v>
      </c>
      <c r="X49" s="297">
        <v>290757.96000000002</v>
      </c>
      <c r="Z49" s="297">
        <v>1343.72</v>
      </c>
      <c r="AA49" s="297">
        <v>598497.19999999995</v>
      </c>
      <c r="AC49">
        <v>797575.2</v>
      </c>
      <c r="AF49">
        <v>136194.1</v>
      </c>
      <c r="AG49">
        <v>178919.56</v>
      </c>
      <c r="AI49" s="242">
        <f t="shared" si="7"/>
        <v>1208555.3299999998</v>
      </c>
      <c r="AJ49" s="249">
        <f t="shared" si="8"/>
        <v>190982.61</v>
      </c>
      <c r="AK49" s="244">
        <f t="shared" si="9"/>
        <v>1017572.7199999999</v>
      </c>
      <c r="AL49" s="250">
        <f t="shared" si="10"/>
        <v>890598.87999999989</v>
      </c>
      <c r="AM49" s="251">
        <f t="shared" si="11"/>
        <v>1112688.8599999999</v>
      </c>
      <c r="AN49" s="244">
        <f t="shared" si="6"/>
        <v>-222089.97999999998</v>
      </c>
    </row>
    <row r="50" spans="1:40" x14ac:dyDescent="0.25">
      <c r="A50" s="240" t="s">
        <v>172</v>
      </c>
      <c r="B50" s="240" t="s">
        <v>232</v>
      </c>
      <c r="C50" s="240">
        <v>2880</v>
      </c>
      <c r="D50" s="240" t="s">
        <v>234</v>
      </c>
      <c r="E50" t="s">
        <v>234</v>
      </c>
      <c r="F50" s="302">
        <v>1466631.03</v>
      </c>
      <c r="G50" s="302">
        <v>0</v>
      </c>
      <c r="H50" s="302">
        <v>92.59</v>
      </c>
      <c r="J50">
        <v>26037.64</v>
      </c>
      <c r="K50">
        <v>590861.5</v>
      </c>
      <c r="M50" s="297">
        <v>0</v>
      </c>
      <c r="N50" s="297">
        <v>956.8</v>
      </c>
      <c r="R50" s="297">
        <v>3498.3</v>
      </c>
      <c r="S50">
        <v>118000</v>
      </c>
      <c r="U50">
        <v>-610377.69999999995</v>
      </c>
      <c r="V50">
        <v>2191305.25</v>
      </c>
      <c r="W50" s="297">
        <v>1131.93</v>
      </c>
      <c r="X50" s="297">
        <v>1098302.6200000001</v>
      </c>
      <c r="AA50" s="297">
        <v>1034386.4</v>
      </c>
      <c r="AC50">
        <v>1186574.3999999999</v>
      </c>
      <c r="AF50">
        <v>368264.44</v>
      </c>
      <c r="AG50">
        <v>60322</v>
      </c>
      <c r="AI50" s="242">
        <f t="shared" si="7"/>
        <v>1466723.62</v>
      </c>
      <c r="AJ50" s="249">
        <f t="shared" si="8"/>
        <v>4455.1000000000004</v>
      </c>
      <c r="AK50" s="244">
        <f t="shared" si="9"/>
        <v>1462268.52</v>
      </c>
      <c r="AL50" s="250">
        <f t="shared" si="10"/>
        <v>2133820.9500000002</v>
      </c>
      <c r="AM50" s="251">
        <f t="shared" si="11"/>
        <v>1615160.8399999999</v>
      </c>
      <c r="AN50" s="244">
        <f t="shared" si="6"/>
        <v>518660.11000000034</v>
      </c>
    </row>
    <row r="51" spans="1:40" x14ac:dyDescent="0.25">
      <c r="A51" s="240" t="s">
        <v>172</v>
      </c>
      <c r="B51" s="240" t="s">
        <v>232</v>
      </c>
      <c r="C51" s="240">
        <v>9821</v>
      </c>
      <c r="D51" s="240" t="s">
        <v>235</v>
      </c>
      <c r="E51" t="s">
        <v>235</v>
      </c>
      <c r="F51" s="302">
        <v>1607803.18</v>
      </c>
      <c r="G51" s="302">
        <v>0</v>
      </c>
      <c r="H51" s="302">
        <v>79600.7</v>
      </c>
      <c r="J51">
        <v>979172.78</v>
      </c>
      <c r="K51">
        <v>77187.97</v>
      </c>
      <c r="M51" s="297">
        <v>-4000</v>
      </c>
      <c r="Q51" s="297">
        <v>424950</v>
      </c>
      <c r="R51" s="297">
        <v>-346097.96</v>
      </c>
      <c r="U51">
        <v>274569.81</v>
      </c>
      <c r="V51">
        <v>2281491.52</v>
      </c>
      <c r="X51" s="297">
        <v>2499191.1</v>
      </c>
      <c r="Z51" s="297">
        <v>1576.15</v>
      </c>
      <c r="AA51" s="297">
        <v>2056452.6</v>
      </c>
      <c r="AC51">
        <v>2334052.6</v>
      </c>
      <c r="AF51">
        <v>1194294.8400000001</v>
      </c>
      <c r="AG51">
        <v>116821.15</v>
      </c>
      <c r="AI51" s="242">
        <f t="shared" si="7"/>
        <v>1687403.88</v>
      </c>
      <c r="AJ51" s="249">
        <f t="shared" si="8"/>
        <v>74852.039999999979</v>
      </c>
      <c r="AK51" s="244">
        <f t="shared" si="9"/>
        <v>1612551.8399999999</v>
      </c>
      <c r="AL51" s="250">
        <f t="shared" si="10"/>
        <v>4557219.8499999996</v>
      </c>
      <c r="AM51" s="251">
        <f t="shared" si="11"/>
        <v>3645168.5900000003</v>
      </c>
      <c r="AN51" s="244">
        <f t="shared" si="6"/>
        <v>912051.25999999931</v>
      </c>
    </row>
    <row r="52" spans="1:40" x14ac:dyDescent="0.25">
      <c r="A52" s="240" t="s">
        <v>172</v>
      </c>
      <c r="B52" s="240" t="s">
        <v>232</v>
      </c>
      <c r="C52" s="240">
        <v>4858</v>
      </c>
      <c r="D52" s="240" t="s">
        <v>236</v>
      </c>
      <c r="E52" t="s">
        <v>236</v>
      </c>
      <c r="F52" s="302">
        <v>1053647.77</v>
      </c>
      <c r="G52" s="302">
        <v>6192</v>
      </c>
      <c r="H52" s="302">
        <v>22666.22</v>
      </c>
      <c r="J52">
        <v>15847.01</v>
      </c>
      <c r="K52">
        <v>1377393.88</v>
      </c>
      <c r="M52" s="297">
        <v>0</v>
      </c>
      <c r="N52" s="297">
        <v>0</v>
      </c>
      <c r="R52" s="297">
        <v>5559.58</v>
      </c>
      <c r="U52">
        <v>-697981.57</v>
      </c>
      <c r="V52">
        <v>2647377.69</v>
      </c>
      <c r="X52" s="297">
        <v>1805487.05</v>
      </c>
      <c r="Z52" s="297">
        <v>362.71</v>
      </c>
      <c r="AA52" s="297">
        <v>1218811.6000000001</v>
      </c>
      <c r="AC52">
        <v>1218811.6000000001</v>
      </c>
      <c r="AF52">
        <v>936829.47</v>
      </c>
      <c r="AG52">
        <v>89951.94</v>
      </c>
      <c r="AH52">
        <v>202.17</v>
      </c>
      <c r="AI52" s="242">
        <f t="shared" si="7"/>
        <v>1082505.99</v>
      </c>
      <c r="AJ52" s="249">
        <f t="shared" si="8"/>
        <v>5559.58</v>
      </c>
      <c r="AK52" s="244">
        <f t="shared" si="9"/>
        <v>1076946.4099999999</v>
      </c>
      <c r="AL52" s="250">
        <f t="shared" si="10"/>
        <v>3024661.3600000003</v>
      </c>
      <c r="AM52" s="251">
        <f t="shared" si="11"/>
        <v>2245795.1800000002</v>
      </c>
      <c r="AN52" s="244">
        <f t="shared" si="6"/>
        <v>778866.18000000017</v>
      </c>
    </row>
    <row r="53" spans="1:40" x14ac:dyDescent="0.25">
      <c r="A53" s="240" t="s">
        <v>172</v>
      </c>
      <c r="B53" s="240" t="s">
        <v>232</v>
      </c>
      <c r="C53" s="240">
        <v>5652</v>
      </c>
      <c r="D53" s="240" t="s">
        <v>237</v>
      </c>
      <c r="E53" t="s">
        <v>237</v>
      </c>
      <c r="F53" s="302">
        <v>1735075.56</v>
      </c>
      <c r="G53" s="302">
        <v>0</v>
      </c>
      <c r="H53" s="302">
        <v>38648.400000000001</v>
      </c>
      <c r="J53">
        <v>34957.22</v>
      </c>
      <c r="K53">
        <v>300871.25</v>
      </c>
      <c r="M53" s="297">
        <v>8850</v>
      </c>
      <c r="O53" s="297">
        <v>191520</v>
      </c>
      <c r="R53" s="297">
        <v>2178.8200000000002</v>
      </c>
      <c r="U53">
        <v>-2944736.05</v>
      </c>
      <c r="V53">
        <v>4706462.17</v>
      </c>
      <c r="X53" s="297">
        <v>1571827.02</v>
      </c>
      <c r="Z53" s="297">
        <v>3161.97</v>
      </c>
      <c r="AA53" s="297">
        <v>1259771.2</v>
      </c>
      <c r="AC53">
        <v>1656263.2</v>
      </c>
      <c r="AF53">
        <v>660621.03</v>
      </c>
      <c r="AG53">
        <v>97738.47</v>
      </c>
      <c r="AI53" s="242">
        <f t="shared" si="7"/>
        <v>1773723.96</v>
      </c>
      <c r="AJ53" s="249">
        <f t="shared" si="8"/>
        <v>202548.82</v>
      </c>
      <c r="AK53" s="244">
        <f t="shared" si="9"/>
        <v>1571175.14</v>
      </c>
      <c r="AL53" s="250">
        <f t="shared" si="10"/>
        <v>2834760.19</v>
      </c>
      <c r="AM53" s="251">
        <f t="shared" si="11"/>
        <v>2414622.7000000002</v>
      </c>
      <c r="AN53" s="244">
        <f t="shared" si="6"/>
        <v>420137.48999999976</v>
      </c>
    </row>
    <row r="54" spans="1:40" s="299" customFormat="1" x14ac:dyDescent="0.25">
      <c r="A54" s="257" t="s">
        <v>174</v>
      </c>
      <c r="B54" s="257" t="s">
        <v>239</v>
      </c>
      <c r="C54" s="257">
        <v>2823</v>
      </c>
      <c r="D54" s="257" t="s">
        <v>241</v>
      </c>
      <c r="E54" t="s">
        <v>241</v>
      </c>
      <c r="F54" s="302">
        <v>1060008.8700000001</v>
      </c>
      <c r="G54" s="302">
        <v>0</v>
      </c>
      <c r="H54" s="302">
        <v>47234.5</v>
      </c>
      <c r="I54" s="302"/>
      <c r="J54">
        <v>949694.15</v>
      </c>
      <c r="K54">
        <v>1151940.6000000001</v>
      </c>
      <c r="L54"/>
      <c r="M54" s="297"/>
      <c r="N54" s="297"/>
      <c r="O54" s="297"/>
      <c r="P54" s="297"/>
      <c r="Q54" s="297">
        <v>0</v>
      </c>
      <c r="R54" s="297">
        <v>977.1</v>
      </c>
      <c r="S54"/>
      <c r="T54"/>
      <c r="U54">
        <v>2386616.98</v>
      </c>
      <c r="V54">
        <v>954921</v>
      </c>
      <c r="W54" s="297"/>
      <c r="X54" s="297">
        <v>159848.46</v>
      </c>
      <c r="Y54" s="297"/>
      <c r="Z54" s="297">
        <v>1502.07</v>
      </c>
      <c r="AA54" s="297">
        <v>671477.86</v>
      </c>
      <c r="AB54" s="297">
        <v>899460.05</v>
      </c>
      <c r="AC54">
        <v>1117018.8600000001</v>
      </c>
      <c r="AD54"/>
      <c r="AE54"/>
      <c r="AF54">
        <v>456424.88</v>
      </c>
      <c r="AG54">
        <v>243981.66</v>
      </c>
      <c r="AH54">
        <v>48500</v>
      </c>
      <c r="AI54" s="242">
        <f t="shared" si="7"/>
        <v>1107243.3700000001</v>
      </c>
      <c r="AJ54" s="249">
        <f t="shared" si="8"/>
        <v>977.1</v>
      </c>
      <c r="AK54" s="244">
        <f t="shared" si="9"/>
        <v>1106266.27</v>
      </c>
      <c r="AL54" s="250">
        <f t="shared" si="10"/>
        <v>1732288.44</v>
      </c>
      <c r="AM54" s="251">
        <f t="shared" si="11"/>
        <v>1865925.4000000001</v>
      </c>
      <c r="AN54" s="300">
        <f t="shared" si="6"/>
        <v>-133636.9600000002</v>
      </c>
    </row>
    <row r="55" spans="1:40" s="299" customFormat="1" x14ac:dyDescent="0.25">
      <c r="A55" s="257" t="s">
        <v>174</v>
      </c>
      <c r="B55" s="257" t="s">
        <v>239</v>
      </c>
      <c r="C55" s="257">
        <v>4818</v>
      </c>
      <c r="D55" s="257" t="s">
        <v>242</v>
      </c>
      <c r="E55" t="s">
        <v>242</v>
      </c>
      <c r="F55" s="302">
        <v>2637605.85</v>
      </c>
      <c r="G55" s="302">
        <v>25520</v>
      </c>
      <c r="H55" s="302">
        <v>143550.84</v>
      </c>
      <c r="I55" s="302"/>
      <c r="J55">
        <v>1677775.95</v>
      </c>
      <c r="K55">
        <v>419951.8</v>
      </c>
      <c r="L55"/>
      <c r="M55" s="297"/>
      <c r="N55" s="297"/>
      <c r="O55" s="297"/>
      <c r="P55" s="297"/>
      <c r="Q55" s="297">
        <v>2473417.19</v>
      </c>
      <c r="R55" s="297">
        <v>1605.8</v>
      </c>
      <c r="S55"/>
      <c r="T55"/>
      <c r="U55">
        <v>-1297667.96</v>
      </c>
      <c r="V55">
        <v>2528782.23</v>
      </c>
      <c r="W55" s="297"/>
      <c r="X55" s="297">
        <v>225987.51</v>
      </c>
      <c r="Y55" s="297">
        <v>112100</v>
      </c>
      <c r="Z55" s="297">
        <v>2772.09</v>
      </c>
      <c r="AA55" s="297">
        <v>861368</v>
      </c>
      <c r="AB55" s="297">
        <v>3382721.66</v>
      </c>
      <c r="AC55">
        <v>1308402</v>
      </c>
      <c r="AD55">
        <v>7038</v>
      </c>
      <c r="AE55"/>
      <c r="AF55">
        <v>1805156.04</v>
      </c>
      <c r="AG55">
        <v>215086.04</v>
      </c>
      <c r="AH55">
        <v>15000</v>
      </c>
      <c r="AI55" s="242">
        <f t="shared" si="7"/>
        <v>2806676.69</v>
      </c>
      <c r="AJ55" s="249">
        <f t="shared" si="8"/>
        <v>2475022.9899999998</v>
      </c>
      <c r="AK55" s="244">
        <f t="shared" si="9"/>
        <v>331653.70000000019</v>
      </c>
      <c r="AL55" s="250">
        <f t="shared" si="10"/>
        <v>4584949.26</v>
      </c>
      <c r="AM55" s="251">
        <f t="shared" si="11"/>
        <v>3350682.08</v>
      </c>
      <c r="AN55" s="300">
        <f t="shared" si="6"/>
        <v>1234267.1799999997</v>
      </c>
    </row>
    <row r="56" spans="1:40" s="299" customFormat="1" x14ac:dyDescent="0.25">
      <c r="A56" s="257" t="s">
        <v>174</v>
      </c>
      <c r="B56" s="257" t="s">
        <v>239</v>
      </c>
      <c r="C56" s="257">
        <v>2500</v>
      </c>
      <c r="D56" s="257" t="s">
        <v>243</v>
      </c>
      <c r="E56" t="s">
        <v>243</v>
      </c>
      <c r="F56" s="302">
        <v>167644.26999999999</v>
      </c>
      <c r="G56" s="302">
        <v>0</v>
      </c>
      <c r="H56" s="302">
        <v>24790</v>
      </c>
      <c r="I56" s="302"/>
      <c r="J56">
        <v>697884.36</v>
      </c>
      <c r="K56">
        <v>244796.31</v>
      </c>
      <c r="L56"/>
      <c r="M56" s="297"/>
      <c r="N56" s="297"/>
      <c r="O56" s="297"/>
      <c r="P56" s="297"/>
      <c r="Q56" s="297">
        <v>0</v>
      </c>
      <c r="R56" s="297">
        <v>527.78</v>
      </c>
      <c r="S56"/>
      <c r="T56"/>
      <c r="U56">
        <v>-1254636.56</v>
      </c>
      <c r="V56">
        <v>2500517.0699999998</v>
      </c>
      <c r="W56" s="297"/>
      <c r="X56" s="297">
        <v>227288.62</v>
      </c>
      <c r="Y56" s="297">
        <v>129789</v>
      </c>
      <c r="Z56" s="297">
        <v>399.93</v>
      </c>
      <c r="AA56" s="297">
        <v>1531018.5</v>
      </c>
      <c r="AB56" s="297">
        <v>855273.9</v>
      </c>
      <c r="AC56">
        <v>1846104.5</v>
      </c>
      <c r="AD56"/>
      <c r="AE56"/>
      <c r="AF56">
        <v>777649.08</v>
      </c>
      <c r="AG56">
        <v>131339.72</v>
      </c>
      <c r="AH56">
        <v>26000</v>
      </c>
      <c r="AI56" s="242">
        <f t="shared" si="7"/>
        <v>192434.27</v>
      </c>
      <c r="AJ56" s="249">
        <f t="shared" si="8"/>
        <v>527.78</v>
      </c>
      <c r="AK56" s="244">
        <f t="shared" si="9"/>
        <v>191906.49</v>
      </c>
      <c r="AL56" s="250">
        <f t="shared" si="10"/>
        <v>2743769.95</v>
      </c>
      <c r="AM56" s="251">
        <f t="shared" si="11"/>
        <v>2781093.3000000003</v>
      </c>
      <c r="AN56" s="300">
        <f t="shared" si="6"/>
        <v>-37323.350000000093</v>
      </c>
    </row>
    <row r="57" spans="1:40" s="299" customFormat="1" x14ac:dyDescent="0.25">
      <c r="A57" s="257" t="s">
        <v>174</v>
      </c>
      <c r="B57" s="257" t="s">
        <v>239</v>
      </c>
      <c r="C57" s="257">
        <v>4429</v>
      </c>
      <c r="D57" s="257" t="s">
        <v>244</v>
      </c>
      <c r="E57" t="s">
        <v>244</v>
      </c>
      <c r="F57" s="302">
        <v>865431.42</v>
      </c>
      <c r="G57" s="302">
        <v>0</v>
      </c>
      <c r="H57" s="302">
        <v>34145.25</v>
      </c>
      <c r="I57" s="302"/>
      <c r="J57">
        <v>448747.66</v>
      </c>
      <c r="K57">
        <v>287204.76</v>
      </c>
      <c r="L57"/>
      <c r="M57" s="297"/>
      <c r="N57" s="297"/>
      <c r="O57" s="297"/>
      <c r="P57" s="297"/>
      <c r="Q57" s="297"/>
      <c r="R57" s="297">
        <v>653.75</v>
      </c>
      <c r="S57"/>
      <c r="T57"/>
      <c r="U57">
        <v>-356147.71</v>
      </c>
      <c r="V57">
        <v>1946573.94</v>
      </c>
      <c r="W57" s="297"/>
      <c r="X57" s="297">
        <v>237280.71</v>
      </c>
      <c r="Y57" s="297">
        <v>264000</v>
      </c>
      <c r="Z57" s="297">
        <v>727.66</v>
      </c>
      <c r="AA57" s="297">
        <v>750875.5</v>
      </c>
      <c r="AB57" s="297">
        <v>739078.4</v>
      </c>
      <c r="AC57">
        <v>1051346.5</v>
      </c>
      <c r="AD57">
        <v>9352</v>
      </c>
      <c r="AE57"/>
      <c r="AF57">
        <v>475949.16</v>
      </c>
      <c r="AG57">
        <v>144386.5</v>
      </c>
      <c r="AH57">
        <v>26000</v>
      </c>
      <c r="AI57" s="242">
        <f t="shared" si="7"/>
        <v>899576.67</v>
      </c>
      <c r="AJ57" s="249">
        <f t="shared" si="8"/>
        <v>653.75</v>
      </c>
      <c r="AK57" s="244">
        <f t="shared" si="9"/>
        <v>898922.92</v>
      </c>
      <c r="AL57" s="250">
        <f t="shared" si="10"/>
        <v>1991962.27</v>
      </c>
      <c r="AM57" s="251">
        <f t="shared" si="11"/>
        <v>1707034.16</v>
      </c>
      <c r="AN57" s="300">
        <f t="shared" si="6"/>
        <v>284928.1100000001</v>
      </c>
    </row>
    <row r="58" spans="1:40" s="299" customFormat="1" x14ac:dyDescent="0.25">
      <c r="A58" s="257" t="s">
        <v>174</v>
      </c>
      <c r="B58" s="257" t="s">
        <v>239</v>
      </c>
      <c r="C58" s="257">
        <v>3247</v>
      </c>
      <c r="D58" s="257" t="s">
        <v>245</v>
      </c>
      <c r="E58" t="s">
        <v>245</v>
      </c>
      <c r="F58" s="302">
        <v>743713.2</v>
      </c>
      <c r="G58" s="302">
        <v>0</v>
      </c>
      <c r="H58" s="302">
        <v>20232.54</v>
      </c>
      <c r="I58" s="302"/>
      <c r="J58">
        <v>309534.03000000003</v>
      </c>
      <c r="K58">
        <v>211543.98</v>
      </c>
      <c r="L58"/>
      <c r="M58" s="297"/>
      <c r="N58" s="297"/>
      <c r="O58" s="297"/>
      <c r="P58" s="297"/>
      <c r="Q58" s="297">
        <v>0</v>
      </c>
      <c r="R58" s="297">
        <v>102</v>
      </c>
      <c r="S58"/>
      <c r="T58"/>
      <c r="U58">
        <v>2045071.03</v>
      </c>
      <c r="V58">
        <v>-980950.37</v>
      </c>
      <c r="W58" s="297"/>
      <c r="X58" s="297">
        <v>323283.65000000002</v>
      </c>
      <c r="Y58" s="297">
        <v>400</v>
      </c>
      <c r="Z58" s="297">
        <v>719.09</v>
      </c>
      <c r="AA58" s="297">
        <v>1366652</v>
      </c>
      <c r="AB58" s="297">
        <v>765920</v>
      </c>
      <c r="AC58">
        <v>1568724</v>
      </c>
      <c r="AD58"/>
      <c r="AE58"/>
      <c r="AF58">
        <v>507923.44</v>
      </c>
      <c r="AG58">
        <v>56753.21</v>
      </c>
      <c r="AH58"/>
      <c r="AI58" s="242">
        <f t="shared" si="7"/>
        <v>763945.74</v>
      </c>
      <c r="AJ58" s="249">
        <f t="shared" si="8"/>
        <v>102</v>
      </c>
      <c r="AK58" s="244">
        <f t="shared" si="9"/>
        <v>763843.74</v>
      </c>
      <c r="AL58" s="250">
        <f t="shared" si="10"/>
        <v>2456974.7400000002</v>
      </c>
      <c r="AM58" s="251">
        <f t="shared" si="11"/>
        <v>2133400.65</v>
      </c>
      <c r="AN58" s="300">
        <f t="shared" si="6"/>
        <v>323574.09000000032</v>
      </c>
    </row>
    <row r="59" spans="1:40" s="299" customFormat="1" x14ac:dyDescent="0.25">
      <c r="A59" s="235" t="s">
        <v>174</v>
      </c>
      <c r="B59" s="235" t="s">
        <v>239</v>
      </c>
      <c r="C59" s="235">
        <v>1126</v>
      </c>
      <c r="D59" s="235" t="s">
        <v>246</v>
      </c>
      <c r="E59" t="s">
        <v>246</v>
      </c>
      <c r="F59" s="302">
        <v>516783.54</v>
      </c>
      <c r="G59" s="302">
        <v>0</v>
      </c>
      <c r="H59" s="302">
        <v>7761.75</v>
      </c>
      <c r="I59" s="302"/>
      <c r="J59">
        <v>754680.17</v>
      </c>
      <c r="K59">
        <v>79592.899999999994</v>
      </c>
      <c r="L59">
        <v>0</v>
      </c>
      <c r="M59" s="297"/>
      <c r="N59" s="297"/>
      <c r="O59" s="297"/>
      <c r="P59" s="297"/>
      <c r="Q59" s="297">
        <v>0</v>
      </c>
      <c r="R59" s="297">
        <v>325</v>
      </c>
      <c r="S59"/>
      <c r="T59"/>
      <c r="U59">
        <v>-264149.7</v>
      </c>
      <c r="V59">
        <v>1692734</v>
      </c>
      <c r="W59" s="297"/>
      <c r="X59" s="297">
        <v>86132.29</v>
      </c>
      <c r="Y59" s="297"/>
      <c r="Z59" s="297">
        <v>648.47</v>
      </c>
      <c r="AA59" s="297">
        <v>417648</v>
      </c>
      <c r="AB59" s="297">
        <v>713874.15</v>
      </c>
      <c r="AC59">
        <v>865170</v>
      </c>
      <c r="AD59"/>
      <c r="AE59"/>
      <c r="AF59">
        <v>298448.55</v>
      </c>
      <c r="AG59">
        <v>125464.3</v>
      </c>
      <c r="AH59"/>
      <c r="AI59" s="242">
        <f t="shared" si="7"/>
        <v>524545.29</v>
      </c>
      <c r="AJ59" s="249">
        <f t="shared" si="8"/>
        <v>325</v>
      </c>
      <c r="AK59" s="244">
        <f t="shared" si="9"/>
        <v>524220.29000000004</v>
      </c>
      <c r="AL59" s="250">
        <f t="shared" si="10"/>
        <v>1218302.9100000001</v>
      </c>
      <c r="AM59" s="251">
        <f t="shared" si="11"/>
        <v>1289082.8500000001</v>
      </c>
      <c r="AN59" s="300">
        <f t="shared" si="6"/>
        <v>-70779.939999999944</v>
      </c>
    </row>
    <row r="60" spans="1:40" s="253" customFormat="1" x14ac:dyDescent="0.25">
      <c r="A60" s="240" t="s">
        <v>176</v>
      </c>
      <c r="B60" s="240" t="s">
        <v>248</v>
      </c>
      <c r="C60" s="240">
        <v>3728</v>
      </c>
      <c r="D60" s="240" t="s">
        <v>250</v>
      </c>
      <c r="E60" t="s">
        <v>250</v>
      </c>
      <c r="F60" s="302">
        <v>1014504.85</v>
      </c>
      <c r="G60" s="302">
        <v>100100</v>
      </c>
      <c r="H60" s="302">
        <v>18336.63</v>
      </c>
      <c r="I60" s="302"/>
      <c r="J60">
        <v>488467.17</v>
      </c>
      <c r="K60">
        <v>-490301.7</v>
      </c>
      <c r="L60"/>
      <c r="M60" s="297">
        <v>-7980</v>
      </c>
      <c r="N60" s="297"/>
      <c r="O60" s="297"/>
      <c r="P60" s="297"/>
      <c r="Q60" s="297">
        <v>571999</v>
      </c>
      <c r="R60" s="297">
        <v>1819.21</v>
      </c>
      <c r="S60"/>
      <c r="T60"/>
      <c r="U60">
        <v>-1350422.64</v>
      </c>
      <c r="V60">
        <v>2210713.7999999998</v>
      </c>
      <c r="W60" s="297"/>
      <c r="X60" s="297">
        <v>1409124.07</v>
      </c>
      <c r="Y60" s="297"/>
      <c r="Z60" s="297">
        <v>1057.6500000000001</v>
      </c>
      <c r="AA60" s="297">
        <v>665136</v>
      </c>
      <c r="AB60" s="297">
        <v>65564.19</v>
      </c>
      <c r="AC60">
        <v>770568</v>
      </c>
      <c r="AD60"/>
      <c r="AE60">
        <v>1240</v>
      </c>
      <c r="AF60">
        <v>722616.09</v>
      </c>
      <c r="AG60">
        <v>425948.24</v>
      </c>
      <c r="AH60">
        <v>10418</v>
      </c>
      <c r="AI60" s="242">
        <f t="shared" si="7"/>
        <v>1132941.48</v>
      </c>
      <c r="AJ60" s="249">
        <f t="shared" si="8"/>
        <v>565838.21</v>
      </c>
      <c r="AK60" s="244">
        <f t="shared" si="9"/>
        <v>567103.27</v>
      </c>
      <c r="AL60" s="250">
        <f t="shared" si="10"/>
        <v>2140881.91</v>
      </c>
      <c r="AM60" s="251">
        <f t="shared" si="11"/>
        <v>1930790.3299999998</v>
      </c>
      <c r="AN60" s="244">
        <f t="shared" si="6"/>
        <v>210091.58000000031</v>
      </c>
    </row>
    <row r="61" spans="1:40" x14ac:dyDescent="0.25">
      <c r="A61" s="240" t="s">
        <v>176</v>
      </c>
      <c r="B61" s="240" t="s">
        <v>248</v>
      </c>
      <c r="C61" s="240">
        <v>3543</v>
      </c>
      <c r="D61" s="240" t="s">
        <v>251</v>
      </c>
      <c r="E61" t="s">
        <v>251</v>
      </c>
      <c r="F61" s="302">
        <v>746135.54</v>
      </c>
      <c r="G61" s="302">
        <v>124400</v>
      </c>
      <c r="H61" s="302">
        <v>166934.38</v>
      </c>
      <c r="J61">
        <v>291277.34000000003</v>
      </c>
      <c r="K61">
        <v>211528.22</v>
      </c>
      <c r="M61" s="297">
        <v>14080</v>
      </c>
      <c r="Q61" s="297">
        <v>243269</v>
      </c>
      <c r="R61" s="297">
        <v>0</v>
      </c>
      <c r="U61">
        <v>-439749.6</v>
      </c>
      <c r="V61">
        <v>1549075.07</v>
      </c>
      <c r="X61" s="297">
        <v>1665802.49</v>
      </c>
      <c r="Y61" s="297">
        <v>70502</v>
      </c>
      <c r="Z61" s="297">
        <v>539.29</v>
      </c>
      <c r="AA61" s="297">
        <v>1505931</v>
      </c>
      <c r="AB61" s="297">
        <v>55490.73</v>
      </c>
      <c r="AC61">
        <v>1869842.79</v>
      </c>
      <c r="AE61">
        <v>1856</v>
      </c>
      <c r="AF61">
        <v>778867.71</v>
      </c>
      <c r="AG61">
        <v>148261</v>
      </c>
      <c r="AH61">
        <v>20922</v>
      </c>
      <c r="AI61" s="242">
        <f t="shared" si="7"/>
        <v>1037469.92</v>
      </c>
      <c r="AJ61" s="249">
        <f t="shared" si="8"/>
        <v>257349</v>
      </c>
      <c r="AK61" s="244">
        <f t="shared" si="9"/>
        <v>780120.92</v>
      </c>
      <c r="AL61" s="250">
        <f t="shared" si="10"/>
        <v>3298265.5100000002</v>
      </c>
      <c r="AM61" s="251">
        <f t="shared" si="11"/>
        <v>2819749.5</v>
      </c>
      <c r="AN61" s="244">
        <f t="shared" si="6"/>
        <v>478516.01000000024</v>
      </c>
    </row>
    <row r="62" spans="1:40" x14ac:dyDescent="0.25">
      <c r="A62" s="240" t="s">
        <v>176</v>
      </c>
      <c r="B62" s="240" t="s">
        <v>248</v>
      </c>
      <c r="C62" s="240">
        <v>6330</v>
      </c>
      <c r="D62" s="240" t="s">
        <v>252</v>
      </c>
      <c r="E62" t="s">
        <v>252</v>
      </c>
      <c r="F62" s="302">
        <v>543749.23</v>
      </c>
      <c r="G62" s="302">
        <v>39041</v>
      </c>
      <c r="H62" s="302">
        <v>70326.81</v>
      </c>
      <c r="J62">
        <v>131758.51999999999</v>
      </c>
      <c r="K62">
        <v>100155.93</v>
      </c>
      <c r="Q62" s="297">
        <v>253905</v>
      </c>
      <c r="R62" s="297">
        <v>0</v>
      </c>
      <c r="U62">
        <v>-2994067.77</v>
      </c>
      <c r="V62">
        <v>3406179.86</v>
      </c>
      <c r="X62" s="297">
        <v>1923709.07</v>
      </c>
      <c r="AB62" s="297">
        <v>84032.78</v>
      </c>
      <c r="AC62">
        <v>375448.12</v>
      </c>
      <c r="AD62">
        <v>22000</v>
      </c>
      <c r="AF62">
        <v>948437.56</v>
      </c>
      <c r="AG62">
        <v>71258.77</v>
      </c>
      <c r="AH62">
        <v>19908</v>
      </c>
      <c r="AI62" s="242">
        <f t="shared" si="7"/>
        <v>653117.04</v>
      </c>
      <c r="AJ62" s="249">
        <f t="shared" si="8"/>
        <v>253905</v>
      </c>
      <c r="AK62" s="244">
        <f t="shared" si="9"/>
        <v>399212.04000000004</v>
      </c>
      <c r="AL62" s="250">
        <f t="shared" si="10"/>
        <v>2007741.85</v>
      </c>
      <c r="AM62" s="251">
        <f t="shared" si="11"/>
        <v>1437052.4500000002</v>
      </c>
      <c r="AN62" s="244">
        <f t="shared" si="6"/>
        <v>570689.39999999991</v>
      </c>
    </row>
    <row r="63" spans="1:40" x14ac:dyDescent="0.25">
      <c r="A63" s="240" t="s">
        <v>176</v>
      </c>
      <c r="B63" s="240" t="s">
        <v>248</v>
      </c>
      <c r="C63" s="240">
        <v>3421</v>
      </c>
      <c r="D63" s="240" t="s">
        <v>253</v>
      </c>
      <c r="E63" t="s">
        <v>253</v>
      </c>
      <c r="F63" s="302">
        <v>1647865.52</v>
      </c>
      <c r="G63" s="302">
        <v>22896</v>
      </c>
      <c r="H63" s="302">
        <v>13059.57</v>
      </c>
      <c r="J63">
        <v>169611.32</v>
      </c>
      <c r="K63">
        <v>171741.08</v>
      </c>
      <c r="M63" s="297">
        <v>0</v>
      </c>
      <c r="Q63" s="297">
        <v>1188930</v>
      </c>
      <c r="R63" s="297">
        <v>1016.17</v>
      </c>
      <c r="U63">
        <v>-1184587.6599999999</v>
      </c>
      <c r="V63">
        <v>1679166.57</v>
      </c>
      <c r="X63" s="297">
        <v>1814000.22</v>
      </c>
      <c r="Y63" s="297">
        <v>190000</v>
      </c>
      <c r="Z63" s="297">
        <v>1716.45</v>
      </c>
      <c r="AA63" s="297">
        <v>749285.64</v>
      </c>
      <c r="AC63">
        <v>916454.64</v>
      </c>
      <c r="AD63">
        <v>24160</v>
      </c>
      <c r="AE63">
        <v>440</v>
      </c>
      <c r="AF63">
        <v>1220190.49</v>
      </c>
      <c r="AG63">
        <v>41119.769999999997</v>
      </c>
      <c r="AH63">
        <v>11719</v>
      </c>
      <c r="AI63" s="242">
        <f t="shared" si="7"/>
        <v>1683821.09</v>
      </c>
      <c r="AJ63" s="249">
        <f t="shared" si="8"/>
        <v>1189946.17</v>
      </c>
      <c r="AK63" s="244">
        <f t="shared" si="9"/>
        <v>493874.92000000016</v>
      </c>
      <c r="AL63" s="250">
        <f t="shared" si="10"/>
        <v>2755002.31</v>
      </c>
      <c r="AM63" s="251">
        <f t="shared" si="11"/>
        <v>2214083.9</v>
      </c>
      <c r="AN63" s="244">
        <f t="shared" si="6"/>
        <v>540918.41000000015</v>
      </c>
    </row>
    <row r="64" spans="1:40" x14ac:dyDescent="0.25">
      <c r="A64" s="240" t="s">
        <v>176</v>
      </c>
      <c r="B64" s="240" t="s">
        <v>248</v>
      </c>
      <c r="C64" s="240">
        <v>3591</v>
      </c>
      <c r="D64" s="240" t="s">
        <v>254</v>
      </c>
      <c r="E64" t="s">
        <v>254</v>
      </c>
      <c r="F64" s="302">
        <v>333555.31</v>
      </c>
      <c r="G64" s="302">
        <v>49530</v>
      </c>
      <c r="H64" s="302">
        <v>95832.25</v>
      </c>
      <c r="J64">
        <v>461447.42</v>
      </c>
      <c r="K64">
        <v>179801.92</v>
      </c>
      <c r="M64" s="297">
        <v>0</v>
      </c>
      <c r="Q64" s="297">
        <v>147900</v>
      </c>
      <c r="R64" s="297">
        <v>0</v>
      </c>
      <c r="U64">
        <v>-355511.83</v>
      </c>
      <c r="V64">
        <v>1290095.46</v>
      </c>
      <c r="X64" s="297">
        <v>1088356.8</v>
      </c>
      <c r="Y64" s="297">
        <v>330800</v>
      </c>
      <c r="Z64" s="297">
        <v>417.28</v>
      </c>
      <c r="AA64" s="297">
        <v>1496902</v>
      </c>
      <c r="AB64" s="297">
        <v>109200</v>
      </c>
      <c r="AC64">
        <v>1644442</v>
      </c>
      <c r="AD64">
        <v>26172</v>
      </c>
      <c r="AE64">
        <v>1080</v>
      </c>
      <c r="AF64">
        <v>979511.91</v>
      </c>
      <c r="AG64">
        <v>141036.9</v>
      </c>
      <c r="AI64" s="242">
        <f t="shared" si="7"/>
        <v>478917.56</v>
      </c>
      <c r="AJ64" s="249">
        <f t="shared" si="8"/>
        <v>147900</v>
      </c>
      <c r="AK64" s="244">
        <f t="shared" si="9"/>
        <v>331017.56</v>
      </c>
      <c r="AL64" s="250">
        <f t="shared" si="10"/>
        <v>3025676.08</v>
      </c>
      <c r="AM64" s="251">
        <f t="shared" si="11"/>
        <v>2792242.81</v>
      </c>
      <c r="AN64" s="244">
        <f t="shared" si="6"/>
        <v>233433.27000000002</v>
      </c>
    </row>
    <row r="65" spans="1:40" x14ac:dyDescent="0.25">
      <c r="A65" s="240" t="s">
        <v>176</v>
      </c>
      <c r="B65" s="240" t="s">
        <v>248</v>
      </c>
      <c r="C65" s="240">
        <v>4772</v>
      </c>
      <c r="D65" s="240" t="s">
        <v>255</v>
      </c>
      <c r="E65" t="s">
        <v>255</v>
      </c>
      <c r="F65" s="302">
        <v>981567.63</v>
      </c>
      <c r="G65" s="302">
        <v>91977</v>
      </c>
      <c r="H65" s="302">
        <v>37842.31</v>
      </c>
      <c r="J65">
        <v>40740.559999999998</v>
      </c>
      <c r="K65">
        <v>-86554.5</v>
      </c>
      <c r="M65" s="297">
        <v>0</v>
      </c>
      <c r="Q65" s="297">
        <v>252505</v>
      </c>
      <c r="R65" s="297">
        <v>23571</v>
      </c>
      <c r="U65">
        <v>-1459424</v>
      </c>
      <c r="V65">
        <v>2056145.55</v>
      </c>
      <c r="X65" s="297">
        <v>1339841.94</v>
      </c>
      <c r="Z65" s="297">
        <v>815.44</v>
      </c>
      <c r="AA65" s="297">
        <v>1159670.8</v>
      </c>
      <c r="AC65">
        <v>1368300.8</v>
      </c>
      <c r="AD65">
        <v>37320</v>
      </c>
      <c r="AE65">
        <v>4222</v>
      </c>
      <c r="AF65">
        <v>582624.17000000004</v>
      </c>
      <c r="AG65">
        <v>65979.759999999995</v>
      </c>
      <c r="AH65">
        <v>25026</v>
      </c>
      <c r="AI65" s="242">
        <f t="shared" si="7"/>
        <v>1111386.94</v>
      </c>
      <c r="AJ65" s="249">
        <f t="shared" si="8"/>
        <v>276076</v>
      </c>
      <c r="AK65" s="244">
        <f t="shared" si="9"/>
        <v>835310.94</v>
      </c>
      <c r="AL65" s="250">
        <f t="shared" si="10"/>
        <v>2500328.1799999997</v>
      </c>
      <c r="AM65" s="251">
        <f t="shared" si="11"/>
        <v>2083472.7300000002</v>
      </c>
      <c r="AN65" s="244">
        <f t="shared" si="6"/>
        <v>416855.44999999949</v>
      </c>
    </row>
    <row r="66" spans="1:40" x14ac:dyDescent="0.25">
      <c r="A66" s="240" t="s">
        <v>178</v>
      </c>
      <c r="B66" s="240" t="s">
        <v>257</v>
      </c>
      <c r="C66" s="240">
        <v>5834</v>
      </c>
      <c r="D66" s="240" t="s">
        <v>259</v>
      </c>
      <c r="E66" t="s">
        <v>259</v>
      </c>
      <c r="F66" s="302">
        <v>440075.51</v>
      </c>
      <c r="G66" s="302">
        <v>0</v>
      </c>
      <c r="H66" s="302">
        <v>98057.15</v>
      </c>
      <c r="J66">
        <v>402318.75</v>
      </c>
      <c r="K66">
        <v>271496.21999999997</v>
      </c>
      <c r="M66" s="297">
        <v>63550</v>
      </c>
      <c r="Q66" s="297">
        <v>48841</v>
      </c>
      <c r="R66" s="297">
        <v>18664</v>
      </c>
      <c r="U66">
        <v>-1577768.65</v>
      </c>
      <c r="V66">
        <v>2912713.08</v>
      </c>
      <c r="W66" s="297">
        <v>1097.74</v>
      </c>
      <c r="X66" s="297">
        <v>1142904.8999999999</v>
      </c>
      <c r="Y66" s="297">
        <v>21600</v>
      </c>
      <c r="AC66">
        <v>216860</v>
      </c>
      <c r="AF66">
        <v>783707.73</v>
      </c>
      <c r="AG66">
        <v>178964.29</v>
      </c>
      <c r="AI66" s="242">
        <f t="shared" si="7"/>
        <v>538132.66</v>
      </c>
      <c r="AJ66" s="249">
        <f t="shared" si="8"/>
        <v>131055</v>
      </c>
      <c r="AK66" s="244">
        <f t="shared" si="9"/>
        <v>407077.66000000003</v>
      </c>
      <c r="AL66" s="250">
        <f t="shared" si="10"/>
        <v>1165602.6399999999</v>
      </c>
      <c r="AM66" s="251">
        <f t="shared" si="11"/>
        <v>1179532.02</v>
      </c>
      <c r="AN66" s="244">
        <f t="shared" si="6"/>
        <v>-13929.380000000121</v>
      </c>
    </row>
    <row r="67" spans="1:40" x14ac:dyDescent="0.25">
      <c r="A67" s="240" t="s">
        <v>178</v>
      </c>
      <c r="B67" s="240" t="s">
        <v>257</v>
      </c>
      <c r="C67" s="240">
        <v>4475</v>
      </c>
      <c r="D67" s="240" t="s">
        <v>260</v>
      </c>
      <c r="E67" t="s">
        <v>260</v>
      </c>
      <c r="F67" s="302">
        <v>881349.07</v>
      </c>
      <c r="G67" s="302">
        <v>0</v>
      </c>
      <c r="H67" s="302">
        <v>30293.32</v>
      </c>
      <c r="J67">
        <v>769066.1</v>
      </c>
      <c r="K67">
        <v>279191.27</v>
      </c>
      <c r="M67" s="297">
        <v>8486</v>
      </c>
      <c r="Q67" s="297">
        <v>16200</v>
      </c>
      <c r="R67" s="297">
        <v>2051</v>
      </c>
      <c r="U67">
        <v>497299.53</v>
      </c>
      <c r="V67">
        <v>1364480.05</v>
      </c>
      <c r="X67" s="297">
        <v>1013737.57</v>
      </c>
      <c r="Z67" s="297">
        <v>1083.48</v>
      </c>
      <c r="AC67">
        <v>207109</v>
      </c>
      <c r="AD67">
        <v>1120</v>
      </c>
      <c r="AE67">
        <v>2184</v>
      </c>
      <c r="AF67">
        <v>421778.57</v>
      </c>
      <c r="AG67">
        <v>122211.48</v>
      </c>
      <c r="AI67" s="242">
        <f t="shared" si="7"/>
        <v>911642.3899999999</v>
      </c>
      <c r="AJ67" s="249">
        <f t="shared" si="8"/>
        <v>26737</v>
      </c>
      <c r="AK67" s="244">
        <f t="shared" si="9"/>
        <v>884905.3899999999</v>
      </c>
      <c r="AL67" s="250">
        <f t="shared" si="10"/>
        <v>1014821.0499999999</v>
      </c>
      <c r="AM67" s="251">
        <f t="shared" si="11"/>
        <v>754403.05</v>
      </c>
      <c r="AN67" s="244">
        <f t="shared" si="6"/>
        <v>260417.99999999988</v>
      </c>
    </row>
    <row r="68" spans="1:40" x14ac:dyDescent="0.25">
      <c r="A68" s="240" t="s">
        <v>178</v>
      </c>
      <c r="B68" s="240" t="s">
        <v>257</v>
      </c>
      <c r="C68" s="240">
        <v>1990</v>
      </c>
      <c r="D68" s="240" t="s">
        <v>261</v>
      </c>
      <c r="E68" t="s">
        <v>261</v>
      </c>
      <c r="F68" s="302">
        <v>330840.56</v>
      </c>
      <c r="G68" s="302">
        <v>0</v>
      </c>
      <c r="H68" s="302">
        <v>9344.58</v>
      </c>
      <c r="J68">
        <v>731389.43999999994</v>
      </c>
      <c r="K68">
        <v>161576.95000000001</v>
      </c>
      <c r="M68" s="297">
        <v>21219</v>
      </c>
      <c r="R68" s="297">
        <v>1814.93</v>
      </c>
      <c r="U68">
        <v>-899305.65</v>
      </c>
      <c r="V68">
        <v>2067672.51</v>
      </c>
      <c r="X68" s="297">
        <v>787243.09</v>
      </c>
      <c r="Z68" s="297">
        <v>456.43</v>
      </c>
      <c r="AC68">
        <v>76524</v>
      </c>
      <c r="AF68">
        <v>406543.16</v>
      </c>
      <c r="AG68">
        <v>99200.86</v>
      </c>
      <c r="AI68" s="242">
        <f t="shared" si="7"/>
        <v>340185.14</v>
      </c>
      <c r="AJ68" s="249">
        <f t="shared" si="8"/>
        <v>23033.93</v>
      </c>
      <c r="AK68" s="244">
        <f t="shared" si="9"/>
        <v>317151.21000000002</v>
      </c>
      <c r="AL68" s="250">
        <f t="shared" si="10"/>
        <v>787699.52</v>
      </c>
      <c r="AM68" s="251">
        <f t="shared" si="11"/>
        <v>582268.02</v>
      </c>
      <c r="AN68" s="244">
        <f t="shared" si="6"/>
        <v>205431.5</v>
      </c>
    </row>
    <row r="69" spans="1:40" x14ac:dyDescent="0.25">
      <c r="A69" s="240" t="s">
        <v>178</v>
      </c>
      <c r="B69" s="240" t="s">
        <v>257</v>
      </c>
      <c r="C69" s="240">
        <v>5043</v>
      </c>
      <c r="D69" s="240" t="s">
        <v>262</v>
      </c>
      <c r="E69" t="s">
        <v>262</v>
      </c>
      <c r="F69" s="302">
        <v>135086.97</v>
      </c>
      <c r="G69" s="302">
        <v>0</v>
      </c>
      <c r="H69" s="302">
        <v>14969.15</v>
      </c>
      <c r="J69">
        <v>1108829.27</v>
      </c>
      <c r="K69">
        <v>239577.13</v>
      </c>
      <c r="M69" s="297">
        <v>0</v>
      </c>
      <c r="Q69" s="297">
        <v>70000</v>
      </c>
      <c r="R69" s="297">
        <v>0</v>
      </c>
      <c r="U69">
        <v>-524351.86</v>
      </c>
      <c r="V69">
        <v>2226508.67</v>
      </c>
      <c r="W69" s="297">
        <v>390.01</v>
      </c>
      <c r="X69" s="297">
        <v>1234913.3799999999</v>
      </c>
      <c r="AC69">
        <v>251202</v>
      </c>
      <c r="AF69">
        <v>926430.32</v>
      </c>
      <c r="AG69">
        <v>154879.60999999999</v>
      </c>
      <c r="AI69" s="242">
        <f t="shared" si="7"/>
        <v>150056.12</v>
      </c>
      <c r="AJ69" s="249">
        <f t="shared" si="8"/>
        <v>70000</v>
      </c>
      <c r="AK69" s="244">
        <f t="shared" si="9"/>
        <v>80056.12</v>
      </c>
      <c r="AL69" s="250">
        <f t="shared" si="10"/>
        <v>1235303.3899999999</v>
      </c>
      <c r="AM69" s="251">
        <f t="shared" si="11"/>
        <v>1332511.9299999997</v>
      </c>
      <c r="AN69" s="244">
        <f t="shared" si="6"/>
        <v>-97208.539999999804</v>
      </c>
    </row>
    <row r="70" spans="1:40" x14ac:dyDescent="0.25">
      <c r="A70" s="240" t="s">
        <v>178</v>
      </c>
      <c r="B70" s="240" t="s">
        <v>257</v>
      </c>
      <c r="C70" s="240">
        <v>5442</v>
      </c>
      <c r="D70" s="240" t="s">
        <v>263</v>
      </c>
      <c r="E70" t="s">
        <v>263</v>
      </c>
      <c r="F70" s="302">
        <v>774913.5</v>
      </c>
      <c r="G70" s="302">
        <v>0</v>
      </c>
      <c r="H70" s="302">
        <v>42198.62</v>
      </c>
      <c r="J70">
        <v>352272.56</v>
      </c>
      <c r="K70">
        <v>445138.57</v>
      </c>
      <c r="M70" s="297">
        <v>0</v>
      </c>
      <c r="Q70" s="297">
        <v>483440</v>
      </c>
      <c r="R70" s="297">
        <v>588</v>
      </c>
      <c r="U70">
        <v>-726931.76</v>
      </c>
      <c r="V70">
        <v>2114406.96</v>
      </c>
      <c r="W70" s="297">
        <v>1012.01</v>
      </c>
      <c r="X70" s="297">
        <v>1221215.58</v>
      </c>
      <c r="AC70">
        <v>218334</v>
      </c>
      <c r="AD70">
        <v>4774</v>
      </c>
      <c r="AF70">
        <v>865181.23</v>
      </c>
      <c r="AG70">
        <v>140495.57</v>
      </c>
      <c r="AI70" s="242">
        <f t="shared" si="7"/>
        <v>817112.12</v>
      </c>
      <c r="AJ70" s="249">
        <f t="shared" si="8"/>
        <v>484028</v>
      </c>
      <c r="AK70" s="244">
        <f t="shared" si="9"/>
        <v>333084.12</v>
      </c>
      <c r="AL70" s="250">
        <f t="shared" si="10"/>
        <v>1222227.5900000001</v>
      </c>
      <c r="AM70" s="251">
        <f t="shared" si="11"/>
        <v>1228784.8</v>
      </c>
      <c r="AN70" s="244">
        <f>AL70-AM70</f>
        <v>-6557.2099999999627</v>
      </c>
    </row>
    <row r="71" spans="1:40" ht="24.6" x14ac:dyDescent="0.7">
      <c r="D71" s="187"/>
      <c r="AI71" s="242">
        <f t="shared" si="7"/>
        <v>0</v>
      </c>
      <c r="AJ71" s="249">
        <f t="shared" si="8"/>
        <v>0</v>
      </c>
      <c r="AK71" s="244">
        <f t="shared" si="9"/>
        <v>0</v>
      </c>
      <c r="AL71" s="250">
        <f t="shared" si="10"/>
        <v>0</v>
      </c>
      <c r="AM71" s="251">
        <f t="shared" si="11"/>
        <v>0</v>
      </c>
      <c r="AN71" s="244">
        <f>AL71-AM71</f>
        <v>0</v>
      </c>
    </row>
    <row r="72" spans="1:40" x14ac:dyDescent="0.25">
      <c r="AJ72" s="249"/>
      <c r="AL72" s="250"/>
      <c r="AM72" s="251"/>
    </row>
    <row r="73" spans="1:40" x14ac:dyDescent="0.25">
      <c r="AJ73" s="249"/>
      <c r="AL73" s="250"/>
      <c r="AM73" s="251"/>
    </row>
    <row r="74" spans="1:40" x14ac:dyDescent="0.25">
      <c r="AJ74" s="249"/>
      <c r="AL74" s="250"/>
      <c r="AM74" s="251"/>
    </row>
    <row r="75" spans="1:40" x14ac:dyDescent="0.25">
      <c r="AJ75" s="249"/>
      <c r="AL75" s="250"/>
      <c r="AM75" s="251"/>
    </row>
    <row r="76" spans="1:40" x14ac:dyDescent="0.25">
      <c r="AJ76" s="249"/>
      <c r="AL76" s="250"/>
      <c r="AM76" s="251"/>
    </row>
    <row r="77" spans="1:40" x14ac:dyDescent="0.25">
      <c r="AJ77" s="249"/>
      <c r="AL77" s="250"/>
      <c r="AM77" s="251"/>
    </row>
    <row r="78" spans="1:40" x14ac:dyDescent="0.25">
      <c r="AJ78" s="249"/>
      <c r="AL78" s="250"/>
      <c r="AM78" s="251"/>
    </row>
    <row r="79" spans="1:40" x14ac:dyDescent="0.25">
      <c r="AJ79" s="249"/>
      <c r="AL79" s="250"/>
      <c r="AM79" s="251"/>
    </row>
    <row r="80" spans="1:40" x14ac:dyDescent="0.25">
      <c r="AJ80" s="249"/>
      <c r="AL80" s="250"/>
      <c r="AM80" s="251"/>
    </row>
    <row r="81" spans="36:39" x14ac:dyDescent="0.25">
      <c r="AJ81" s="249"/>
      <c r="AL81" s="250"/>
      <c r="AM81" s="251"/>
    </row>
    <row r="82" spans="36:39" x14ac:dyDescent="0.25">
      <c r="AJ82" s="249"/>
      <c r="AL82" s="250"/>
      <c r="AM82" s="251"/>
    </row>
    <row r="83" spans="36:39" x14ac:dyDescent="0.25">
      <c r="AJ83" s="249"/>
      <c r="AL83" s="250"/>
      <c r="AM83" s="251"/>
    </row>
    <row r="84" spans="36:39" x14ac:dyDescent="0.25">
      <c r="AJ84" s="249"/>
      <c r="AL84" s="250"/>
      <c r="AM84" s="251"/>
    </row>
    <row r="85" spans="36:39" x14ac:dyDescent="0.25">
      <c r="AJ85" s="249"/>
      <c r="AL85" s="250"/>
      <c r="AM85" s="251"/>
    </row>
    <row r="86" spans="36:39" x14ac:dyDescent="0.25">
      <c r="AJ86" s="249"/>
      <c r="AL86" s="250"/>
      <c r="AM86" s="251"/>
    </row>
    <row r="87" spans="36:39" x14ac:dyDescent="0.25">
      <c r="AJ87" s="249"/>
      <c r="AL87" s="250"/>
      <c r="AM87" s="251"/>
    </row>
    <row r="88" spans="36:39" x14ac:dyDescent="0.25">
      <c r="AJ88" s="249"/>
      <c r="AL88" s="250"/>
      <c r="AM88" s="251"/>
    </row>
    <row r="89" spans="36:39" x14ac:dyDescent="0.25">
      <c r="AJ89" s="249"/>
      <c r="AL89" s="250"/>
      <c r="AM89" s="251"/>
    </row>
    <row r="90" spans="36:39" x14ac:dyDescent="0.25">
      <c r="AJ90" s="249"/>
      <c r="AL90" s="250"/>
      <c r="AM90" s="251"/>
    </row>
    <row r="91" spans="36:39" x14ac:dyDescent="0.25">
      <c r="AJ91" s="249"/>
      <c r="AL91" s="250"/>
      <c r="AM91" s="251"/>
    </row>
    <row r="92" spans="36:39" x14ac:dyDescent="0.25">
      <c r="AJ92" s="249"/>
      <c r="AL92" s="250"/>
      <c r="AM92" s="251"/>
    </row>
    <row r="93" spans="36:39" x14ac:dyDescent="0.25">
      <c r="AJ93" s="249"/>
      <c r="AL93" s="250"/>
      <c r="AM93" s="251"/>
    </row>
    <row r="94" spans="36:39" x14ac:dyDescent="0.25">
      <c r="AJ94" s="249"/>
      <c r="AL94" s="250"/>
      <c r="AM94" s="251"/>
    </row>
    <row r="95" spans="36:39" x14ac:dyDescent="0.25">
      <c r="AJ95" s="249"/>
      <c r="AL95" s="250"/>
      <c r="AM95" s="251"/>
    </row>
    <row r="96" spans="36:39" x14ac:dyDescent="0.25">
      <c r="AJ96" s="249"/>
      <c r="AL96" s="250"/>
      <c r="AM96" s="251"/>
    </row>
    <row r="97" spans="36:39" x14ac:dyDescent="0.25">
      <c r="AJ97" s="249"/>
      <c r="AL97" s="250"/>
      <c r="AM97" s="251"/>
    </row>
    <row r="98" spans="36:39" x14ac:dyDescent="0.25">
      <c r="AJ98" s="249"/>
      <c r="AL98" s="250"/>
      <c r="AM98" s="251"/>
    </row>
    <row r="99" spans="36:39" x14ac:dyDescent="0.25">
      <c r="AJ99" s="249"/>
      <c r="AL99" s="250"/>
      <c r="AM99" s="251"/>
    </row>
    <row r="100" spans="36:39" x14ac:dyDescent="0.25">
      <c r="AJ100" s="249"/>
      <c r="AL100" s="250"/>
      <c r="AM100" s="251"/>
    </row>
    <row r="101" spans="36:39" x14ac:dyDescent="0.25">
      <c r="AJ101" s="249"/>
      <c r="AL101" s="250"/>
      <c r="AM101" s="251"/>
    </row>
    <row r="102" spans="36:39" x14ac:dyDescent="0.25">
      <c r="AJ102" s="249"/>
      <c r="AL102" s="250"/>
      <c r="AM102" s="251"/>
    </row>
    <row r="103" spans="36:39" x14ac:dyDescent="0.25">
      <c r="AJ103" s="249"/>
      <c r="AL103" s="250"/>
      <c r="AM103" s="251"/>
    </row>
    <row r="104" spans="36:39" x14ac:dyDescent="0.25">
      <c r="AJ104" s="249"/>
      <c r="AL104" s="250"/>
      <c r="AM104" s="251"/>
    </row>
    <row r="105" spans="36:39" x14ac:dyDescent="0.25">
      <c r="AJ105" s="249"/>
      <c r="AL105" s="250"/>
      <c r="AM105" s="251"/>
    </row>
    <row r="106" spans="36:39" x14ac:dyDescent="0.25">
      <c r="AJ106" s="249"/>
      <c r="AL106" s="250"/>
      <c r="AM106" s="251"/>
    </row>
    <row r="107" spans="36:39" x14ac:dyDescent="0.25">
      <c r="AJ107" s="249"/>
      <c r="AL107" s="250"/>
      <c r="AM107" s="251"/>
    </row>
    <row r="108" spans="36:39" x14ac:dyDescent="0.25">
      <c r="AJ108" s="249"/>
      <c r="AL108" s="250"/>
      <c r="AM108" s="251"/>
    </row>
    <row r="109" spans="36:39" x14ac:dyDescent="0.25">
      <c r="AJ109" s="249"/>
      <c r="AL109" s="250"/>
      <c r="AM109" s="251"/>
    </row>
    <row r="110" spans="36:39" x14ac:dyDescent="0.25">
      <c r="AJ110" s="249"/>
      <c r="AL110" s="250"/>
      <c r="AM110" s="251"/>
    </row>
    <row r="111" spans="36:39" x14ac:dyDescent="0.25">
      <c r="AJ111" s="249"/>
      <c r="AL111" s="250"/>
      <c r="AM111" s="251"/>
    </row>
    <row r="112" spans="36:39" x14ac:dyDescent="0.25">
      <c r="AJ112" s="249"/>
      <c r="AL112" s="250"/>
      <c r="AM112" s="251"/>
    </row>
    <row r="113" spans="36:39" x14ac:dyDescent="0.25">
      <c r="AJ113" s="249"/>
      <c r="AL113" s="250"/>
      <c r="AM113" s="251"/>
    </row>
    <row r="114" spans="36:39" x14ac:dyDescent="0.25">
      <c r="AJ114" s="249"/>
      <c r="AL114" s="250"/>
      <c r="AM114" s="251"/>
    </row>
    <row r="115" spans="36:39" x14ac:dyDescent="0.25">
      <c r="AJ115" s="249"/>
      <c r="AL115" s="250"/>
      <c r="AM115" s="251"/>
    </row>
    <row r="116" spans="36:39" x14ac:dyDescent="0.25">
      <c r="AJ116" s="249"/>
      <c r="AL116" s="250"/>
      <c r="AM116" s="251"/>
    </row>
    <row r="117" spans="36:39" x14ac:dyDescent="0.25">
      <c r="AJ117" s="249"/>
      <c r="AL117" s="250"/>
      <c r="AM117" s="251"/>
    </row>
    <row r="118" spans="36:39" x14ac:dyDescent="0.25">
      <c r="AJ118" s="249"/>
      <c r="AL118" s="250"/>
      <c r="AM118" s="251"/>
    </row>
    <row r="119" spans="36:39" x14ac:dyDescent="0.25">
      <c r="AJ119" s="249"/>
      <c r="AL119" s="250"/>
      <c r="AM119" s="251"/>
    </row>
    <row r="120" spans="36:39" x14ac:dyDescent="0.25">
      <c r="AJ120" s="249"/>
      <c r="AL120" s="250"/>
      <c r="AM120" s="251"/>
    </row>
    <row r="121" spans="36:39" x14ac:dyDescent="0.25">
      <c r="AJ121" s="249"/>
      <c r="AL121" s="250"/>
      <c r="AM121" s="251"/>
    </row>
    <row r="122" spans="36:39" x14ac:dyDescent="0.25">
      <c r="AJ122" s="249"/>
      <c r="AL122" s="250"/>
      <c r="AM122" s="251"/>
    </row>
    <row r="123" spans="36:39" x14ac:dyDescent="0.25">
      <c r="AJ123" s="249"/>
      <c r="AL123" s="250"/>
      <c r="AM123" s="251"/>
    </row>
    <row r="124" spans="36:39" x14ac:dyDescent="0.25">
      <c r="AJ124" s="249"/>
      <c r="AL124" s="250"/>
      <c r="AM124" s="251"/>
    </row>
    <row r="125" spans="36:39" x14ac:dyDescent="0.25">
      <c r="AJ125" s="249"/>
      <c r="AL125" s="250"/>
      <c r="AM125" s="251"/>
    </row>
    <row r="126" spans="36:39" x14ac:dyDescent="0.25">
      <c r="AJ126" s="249"/>
      <c r="AL126" s="250"/>
      <c r="AM126" s="251"/>
    </row>
    <row r="127" spans="36:39" x14ac:dyDescent="0.25">
      <c r="AJ127" s="249"/>
      <c r="AL127" s="250"/>
      <c r="AM127" s="251"/>
    </row>
    <row r="128" spans="36:39" x14ac:dyDescent="0.25">
      <c r="AJ128" s="249"/>
      <c r="AL128" s="250"/>
      <c r="AM128" s="251"/>
    </row>
    <row r="129" spans="36:39" x14ac:dyDescent="0.25">
      <c r="AJ129" s="249"/>
      <c r="AL129" s="250"/>
      <c r="AM129" s="251"/>
    </row>
    <row r="130" spans="36:39" x14ac:dyDescent="0.25">
      <c r="AJ130" s="249"/>
      <c r="AL130" s="250"/>
      <c r="AM130" s="251"/>
    </row>
    <row r="131" spans="36:39" x14ac:dyDescent="0.25">
      <c r="AJ131" s="249"/>
      <c r="AL131" s="250"/>
      <c r="AM131" s="251"/>
    </row>
    <row r="132" spans="36:39" x14ac:dyDescent="0.25">
      <c r="AJ132" s="249"/>
      <c r="AL132" s="250"/>
      <c r="AM132" s="251"/>
    </row>
    <row r="133" spans="36:39" x14ac:dyDescent="0.25">
      <c r="AJ133" s="249"/>
      <c r="AL133" s="250"/>
      <c r="AM133" s="251"/>
    </row>
    <row r="134" spans="36:39" x14ac:dyDescent="0.25">
      <c r="AJ134" s="249"/>
      <c r="AL134" s="250"/>
      <c r="AM134" s="251"/>
    </row>
    <row r="135" spans="36:39" x14ac:dyDescent="0.25">
      <c r="AJ135" s="249"/>
      <c r="AL135" s="250"/>
      <c r="AM135" s="251"/>
    </row>
    <row r="136" spans="36:39" x14ac:dyDescent="0.25">
      <c r="AJ136" s="249"/>
      <c r="AL136" s="250"/>
      <c r="AM136" s="251"/>
    </row>
    <row r="137" spans="36:39" x14ac:dyDescent="0.25">
      <c r="AJ137" s="249"/>
      <c r="AL137" s="250"/>
      <c r="AM137" s="251"/>
    </row>
    <row r="138" spans="36:39" x14ac:dyDescent="0.25">
      <c r="AJ138" s="249"/>
      <c r="AL138" s="250"/>
      <c r="AM138" s="251"/>
    </row>
    <row r="139" spans="36:39" x14ac:dyDescent="0.25">
      <c r="AJ139" s="249"/>
      <c r="AL139" s="250"/>
      <c r="AM139" s="251"/>
    </row>
    <row r="140" spans="36:39" x14ac:dyDescent="0.25">
      <c r="AJ140" s="249"/>
      <c r="AL140" s="250"/>
      <c r="AM140" s="251"/>
    </row>
    <row r="141" spans="36:39" x14ac:dyDescent="0.25">
      <c r="AJ141" s="249"/>
      <c r="AL141" s="250"/>
      <c r="AM141" s="251"/>
    </row>
    <row r="142" spans="36:39" x14ac:dyDescent="0.25">
      <c r="AJ142" s="249"/>
      <c r="AL142" s="250"/>
      <c r="AM142" s="251"/>
    </row>
    <row r="143" spans="36:39" x14ac:dyDescent="0.25">
      <c r="AJ143" s="249"/>
      <c r="AL143" s="250"/>
      <c r="AM143" s="251"/>
    </row>
    <row r="144" spans="36:39" x14ac:dyDescent="0.25">
      <c r="AJ144" s="249"/>
      <c r="AL144" s="250"/>
      <c r="AM144" s="251"/>
    </row>
    <row r="145" spans="36:39" x14ac:dyDescent="0.25">
      <c r="AJ145" s="249"/>
      <c r="AL145" s="250"/>
      <c r="AM145" s="251"/>
    </row>
    <row r="146" spans="36:39" x14ac:dyDescent="0.25">
      <c r="AJ146" s="249"/>
      <c r="AL146" s="250"/>
      <c r="AM146" s="251"/>
    </row>
    <row r="147" spans="36:39" x14ac:dyDescent="0.25">
      <c r="AJ147" s="249"/>
      <c r="AL147" s="250"/>
      <c r="AM147" s="251"/>
    </row>
    <row r="148" spans="36:39" x14ac:dyDescent="0.25">
      <c r="AJ148" s="249"/>
      <c r="AL148" s="250"/>
      <c r="AM148" s="251"/>
    </row>
    <row r="149" spans="36:39" x14ac:dyDescent="0.25">
      <c r="AJ149" s="249"/>
      <c r="AL149" s="250"/>
      <c r="AM149" s="251"/>
    </row>
    <row r="150" spans="36:39" x14ac:dyDescent="0.25">
      <c r="AJ150" s="249"/>
      <c r="AL150" s="250"/>
      <c r="AM150" s="251"/>
    </row>
    <row r="151" spans="36:39" x14ac:dyDescent="0.25">
      <c r="AJ151" s="249"/>
      <c r="AL151" s="250"/>
      <c r="AM151" s="2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F1" zoomScale="96" zoomScaleNormal="96" workbookViewId="0">
      <selection sqref="A1:X1048576"/>
    </sheetView>
  </sheetViews>
  <sheetFormatPr defaultRowHeight="13.8" x14ac:dyDescent="0.25"/>
  <cols>
    <col min="1" max="1" width="40.8984375" bestFit="1" customWidth="1"/>
  </cols>
  <sheetData>
    <row r="1" spans="1:2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2449</v>
      </c>
      <c r="H1" t="s">
        <v>2450</v>
      </c>
      <c r="I1" t="s">
        <v>2451</v>
      </c>
      <c r="J1" t="s">
        <v>2452</v>
      </c>
      <c r="K1" t="s">
        <v>2453</v>
      </c>
      <c r="L1" t="s">
        <v>2454</v>
      </c>
      <c r="M1" t="s">
        <v>2455</v>
      </c>
      <c r="N1" t="s">
        <v>2457</v>
      </c>
      <c r="O1" t="s">
        <v>2458</v>
      </c>
      <c r="P1" t="s">
        <v>2459</v>
      </c>
      <c r="Q1" t="s">
        <v>2460</v>
      </c>
      <c r="R1" t="s">
        <v>2461</v>
      </c>
      <c r="S1" t="s">
        <v>2462</v>
      </c>
      <c r="T1" t="s">
        <v>2463</v>
      </c>
      <c r="U1" t="s">
        <v>2464</v>
      </c>
      <c r="V1" t="s">
        <v>2465</v>
      </c>
      <c r="W1" t="s">
        <v>2466</v>
      </c>
      <c r="X1" t="s">
        <v>2467</v>
      </c>
    </row>
    <row r="2" spans="1:2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2477</v>
      </c>
      <c r="H2" t="s">
        <v>2478</v>
      </c>
      <c r="I2" t="s">
        <v>2479</v>
      </c>
      <c r="J2" t="s">
        <v>2480</v>
      </c>
      <c r="K2" t="s">
        <v>2481</v>
      </c>
      <c r="L2" t="s">
        <v>2482</v>
      </c>
      <c r="M2" t="s">
        <v>2483</v>
      </c>
      <c r="N2" t="s">
        <v>2485</v>
      </c>
      <c r="O2" t="s">
        <v>2486</v>
      </c>
      <c r="P2" t="s">
        <v>2487</v>
      </c>
      <c r="Q2" t="s">
        <v>2488</v>
      </c>
      <c r="R2" t="s">
        <v>2489</v>
      </c>
      <c r="S2" t="s">
        <v>2490</v>
      </c>
      <c r="T2" t="s">
        <v>2491</v>
      </c>
      <c r="U2" t="s">
        <v>2492</v>
      </c>
      <c r="V2" t="s">
        <v>2493</v>
      </c>
      <c r="W2" t="s">
        <v>2494</v>
      </c>
      <c r="X2" t="s">
        <v>2495</v>
      </c>
    </row>
    <row r="3" spans="1:24" x14ac:dyDescent="0.25">
      <c r="A3" t="s">
        <v>2496</v>
      </c>
      <c r="B3">
        <v>68637653.430000007</v>
      </c>
      <c r="C3">
        <v>2593909.31</v>
      </c>
      <c r="D3">
        <v>6564190.8099999996</v>
      </c>
      <c r="E3">
        <v>39630277.07</v>
      </c>
      <c r="F3">
        <v>29644713.670000002</v>
      </c>
      <c r="G3">
        <v>1670</v>
      </c>
      <c r="H3">
        <v>181470</v>
      </c>
      <c r="I3">
        <v>209974.88</v>
      </c>
      <c r="J3">
        <v>18750</v>
      </c>
      <c r="K3">
        <v>-7570121.9699999997</v>
      </c>
      <c r="L3">
        <v>-38518579.409999996</v>
      </c>
      <c r="M3">
        <v>183787424.05000001</v>
      </c>
      <c r="N3">
        <v>78168835.159999996</v>
      </c>
      <c r="O3">
        <v>12632911</v>
      </c>
      <c r="P3">
        <v>84814.9</v>
      </c>
      <c r="Q3">
        <v>79315329.700000003</v>
      </c>
      <c r="R3">
        <v>2208171.84</v>
      </c>
      <c r="S3">
        <v>99429578.719999999</v>
      </c>
      <c r="T3">
        <v>223744.56</v>
      </c>
      <c r="U3">
        <v>112508</v>
      </c>
      <c r="V3">
        <v>39222907.700000003</v>
      </c>
      <c r="W3">
        <v>8892270.1300000008</v>
      </c>
      <c r="X3">
        <v>395587.26</v>
      </c>
    </row>
    <row r="4" spans="1:24" x14ac:dyDescent="0.25">
      <c r="A4" t="s">
        <v>2500</v>
      </c>
      <c r="B4">
        <v>972393.02</v>
      </c>
      <c r="C4">
        <v>9370.5</v>
      </c>
      <c r="D4">
        <v>65963.75</v>
      </c>
      <c r="E4">
        <v>2507656.58</v>
      </c>
      <c r="F4">
        <v>176760.54</v>
      </c>
      <c r="I4">
        <v>0</v>
      </c>
      <c r="K4">
        <v>3303680.37</v>
      </c>
      <c r="L4">
        <v>167667.78</v>
      </c>
      <c r="M4">
        <v>198336.84</v>
      </c>
      <c r="N4">
        <v>1018035.41</v>
      </c>
      <c r="O4">
        <v>227300</v>
      </c>
      <c r="P4">
        <v>891.85</v>
      </c>
      <c r="Q4">
        <v>906160</v>
      </c>
      <c r="R4">
        <v>106840</v>
      </c>
      <c r="S4">
        <v>1344228</v>
      </c>
      <c r="V4">
        <v>500123.86</v>
      </c>
      <c r="W4">
        <v>118116</v>
      </c>
    </row>
    <row r="5" spans="1:24" x14ac:dyDescent="0.25">
      <c r="A5" t="s">
        <v>2501</v>
      </c>
      <c r="B5">
        <v>1366763.03</v>
      </c>
      <c r="C5">
        <v>74706.73</v>
      </c>
      <c r="D5">
        <v>170270.95</v>
      </c>
      <c r="E5">
        <v>350683.84</v>
      </c>
      <c r="F5">
        <v>225176.2</v>
      </c>
      <c r="I5">
        <v>0</v>
      </c>
      <c r="K5">
        <v>-614134.56000000006</v>
      </c>
      <c r="L5">
        <v>229890.43</v>
      </c>
      <c r="M5">
        <v>2159407.13</v>
      </c>
      <c r="N5">
        <v>961309</v>
      </c>
      <c r="O5">
        <v>511550</v>
      </c>
      <c r="P5">
        <v>1088.6600000000001</v>
      </c>
      <c r="Q5">
        <v>910400</v>
      </c>
      <c r="S5">
        <v>1130165</v>
      </c>
      <c r="V5">
        <v>532163.28</v>
      </c>
      <c r="W5">
        <v>96731.63</v>
      </c>
    </row>
    <row r="6" spans="1:24" x14ac:dyDescent="0.25">
      <c r="A6" t="s">
        <v>2502</v>
      </c>
      <c r="B6">
        <v>612160.06999999995</v>
      </c>
      <c r="C6">
        <v>19360.759999999998</v>
      </c>
      <c r="D6">
        <v>56557.57</v>
      </c>
      <c r="E6">
        <v>674136.51</v>
      </c>
      <c r="F6">
        <v>856944.11</v>
      </c>
      <c r="I6">
        <v>0</v>
      </c>
      <c r="K6">
        <v>-813218.3</v>
      </c>
      <c r="L6">
        <v>219414.19</v>
      </c>
      <c r="M6">
        <v>3104237.14</v>
      </c>
      <c r="N6">
        <v>774727.06</v>
      </c>
      <c r="O6">
        <v>36500</v>
      </c>
      <c r="P6">
        <v>840.15</v>
      </c>
      <c r="Q6">
        <v>1650240</v>
      </c>
      <c r="R6">
        <v>8030</v>
      </c>
      <c r="S6">
        <v>1856090</v>
      </c>
      <c r="T6">
        <v>1500</v>
      </c>
      <c r="U6">
        <v>200</v>
      </c>
      <c r="V6">
        <v>640912.05000000005</v>
      </c>
      <c r="W6">
        <v>85319.17</v>
      </c>
    </row>
    <row r="7" spans="1:24" x14ac:dyDescent="0.25">
      <c r="A7" t="s">
        <v>2503</v>
      </c>
      <c r="B7">
        <v>1515526.12</v>
      </c>
      <c r="C7">
        <v>86281.05</v>
      </c>
      <c r="D7">
        <v>39879.31</v>
      </c>
      <c r="E7">
        <v>3</v>
      </c>
      <c r="F7">
        <v>296321.74</v>
      </c>
      <c r="I7">
        <v>0</v>
      </c>
      <c r="K7">
        <v>-301857.08</v>
      </c>
      <c r="L7">
        <v>462007.2</v>
      </c>
      <c r="M7">
        <v>1481598.18</v>
      </c>
      <c r="N7">
        <v>1191224.01</v>
      </c>
      <c r="O7">
        <v>1318350</v>
      </c>
      <c r="P7">
        <v>1126.78</v>
      </c>
      <c r="Q7">
        <v>1590820</v>
      </c>
      <c r="S7">
        <v>2009449</v>
      </c>
      <c r="T7">
        <v>7210</v>
      </c>
      <c r="V7">
        <v>1408746.37</v>
      </c>
      <c r="W7">
        <v>17952.5</v>
      </c>
    </row>
    <row r="8" spans="1:24" x14ac:dyDescent="0.25">
      <c r="A8" t="s">
        <v>2504</v>
      </c>
      <c r="B8">
        <v>944112.82</v>
      </c>
      <c r="C8">
        <v>107962.68</v>
      </c>
      <c r="D8">
        <v>78806.240000000005</v>
      </c>
      <c r="E8">
        <v>3</v>
      </c>
      <c r="F8">
        <v>895794.04</v>
      </c>
      <c r="I8">
        <v>0</v>
      </c>
      <c r="K8">
        <v>-1615883.46</v>
      </c>
      <c r="L8">
        <v>211072.74</v>
      </c>
      <c r="M8">
        <v>3577514.61</v>
      </c>
      <c r="N8">
        <v>1122276.76</v>
      </c>
      <c r="O8">
        <v>179391</v>
      </c>
      <c r="P8">
        <v>1299.98</v>
      </c>
      <c r="Q8">
        <v>873440</v>
      </c>
      <c r="S8">
        <v>1335194</v>
      </c>
      <c r="V8">
        <v>654062.93000000005</v>
      </c>
      <c r="W8">
        <v>37525.919999999998</v>
      </c>
    </row>
    <row r="9" spans="1:24" x14ac:dyDescent="0.25">
      <c r="A9" t="s">
        <v>2505</v>
      </c>
      <c r="B9">
        <v>541466.9</v>
      </c>
      <c r="C9">
        <v>1443.99</v>
      </c>
      <c r="D9">
        <v>21426.34</v>
      </c>
      <c r="E9">
        <v>122606.31</v>
      </c>
      <c r="F9">
        <v>218655.21</v>
      </c>
      <c r="I9">
        <v>0</v>
      </c>
      <c r="K9">
        <v>859141.36</v>
      </c>
      <c r="L9">
        <v>91594.76</v>
      </c>
      <c r="M9">
        <v>80851.62</v>
      </c>
      <c r="N9">
        <v>423720.01</v>
      </c>
      <c r="O9">
        <v>86600</v>
      </c>
      <c r="P9">
        <v>545.49</v>
      </c>
      <c r="Q9">
        <v>345680</v>
      </c>
      <c r="S9">
        <v>476009</v>
      </c>
      <c r="V9">
        <v>319678.69</v>
      </c>
      <c r="W9">
        <v>84596.800000000003</v>
      </c>
    </row>
    <row r="10" spans="1:24" x14ac:dyDescent="0.25">
      <c r="A10" t="s">
        <v>2506</v>
      </c>
      <c r="B10">
        <v>1110964.98</v>
      </c>
      <c r="C10">
        <v>33888.6</v>
      </c>
      <c r="D10">
        <v>222932.64</v>
      </c>
      <c r="E10">
        <v>929986.3</v>
      </c>
      <c r="F10">
        <v>1096155.52</v>
      </c>
      <c r="I10">
        <v>0</v>
      </c>
      <c r="K10">
        <v>924779.47</v>
      </c>
      <c r="L10">
        <v>260352.19</v>
      </c>
      <c r="M10">
        <v>2359303.7200000002</v>
      </c>
      <c r="N10">
        <v>923978.23</v>
      </c>
      <c r="O10">
        <v>418300</v>
      </c>
      <c r="P10">
        <v>1034.54</v>
      </c>
      <c r="Q10">
        <v>1420160</v>
      </c>
      <c r="S10">
        <v>1735856</v>
      </c>
      <c r="T10">
        <v>6466.56</v>
      </c>
      <c r="U10">
        <v>35340</v>
      </c>
      <c r="V10">
        <v>721949.23</v>
      </c>
      <c r="W10">
        <v>245968.32</v>
      </c>
    </row>
    <row r="11" spans="1:24" x14ac:dyDescent="0.25">
      <c r="A11" t="s">
        <v>2507</v>
      </c>
      <c r="B11">
        <v>851196.23</v>
      </c>
      <c r="C11">
        <v>5052.2</v>
      </c>
      <c r="D11">
        <v>12484.56</v>
      </c>
      <c r="E11">
        <v>700627.3</v>
      </c>
      <c r="F11">
        <v>163519.91</v>
      </c>
      <c r="I11">
        <v>0</v>
      </c>
      <c r="K11">
        <v>-706462.6</v>
      </c>
      <c r="L11">
        <v>155895.45000000001</v>
      </c>
      <c r="M11">
        <v>2243800.1</v>
      </c>
      <c r="N11">
        <v>498511.17</v>
      </c>
      <c r="O11">
        <v>366790</v>
      </c>
      <c r="P11">
        <v>711.34</v>
      </c>
      <c r="Q11">
        <v>870800</v>
      </c>
      <c r="S11">
        <v>1082162</v>
      </c>
      <c r="V11">
        <v>424674.3</v>
      </c>
      <c r="W11">
        <v>36378.959999999999</v>
      </c>
    </row>
    <row r="12" spans="1:24" x14ac:dyDescent="0.25">
      <c r="A12" t="s">
        <v>2508</v>
      </c>
      <c r="B12">
        <v>1696061.62</v>
      </c>
      <c r="C12">
        <v>55480.800000000003</v>
      </c>
      <c r="D12">
        <v>201502.58</v>
      </c>
      <c r="E12">
        <v>3</v>
      </c>
      <c r="F12">
        <v>214427.46</v>
      </c>
      <c r="I12">
        <v>0</v>
      </c>
      <c r="K12">
        <v>-1196332.52</v>
      </c>
      <c r="L12">
        <v>229747.12</v>
      </c>
      <c r="M12">
        <v>2541297.98</v>
      </c>
      <c r="N12">
        <v>781699.09</v>
      </c>
      <c r="O12">
        <v>823800</v>
      </c>
      <c r="P12">
        <v>1202.04</v>
      </c>
      <c r="Q12">
        <v>1080880</v>
      </c>
      <c r="S12">
        <v>1315836</v>
      </c>
      <c r="T12">
        <v>4500</v>
      </c>
      <c r="V12">
        <v>594662.77</v>
      </c>
      <c r="W12">
        <v>14444.48</v>
      </c>
    </row>
    <row r="13" spans="1:24" x14ac:dyDescent="0.25">
      <c r="A13" t="s">
        <v>2509</v>
      </c>
      <c r="B13">
        <v>451834.03</v>
      </c>
      <c r="C13">
        <v>12151.28</v>
      </c>
      <c r="D13">
        <v>42309.01</v>
      </c>
      <c r="E13">
        <v>1721758.18</v>
      </c>
      <c r="F13">
        <v>217445.05</v>
      </c>
      <c r="K13">
        <v>-155032.76</v>
      </c>
      <c r="L13">
        <v>63682.58</v>
      </c>
      <c r="M13">
        <v>2357450.56</v>
      </c>
      <c r="N13">
        <v>574564.1</v>
      </c>
      <c r="P13">
        <v>360.56</v>
      </c>
      <c r="Q13">
        <v>336560</v>
      </c>
      <c r="R13">
        <v>1850</v>
      </c>
      <c r="S13">
        <v>461886</v>
      </c>
      <c r="V13">
        <v>177484.61</v>
      </c>
      <c r="W13">
        <v>63416.88</v>
      </c>
    </row>
    <row r="14" spans="1:24" x14ac:dyDescent="0.25">
      <c r="A14" t="s">
        <v>2510</v>
      </c>
      <c r="B14">
        <v>604888</v>
      </c>
      <c r="C14">
        <v>20512.3</v>
      </c>
      <c r="D14">
        <v>96066.76</v>
      </c>
      <c r="E14">
        <v>660830.68000000005</v>
      </c>
      <c r="F14">
        <v>324393.01</v>
      </c>
      <c r="I14">
        <v>0</v>
      </c>
      <c r="K14">
        <v>-1807595.1</v>
      </c>
      <c r="L14">
        <v>99674.36</v>
      </c>
      <c r="M14">
        <v>3416597.09</v>
      </c>
      <c r="N14">
        <v>634060.93000000005</v>
      </c>
      <c r="P14">
        <v>535.12</v>
      </c>
      <c r="Q14">
        <v>846000</v>
      </c>
      <c r="S14">
        <v>1075744</v>
      </c>
      <c r="V14">
        <v>89932.05</v>
      </c>
      <c r="W14">
        <v>199536.39</v>
      </c>
    </row>
    <row r="15" spans="1:24" x14ac:dyDescent="0.25">
      <c r="A15" t="s">
        <v>2511</v>
      </c>
      <c r="B15">
        <v>1344230.46</v>
      </c>
      <c r="C15">
        <v>156929.9</v>
      </c>
      <c r="D15">
        <v>-40408.870000000003</v>
      </c>
      <c r="E15">
        <v>2007397.37</v>
      </c>
      <c r="F15">
        <v>332995.06</v>
      </c>
      <c r="I15">
        <v>0</v>
      </c>
      <c r="K15">
        <v>306020.83</v>
      </c>
      <c r="L15">
        <v>203243.82</v>
      </c>
      <c r="M15">
        <v>3110817.16</v>
      </c>
      <c r="N15">
        <v>1225085.08</v>
      </c>
      <c r="O15">
        <v>252000</v>
      </c>
      <c r="P15">
        <v>1305.26</v>
      </c>
      <c r="Q15">
        <v>966080</v>
      </c>
      <c r="S15">
        <v>1218162</v>
      </c>
      <c r="V15">
        <v>782176.53</v>
      </c>
      <c r="W15">
        <v>104688.16</v>
      </c>
    </row>
    <row r="16" spans="1:24" x14ac:dyDescent="0.25">
      <c r="A16" t="s">
        <v>2512</v>
      </c>
      <c r="B16">
        <v>863214.77</v>
      </c>
      <c r="C16">
        <v>26634.45</v>
      </c>
      <c r="D16">
        <v>84351.71</v>
      </c>
      <c r="E16">
        <v>1353748.46</v>
      </c>
      <c r="F16">
        <v>535929.32999999996</v>
      </c>
      <c r="I16">
        <v>0</v>
      </c>
      <c r="K16">
        <v>-1465393.28</v>
      </c>
      <c r="L16">
        <v>158506.38</v>
      </c>
      <c r="M16">
        <v>4381554.71</v>
      </c>
      <c r="N16">
        <v>925923.02</v>
      </c>
      <c r="P16">
        <v>961.95</v>
      </c>
      <c r="Q16">
        <v>1162080</v>
      </c>
      <c r="S16">
        <v>1378388</v>
      </c>
      <c r="T16">
        <v>22032</v>
      </c>
      <c r="V16">
        <v>534363.4</v>
      </c>
      <c r="W16">
        <v>144400.66</v>
      </c>
    </row>
    <row r="17" spans="1:24" x14ac:dyDescent="0.25">
      <c r="A17" t="s">
        <v>2513</v>
      </c>
      <c r="B17">
        <v>917549.9</v>
      </c>
      <c r="C17">
        <v>23270.799999999999</v>
      </c>
      <c r="D17">
        <v>79617.16</v>
      </c>
      <c r="E17">
        <v>6</v>
      </c>
      <c r="F17">
        <v>193634.73</v>
      </c>
      <c r="I17">
        <v>0</v>
      </c>
      <c r="K17">
        <v>-1252991.06</v>
      </c>
      <c r="L17">
        <v>97481.69</v>
      </c>
      <c r="M17">
        <v>2824820.87</v>
      </c>
      <c r="N17">
        <v>744185.92</v>
      </c>
      <c r="P17">
        <v>1330.29</v>
      </c>
      <c r="Q17">
        <v>1101840</v>
      </c>
      <c r="S17">
        <v>1440582</v>
      </c>
      <c r="V17">
        <v>622498.61</v>
      </c>
      <c r="W17">
        <v>50558.51</v>
      </c>
    </row>
    <row r="18" spans="1:24" x14ac:dyDescent="0.25">
      <c r="A18" t="s">
        <v>2514</v>
      </c>
      <c r="B18">
        <v>893203.37</v>
      </c>
      <c r="C18">
        <v>12838.45</v>
      </c>
      <c r="D18">
        <v>50659.37</v>
      </c>
      <c r="E18">
        <v>12410.2</v>
      </c>
      <c r="F18">
        <v>341318.95</v>
      </c>
      <c r="I18">
        <v>0</v>
      </c>
      <c r="K18">
        <v>-886470.27</v>
      </c>
      <c r="L18">
        <v>258716.19</v>
      </c>
      <c r="M18">
        <v>2287611.84</v>
      </c>
      <c r="N18">
        <v>1105624.6299999999</v>
      </c>
      <c r="O18">
        <v>-110000</v>
      </c>
      <c r="P18">
        <v>1186.58</v>
      </c>
      <c r="Q18">
        <v>913360</v>
      </c>
      <c r="S18">
        <v>1419291.75</v>
      </c>
      <c r="V18">
        <v>618257.43999999994</v>
      </c>
      <c r="W18">
        <v>16049.44</v>
      </c>
    </row>
    <row r="19" spans="1:24" x14ac:dyDescent="0.25">
      <c r="A19" t="s">
        <v>2515</v>
      </c>
      <c r="B19">
        <v>841863.16</v>
      </c>
      <c r="C19">
        <v>9997.2000000000007</v>
      </c>
      <c r="D19">
        <v>66981.58</v>
      </c>
      <c r="E19">
        <v>10004</v>
      </c>
      <c r="F19">
        <v>119117.25</v>
      </c>
      <c r="I19">
        <v>0</v>
      </c>
      <c r="K19">
        <v>-1704007.85</v>
      </c>
      <c r="L19">
        <v>2199.52</v>
      </c>
      <c r="M19">
        <v>2658489.6</v>
      </c>
      <c r="N19">
        <v>831477.54</v>
      </c>
      <c r="P19">
        <v>954.55</v>
      </c>
      <c r="Q19">
        <v>1757680</v>
      </c>
      <c r="R19">
        <v>28000</v>
      </c>
      <c r="S19">
        <v>1919508</v>
      </c>
      <c r="V19">
        <v>437048.97</v>
      </c>
      <c r="W19">
        <v>7923.2</v>
      </c>
    </row>
    <row r="20" spans="1:24" x14ac:dyDescent="0.25">
      <c r="A20" t="s">
        <v>2516</v>
      </c>
      <c r="B20">
        <v>953813.95</v>
      </c>
      <c r="C20">
        <v>23667.25</v>
      </c>
      <c r="D20">
        <v>31707.01</v>
      </c>
      <c r="E20">
        <v>3916448.9</v>
      </c>
      <c r="F20">
        <v>190228.43</v>
      </c>
      <c r="I20">
        <v>0</v>
      </c>
      <c r="K20">
        <v>4501432.5199999996</v>
      </c>
      <c r="L20">
        <v>185762.05</v>
      </c>
      <c r="M20">
        <v>712043.8</v>
      </c>
      <c r="N20">
        <v>533771.78</v>
      </c>
      <c r="Q20">
        <v>987920</v>
      </c>
      <c r="S20">
        <v>1235131</v>
      </c>
      <c r="T20">
        <v>2960</v>
      </c>
      <c r="V20">
        <v>297430.73</v>
      </c>
      <c r="W20">
        <v>117392.88</v>
      </c>
    </row>
    <row r="21" spans="1:24" x14ac:dyDescent="0.25">
      <c r="A21" t="s">
        <v>2517</v>
      </c>
      <c r="B21">
        <v>522847.97</v>
      </c>
      <c r="C21">
        <v>19657.3</v>
      </c>
      <c r="D21">
        <v>38099.33</v>
      </c>
      <c r="E21">
        <v>145973.06</v>
      </c>
      <c r="F21">
        <v>368713.48</v>
      </c>
      <c r="I21">
        <v>0</v>
      </c>
      <c r="K21">
        <v>-3086676.26</v>
      </c>
      <c r="L21">
        <v>135346.35</v>
      </c>
      <c r="M21">
        <v>4272663.5999999996</v>
      </c>
      <c r="N21">
        <v>579001.66</v>
      </c>
      <c r="P21">
        <v>607.13</v>
      </c>
      <c r="Q21">
        <v>953680</v>
      </c>
      <c r="S21">
        <v>1110508</v>
      </c>
      <c r="U21">
        <v>18680</v>
      </c>
      <c r="V21">
        <v>357734.34</v>
      </c>
      <c r="W21">
        <v>120671.6</v>
      </c>
    </row>
    <row r="22" spans="1:24" x14ac:dyDescent="0.25">
      <c r="A22" t="s">
        <v>2518</v>
      </c>
      <c r="B22">
        <v>938556.81</v>
      </c>
      <c r="C22">
        <v>800</v>
      </c>
      <c r="D22">
        <v>24274.53</v>
      </c>
      <c r="E22">
        <v>962672.04</v>
      </c>
      <c r="F22">
        <v>388130.4</v>
      </c>
      <c r="I22">
        <v>0</v>
      </c>
      <c r="K22">
        <v>284081.45</v>
      </c>
      <c r="L22">
        <v>114076.75</v>
      </c>
      <c r="M22">
        <v>2054348.01</v>
      </c>
      <c r="N22">
        <v>756455.27</v>
      </c>
      <c r="P22">
        <v>1028.9000000000001</v>
      </c>
      <c r="Q22">
        <v>950000</v>
      </c>
      <c r="S22">
        <v>1097792.5</v>
      </c>
      <c r="V22">
        <v>352674.98</v>
      </c>
      <c r="W22">
        <v>122809.12</v>
      </c>
    </row>
    <row r="23" spans="1:24" x14ac:dyDescent="0.25">
      <c r="A23" t="s">
        <v>2579</v>
      </c>
      <c r="B23">
        <v>2039879.31</v>
      </c>
      <c r="C23">
        <v>68634.649999999994</v>
      </c>
      <c r="D23">
        <v>8148.94</v>
      </c>
      <c r="E23">
        <v>4</v>
      </c>
      <c r="F23">
        <v>31835.07</v>
      </c>
      <c r="I23">
        <v>0</v>
      </c>
      <c r="K23">
        <v>-641799.1</v>
      </c>
      <c r="L23">
        <v>268905.13</v>
      </c>
      <c r="M23">
        <v>2203520.5099999998</v>
      </c>
      <c r="N23">
        <v>859131.27</v>
      </c>
      <c r="O23">
        <v>348540</v>
      </c>
      <c r="P23">
        <v>2042.66</v>
      </c>
      <c r="Q23">
        <v>664160</v>
      </c>
      <c r="R23">
        <v>1100</v>
      </c>
      <c r="S23">
        <v>1094659</v>
      </c>
      <c r="V23">
        <v>261249.27</v>
      </c>
      <c r="W23">
        <v>39500.879999999997</v>
      </c>
    </row>
    <row r="24" spans="1:24" x14ac:dyDescent="0.25">
      <c r="A24" t="s">
        <v>2519</v>
      </c>
      <c r="B24">
        <v>1680764.11</v>
      </c>
      <c r="C24">
        <v>32042.400000000001</v>
      </c>
      <c r="D24">
        <v>44340.7</v>
      </c>
      <c r="E24">
        <v>136488.95999999999</v>
      </c>
      <c r="F24">
        <v>1088507.19</v>
      </c>
      <c r="I24">
        <v>0</v>
      </c>
      <c r="L24">
        <v>308198.49</v>
      </c>
      <c r="M24">
        <v>2350727.5299999998</v>
      </c>
      <c r="N24">
        <v>1170905.42</v>
      </c>
      <c r="O24">
        <v>926920</v>
      </c>
      <c r="P24">
        <v>1728.42</v>
      </c>
      <c r="Q24">
        <v>1420841.6</v>
      </c>
      <c r="R24">
        <v>285000</v>
      </c>
      <c r="S24">
        <v>1713727.6</v>
      </c>
      <c r="T24">
        <v>1230</v>
      </c>
      <c r="U24">
        <v>1288</v>
      </c>
      <c r="V24">
        <v>1164661.74</v>
      </c>
      <c r="W24">
        <v>241230.96</v>
      </c>
      <c r="X24">
        <v>106965</v>
      </c>
    </row>
    <row r="25" spans="1:24" x14ac:dyDescent="0.25">
      <c r="A25" t="s">
        <v>2520</v>
      </c>
      <c r="B25">
        <v>428126.94</v>
      </c>
      <c r="C25">
        <v>19212.95</v>
      </c>
      <c r="D25">
        <v>62440.9</v>
      </c>
      <c r="E25">
        <v>1028672.85</v>
      </c>
      <c r="F25">
        <v>392645.34</v>
      </c>
      <c r="I25">
        <v>0</v>
      </c>
      <c r="L25">
        <v>-1006954.57</v>
      </c>
      <c r="M25">
        <v>3163898.35</v>
      </c>
      <c r="N25">
        <v>838444.72</v>
      </c>
      <c r="O25">
        <v>143600</v>
      </c>
      <c r="P25">
        <v>298.52999999999997</v>
      </c>
      <c r="Q25">
        <v>1082788</v>
      </c>
      <c r="R25">
        <v>6712</v>
      </c>
      <c r="S25">
        <v>1312693</v>
      </c>
      <c r="V25">
        <v>658410.89</v>
      </c>
      <c r="W25">
        <v>131124.16</v>
      </c>
      <c r="X25">
        <v>4812</v>
      </c>
    </row>
    <row r="26" spans="1:24" x14ac:dyDescent="0.25">
      <c r="A26" t="s">
        <v>2521</v>
      </c>
      <c r="B26">
        <v>1414316.68</v>
      </c>
      <c r="C26">
        <v>51579.94</v>
      </c>
      <c r="D26">
        <v>76293.83</v>
      </c>
      <c r="E26">
        <v>1042510.75</v>
      </c>
      <c r="F26">
        <v>715077.27</v>
      </c>
      <c r="I26">
        <v>35.549999999999997</v>
      </c>
      <c r="L26">
        <v>5210416.46</v>
      </c>
      <c r="M26">
        <v>-2060186.09</v>
      </c>
      <c r="N26">
        <v>1175548.3500000001</v>
      </c>
      <c r="O26">
        <v>288150</v>
      </c>
      <c r="P26">
        <v>963.02</v>
      </c>
      <c r="Q26">
        <v>1688436</v>
      </c>
      <c r="R26">
        <v>7771</v>
      </c>
      <c r="S26">
        <v>1903093</v>
      </c>
      <c r="T26">
        <v>2678</v>
      </c>
      <c r="V26">
        <v>560198.18000000005</v>
      </c>
      <c r="W26">
        <v>253709.36</v>
      </c>
    </row>
    <row r="27" spans="1:24" x14ac:dyDescent="0.25">
      <c r="A27" t="s">
        <v>2522</v>
      </c>
      <c r="B27">
        <v>977654.25</v>
      </c>
      <c r="C27">
        <v>22271</v>
      </c>
      <c r="D27">
        <v>50982.63</v>
      </c>
      <c r="E27">
        <v>397259.98</v>
      </c>
      <c r="F27">
        <v>414285.66</v>
      </c>
      <c r="I27">
        <v>0</v>
      </c>
      <c r="L27">
        <v>-1035944.96</v>
      </c>
      <c r="M27">
        <v>2920599.11</v>
      </c>
      <c r="N27">
        <v>1004198.04</v>
      </c>
      <c r="O27">
        <v>127910</v>
      </c>
      <c r="P27">
        <v>848.33</v>
      </c>
      <c r="Q27">
        <v>1654751.2</v>
      </c>
      <c r="S27">
        <v>1895145.2</v>
      </c>
      <c r="T27">
        <v>4858</v>
      </c>
      <c r="V27">
        <v>635857.48</v>
      </c>
      <c r="W27">
        <v>147007.51999999999</v>
      </c>
      <c r="X27">
        <v>600</v>
      </c>
    </row>
    <row r="28" spans="1:24" x14ac:dyDescent="0.25">
      <c r="A28" t="s">
        <v>2523</v>
      </c>
      <c r="B28">
        <v>795043.53</v>
      </c>
      <c r="C28">
        <v>12879.68</v>
      </c>
      <c r="D28">
        <v>18940.439999999999</v>
      </c>
      <c r="E28">
        <v>453831.58</v>
      </c>
      <c r="F28">
        <v>205233.12</v>
      </c>
      <c r="I28">
        <v>0</v>
      </c>
      <c r="L28">
        <v>86444.55</v>
      </c>
      <c r="M28">
        <v>1187021.07</v>
      </c>
      <c r="N28">
        <v>851591.24</v>
      </c>
      <c r="O28">
        <v>148530</v>
      </c>
      <c r="P28">
        <v>738.35</v>
      </c>
      <c r="Q28">
        <v>1783516</v>
      </c>
      <c r="S28">
        <v>1988235</v>
      </c>
      <c r="T28">
        <v>2366</v>
      </c>
      <c r="V28">
        <v>354230.98</v>
      </c>
      <c r="W28">
        <v>95448.08</v>
      </c>
    </row>
    <row r="29" spans="1:24" x14ac:dyDescent="0.25">
      <c r="A29" t="s">
        <v>2524</v>
      </c>
      <c r="B29">
        <v>742336.24</v>
      </c>
      <c r="C29">
        <v>65765.149999999994</v>
      </c>
      <c r="D29">
        <v>71243.990000000005</v>
      </c>
      <c r="E29">
        <v>688498.53</v>
      </c>
      <c r="F29">
        <v>292399.45</v>
      </c>
      <c r="I29">
        <v>0</v>
      </c>
      <c r="L29">
        <v>-1167968.82</v>
      </c>
      <c r="M29">
        <v>2650223.29</v>
      </c>
      <c r="N29">
        <v>846195.1</v>
      </c>
      <c r="O29">
        <v>271200</v>
      </c>
      <c r="P29">
        <v>568.19000000000005</v>
      </c>
      <c r="Q29">
        <v>1199968</v>
      </c>
      <c r="R29">
        <v>107826</v>
      </c>
      <c r="S29">
        <v>1269850</v>
      </c>
      <c r="T29">
        <v>2774</v>
      </c>
      <c r="V29">
        <v>485144.52</v>
      </c>
      <c r="W29">
        <v>107331.76</v>
      </c>
    </row>
    <row r="30" spans="1:24" x14ac:dyDescent="0.25">
      <c r="A30" t="s">
        <v>2525</v>
      </c>
      <c r="B30">
        <v>479049.11</v>
      </c>
      <c r="C30">
        <v>46375</v>
      </c>
      <c r="D30">
        <v>160450.25</v>
      </c>
      <c r="E30">
        <v>1826492.84</v>
      </c>
      <c r="F30">
        <v>83365.64</v>
      </c>
      <c r="I30">
        <v>0</v>
      </c>
      <c r="L30">
        <v>931499.57</v>
      </c>
      <c r="M30">
        <v>1714501.17</v>
      </c>
      <c r="N30">
        <v>828571.84</v>
      </c>
      <c r="O30">
        <v>108500</v>
      </c>
      <c r="P30">
        <v>593.66999999999996</v>
      </c>
      <c r="Q30">
        <v>506320</v>
      </c>
      <c r="S30">
        <v>761032</v>
      </c>
      <c r="T30">
        <v>2438</v>
      </c>
      <c r="V30">
        <v>437013.43</v>
      </c>
      <c r="W30">
        <v>115182.48</v>
      </c>
    </row>
    <row r="31" spans="1:24" x14ac:dyDescent="0.25">
      <c r="A31" t="s">
        <v>2526</v>
      </c>
      <c r="B31">
        <v>582344.13</v>
      </c>
      <c r="C31">
        <v>3417.2</v>
      </c>
      <c r="D31">
        <v>128655.8</v>
      </c>
      <c r="E31">
        <v>639392.21</v>
      </c>
      <c r="F31">
        <v>496402.69</v>
      </c>
      <c r="I31">
        <v>0</v>
      </c>
      <c r="L31">
        <v>-519891.6</v>
      </c>
      <c r="M31">
        <v>2482860.59</v>
      </c>
      <c r="N31">
        <v>888818.27</v>
      </c>
      <c r="Q31">
        <v>1661840</v>
      </c>
      <c r="S31">
        <v>1805422</v>
      </c>
      <c r="V31">
        <v>509267.97</v>
      </c>
      <c r="W31">
        <v>163216.16</v>
      </c>
    </row>
    <row r="32" spans="1:24" x14ac:dyDescent="0.25">
      <c r="A32" t="s">
        <v>2527</v>
      </c>
      <c r="B32">
        <v>461808.65</v>
      </c>
      <c r="C32">
        <v>15094.88</v>
      </c>
      <c r="D32">
        <v>102712.96000000001</v>
      </c>
      <c r="E32">
        <v>490417.71</v>
      </c>
      <c r="F32">
        <v>210727.38</v>
      </c>
      <c r="I32">
        <v>1054</v>
      </c>
      <c r="L32">
        <v>-860982.9</v>
      </c>
      <c r="M32">
        <v>2102364.12</v>
      </c>
      <c r="N32">
        <v>713681.69</v>
      </c>
      <c r="P32">
        <v>390.82</v>
      </c>
      <c r="Q32">
        <v>1042104</v>
      </c>
      <c r="S32">
        <v>1123826</v>
      </c>
      <c r="T32">
        <v>1500</v>
      </c>
      <c r="V32">
        <v>369304.31</v>
      </c>
      <c r="W32">
        <v>86269.84</v>
      </c>
    </row>
    <row r="33" spans="1:24" x14ac:dyDescent="0.25">
      <c r="A33" t="s">
        <v>2528</v>
      </c>
      <c r="B33">
        <v>505689.46</v>
      </c>
      <c r="C33">
        <v>4910.82</v>
      </c>
      <c r="D33">
        <v>214168.4</v>
      </c>
      <c r="E33">
        <v>474215.82</v>
      </c>
      <c r="F33">
        <v>454139.78</v>
      </c>
      <c r="I33">
        <v>0</v>
      </c>
      <c r="L33">
        <v>732607.43</v>
      </c>
      <c r="M33">
        <v>923152.19</v>
      </c>
      <c r="N33">
        <v>947230.19</v>
      </c>
      <c r="P33">
        <v>329.72</v>
      </c>
      <c r="Q33">
        <v>1648020.8</v>
      </c>
      <c r="R33">
        <v>4500</v>
      </c>
      <c r="S33">
        <v>1883294.8</v>
      </c>
      <c r="V33">
        <v>274073.33</v>
      </c>
      <c r="W33">
        <v>137296.24</v>
      </c>
      <c r="X33">
        <v>100000</v>
      </c>
    </row>
    <row r="34" spans="1:24" x14ac:dyDescent="0.25">
      <c r="A34" t="s">
        <v>2529</v>
      </c>
      <c r="B34">
        <v>939769.17</v>
      </c>
      <c r="C34">
        <v>0</v>
      </c>
      <c r="D34">
        <v>48411.59</v>
      </c>
      <c r="E34">
        <v>1087306.69</v>
      </c>
      <c r="F34">
        <v>256639.29</v>
      </c>
      <c r="I34">
        <v>0</v>
      </c>
      <c r="L34">
        <v>-244892.18</v>
      </c>
      <c r="M34">
        <v>2548141.21</v>
      </c>
      <c r="N34">
        <v>1043135.88</v>
      </c>
      <c r="O34">
        <v>426050</v>
      </c>
      <c r="P34">
        <v>866.77</v>
      </c>
      <c r="Q34">
        <v>1172748</v>
      </c>
      <c r="R34">
        <v>3822</v>
      </c>
      <c r="S34">
        <v>1425083</v>
      </c>
      <c r="T34">
        <v>2406</v>
      </c>
      <c r="V34">
        <v>761277.54</v>
      </c>
      <c r="W34">
        <v>218064.4</v>
      </c>
    </row>
    <row r="35" spans="1:24" x14ac:dyDescent="0.25">
      <c r="A35" t="s">
        <v>2582</v>
      </c>
      <c r="B35">
        <v>648660.73</v>
      </c>
      <c r="C35">
        <v>10474.75</v>
      </c>
      <c r="D35">
        <v>162791.1</v>
      </c>
      <c r="E35">
        <v>560751.51</v>
      </c>
      <c r="F35">
        <v>338644.12</v>
      </c>
      <c r="I35">
        <v>0</v>
      </c>
      <c r="L35">
        <v>36222.68</v>
      </c>
      <c r="M35">
        <v>1650244.41</v>
      </c>
      <c r="N35">
        <v>788644.8</v>
      </c>
      <c r="Q35">
        <v>1023308</v>
      </c>
      <c r="S35">
        <v>1105251</v>
      </c>
      <c r="T35">
        <v>3724</v>
      </c>
      <c r="V35">
        <v>403351.47</v>
      </c>
      <c r="W35">
        <v>118759.21</v>
      </c>
    </row>
    <row r="36" spans="1:24" x14ac:dyDescent="0.25">
      <c r="A36" t="s">
        <v>2530</v>
      </c>
      <c r="B36">
        <v>461832.92</v>
      </c>
      <c r="C36">
        <v>25754.29</v>
      </c>
      <c r="D36">
        <v>56556.160000000003</v>
      </c>
      <c r="E36">
        <v>44493.14</v>
      </c>
      <c r="F36">
        <v>298298.68</v>
      </c>
      <c r="I36">
        <v>-180</v>
      </c>
      <c r="L36">
        <v>-1192470.8400000001</v>
      </c>
      <c r="M36">
        <v>1948644.79</v>
      </c>
      <c r="N36">
        <v>481899.61</v>
      </c>
      <c r="O36">
        <v>94000</v>
      </c>
      <c r="P36">
        <v>510.48</v>
      </c>
      <c r="R36">
        <v>35560</v>
      </c>
      <c r="S36">
        <v>142459</v>
      </c>
      <c r="V36">
        <v>138812.65</v>
      </c>
      <c r="W36">
        <v>45307.199999999997</v>
      </c>
    </row>
    <row r="37" spans="1:24" x14ac:dyDescent="0.25">
      <c r="A37" t="s">
        <v>2531</v>
      </c>
      <c r="B37">
        <v>807330.15</v>
      </c>
      <c r="C37">
        <v>204667.38</v>
      </c>
      <c r="D37">
        <v>110066.58</v>
      </c>
      <c r="E37">
        <v>133898.87</v>
      </c>
      <c r="F37">
        <v>1040663.23</v>
      </c>
      <c r="I37">
        <v>0</v>
      </c>
      <c r="K37">
        <v>-425491.18</v>
      </c>
      <c r="M37">
        <v>2125603</v>
      </c>
      <c r="N37">
        <v>1206292.4099999999</v>
      </c>
      <c r="O37">
        <v>174000</v>
      </c>
      <c r="P37">
        <v>857.38</v>
      </c>
      <c r="R37">
        <v>106450</v>
      </c>
      <c r="S37">
        <v>192508</v>
      </c>
      <c r="V37">
        <v>402974.6</v>
      </c>
      <c r="W37">
        <v>25952.799999999999</v>
      </c>
      <c r="X37">
        <v>700</v>
      </c>
    </row>
    <row r="38" spans="1:24" x14ac:dyDescent="0.25">
      <c r="A38" t="s">
        <v>2532</v>
      </c>
      <c r="B38">
        <v>354236.34</v>
      </c>
      <c r="C38">
        <v>2016</v>
      </c>
      <c r="D38">
        <v>32839.050000000003</v>
      </c>
      <c r="E38">
        <v>6069.88</v>
      </c>
      <c r="F38">
        <v>262216.11</v>
      </c>
      <c r="L38">
        <v>-1156596.79</v>
      </c>
      <c r="M38">
        <v>1917883.16</v>
      </c>
      <c r="N38">
        <v>75625.7</v>
      </c>
      <c r="O38">
        <v>48000</v>
      </c>
      <c r="S38">
        <v>96402</v>
      </c>
      <c r="V38">
        <v>68214.05</v>
      </c>
      <c r="W38">
        <v>29228.639999999999</v>
      </c>
    </row>
    <row r="39" spans="1:24" x14ac:dyDescent="0.25">
      <c r="A39" t="s">
        <v>2533</v>
      </c>
      <c r="B39">
        <v>1098066.6000000001</v>
      </c>
      <c r="C39">
        <v>101203.58</v>
      </c>
      <c r="D39">
        <v>184631.04000000001</v>
      </c>
      <c r="E39">
        <v>189713</v>
      </c>
      <c r="F39">
        <v>1048906.75</v>
      </c>
      <c r="I39">
        <v>692.33</v>
      </c>
      <c r="L39">
        <v>232299.17</v>
      </c>
      <c r="M39">
        <v>2205072.4900000002</v>
      </c>
      <c r="N39">
        <v>1038348.1</v>
      </c>
      <c r="O39">
        <v>302500</v>
      </c>
      <c r="P39">
        <v>1747.64</v>
      </c>
      <c r="R39">
        <v>131080</v>
      </c>
      <c r="S39">
        <v>145791</v>
      </c>
      <c r="V39">
        <v>775306.32</v>
      </c>
      <c r="W39">
        <v>140001.44</v>
      </c>
      <c r="X39">
        <v>33500</v>
      </c>
    </row>
    <row r="40" spans="1:24" x14ac:dyDescent="0.25">
      <c r="A40" t="s">
        <v>2534</v>
      </c>
      <c r="B40">
        <v>1194783.3</v>
      </c>
      <c r="C40">
        <v>75631.5</v>
      </c>
      <c r="D40">
        <v>170952.32000000001</v>
      </c>
      <c r="E40">
        <v>942248.56</v>
      </c>
      <c r="F40">
        <v>675449.5</v>
      </c>
      <c r="I40">
        <v>0</v>
      </c>
      <c r="L40">
        <v>941084.37</v>
      </c>
      <c r="M40">
        <v>1879861.02</v>
      </c>
      <c r="N40">
        <v>1024687.35</v>
      </c>
      <c r="O40">
        <v>231350</v>
      </c>
      <c r="P40">
        <v>1394.33</v>
      </c>
      <c r="R40">
        <v>47860</v>
      </c>
      <c r="S40">
        <v>252052</v>
      </c>
      <c r="U40">
        <v>1000</v>
      </c>
      <c r="V40">
        <v>433826.53</v>
      </c>
      <c r="W40">
        <v>87393.36</v>
      </c>
      <c r="X40">
        <v>78350</v>
      </c>
    </row>
    <row r="41" spans="1:24" x14ac:dyDescent="0.25">
      <c r="A41" t="s">
        <v>2535</v>
      </c>
      <c r="B41">
        <v>969362.19</v>
      </c>
      <c r="C41">
        <v>91429</v>
      </c>
      <c r="D41">
        <v>152036.10999999999</v>
      </c>
      <c r="E41">
        <v>500279.61</v>
      </c>
      <c r="F41">
        <v>-52329.91</v>
      </c>
      <c r="I41">
        <v>0</v>
      </c>
      <c r="L41">
        <v>-2307912.4500000002</v>
      </c>
      <c r="M41">
        <v>3832429.73</v>
      </c>
      <c r="N41">
        <v>767644.14</v>
      </c>
      <c r="O41">
        <v>152340</v>
      </c>
      <c r="P41">
        <v>1272.42</v>
      </c>
      <c r="R41">
        <v>58000</v>
      </c>
      <c r="S41">
        <v>145104</v>
      </c>
      <c r="V41">
        <v>334251.96000000002</v>
      </c>
      <c r="W41">
        <v>89240.88</v>
      </c>
    </row>
    <row r="42" spans="1:24" x14ac:dyDescent="0.25">
      <c r="A42" t="s">
        <v>2536</v>
      </c>
      <c r="B42">
        <v>471067.42</v>
      </c>
      <c r="C42">
        <v>59188.79</v>
      </c>
      <c r="D42">
        <v>117552.73</v>
      </c>
      <c r="E42">
        <v>22205.65</v>
      </c>
      <c r="F42">
        <v>1439561.1</v>
      </c>
      <c r="I42">
        <v>200</v>
      </c>
      <c r="L42">
        <v>178726.14</v>
      </c>
      <c r="M42">
        <v>1975418.72</v>
      </c>
      <c r="N42">
        <v>569129.87</v>
      </c>
      <c r="O42">
        <v>60000</v>
      </c>
      <c r="P42">
        <v>512.17999999999995</v>
      </c>
      <c r="R42">
        <v>35700</v>
      </c>
      <c r="S42">
        <v>146160</v>
      </c>
      <c r="V42">
        <v>226533.06</v>
      </c>
      <c r="W42">
        <v>132468.16</v>
      </c>
    </row>
    <row r="43" spans="1:24" x14ac:dyDescent="0.25">
      <c r="A43" t="s">
        <v>2537</v>
      </c>
      <c r="B43">
        <v>513520.4</v>
      </c>
      <c r="C43">
        <v>3191.25</v>
      </c>
      <c r="D43">
        <v>53988.3</v>
      </c>
      <c r="E43">
        <v>119408.88</v>
      </c>
      <c r="F43">
        <v>279250.64</v>
      </c>
      <c r="L43">
        <v>-632740.78</v>
      </c>
      <c r="M43">
        <v>1580455.21</v>
      </c>
      <c r="N43">
        <v>353313.13</v>
      </c>
      <c r="O43">
        <v>55800</v>
      </c>
      <c r="P43">
        <v>642.65</v>
      </c>
      <c r="R43">
        <v>35450</v>
      </c>
      <c r="S43">
        <v>88830</v>
      </c>
      <c r="V43">
        <v>167166.01999999999</v>
      </c>
      <c r="W43">
        <v>39114.720000000001</v>
      </c>
      <c r="X43">
        <v>24500</v>
      </c>
    </row>
    <row r="44" spans="1:24" x14ac:dyDescent="0.25">
      <c r="A44" t="s">
        <v>2538</v>
      </c>
      <c r="B44">
        <v>734204.6</v>
      </c>
      <c r="C44">
        <v>50729.45</v>
      </c>
      <c r="D44">
        <v>114106.82</v>
      </c>
      <c r="E44">
        <v>219125.08</v>
      </c>
      <c r="F44">
        <v>576599.22</v>
      </c>
      <c r="I44">
        <v>0</v>
      </c>
      <c r="L44">
        <v>-806757</v>
      </c>
      <c r="M44">
        <v>2583577.5299999998</v>
      </c>
      <c r="N44">
        <v>727151.91</v>
      </c>
      <c r="P44">
        <v>1019.17</v>
      </c>
      <c r="R44">
        <v>56220</v>
      </c>
      <c r="S44">
        <v>120132</v>
      </c>
      <c r="V44">
        <v>410126.44</v>
      </c>
      <c r="W44">
        <v>133888</v>
      </c>
    </row>
    <row r="45" spans="1:24" x14ac:dyDescent="0.25">
      <c r="A45" t="s">
        <v>2539</v>
      </c>
      <c r="B45">
        <v>493515.1</v>
      </c>
      <c r="C45">
        <v>50904.66</v>
      </c>
      <c r="D45">
        <v>28478.52</v>
      </c>
      <c r="E45">
        <v>168468.51</v>
      </c>
      <c r="F45">
        <v>537167.69999999995</v>
      </c>
      <c r="L45">
        <v>-597802.64</v>
      </c>
      <c r="M45">
        <v>1850667.12</v>
      </c>
      <c r="N45">
        <v>499065.74</v>
      </c>
      <c r="P45">
        <v>646.11</v>
      </c>
      <c r="R45">
        <v>37180</v>
      </c>
      <c r="S45">
        <v>155490</v>
      </c>
      <c r="V45">
        <v>163031.6</v>
      </c>
      <c r="W45">
        <v>38650.239999999998</v>
      </c>
    </row>
    <row r="46" spans="1:24" x14ac:dyDescent="0.25">
      <c r="A46" t="s">
        <v>2540</v>
      </c>
      <c r="B46">
        <v>557652.42000000004</v>
      </c>
      <c r="C46">
        <v>21003.37</v>
      </c>
      <c r="D46">
        <v>85038.75</v>
      </c>
      <c r="E46">
        <v>169093.01</v>
      </c>
      <c r="F46">
        <v>64167.65</v>
      </c>
      <c r="L46">
        <v>-2437920.06</v>
      </c>
      <c r="M46">
        <v>3139393.79</v>
      </c>
      <c r="N46">
        <v>826461.38</v>
      </c>
      <c r="O46">
        <v>210000</v>
      </c>
      <c r="P46">
        <v>429.4</v>
      </c>
      <c r="R46">
        <v>39000</v>
      </c>
      <c r="S46">
        <v>172812</v>
      </c>
      <c r="V46">
        <v>408941.07</v>
      </c>
      <c r="W46">
        <v>86706.240000000005</v>
      </c>
    </row>
    <row r="47" spans="1:24" x14ac:dyDescent="0.25">
      <c r="A47" t="s">
        <v>2541</v>
      </c>
      <c r="B47">
        <v>202393.99</v>
      </c>
      <c r="C47">
        <v>187052.5</v>
      </c>
      <c r="D47">
        <v>124833.42</v>
      </c>
      <c r="E47">
        <v>111270.42</v>
      </c>
      <c r="F47">
        <v>724243.91</v>
      </c>
      <c r="I47">
        <v>215</v>
      </c>
      <c r="L47">
        <v>-1471123.4</v>
      </c>
      <c r="M47">
        <v>2592803.14</v>
      </c>
      <c r="N47">
        <v>795462.67</v>
      </c>
      <c r="P47">
        <v>278.77</v>
      </c>
      <c r="Q47">
        <v>936000</v>
      </c>
      <c r="S47">
        <v>1121857</v>
      </c>
      <c r="V47">
        <v>145122.62</v>
      </c>
      <c r="W47">
        <v>86012.32</v>
      </c>
    </row>
    <row r="48" spans="1:24" x14ac:dyDescent="0.25">
      <c r="A48" t="s">
        <v>2542</v>
      </c>
      <c r="B48">
        <v>353620.54</v>
      </c>
      <c r="C48">
        <v>2950</v>
      </c>
      <c r="D48">
        <v>38558.43</v>
      </c>
      <c r="E48">
        <v>103773.48</v>
      </c>
      <c r="F48">
        <v>250190.09</v>
      </c>
      <c r="L48">
        <v>-1312356.77</v>
      </c>
      <c r="M48">
        <v>2213150.63</v>
      </c>
      <c r="N48">
        <v>31678.18</v>
      </c>
      <c r="Q48">
        <v>174540</v>
      </c>
      <c r="R48">
        <v>3000</v>
      </c>
      <c r="S48">
        <v>193654</v>
      </c>
      <c r="V48">
        <v>114692.78</v>
      </c>
      <c r="W48">
        <v>34422.720000000001</v>
      </c>
    </row>
    <row r="49" spans="1:24" x14ac:dyDescent="0.25">
      <c r="A49" t="s">
        <v>2543</v>
      </c>
      <c r="B49">
        <v>622330.81000000006</v>
      </c>
      <c r="D49">
        <v>678.21</v>
      </c>
      <c r="E49">
        <v>1304553.6399999999</v>
      </c>
      <c r="F49">
        <v>494543.84</v>
      </c>
      <c r="L49">
        <v>449672.36</v>
      </c>
      <c r="M49">
        <v>2118686.35</v>
      </c>
      <c r="N49">
        <v>13023.47</v>
      </c>
      <c r="S49">
        <v>8057</v>
      </c>
      <c r="V49">
        <v>16297.8</v>
      </c>
      <c r="W49">
        <v>113370.88</v>
      </c>
    </row>
    <row r="50" spans="1:24" x14ac:dyDescent="0.25">
      <c r="A50" t="s">
        <v>2544</v>
      </c>
      <c r="B50">
        <v>1061617.8600000001</v>
      </c>
      <c r="C50">
        <v>0</v>
      </c>
      <c r="D50">
        <v>6234.09</v>
      </c>
      <c r="E50">
        <v>718317.4</v>
      </c>
      <c r="F50">
        <v>248009.54</v>
      </c>
      <c r="I50">
        <v>0</v>
      </c>
      <c r="L50">
        <v>-1516994.6</v>
      </c>
      <c r="M50">
        <v>3206691.97</v>
      </c>
      <c r="N50">
        <v>1547573.51</v>
      </c>
      <c r="O50">
        <v>777240</v>
      </c>
      <c r="P50">
        <v>1233.6199999999999</v>
      </c>
      <c r="Q50">
        <v>1797376</v>
      </c>
      <c r="R50">
        <v>4120.8</v>
      </c>
      <c r="S50">
        <v>2120746</v>
      </c>
      <c r="T50">
        <v>6650</v>
      </c>
      <c r="V50">
        <v>1244963.29</v>
      </c>
      <c r="W50">
        <v>164813.12</v>
      </c>
      <c r="X50">
        <v>450</v>
      </c>
    </row>
    <row r="51" spans="1:24" x14ac:dyDescent="0.25">
      <c r="A51" t="s">
        <v>2545</v>
      </c>
      <c r="B51">
        <v>1499879.49</v>
      </c>
      <c r="C51">
        <v>82290</v>
      </c>
      <c r="D51">
        <v>36321.25</v>
      </c>
      <c r="E51">
        <v>4</v>
      </c>
      <c r="F51">
        <v>790352.87</v>
      </c>
      <c r="I51">
        <v>0</v>
      </c>
      <c r="L51">
        <v>-305371.67</v>
      </c>
      <c r="M51">
        <v>2598703.46</v>
      </c>
      <c r="N51">
        <v>1758831.74</v>
      </c>
      <c r="P51">
        <v>1817</v>
      </c>
      <c r="Q51">
        <v>1786204</v>
      </c>
      <c r="S51">
        <v>2338149.4</v>
      </c>
      <c r="T51">
        <v>960</v>
      </c>
      <c r="U51">
        <v>3100</v>
      </c>
      <c r="V51">
        <v>595648.39</v>
      </c>
      <c r="W51">
        <v>288579.13</v>
      </c>
    </row>
    <row r="52" spans="1:24" x14ac:dyDescent="0.25">
      <c r="A52" t="s">
        <v>2546</v>
      </c>
      <c r="B52">
        <v>815696.3</v>
      </c>
      <c r="C52">
        <v>45500</v>
      </c>
      <c r="D52">
        <v>94036.65</v>
      </c>
      <c r="E52">
        <v>32868.720000000001</v>
      </c>
      <c r="F52">
        <v>265379.71999999997</v>
      </c>
      <c r="I52">
        <v>0</v>
      </c>
      <c r="L52">
        <v>-1239132.3899999999</v>
      </c>
      <c r="M52">
        <v>2341456.5299999998</v>
      </c>
      <c r="N52">
        <v>1344193.15</v>
      </c>
      <c r="P52">
        <v>1093.54</v>
      </c>
      <c r="Q52">
        <v>544908</v>
      </c>
      <c r="S52">
        <v>869667.32</v>
      </c>
      <c r="U52">
        <v>4060</v>
      </c>
      <c r="V52">
        <v>532557.67000000004</v>
      </c>
      <c r="W52">
        <v>143492.45000000001</v>
      </c>
    </row>
    <row r="53" spans="1:24" x14ac:dyDescent="0.25">
      <c r="A53" t="s">
        <v>2547</v>
      </c>
      <c r="B53">
        <v>1186824.57</v>
      </c>
      <c r="C53">
        <v>42840</v>
      </c>
      <c r="D53">
        <v>149056.51</v>
      </c>
      <c r="E53">
        <v>1483932.59</v>
      </c>
      <c r="F53">
        <v>522744.54</v>
      </c>
      <c r="I53">
        <v>0</v>
      </c>
      <c r="L53">
        <v>1591516.98</v>
      </c>
      <c r="M53">
        <v>1574485.41</v>
      </c>
      <c r="N53">
        <v>2691715.01</v>
      </c>
      <c r="O53">
        <v>1135720</v>
      </c>
      <c r="P53">
        <v>1224.79</v>
      </c>
      <c r="Q53">
        <v>996113.6</v>
      </c>
      <c r="S53">
        <v>1736545.6</v>
      </c>
      <c r="T53">
        <v>640</v>
      </c>
      <c r="U53">
        <v>4060</v>
      </c>
      <c r="V53">
        <v>2146951.1800000002</v>
      </c>
      <c r="W53">
        <v>269305.8</v>
      </c>
    </row>
    <row r="54" spans="1:24" x14ac:dyDescent="0.25">
      <c r="A54" t="s">
        <v>2548</v>
      </c>
      <c r="B54">
        <v>747614.45</v>
      </c>
      <c r="C54">
        <v>0</v>
      </c>
      <c r="D54">
        <v>23765.919999999998</v>
      </c>
      <c r="E54">
        <v>2</v>
      </c>
      <c r="F54">
        <v>209601.99</v>
      </c>
      <c r="I54">
        <v>0</v>
      </c>
      <c r="L54">
        <v>-658340.94999999995</v>
      </c>
      <c r="M54">
        <v>1566508.7</v>
      </c>
      <c r="N54">
        <v>783255.8</v>
      </c>
      <c r="P54">
        <v>953.22</v>
      </c>
      <c r="Q54">
        <v>1204344</v>
      </c>
      <c r="S54">
        <v>1395178</v>
      </c>
      <c r="V54">
        <v>319517.7</v>
      </c>
      <c r="W54">
        <v>70715.710000000006</v>
      </c>
    </row>
    <row r="55" spans="1:24" x14ac:dyDescent="0.25">
      <c r="A55" t="s">
        <v>2549</v>
      </c>
      <c r="B55">
        <v>683440.25</v>
      </c>
      <c r="C55">
        <v>0</v>
      </c>
      <c r="D55">
        <v>15716.74</v>
      </c>
      <c r="E55">
        <v>10343.6</v>
      </c>
      <c r="F55">
        <v>149519.44</v>
      </c>
      <c r="I55">
        <v>0</v>
      </c>
      <c r="L55">
        <v>-1961778.62</v>
      </c>
      <c r="M55">
        <v>2534998.48</v>
      </c>
      <c r="N55">
        <v>1095935.44</v>
      </c>
      <c r="O55">
        <v>282000</v>
      </c>
      <c r="P55">
        <v>669.8</v>
      </c>
      <c r="Q55">
        <v>1873483</v>
      </c>
      <c r="S55">
        <v>2169518</v>
      </c>
      <c r="T55">
        <v>17572</v>
      </c>
      <c r="U55">
        <v>3100</v>
      </c>
      <c r="V55">
        <v>543442.6</v>
      </c>
      <c r="W55">
        <v>79998.47</v>
      </c>
    </row>
    <row r="56" spans="1:24" x14ac:dyDescent="0.25">
      <c r="A56" t="s">
        <v>2550</v>
      </c>
      <c r="B56">
        <v>1215762.6200000001</v>
      </c>
      <c r="C56">
        <v>46800</v>
      </c>
      <c r="D56">
        <v>48747.18</v>
      </c>
      <c r="E56">
        <v>136885.4</v>
      </c>
      <c r="F56">
        <v>251901.89</v>
      </c>
      <c r="I56">
        <v>0</v>
      </c>
      <c r="L56">
        <v>-1442957.02</v>
      </c>
      <c r="M56">
        <v>2415193.5099999998</v>
      </c>
      <c r="N56">
        <v>1559996.69</v>
      </c>
      <c r="O56">
        <v>558000</v>
      </c>
      <c r="P56">
        <v>1588.87</v>
      </c>
      <c r="Q56">
        <v>1131816</v>
      </c>
      <c r="S56">
        <v>1505002</v>
      </c>
      <c r="T56">
        <v>43140</v>
      </c>
      <c r="U56">
        <v>7818</v>
      </c>
      <c r="V56">
        <v>669048.72</v>
      </c>
      <c r="W56">
        <v>86022.24</v>
      </c>
    </row>
    <row r="57" spans="1:24" x14ac:dyDescent="0.25">
      <c r="A57" t="s">
        <v>2551</v>
      </c>
      <c r="B57">
        <v>595799.49</v>
      </c>
      <c r="C57">
        <v>0</v>
      </c>
      <c r="D57">
        <v>7406.11</v>
      </c>
      <c r="E57">
        <v>88813.759999999995</v>
      </c>
      <c r="F57">
        <v>128795.91</v>
      </c>
      <c r="I57">
        <v>0</v>
      </c>
      <c r="L57">
        <v>-736954.99</v>
      </c>
      <c r="M57">
        <v>1430245.31</v>
      </c>
      <c r="N57">
        <v>905901.52</v>
      </c>
      <c r="P57">
        <v>637.66</v>
      </c>
      <c r="Q57">
        <v>1194353.5</v>
      </c>
      <c r="S57">
        <v>1411358.5</v>
      </c>
      <c r="V57">
        <v>282560.14</v>
      </c>
      <c r="W57">
        <v>133462.09</v>
      </c>
    </row>
    <row r="58" spans="1:24" x14ac:dyDescent="0.25">
      <c r="A58" t="s">
        <v>2552</v>
      </c>
      <c r="B58">
        <v>712704.74</v>
      </c>
      <c r="C58">
        <v>0</v>
      </c>
      <c r="D58">
        <v>103251.24</v>
      </c>
      <c r="E58">
        <v>3</v>
      </c>
      <c r="F58">
        <v>1155528.23</v>
      </c>
      <c r="I58">
        <v>0</v>
      </c>
      <c r="L58">
        <v>-1115672.76</v>
      </c>
      <c r="M58">
        <v>2897338.69</v>
      </c>
      <c r="N58">
        <v>1518156.9</v>
      </c>
      <c r="P58">
        <v>719.14</v>
      </c>
      <c r="Q58">
        <v>1259020</v>
      </c>
      <c r="R58">
        <v>305996.43</v>
      </c>
      <c r="S58">
        <v>1501292</v>
      </c>
      <c r="T58">
        <v>930</v>
      </c>
      <c r="V58">
        <v>887107.63</v>
      </c>
      <c r="W58">
        <v>257016.56</v>
      </c>
    </row>
    <row r="59" spans="1:24" x14ac:dyDescent="0.25">
      <c r="A59" t="s">
        <v>2553</v>
      </c>
      <c r="B59">
        <v>835882.4</v>
      </c>
      <c r="C59">
        <v>0</v>
      </c>
      <c r="D59">
        <v>141620.70000000001</v>
      </c>
      <c r="E59">
        <v>2</v>
      </c>
      <c r="F59">
        <v>240011.13</v>
      </c>
      <c r="I59">
        <v>0</v>
      </c>
      <c r="L59">
        <v>-2546398.81</v>
      </c>
      <c r="M59">
        <v>3457082.1</v>
      </c>
      <c r="N59">
        <v>1081443.47</v>
      </c>
      <c r="O59">
        <v>90000</v>
      </c>
      <c r="P59">
        <v>832.47</v>
      </c>
      <c r="Q59">
        <v>1127124</v>
      </c>
      <c r="S59">
        <v>1325252</v>
      </c>
      <c r="V59">
        <v>438436.04</v>
      </c>
      <c r="W59">
        <v>43878.96</v>
      </c>
    </row>
    <row r="60" spans="1:24" x14ac:dyDescent="0.25">
      <c r="A60" t="s">
        <v>2554</v>
      </c>
      <c r="B60">
        <v>408743.3</v>
      </c>
      <c r="C60">
        <v>0</v>
      </c>
      <c r="D60">
        <v>5470</v>
      </c>
      <c r="E60">
        <v>834832.57</v>
      </c>
      <c r="F60">
        <v>190808.21</v>
      </c>
      <c r="I60">
        <v>0</v>
      </c>
      <c r="L60">
        <v>895830.26</v>
      </c>
      <c r="M60">
        <v>339109.18</v>
      </c>
      <c r="N60">
        <v>1094233.26</v>
      </c>
      <c r="O60">
        <v>143000</v>
      </c>
      <c r="P60">
        <v>405.82</v>
      </c>
      <c r="Q60">
        <v>711004</v>
      </c>
      <c r="S60">
        <v>1114957</v>
      </c>
      <c r="V60">
        <v>418810</v>
      </c>
      <c r="W60">
        <v>61161.440000000002</v>
      </c>
    </row>
    <row r="61" spans="1:24" x14ac:dyDescent="0.25">
      <c r="A61" t="s">
        <v>2555</v>
      </c>
      <c r="B61">
        <v>232010.5</v>
      </c>
      <c r="C61">
        <v>0</v>
      </c>
      <c r="D61">
        <v>108364.7</v>
      </c>
      <c r="E61">
        <v>964860.19</v>
      </c>
      <c r="F61">
        <v>89962.92</v>
      </c>
      <c r="I61">
        <v>0</v>
      </c>
      <c r="L61">
        <v>-149423.48000000001</v>
      </c>
      <c r="M61">
        <v>1695206.85</v>
      </c>
      <c r="N61">
        <v>873892.29</v>
      </c>
      <c r="P61">
        <v>503.82</v>
      </c>
      <c r="Q61">
        <v>770728</v>
      </c>
      <c r="R61">
        <v>100</v>
      </c>
      <c r="S61">
        <v>1106657.6499999999</v>
      </c>
      <c r="V61">
        <v>468877.2</v>
      </c>
      <c r="W61">
        <v>74399.320000000007</v>
      </c>
    </row>
    <row r="62" spans="1:24" x14ac:dyDescent="0.25">
      <c r="A62" t="s">
        <v>2556</v>
      </c>
      <c r="B62">
        <v>746743.58</v>
      </c>
      <c r="C62">
        <v>0</v>
      </c>
      <c r="D62">
        <v>76737.179999999993</v>
      </c>
      <c r="E62">
        <v>65815.08</v>
      </c>
      <c r="F62">
        <v>345792.81</v>
      </c>
      <c r="I62">
        <v>0</v>
      </c>
      <c r="L62">
        <v>-1672131.34</v>
      </c>
      <c r="M62">
        <v>2729343.72</v>
      </c>
      <c r="N62">
        <v>1303301.29</v>
      </c>
      <c r="P62">
        <v>969.53</v>
      </c>
      <c r="Q62">
        <v>1081008</v>
      </c>
      <c r="S62">
        <v>1449063</v>
      </c>
      <c r="V62">
        <v>434140.8</v>
      </c>
      <c r="W62">
        <v>124268.79</v>
      </c>
    </row>
    <row r="63" spans="1:24" x14ac:dyDescent="0.25">
      <c r="A63" t="s">
        <v>2557</v>
      </c>
      <c r="B63">
        <v>1456238.67</v>
      </c>
      <c r="C63">
        <v>0</v>
      </c>
      <c r="D63">
        <v>63401.39</v>
      </c>
      <c r="E63">
        <v>3</v>
      </c>
      <c r="F63">
        <v>428168.52</v>
      </c>
      <c r="I63">
        <v>0</v>
      </c>
      <c r="L63">
        <v>-1672022.51</v>
      </c>
      <c r="M63">
        <v>3207310.61</v>
      </c>
      <c r="N63">
        <v>1540966.15</v>
      </c>
      <c r="P63">
        <v>1629.08</v>
      </c>
      <c r="Q63">
        <v>1963304</v>
      </c>
      <c r="S63">
        <v>2212076.7999999998</v>
      </c>
      <c r="T63">
        <v>9200</v>
      </c>
      <c r="U63">
        <v>3000</v>
      </c>
      <c r="V63">
        <v>581373.91</v>
      </c>
      <c r="W63">
        <v>90005.04</v>
      </c>
    </row>
    <row r="64" spans="1:24" x14ac:dyDescent="0.25">
      <c r="A64" t="s">
        <v>2558</v>
      </c>
      <c r="B64">
        <v>1111912.69</v>
      </c>
      <c r="C64">
        <v>31960</v>
      </c>
      <c r="D64">
        <v>184851.26</v>
      </c>
      <c r="E64">
        <v>1045044.93</v>
      </c>
      <c r="F64">
        <v>376001.76</v>
      </c>
      <c r="I64">
        <v>0</v>
      </c>
      <c r="L64">
        <v>-22224.27</v>
      </c>
      <c r="M64">
        <v>2601971.02</v>
      </c>
      <c r="N64">
        <v>1410619.76</v>
      </c>
      <c r="P64">
        <v>1511.13</v>
      </c>
      <c r="Q64">
        <v>1093792</v>
      </c>
      <c r="S64">
        <v>1396202</v>
      </c>
      <c r="T64">
        <v>540</v>
      </c>
      <c r="U64">
        <v>9736</v>
      </c>
      <c r="V64">
        <v>571886.74</v>
      </c>
      <c r="W64">
        <v>128709.26</v>
      </c>
    </row>
    <row r="65" spans="1:24" x14ac:dyDescent="0.25">
      <c r="A65" t="s">
        <v>2559</v>
      </c>
      <c r="B65">
        <v>678638.02</v>
      </c>
      <c r="C65">
        <v>64800</v>
      </c>
      <c r="D65">
        <v>51955.77</v>
      </c>
      <c r="E65">
        <v>754199.88</v>
      </c>
      <c r="F65">
        <v>171049.76</v>
      </c>
      <c r="I65">
        <v>0</v>
      </c>
      <c r="L65">
        <v>-1398038.26</v>
      </c>
      <c r="M65">
        <v>3048211.32</v>
      </c>
      <c r="N65">
        <v>1147638.03</v>
      </c>
      <c r="P65">
        <v>952.12</v>
      </c>
      <c r="Q65">
        <v>1392448</v>
      </c>
      <c r="S65">
        <v>1657690</v>
      </c>
      <c r="U65">
        <v>3290</v>
      </c>
      <c r="V65">
        <v>523217.63</v>
      </c>
      <c r="W65">
        <v>97895.15</v>
      </c>
    </row>
    <row r="66" spans="1:24" x14ac:dyDescent="0.25">
      <c r="A66" t="s">
        <v>2580</v>
      </c>
      <c r="B66">
        <v>1095966.03</v>
      </c>
      <c r="C66">
        <v>0</v>
      </c>
      <c r="D66">
        <v>29389.19</v>
      </c>
      <c r="E66">
        <v>185794.35</v>
      </c>
      <c r="F66">
        <v>207830.35</v>
      </c>
      <c r="I66">
        <v>0</v>
      </c>
      <c r="L66">
        <v>79704.56</v>
      </c>
      <c r="M66">
        <v>1312112.72</v>
      </c>
      <c r="N66">
        <v>1231974.43</v>
      </c>
      <c r="P66">
        <v>1329.79</v>
      </c>
      <c r="Q66">
        <v>767368</v>
      </c>
      <c r="S66">
        <v>1096085</v>
      </c>
      <c r="V66">
        <v>469814.51</v>
      </c>
      <c r="W66">
        <v>195475.07</v>
      </c>
    </row>
    <row r="67" spans="1:24" x14ac:dyDescent="0.25">
      <c r="A67" t="s">
        <v>2560</v>
      </c>
      <c r="B67">
        <v>701876.86</v>
      </c>
      <c r="C67">
        <v>22937.37</v>
      </c>
      <c r="D67">
        <v>93933.91</v>
      </c>
      <c r="E67">
        <v>601795.75</v>
      </c>
      <c r="F67">
        <v>299416.78000000003</v>
      </c>
      <c r="I67">
        <v>0</v>
      </c>
      <c r="L67">
        <v>952499.98</v>
      </c>
      <c r="M67">
        <v>834867.89</v>
      </c>
      <c r="N67">
        <v>825736.38</v>
      </c>
      <c r="P67">
        <v>1118.22</v>
      </c>
      <c r="Q67">
        <v>1025920</v>
      </c>
      <c r="R67">
        <v>1140.3599999999999</v>
      </c>
      <c r="S67">
        <v>1196308</v>
      </c>
      <c r="V67">
        <v>448522.84</v>
      </c>
      <c r="W67">
        <v>88216.320000000007</v>
      </c>
    </row>
    <row r="68" spans="1:24" x14ac:dyDescent="0.25">
      <c r="A68" t="s">
        <v>2561</v>
      </c>
      <c r="B68">
        <v>582487.19999999995</v>
      </c>
      <c r="C68">
        <v>51567.83</v>
      </c>
      <c r="D68">
        <v>98445.67</v>
      </c>
      <c r="E68">
        <v>-1155633.8</v>
      </c>
      <c r="F68">
        <v>-105651.79</v>
      </c>
      <c r="G68">
        <v>1670</v>
      </c>
      <c r="I68">
        <v>0</v>
      </c>
      <c r="L68">
        <v>-2735364.35</v>
      </c>
      <c r="M68">
        <v>1896116.26</v>
      </c>
      <c r="N68">
        <v>1012717.3</v>
      </c>
      <c r="O68">
        <v>61140</v>
      </c>
      <c r="P68">
        <v>711.81</v>
      </c>
      <c r="Q68">
        <v>715610</v>
      </c>
      <c r="S68">
        <v>884674</v>
      </c>
      <c r="V68">
        <v>297568.51</v>
      </c>
      <c r="W68">
        <v>63368.4</v>
      </c>
    </row>
    <row r="69" spans="1:24" x14ac:dyDescent="0.25">
      <c r="A69" t="s">
        <v>2562</v>
      </c>
      <c r="B69">
        <v>1392552.79</v>
      </c>
      <c r="C69">
        <v>21883.91</v>
      </c>
      <c r="D69">
        <v>169533.98</v>
      </c>
      <c r="E69">
        <v>186575.06</v>
      </c>
      <c r="F69">
        <v>686996.2</v>
      </c>
      <c r="H69">
        <v>181470</v>
      </c>
      <c r="I69">
        <v>0</v>
      </c>
      <c r="L69">
        <v>1528941.92</v>
      </c>
      <c r="M69">
        <v>63741.19</v>
      </c>
      <c r="N69">
        <v>2177607.48</v>
      </c>
      <c r="P69">
        <v>1649.99</v>
      </c>
      <c r="Q69">
        <v>1728160</v>
      </c>
      <c r="R69">
        <v>103836</v>
      </c>
      <c r="S69">
        <v>2202382</v>
      </c>
      <c r="T69">
        <v>640</v>
      </c>
      <c r="U69">
        <v>2864</v>
      </c>
      <c r="V69">
        <v>665219.68000000005</v>
      </c>
      <c r="W69">
        <v>77608.960000000006</v>
      </c>
    </row>
    <row r="70" spans="1:24" x14ac:dyDescent="0.25">
      <c r="A70" t="s">
        <v>2563</v>
      </c>
      <c r="B70">
        <v>208291.04</v>
      </c>
      <c r="C70">
        <v>0</v>
      </c>
      <c r="D70">
        <v>75272.009999999995</v>
      </c>
      <c r="E70">
        <v>300003</v>
      </c>
      <c r="F70">
        <v>15002.2</v>
      </c>
      <c r="K70">
        <v>-214008.78</v>
      </c>
      <c r="M70">
        <v>607615.71</v>
      </c>
      <c r="N70">
        <v>707051.87</v>
      </c>
      <c r="P70">
        <v>268.22000000000003</v>
      </c>
      <c r="Q70">
        <v>844640</v>
      </c>
      <c r="S70">
        <v>974012</v>
      </c>
      <c r="V70">
        <v>198206.97</v>
      </c>
      <c r="W70">
        <v>5904.8</v>
      </c>
    </row>
    <row r="71" spans="1:24" x14ac:dyDescent="0.25">
      <c r="A71" t="s">
        <v>2564</v>
      </c>
      <c r="B71">
        <v>581122.14</v>
      </c>
      <c r="C71">
        <v>0</v>
      </c>
      <c r="D71">
        <v>219567.68</v>
      </c>
      <c r="E71">
        <v>49261.43</v>
      </c>
      <c r="F71">
        <v>780433.14</v>
      </c>
      <c r="I71">
        <v>210000</v>
      </c>
      <c r="L71">
        <v>-2738270.77</v>
      </c>
      <c r="M71">
        <v>4330482.6500000004</v>
      </c>
      <c r="N71">
        <v>933139.87</v>
      </c>
      <c r="P71">
        <v>148</v>
      </c>
      <c r="Q71">
        <v>1898400</v>
      </c>
      <c r="R71">
        <v>10699.8</v>
      </c>
      <c r="S71">
        <v>2068912</v>
      </c>
      <c r="V71">
        <v>345983.24</v>
      </c>
      <c r="W71">
        <v>313029.92</v>
      </c>
      <c r="X71">
        <v>3600</v>
      </c>
    </row>
    <row r="72" spans="1:24" x14ac:dyDescent="0.25">
      <c r="A72" t="s">
        <v>2565</v>
      </c>
      <c r="B72">
        <v>597897.4</v>
      </c>
      <c r="C72">
        <v>78020.39</v>
      </c>
      <c r="D72">
        <v>96837.58</v>
      </c>
      <c r="E72">
        <v>295932.78000000003</v>
      </c>
      <c r="F72">
        <v>186705.33</v>
      </c>
      <c r="I72">
        <v>0</v>
      </c>
      <c r="L72">
        <v>-829128.51</v>
      </c>
      <c r="M72">
        <v>1909993.72</v>
      </c>
      <c r="N72">
        <v>979624.18</v>
      </c>
      <c r="P72">
        <v>871.43</v>
      </c>
      <c r="Q72">
        <v>1040830</v>
      </c>
      <c r="R72">
        <v>138547</v>
      </c>
      <c r="S72">
        <v>1405752</v>
      </c>
      <c r="V72">
        <v>464082.7</v>
      </c>
      <c r="W72">
        <v>97384.639999999999</v>
      </c>
    </row>
    <row r="73" spans="1:24" x14ac:dyDescent="0.25">
      <c r="A73" t="s">
        <v>2566</v>
      </c>
      <c r="B73">
        <v>787965.57</v>
      </c>
      <c r="C73">
        <v>52361.35</v>
      </c>
      <c r="D73">
        <v>99010</v>
      </c>
      <c r="E73">
        <v>237759.83</v>
      </c>
      <c r="F73">
        <v>6693.57</v>
      </c>
      <c r="I73">
        <v>0</v>
      </c>
      <c r="L73">
        <v>-759973.81</v>
      </c>
      <c r="M73">
        <v>1700160.45</v>
      </c>
      <c r="N73">
        <v>1258985.22</v>
      </c>
      <c r="Q73">
        <v>778320</v>
      </c>
      <c r="R73">
        <v>79757</v>
      </c>
      <c r="S73">
        <v>1141042</v>
      </c>
      <c r="V73">
        <v>408664.02</v>
      </c>
      <c r="W73">
        <v>93977.52</v>
      </c>
    </row>
    <row r="74" spans="1:24" x14ac:dyDescent="0.25">
      <c r="A74" t="s">
        <v>2567</v>
      </c>
      <c r="B74">
        <v>970729.61</v>
      </c>
      <c r="C74">
        <v>45715.78</v>
      </c>
      <c r="D74">
        <v>104377.91</v>
      </c>
      <c r="E74">
        <v>673667.31</v>
      </c>
      <c r="F74">
        <v>276907.53000000003</v>
      </c>
      <c r="I74">
        <v>0</v>
      </c>
      <c r="L74">
        <v>-3320369.32</v>
      </c>
      <c r="M74">
        <v>4971323.6399999997</v>
      </c>
      <c r="N74">
        <v>1315588</v>
      </c>
      <c r="P74">
        <v>1231.73</v>
      </c>
      <c r="Q74">
        <v>777550</v>
      </c>
      <c r="R74">
        <v>173130</v>
      </c>
      <c r="S74">
        <v>1177932</v>
      </c>
      <c r="U74">
        <v>13892</v>
      </c>
      <c r="V74">
        <v>276354.06</v>
      </c>
      <c r="W74">
        <v>120277.85</v>
      </c>
    </row>
    <row r="75" spans="1:24" x14ac:dyDescent="0.25">
      <c r="A75" t="s">
        <v>2568</v>
      </c>
      <c r="B75">
        <v>422049.62</v>
      </c>
      <c r="C75">
        <v>0</v>
      </c>
      <c r="D75">
        <v>149967.20000000001</v>
      </c>
      <c r="E75">
        <v>102224.3</v>
      </c>
      <c r="F75">
        <v>127205.77</v>
      </c>
      <c r="L75">
        <v>282674.23</v>
      </c>
      <c r="M75">
        <v>318970.07</v>
      </c>
      <c r="N75">
        <v>814314.66</v>
      </c>
      <c r="P75">
        <v>16836.349999999999</v>
      </c>
      <c r="Q75">
        <v>1065120</v>
      </c>
      <c r="R75">
        <v>103830</v>
      </c>
      <c r="S75">
        <v>1277702</v>
      </c>
      <c r="T75">
        <v>1920</v>
      </c>
      <c r="V75">
        <v>390547.93</v>
      </c>
      <c r="W75">
        <v>53926.239999999998</v>
      </c>
    </row>
    <row r="76" spans="1:24" x14ac:dyDescent="0.25">
      <c r="A76" t="s">
        <v>2569</v>
      </c>
      <c r="B76">
        <v>168156.19</v>
      </c>
      <c r="C76">
        <v>0</v>
      </c>
      <c r="D76">
        <v>36144.620000000003</v>
      </c>
      <c r="E76">
        <v>62722.87</v>
      </c>
      <c r="F76">
        <v>149106.62</v>
      </c>
      <c r="L76">
        <v>-2831361.3</v>
      </c>
      <c r="M76">
        <v>3125887.14</v>
      </c>
      <c r="N76">
        <v>771906.44</v>
      </c>
      <c r="P76">
        <v>269.77999999999997</v>
      </c>
      <c r="Q76">
        <v>816210</v>
      </c>
      <c r="R76">
        <v>63.45</v>
      </c>
      <c r="S76">
        <v>988269.45</v>
      </c>
      <c r="T76">
        <v>4854</v>
      </c>
      <c r="V76">
        <v>330506.08</v>
      </c>
      <c r="W76">
        <v>93715.68</v>
      </c>
    </row>
    <row r="77" spans="1:24" x14ac:dyDescent="0.25">
      <c r="A77" t="s">
        <v>2570</v>
      </c>
      <c r="B77">
        <v>944404.2</v>
      </c>
      <c r="C77">
        <v>60431.5</v>
      </c>
      <c r="D77">
        <v>38221.39</v>
      </c>
      <c r="E77">
        <v>370267.01</v>
      </c>
      <c r="F77">
        <v>139574.12</v>
      </c>
      <c r="I77">
        <v>0</v>
      </c>
      <c r="L77">
        <v>-1304274.56</v>
      </c>
      <c r="M77">
        <v>2488810.16</v>
      </c>
      <c r="N77">
        <v>1495629.17</v>
      </c>
      <c r="P77">
        <v>1216.1099999999999</v>
      </c>
      <c r="Q77">
        <v>1582400</v>
      </c>
      <c r="S77">
        <v>1742860</v>
      </c>
      <c r="V77">
        <v>594285.42000000004</v>
      </c>
      <c r="W77">
        <v>40762.239999999998</v>
      </c>
    </row>
    <row r="78" spans="1:24" x14ac:dyDescent="0.25">
      <c r="A78" t="s">
        <v>2578</v>
      </c>
      <c r="B78">
        <v>246380.81</v>
      </c>
      <c r="C78">
        <v>0</v>
      </c>
      <c r="D78">
        <v>31317.88</v>
      </c>
      <c r="E78">
        <v>32697.81</v>
      </c>
      <c r="F78">
        <v>31225.93</v>
      </c>
      <c r="K78">
        <v>-861903.81</v>
      </c>
      <c r="M78">
        <v>1219746.8700000001</v>
      </c>
      <c r="N78">
        <v>477901.17</v>
      </c>
      <c r="Q78">
        <v>778320</v>
      </c>
      <c r="S78">
        <v>907214</v>
      </c>
      <c r="V78">
        <v>220330.12</v>
      </c>
      <c r="W78">
        <v>73847.679999999993</v>
      </c>
    </row>
    <row r="79" spans="1:24" x14ac:dyDescent="0.25">
      <c r="A79" t="s">
        <v>2581</v>
      </c>
      <c r="B79">
        <v>1203855.73</v>
      </c>
      <c r="C79">
        <v>-11237.14</v>
      </c>
      <c r="D79">
        <v>79067.009999999995</v>
      </c>
      <c r="E79">
        <v>327066.27</v>
      </c>
      <c r="F79">
        <v>16442.16</v>
      </c>
      <c r="I79">
        <v>50</v>
      </c>
      <c r="L79">
        <v>-1319583.7</v>
      </c>
      <c r="M79">
        <v>2288777.11</v>
      </c>
      <c r="N79">
        <v>778866.95</v>
      </c>
      <c r="O79">
        <v>86400</v>
      </c>
      <c r="Q79">
        <v>1404320</v>
      </c>
      <c r="S79">
        <v>1568398</v>
      </c>
      <c r="V79">
        <v>203229.97</v>
      </c>
      <c r="W79">
        <v>116133.36</v>
      </c>
    </row>
    <row r="80" spans="1:24" x14ac:dyDescent="0.25">
      <c r="A80" t="s">
        <v>2571</v>
      </c>
      <c r="B80">
        <v>932701.05</v>
      </c>
      <c r="C80">
        <v>5944.26</v>
      </c>
      <c r="D80">
        <v>139842.13</v>
      </c>
      <c r="E80">
        <v>299704.01</v>
      </c>
      <c r="F80">
        <v>320609.93</v>
      </c>
      <c r="I80">
        <v>0</v>
      </c>
      <c r="J80">
        <v>18750</v>
      </c>
      <c r="L80">
        <v>-1005958.99</v>
      </c>
      <c r="M80">
        <v>2500428.33</v>
      </c>
      <c r="N80">
        <v>936467.15</v>
      </c>
      <c r="O80">
        <v>260000</v>
      </c>
      <c r="P80">
        <v>1181.44</v>
      </c>
      <c r="Q80">
        <v>1325300</v>
      </c>
      <c r="S80">
        <v>1639516</v>
      </c>
      <c r="T80">
        <v>18160</v>
      </c>
      <c r="U80">
        <v>1080</v>
      </c>
      <c r="V80">
        <v>263547.09999999998</v>
      </c>
      <c r="W80">
        <v>140718.32</v>
      </c>
      <c r="X80">
        <v>21055.13</v>
      </c>
    </row>
    <row r="81" spans="1:24" x14ac:dyDescent="0.25">
      <c r="A81" t="s">
        <v>2572</v>
      </c>
      <c r="B81">
        <v>508993.31</v>
      </c>
      <c r="C81">
        <v>1815.55</v>
      </c>
      <c r="D81">
        <v>30092.38</v>
      </c>
      <c r="E81">
        <v>5</v>
      </c>
      <c r="F81">
        <v>119780.44</v>
      </c>
      <c r="I81">
        <v>0</v>
      </c>
      <c r="L81">
        <v>-1461658.49</v>
      </c>
      <c r="M81">
        <v>2140561.41</v>
      </c>
      <c r="N81">
        <v>665024.16</v>
      </c>
      <c r="O81">
        <v>22500</v>
      </c>
      <c r="P81">
        <v>657.84</v>
      </c>
      <c r="Q81">
        <v>911232</v>
      </c>
      <c r="S81">
        <v>1205577</v>
      </c>
      <c r="V81">
        <v>220607.16</v>
      </c>
      <c r="W81">
        <v>52396.08</v>
      </c>
    </row>
    <row r="82" spans="1:24" x14ac:dyDescent="0.25">
      <c r="A82" t="s">
        <v>2573</v>
      </c>
      <c r="B82">
        <v>1266108.3899999999</v>
      </c>
      <c r="C82">
        <v>2435.5</v>
      </c>
      <c r="D82">
        <v>47994.14</v>
      </c>
      <c r="E82">
        <v>574710.07999999996</v>
      </c>
      <c r="F82">
        <v>488250.4</v>
      </c>
      <c r="I82">
        <v>0</v>
      </c>
      <c r="L82">
        <v>58732.34</v>
      </c>
      <c r="M82">
        <v>2191938.59</v>
      </c>
      <c r="N82">
        <v>843085.09</v>
      </c>
      <c r="O82">
        <v>290920</v>
      </c>
      <c r="P82">
        <v>1348.67</v>
      </c>
      <c r="Q82">
        <v>564228</v>
      </c>
      <c r="S82">
        <v>713511</v>
      </c>
      <c r="T82">
        <v>49896</v>
      </c>
      <c r="V82">
        <v>358459.05</v>
      </c>
      <c r="W82">
        <v>165858</v>
      </c>
      <c r="X82">
        <v>21055.13</v>
      </c>
    </row>
    <row r="83" spans="1:24" x14ac:dyDescent="0.25">
      <c r="A83" t="s">
        <v>2574</v>
      </c>
      <c r="B83">
        <v>1297266.54</v>
      </c>
      <c r="C83">
        <v>8716.26</v>
      </c>
      <c r="D83">
        <v>42866.53</v>
      </c>
      <c r="E83">
        <v>650498.4</v>
      </c>
      <c r="F83">
        <v>260406.01</v>
      </c>
      <c r="I83">
        <v>-632</v>
      </c>
      <c r="L83">
        <v>-1994063.91</v>
      </c>
      <c r="M83">
        <v>4194803.6500000004</v>
      </c>
      <c r="N83">
        <v>949983.79</v>
      </c>
      <c r="O83">
        <v>267900</v>
      </c>
      <c r="P83">
        <v>1593.47</v>
      </c>
      <c r="Q83">
        <v>1213924</v>
      </c>
      <c r="S83">
        <v>1499202.9</v>
      </c>
      <c r="V83">
        <v>452048.38</v>
      </c>
      <c r="W83">
        <v>178035.28</v>
      </c>
    </row>
    <row r="84" spans="1:24" x14ac:dyDescent="0.25">
      <c r="A84" t="s">
        <v>2575</v>
      </c>
      <c r="B84">
        <v>389816.48</v>
      </c>
      <c r="C84">
        <v>707.4</v>
      </c>
      <c r="D84">
        <v>27577.37</v>
      </c>
      <c r="E84">
        <v>417668.88</v>
      </c>
      <c r="F84">
        <v>77596.72</v>
      </c>
      <c r="I84">
        <v>-730</v>
      </c>
      <c r="L84">
        <v>-1321215.21</v>
      </c>
      <c r="M84">
        <v>2119139.65</v>
      </c>
      <c r="N84">
        <v>540431.89</v>
      </c>
      <c r="O84">
        <v>134100</v>
      </c>
      <c r="P84">
        <v>458</v>
      </c>
      <c r="Q84">
        <v>888075</v>
      </c>
      <c r="R84">
        <v>140000</v>
      </c>
      <c r="S84">
        <v>1109095</v>
      </c>
      <c r="V84">
        <v>205208.73</v>
      </c>
      <c r="W84">
        <v>53738.75</v>
      </c>
    </row>
    <row r="85" spans="1:24" x14ac:dyDescent="0.25">
      <c r="A85" t="s">
        <v>2576</v>
      </c>
      <c r="B85">
        <v>695502.5</v>
      </c>
      <c r="C85">
        <v>1079</v>
      </c>
      <c r="D85">
        <v>26252.43</v>
      </c>
      <c r="E85">
        <v>139900.46</v>
      </c>
      <c r="F85">
        <v>78744.22</v>
      </c>
      <c r="I85">
        <v>-730</v>
      </c>
      <c r="L85">
        <v>-129379.33</v>
      </c>
      <c r="M85">
        <v>1096893.17</v>
      </c>
      <c r="N85">
        <v>1065963.8500000001</v>
      </c>
      <c r="O85">
        <v>110020</v>
      </c>
      <c r="Q85">
        <v>1096695</v>
      </c>
      <c r="S85">
        <v>1423636.25</v>
      </c>
      <c r="V85">
        <v>485689.55</v>
      </c>
      <c r="W85">
        <v>63333.279999999999</v>
      </c>
    </row>
    <row r="86" spans="1:24" x14ac:dyDescent="0.25">
      <c r="A86" t="s">
        <v>2577</v>
      </c>
      <c r="B86">
        <v>1182014.74</v>
      </c>
      <c r="C86">
        <v>8953.92</v>
      </c>
      <c r="D86">
        <v>48163.61</v>
      </c>
      <c r="E86">
        <v>204328.26</v>
      </c>
      <c r="F86">
        <v>143317.87</v>
      </c>
      <c r="I86">
        <v>0</v>
      </c>
      <c r="L86">
        <v>-1690527.9</v>
      </c>
      <c r="M86">
        <v>3207738.11</v>
      </c>
      <c r="N86">
        <v>757670.96</v>
      </c>
      <c r="O86">
        <v>186000</v>
      </c>
      <c r="P86">
        <v>1492.26</v>
      </c>
      <c r="Q86">
        <v>882560</v>
      </c>
      <c r="S86">
        <v>993541</v>
      </c>
      <c r="V86">
        <v>519578.29</v>
      </c>
      <c r="W86">
        <v>70458.94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H86"/>
  <sheetViews>
    <sheetView zoomScaleNormal="100" workbookViewId="0">
      <selection activeCell="D49" sqref="D49"/>
    </sheetView>
  </sheetViews>
  <sheetFormatPr defaultColWidth="2.69921875" defaultRowHeight="13.8" x14ac:dyDescent="0.25"/>
  <cols>
    <col min="1" max="1" width="5.5" style="248" bestFit="1" customWidth="1"/>
    <col min="2" max="2" width="14.69921875" style="248" customWidth="1"/>
    <col min="3" max="3" width="7.5" style="257" bestFit="1" customWidth="1"/>
    <col min="4" max="4" width="44.59765625" style="257" bestFit="1" customWidth="1"/>
    <col min="5" max="5" width="40.8984375" bestFit="1" customWidth="1"/>
    <col min="6" max="8" width="8.796875" style="297"/>
    <col min="9" max="10" width="8.796875"/>
    <col min="11" max="13" width="8.796875" style="297"/>
    <col min="14" max="17" width="8.796875"/>
    <col min="18" max="18" width="14.59765625" style="297" customWidth="1"/>
    <col min="19" max="22" width="8.796875" style="297"/>
    <col min="23" max="28" width="8.796875"/>
    <col min="29" max="29" width="16.3984375" style="242" customWidth="1"/>
    <col min="30" max="30" width="15.8984375" style="264" bestFit="1" customWidth="1"/>
    <col min="31" max="31" width="17.3984375" style="258" bestFit="1" customWidth="1"/>
    <col min="32" max="32" width="17.59765625" style="260" bestFit="1" customWidth="1"/>
    <col min="33" max="33" width="19.09765625" style="261" bestFit="1" customWidth="1"/>
    <col min="34" max="34" width="14.59765625" style="265" bestFit="1" customWidth="1"/>
    <col min="35" max="16384" width="2.69921875" style="248"/>
  </cols>
  <sheetData>
    <row r="1" spans="1:3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2449</v>
      </c>
      <c r="L1" s="297" t="s">
        <v>2450</v>
      </c>
      <c r="M1" s="297" t="s">
        <v>2451</v>
      </c>
      <c r="N1" t="s">
        <v>2452</v>
      </c>
      <c r="O1" t="s">
        <v>2453</v>
      </c>
      <c r="P1" t="s">
        <v>2454</v>
      </c>
      <c r="Q1" t="s">
        <v>2455</v>
      </c>
      <c r="R1" s="297" t="s">
        <v>2457</v>
      </c>
      <c r="S1" s="297" t="s">
        <v>2458</v>
      </c>
      <c r="T1" s="297" t="s">
        <v>2459</v>
      </c>
      <c r="U1" s="297" t="s">
        <v>2460</v>
      </c>
      <c r="V1" s="297" t="s">
        <v>2461</v>
      </c>
      <c r="W1" t="s">
        <v>2462</v>
      </c>
      <c r="X1" t="s">
        <v>2463</v>
      </c>
      <c r="Y1" t="s">
        <v>2464</v>
      </c>
      <c r="Z1" t="s">
        <v>2465</v>
      </c>
      <c r="AA1" t="s">
        <v>2466</v>
      </c>
      <c r="AB1" t="s">
        <v>2467</v>
      </c>
      <c r="AC1" s="242" t="s">
        <v>6</v>
      </c>
      <c r="AD1" s="243" t="s">
        <v>7</v>
      </c>
      <c r="AE1" s="258" t="s">
        <v>8</v>
      </c>
      <c r="AF1" s="259" t="s">
        <v>9</v>
      </c>
      <c r="AG1" s="245" t="s">
        <v>10</v>
      </c>
      <c r="AH1" s="247" t="s">
        <v>11</v>
      </c>
    </row>
    <row r="2" spans="1:34" x14ac:dyDescent="0.25">
      <c r="B2" s="248" t="s">
        <v>43</v>
      </c>
      <c r="C2" s="257" t="s">
        <v>154</v>
      </c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2477</v>
      </c>
      <c r="L2" s="297" t="s">
        <v>2478</v>
      </c>
      <c r="M2" s="297" t="s">
        <v>2479</v>
      </c>
      <c r="N2" t="s">
        <v>2480</v>
      </c>
      <c r="O2" t="s">
        <v>2481</v>
      </c>
      <c r="P2" t="s">
        <v>2482</v>
      </c>
      <c r="Q2" t="s">
        <v>2483</v>
      </c>
      <c r="R2" s="297" t="s">
        <v>2485</v>
      </c>
      <c r="S2" s="297" t="s">
        <v>2486</v>
      </c>
      <c r="T2" s="297" t="s">
        <v>2487</v>
      </c>
      <c r="U2" s="297" t="s">
        <v>2488</v>
      </c>
      <c r="V2" s="297" t="s">
        <v>2489</v>
      </c>
      <c r="W2" t="s">
        <v>2490</v>
      </c>
      <c r="X2" t="s">
        <v>2491</v>
      </c>
      <c r="Y2" t="s">
        <v>2492</v>
      </c>
      <c r="Z2" t="s">
        <v>2493</v>
      </c>
      <c r="AA2" t="s">
        <v>2494</v>
      </c>
      <c r="AB2" t="s">
        <v>2495</v>
      </c>
      <c r="AD2" s="243"/>
      <c r="AH2" s="244"/>
    </row>
    <row r="3" spans="1:34" x14ac:dyDescent="0.25">
      <c r="E3" t="s">
        <v>2496</v>
      </c>
      <c r="F3" s="297">
        <v>68637653.430000007</v>
      </c>
      <c r="G3" s="297">
        <v>2593909.31</v>
      </c>
      <c r="H3" s="297">
        <v>6564190.8099999996</v>
      </c>
      <c r="I3">
        <v>39630277.07</v>
      </c>
      <c r="J3">
        <v>29644713.670000002</v>
      </c>
      <c r="K3" s="297">
        <v>1670</v>
      </c>
      <c r="L3" s="297">
        <v>181470</v>
      </c>
      <c r="M3" s="297">
        <v>209974.88</v>
      </c>
      <c r="N3">
        <v>18750</v>
      </c>
      <c r="O3">
        <v>-7570121.9699999997</v>
      </c>
      <c r="P3">
        <v>-38518579.409999996</v>
      </c>
      <c r="Q3">
        <v>183787424.05000001</v>
      </c>
      <c r="R3" s="297">
        <v>78168835.159999996</v>
      </c>
      <c r="S3" s="297">
        <v>12632911</v>
      </c>
      <c r="T3" s="297">
        <v>84814.9</v>
      </c>
      <c r="U3" s="297">
        <v>79315329.700000003</v>
      </c>
      <c r="V3" s="297">
        <v>2208171.84</v>
      </c>
      <c r="W3">
        <v>99429578.719999999</v>
      </c>
      <c r="X3">
        <v>223744.56</v>
      </c>
      <c r="Y3">
        <v>112508</v>
      </c>
      <c r="Z3">
        <v>39222907.700000003</v>
      </c>
      <c r="AA3">
        <v>8892270.1300000008</v>
      </c>
      <c r="AB3">
        <v>395587.26</v>
      </c>
      <c r="AC3" s="242">
        <f t="shared" ref="AC3:AH3" si="0">SUM(AC4:AC86)</f>
        <v>77795753.549999967</v>
      </c>
      <c r="AD3" s="243">
        <f t="shared" si="0"/>
        <v>393114.88</v>
      </c>
      <c r="AE3" s="258">
        <f t="shared" si="0"/>
        <v>77402638.669999972</v>
      </c>
      <c r="AF3" s="260">
        <f t="shared" si="0"/>
        <v>172410062.5999999</v>
      </c>
      <c r="AG3" s="261">
        <f t="shared" si="0"/>
        <v>148276596.37</v>
      </c>
      <c r="AH3" s="244">
        <f t="shared" si="0"/>
        <v>24133466.229999997</v>
      </c>
    </row>
    <row r="4" spans="1:34" x14ac:dyDescent="0.25">
      <c r="A4" s="248" t="s">
        <v>267</v>
      </c>
      <c r="B4" s="248" t="s">
        <v>0</v>
      </c>
      <c r="C4" s="257">
        <v>5737</v>
      </c>
      <c r="D4" s="257" t="s">
        <v>585</v>
      </c>
      <c r="E4" t="s">
        <v>2500</v>
      </c>
      <c r="F4" s="297">
        <v>972393.02</v>
      </c>
      <c r="G4" s="297">
        <v>9370.5</v>
      </c>
      <c r="H4" s="297">
        <v>65963.75</v>
      </c>
      <c r="I4">
        <v>2507656.58</v>
      </c>
      <c r="J4">
        <v>176760.54</v>
      </c>
      <c r="M4" s="297">
        <v>0</v>
      </c>
      <c r="O4">
        <v>3303680.37</v>
      </c>
      <c r="P4">
        <v>167667.78</v>
      </c>
      <c r="Q4">
        <v>198336.84</v>
      </c>
      <c r="R4" s="297">
        <v>1018035.41</v>
      </c>
      <c r="S4" s="297">
        <v>227300</v>
      </c>
      <c r="T4" s="297">
        <v>891.85</v>
      </c>
      <c r="U4" s="297">
        <v>906160</v>
      </c>
      <c r="V4" s="297">
        <v>106840</v>
      </c>
      <c r="W4">
        <v>1344228</v>
      </c>
      <c r="Z4">
        <v>500123.86</v>
      </c>
      <c r="AA4">
        <v>118116</v>
      </c>
      <c r="AC4" s="242">
        <f>SUM(F4:H4)</f>
        <v>1047727.27</v>
      </c>
      <c r="AD4" s="249">
        <f>SUM(K4:M4)</f>
        <v>0</v>
      </c>
      <c r="AE4" s="262">
        <f>AC4-AD4</f>
        <v>1047727.27</v>
      </c>
      <c r="AF4" s="263">
        <f>SUM(R4:V4)</f>
        <v>2259227.2600000002</v>
      </c>
      <c r="AG4" s="263">
        <f>SUM(W4:AB4)</f>
        <v>1962467.8599999999</v>
      </c>
      <c r="AH4" s="244">
        <f>AF4-AG4</f>
        <v>296759.40000000037</v>
      </c>
    </row>
    <row r="5" spans="1:34" x14ac:dyDescent="0.25">
      <c r="A5" s="248" t="s">
        <v>267</v>
      </c>
      <c r="B5" s="248" t="s">
        <v>0</v>
      </c>
      <c r="C5" s="257">
        <v>4213</v>
      </c>
      <c r="D5" s="257" t="s">
        <v>586</v>
      </c>
      <c r="E5" t="s">
        <v>2501</v>
      </c>
      <c r="F5" s="297">
        <v>1366763.03</v>
      </c>
      <c r="G5" s="297">
        <v>74706.73</v>
      </c>
      <c r="H5" s="297">
        <v>170270.95</v>
      </c>
      <c r="I5">
        <v>350683.84</v>
      </c>
      <c r="J5">
        <v>225176.2</v>
      </c>
      <c r="M5" s="297">
        <v>0</v>
      </c>
      <c r="O5">
        <v>-614134.56000000006</v>
      </c>
      <c r="P5">
        <v>229890.43</v>
      </c>
      <c r="Q5">
        <v>2159407.13</v>
      </c>
      <c r="R5" s="297">
        <v>961309</v>
      </c>
      <c r="S5" s="297">
        <v>511550</v>
      </c>
      <c r="T5" s="297">
        <v>1088.6600000000001</v>
      </c>
      <c r="U5" s="297">
        <v>910400</v>
      </c>
      <c r="W5">
        <v>1130165</v>
      </c>
      <c r="Z5">
        <v>532163.28</v>
      </c>
      <c r="AA5">
        <v>96731.63</v>
      </c>
      <c r="AC5" s="242">
        <f t="shared" ref="AC5:AC68" si="1">SUM(F5:H5)</f>
        <v>1611740.71</v>
      </c>
      <c r="AD5" s="249">
        <f t="shared" ref="AD5:AD68" si="2">SUM(K5:M5)</f>
        <v>0</v>
      </c>
      <c r="AE5" s="262">
        <f t="shared" ref="AE5:AE68" si="3">AC5-AD5</f>
        <v>1611740.71</v>
      </c>
      <c r="AF5" s="263">
        <f t="shared" ref="AF5:AF68" si="4">SUM(R5:V5)</f>
        <v>2384347.66</v>
      </c>
      <c r="AG5" s="263">
        <f t="shared" ref="AG5:AG68" si="5">SUM(W5:AB5)</f>
        <v>1759059.9100000001</v>
      </c>
      <c r="AH5" s="244">
        <f t="shared" ref="AH5:AH68" si="6">AF5-AG5</f>
        <v>625287.75</v>
      </c>
    </row>
    <row r="6" spans="1:34" x14ac:dyDescent="0.25">
      <c r="A6" s="248" t="s">
        <v>267</v>
      </c>
      <c r="B6" s="248" t="s">
        <v>0</v>
      </c>
      <c r="C6" s="257">
        <v>4949</v>
      </c>
      <c r="D6" s="257" t="s">
        <v>587</v>
      </c>
      <c r="E6" t="s">
        <v>2502</v>
      </c>
      <c r="F6" s="297">
        <v>612160.06999999995</v>
      </c>
      <c r="G6" s="297">
        <v>19360.759999999998</v>
      </c>
      <c r="H6" s="297">
        <v>56557.57</v>
      </c>
      <c r="I6">
        <v>674136.51</v>
      </c>
      <c r="J6">
        <v>856944.11</v>
      </c>
      <c r="M6" s="297">
        <v>0</v>
      </c>
      <c r="O6">
        <v>-813218.3</v>
      </c>
      <c r="P6">
        <v>219414.19</v>
      </c>
      <c r="Q6">
        <v>3104237.14</v>
      </c>
      <c r="R6" s="297">
        <v>774727.06</v>
      </c>
      <c r="S6" s="297">
        <v>36500</v>
      </c>
      <c r="T6" s="297">
        <v>840.15</v>
      </c>
      <c r="U6" s="297">
        <v>1650240</v>
      </c>
      <c r="V6" s="297">
        <v>8030</v>
      </c>
      <c r="W6">
        <v>1856090</v>
      </c>
      <c r="X6">
        <v>1500</v>
      </c>
      <c r="Y6">
        <v>200</v>
      </c>
      <c r="Z6">
        <v>640912.05000000005</v>
      </c>
      <c r="AA6">
        <v>85319.17</v>
      </c>
      <c r="AC6" s="242">
        <f t="shared" si="1"/>
        <v>688078.39999999991</v>
      </c>
      <c r="AD6" s="249">
        <f t="shared" si="2"/>
        <v>0</v>
      </c>
      <c r="AE6" s="262">
        <f t="shared" si="3"/>
        <v>688078.39999999991</v>
      </c>
      <c r="AF6" s="263">
        <f t="shared" si="4"/>
        <v>2470337.21</v>
      </c>
      <c r="AG6" s="263">
        <f t="shared" si="5"/>
        <v>2584021.2199999997</v>
      </c>
      <c r="AH6" s="244">
        <f t="shared" si="6"/>
        <v>-113684.00999999978</v>
      </c>
    </row>
    <row r="7" spans="1:34" x14ac:dyDescent="0.25">
      <c r="A7" s="248" t="s">
        <v>267</v>
      </c>
      <c r="B7" s="248" t="s">
        <v>0</v>
      </c>
      <c r="C7" s="257">
        <v>7233</v>
      </c>
      <c r="D7" s="257" t="s">
        <v>588</v>
      </c>
      <c r="E7" t="s">
        <v>2503</v>
      </c>
      <c r="F7" s="297">
        <v>1515526.12</v>
      </c>
      <c r="G7" s="297">
        <v>86281.05</v>
      </c>
      <c r="H7" s="297">
        <v>39879.31</v>
      </c>
      <c r="I7">
        <v>3</v>
      </c>
      <c r="J7">
        <v>296321.74</v>
      </c>
      <c r="M7" s="297">
        <v>0</v>
      </c>
      <c r="O7">
        <v>-301857.08</v>
      </c>
      <c r="P7">
        <v>462007.2</v>
      </c>
      <c r="Q7">
        <v>1481598.18</v>
      </c>
      <c r="R7" s="297">
        <v>1191224.01</v>
      </c>
      <c r="S7" s="297">
        <v>1318350</v>
      </c>
      <c r="T7" s="297">
        <v>1126.78</v>
      </c>
      <c r="U7" s="297">
        <v>1590820</v>
      </c>
      <c r="W7">
        <v>2009449</v>
      </c>
      <c r="X7">
        <v>7210</v>
      </c>
      <c r="Z7">
        <v>1408746.37</v>
      </c>
      <c r="AA7">
        <v>17952.5</v>
      </c>
      <c r="AC7" s="242">
        <f t="shared" si="1"/>
        <v>1641686.4800000002</v>
      </c>
      <c r="AD7" s="249">
        <f t="shared" si="2"/>
        <v>0</v>
      </c>
      <c r="AE7" s="262">
        <f t="shared" si="3"/>
        <v>1641686.4800000002</v>
      </c>
      <c r="AF7" s="263">
        <f t="shared" si="4"/>
        <v>4101520.7899999996</v>
      </c>
      <c r="AG7" s="263">
        <f t="shared" si="5"/>
        <v>3443357.87</v>
      </c>
      <c r="AH7" s="244">
        <f t="shared" si="6"/>
        <v>658162.91999999946</v>
      </c>
    </row>
    <row r="8" spans="1:34" x14ac:dyDescent="0.25">
      <c r="A8" s="248" t="s">
        <v>267</v>
      </c>
      <c r="B8" s="248" t="s">
        <v>0</v>
      </c>
      <c r="C8" s="257">
        <v>5081</v>
      </c>
      <c r="D8" s="257" t="s">
        <v>589</v>
      </c>
      <c r="E8" t="s">
        <v>2504</v>
      </c>
      <c r="F8" s="297">
        <v>944112.82</v>
      </c>
      <c r="G8" s="297">
        <v>107962.68</v>
      </c>
      <c r="H8" s="297">
        <v>78806.240000000005</v>
      </c>
      <c r="I8">
        <v>3</v>
      </c>
      <c r="J8">
        <v>895794.04</v>
      </c>
      <c r="M8" s="297">
        <v>0</v>
      </c>
      <c r="O8">
        <v>-1615883.46</v>
      </c>
      <c r="P8">
        <v>211072.74</v>
      </c>
      <c r="Q8">
        <v>3577514.61</v>
      </c>
      <c r="R8" s="297">
        <v>1122276.76</v>
      </c>
      <c r="S8" s="297">
        <v>179391</v>
      </c>
      <c r="T8" s="297">
        <v>1299.98</v>
      </c>
      <c r="U8" s="297">
        <v>873440</v>
      </c>
      <c r="W8">
        <v>1335194</v>
      </c>
      <c r="Z8">
        <v>654062.93000000005</v>
      </c>
      <c r="AA8">
        <v>37525.919999999998</v>
      </c>
      <c r="AC8" s="242">
        <f t="shared" si="1"/>
        <v>1130881.74</v>
      </c>
      <c r="AD8" s="249">
        <f t="shared" si="2"/>
        <v>0</v>
      </c>
      <c r="AE8" s="262">
        <f t="shared" si="3"/>
        <v>1130881.74</v>
      </c>
      <c r="AF8" s="263">
        <f t="shared" si="4"/>
        <v>2176407.7400000002</v>
      </c>
      <c r="AG8" s="263">
        <f t="shared" si="5"/>
        <v>2026782.85</v>
      </c>
      <c r="AH8" s="244">
        <f t="shared" si="6"/>
        <v>149624.89000000013</v>
      </c>
    </row>
    <row r="9" spans="1:34" x14ac:dyDescent="0.25">
      <c r="A9" s="248" t="s">
        <v>267</v>
      </c>
      <c r="B9" s="248" t="s">
        <v>0</v>
      </c>
      <c r="C9" s="257">
        <v>1868</v>
      </c>
      <c r="D9" s="257" t="s">
        <v>590</v>
      </c>
      <c r="E9" t="s">
        <v>2505</v>
      </c>
      <c r="F9" s="297">
        <v>541466.9</v>
      </c>
      <c r="G9" s="297">
        <v>1443.99</v>
      </c>
      <c r="H9" s="297">
        <v>21426.34</v>
      </c>
      <c r="I9">
        <v>122606.31</v>
      </c>
      <c r="J9">
        <v>218655.21</v>
      </c>
      <c r="M9" s="297">
        <v>0</v>
      </c>
      <c r="O9">
        <v>859141.36</v>
      </c>
      <c r="P9">
        <v>91594.76</v>
      </c>
      <c r="Q9">
        <v>80851.62</v>
      </c>
      <c r="R9" s="297">
        <v>423720.01</v>
      </c>
      <c r="S9" s="297">
        <v>86600</v>
      </c>
      <c r="T9" s="297">
        <v>545.49</v>
      </c>
      <c r="U9" s="297">
        <v>345680</v>
      </c>
      <c r="W9">
        <v>476009</v>
      </c>
      <c r="Z9">
        <v>319678.69</v>
      </c>
      <c r="AA9">
        <v>84596.800000000003</v>
      </c>
      <c r="AC9" s="242">
        <f t="shared" si="1"/>
        <v>564337.23</v>
      </c>
      <c r="AD9" s="249">
        <f t="shared" si="2"/>
        <v>0</v>
      </c>
      <c r="AE9" s="262">
        <f t="shared" si="3"/>
        <v>564337.23</v>
      </c>
      <c r="AF9" s="263">
        <f t="shared" si="4"/>
        <v>856545.5</v>
      </c>
      <c r="AG9" s="263">
        <f t="shared" si="5"/>
        <v>880284.49</v>
      </c>
      <c r="AH9" s="244">
        <f t="shared" si="6"/>
        <v>-23738.989999999991</v>
      </c>
    </row>
    <row r="10" spans="1:34" x14ac:dyDescent="0.25">
      <c r="A10" s="248" t="s">
        <v>267</v>
      </c>
      <c r="B10" s="248" t="s">
        <v>0</v>
      </c>
      <c r="C10" s="257">
        <v>7126</v>
      </c>
      <c r="D10" s="257" t="s">
        <v>591</v>
      </c>
      <c r="E10" t="s">
        <v>2506</v>
      </c>
      <c r="F10" s="297">
        <v>1110964.98</v>
      </c>
      <c r="G10" s="297">
        <v>33888.6</v>
      </c>
      <c r="H10" s="297">
        <v>222932.64</v>
      </c>
      <c r="I10">
        <v>929986.3</v>
      </c>
      <c r="J10">
        <v>1096155.52</v>
      </c>
      <c r="M10" s="297">
        <v>0</v>
      </c>
      <c r="O10">
        <v>924779.47</v>
      </c>
      <c r="P10">
        <v>260352.19</v>
      </c>
      <c r="Q10">
        <v>2359303.7200000002</v>
      </c>
      <c r="R10" s="297">
        <v>923978.23</v>
      </c>
      <c r="S10" s="297">
        <v>418300</v>
      </c>
      <c r="T10" s="297">
        <v>1034.54</v>
      </c>
      <c r="U10" s="297">
        <v>1420160</v>
      </c>
      <c r="W10">
        <v>1735856</v>
      </c>
      <c r="X10">
        <v>6466.56</v>
      </c>
      <c r="Y10">
        <v>35340</v>
      </c>
      <c r="Z10">
        <v>721949.23</v>
      </c>
      <c r="AA10">
        <v>245968.32</v>
      </c>
      <c r="AC10" s="242">
        <f t="shared" si="1"/>
        <v>1367786.2200000002</v>
      </c>
      <c r="AD10" s="249">
        <f t="shared" si="2"/>
        <v>0</v>
      </c>
      <c r="AE10" s="262">
        <f t="shared" si="3"/>
        <v>1367786.2200000002</v>
      </c>
      <c r="AF10" s="263">
        <f t="shared" si="4"/>
        <v>2763472.77</v>
      </c>
      <c r="AG10" s="263">
        <f t="shared" si="5"/>
        <v>2745580.11</v>
      </c>
      <c r="AH10" s="244">
        <f t="shared" si="6"/>
        <v>17892.660000000149</v>
      </c>
    </row>
    <row r="11" spans="1:34" x14ac:dyDescent="0.25">
      <c r="A11" s="248" t="s">
        <v>267</v>
      </c>
      <c r="B11" s="248" t="s">
        <v>0</v>
      </c>
      <c r="C11" s="257">
        <v>2671</v>
      </c>
      <c r="D11" s="257" t="s">
        <v>592</v>
      </c>
      <c r="E11" t="s">
        <v>2507</v>
      </c>
      <c r="F11" s="297">
        <v>851196.23</v>
      </c>
      <c r="G11" s="297">
        <v>5052.2</v>
      </c>
      <c r="H11" s="297">
        <v>12484.56</v>
      </c>
      <c r="I11">
        <v>700627.3</v>
      </c>
      <c r="J11">
        <v>163519.91</v>
      </c>
      <c r="M11" s="297">
        <v>0</v>
      </c>
      <c r="O11">
        <v>-706462.6</v>
      </c>
      <c r="P11">
        <v>155895.45000000001</v>
      </c>
      <c r="Q11">
        <v>2243800.1</v>
      </c>
      <c r="R11" s="297">
        <v>498511.17</v>
      </c>
      <c r="S11" s="297">
        <v>366790</v>
      </c>
      <c r="T11" s="297">
        <v>711.34</v>
      </c>
      <c r="U11" s="297">
        <v>870800</v>
      </c>
      <c r="W11">
        <v>1082162</v>
      </c>
      <c r="Z11">
        <v>424674.3</v>
      </c>
      <c r="AA11">
        <v>36378.959999999999</v>
      </c>
      <c r="AC11" s="242">
        <f t="shared" si="1"/>
        <v>868732.99</v>
      </c>
      <c r="AD11" s="249">
        <f t="shared" si="2"/>
        <v>0</v>
      </c>
      <c r="AE11" s="262">
        <f t="shared" si="3"/>
        <v>868732.99</v>
      </c>
      <c r="AF11" s="263">
        <f t="shared" si="4"/>
        <v>1736812.5099999998</v>
      </c>
      <c r="AG11" s="263">
        <f t="shared" si="5"/>
        <v>1543215.26</v>
      </c>
      <c r="AH11" s="244">
        <f t="shared" si="6"/>
        <v>193597.24999999977</v>
      </c>
    </row>
    <row r="12" spans="1:34" ht="13.5" customHeight="1" x14ac:dyDescent="0.25">
      <c r="A12" s="248" t="s">
        <v>267</v>
      </c>
      <c r="B12" s="248" t="s">
        <v>0</v>
      </c>
      <c r="C12" s="257">
        <v>4454</v>
      </c>
      <c r="D12" s="257" t="s">
        <v>593</v>
      </c>
      <c r="E12" t="s">
        <v>2508</v>
      </c>
      <c r="F12" s="297">
        <v>1696061.62</v>
      </c>
      <c r="G12" s="297">
        <v>55480.800000000003</v>
      </c>
      <c r="H12" s="297">
        <v>201502.58</v>
      </c>
      <c r="I12">
        <v>3</v>
      </c>
      <c r="J12">
        <v>214427.46</v>
      </c>
      <c r="M12" s="297">
        <v>0</v>
      </c>
      <c r="O12">
        <v>-1196332.52</v>
      </c>
      <c r="P12">
        <v>229747.12</v>
      </c>
      <c r="Q12">
        <v>2541297.98</v>
      </c>
      <c r="R12" s="297">
        <v>781699.09</v>
      </c>
      <c r="S12" s="297">
        <v>823800</v>
      </c>
      <c r="T12" s="297">
        <v>1202.04</v>
      </c>
      <c r="U12" s="297">
        <v>1080880</v>
      </c>
      <c r="W12">
        <v>1315836</v>
      </c>
      <c r="X12">
        <v>4500</v>
      </c>
      <c r="Z12">
        <v>594662.77</v>
      </c>
      <c r="AA12">
        <v>14444.48</v>
      </c>
      <c r="AC12" s="242">
        <f t="shared" si="1"/>
        <v>1953045.0000000002</v>
      </c>
      <c r="AD12" s="249">
        <f t="shared" si="2"/>
        <v>0</v>
      </c>
      <c r="AE12" s="262">
        <f t="shared" si="3"/>
        <v>1953045.0000000002</v>
      </c>
      <c r="AF12" s="263">
        <f t="shared" si="4"/>
        <v>2687581.13</v>
      </c>
      <c r="AG12" s="263">
        <f t="shared" si="5"/>
        <v>1929443.25</v>
      </c>
      <c r="AH12" s="244">
        <f t="shared" si="6"/>
        <v>758137.87999999989</v>
      </c>
    </row>
    <row r="13" spans="1:34" x14ac:dyDescent="0.25">
      <c r="A13" s="248" t="s">
        <v>267</v>
      </c>
      <c r="B13" s="248" t="s">
        <v>0</v>
      </c>
      <c r="C13" s="257">
        <v>3077</v>
      </c>
      <c r="D13" s="257" t="s">
        <v>594</v>
      </c>
      <c r="E13" t="s">
        <v>2509</v>
      </c>
      <c r="F13" s="297">
        <v>451834.03</v>
      </c>
      <c r="G13" s="297">
        <v>12151.28</v>
      </c>
      <c r="H13" s="297">
        <v>42309.01</v>
      </c>
      <c r="I13">
        <v>1721758.18</v>
      </c>
      <c r="J13">
        <v>217445.05</v>
      </c>
      <c r="O13">
        <v>-155032.76</v>
      </c>
      <c r="P13">
        <v>63682.58</v>
      </c>
      <c r="Q13">
        <v>2357450.56</v>
      </c>
      <c r="R13" s="297">
        <v>574564.1</v>
      </c>
      <c r="T13" s="297">
        <v>360.56</v>
      </c>
      <c r="U13" s="297">
        <v>336560</v>
      </c>
      <c r="V13" s="297">
        <v>1850</v>
      </c>
      <c r="W13">
        <v>461886</v>
      </c>
      <c r="Z13">
        <v>177484.61</v>
      </c>
      <c r="AA13">
        <v>63416.88</v>
      </c>
      <c r="AC13" s="242">
        <f t="shared" si="1"/>
        <v>506294.32000000007</v>
      </c>
      <c r="AD13" s="249">
        <f t="shared" si="2"/>
        <v>0</v>
      </c>
      <c r="AE13" s="262">
        <f t="shared" si="3"/>
        <v>506294.32000000007</v>
      </c>
      <c r="AF13" s="263">
        <f t="shared" si="4"/>
        <v>913334.66</v>
      </c>
      <c r="AG13" s="263">
        <f t="shared" si="5"/>
        <v>702787.49</v>
      </c>
      <c r="AH13" s="244">
        <f t="shared" si="6"/>
        <v>210547.17000000004</v>
      </c>
    </row>
    <row r="14" spans="1:34" x14ac:dyDescent="0.25">
      <c r="A14" s="248" t="s">
        <v>267</v>
      </c>
      <c r="B14" s="248" t="s">
        <v>0</v>
      </c>
      <c r="C14" s="257">
        <v>2778</v>
      </c>
      <c r="D14" s="257" t="s">
        <v>595</v>
      </c>
      <c r="E14" t="s">
        <v>2510</v>
      </c>
      <c r="F14" s="297">
        <v>604888</v>
      </c>
      <c r="G14" s="297">
        <v>20512.3</v>
      </c>
      <c r="H14" s="297">
        <v>96066.76</v>
      </c>
      <c r="I14">
        <v>660830.68000000005</v>
      </c>
      <c r="J14">
        <v>324393.01</v>
      </c>
      <c r="M14" s="297">
        <v>0</v>
      </c>
      <c r="O14">
        <v>-1807595.1</v>
      </c>
      <c r="P14">
        <v>99674.36</v>
      </c>
      <c r="Q14">
        <v>3416597.09</v>
      </c>
      <c r="R14" s="297">
        <v>634060.93000000005</v>
      </c>
      <c r="T14" s="297">
        <v>535.12</v>
      </c>
      <c r="U14" s="297">
        <v>846000</v>
      </c>
      <c r="W14">
        <v>1075744</v>
      </c>
      <c r="Z14">
        <v>89932.05</v>
      </c>
      <c r="AA14">
        <v>199536.39</v>
      </c>
      <c r="AC14" s="242">
        <f t="shared" si="1"/>
        <v>721467.06</v>
      </c>
      <c r="AD14" s="249">
        <f t="shared" si="2"/>
        <v>0</v>
      </c>
      <c r="AE14" s="262">
        <f t="shared" si="3"/>
        <v>721467.06</v>
      </c>
      <c r="AF14" s="263">
        <f t="shared" si="4"/>
        <v>1480596.05</v>
      </c>
      <c r="AG14" s="263">
        <f t="shared" si="5"/>
        <v>1365212.44</v>
      </c>
      <c r="AH14" s="244">
        <f t="shared" si="6"/>
        <v>115383.6100000001</v>
      </c>
    </row>
    <row r="15" spans="1:34" x14ac:dyDescent="0.25">
      <c r="A15" s="248" t="s">
        <v>267</v>
      </c>
      <c r="B15" s="248" t="s">
        <v>0</v>
      </c>
      <c r="C15" s="257">
        <v>4143</v>
      </c>
      <c r="D15" s="257" t="s">
        <v>596</v>
      </c>
      <c r="E15" t="s">
        <v>2511</v>
      </c>
      <c r="F15" s="297">
        <v>1344230.46</v>
      </c>
      <c r="G15" s="297">
        <v>156929.9</v>
      </c>
      <c r="H15" s="297">
        <v>-40408.870000000003</v>
      </c>
      <c r="I15">
        <v>2007397.37</v>
      </c>
      <c r="J15">
        <v>332995.06</v>
      </c>
      <c r="M15" s="297">
        <v>0</v>
      </c>
      <c r="O15">
        <v>306020.83</v>
      </c>
      <c r="P15">
        <v>203243.82</v>
      </c>
      <c r="Q15">
        <v>3110817.16</v>
      </c>
      <c r="R15" s="297">
        <v>1225085.08</v>
      </c>
      <c r="S15" s="297">
        <v>252000</v>
      </c>
      <c r="T15" s="297">
        <v>1305.26</v>
      </c>
      <c r="U15" s="297">
        <v>966080</v>
      </c>
      <c r="W15">
        <v>1218162</v>
      </c>
      <c r="Z15">
        <v>782176.53</v>
      </c>
      <c r="AA15">
        <v>104688.16</v>
      </c>
      <c r="AC15" s="242">
        <f t="shared" si="1"/>
        <v>1460751.4899999998</v>
      </c>
      <c r="AD15" s="249">
        <f t="shared" si="2"/>
        <v>0</v>
      </c>
      <c r="AE15" s="262">
        <f t="shared" si="3"/>
        <v>1460751.4899999998</v>
      </c>
      <c r="AF15" s="263">
        <f t="shared" si="4"/>
        <v>2444470.34</v>
      </c>
      <c r="AG15" s="263">
        <f t="shared" si="5"/>
        <v>2105026.69</v>
      </c>
      <c r="AH15" s="244">
        <f t="shared" si="6"/>
        <v>339443.64999999991</v>
      </c>
    </row>
    <row r="16" spans="1:34" x14ac:dyDescent="0.25">
      <c r="A16" s="248" t="s">
        <v>267</v>
      </c>
      <c r="B16" s="248" t="s">
        <v>0</v>
      </c>
      <c r="C16" s="257">
        <v>5018</v>
      </c>
      <c r="D16" s="257" t="s">
        <v>597</v>
      </c>
      <c r="E16" t="s">
        <v>2512</v>
      </c>
      <c r="F16" s="297">
        <v>863214.77</v>
      </c>
      <c r="G16" s="297">
        <v>26634.45</v>
      </c>
      <c r="H16" s="297">
        <v>84351.71</v>
      </c>
      <c r="I16">
        <v>1353748.46</v>
      </c>
      <c r="J16">
        <v>535929.32999999996</v>
      </c>
      <c r="M16" s="297">
        <v>0</v>
      </c>
      <c r="O16">
        <v>-1465393.28</v>
      </c>
      <c r="P16">
        <v>158506.38</v>
      </c>
      <c r="Q16">
        <v>4381554.71</v>
      </c>
      <c r="R16" s="297">
        <v>925923.02</v>
      </c>
      <c r="T16" s="297">
        <v>961.95</v>
      </c>
      <c r="U16" s="297">
        <v>1162080</v>
      </c>
      <c r="W16">
        <v>1378388</v>
      </c>
      <c r="X16">
        <v>22032</v>
      </c>
      <c r="Z16">
        <v>534363.4</v>
      </c>
      <c r="AA16">
        <v>144400.66</v>
      </c>
      <c r="AC16" s="242">
        <f t="shared" si="1"/>
        <v>974200.92999999993</v>
      </c>
      <c r="AD16" s="249">
        <f t="shared" si="2"/>
        <v>0</v>
      </c>
      <c r="AE16" s="262">
        <f t="shared" si="3"/>
        <v>974200.92999999993</v>
      </c>
      <c r="AF16" s="263">
        <f t="shared" si="4"/>
        <v>2088964.97</v>
      </c>
      <c r="AG16" s="263">
        <f t="shared" si="5"/>
        <v>2079184.0599999998</v>
      </c>
      <c r="AH16" s="244">
        <f t="shared" si="6"/>
        <v>9780.910000000149</v>
      </c>
    </row>
    <row r="17" spans="1:34" x14ac:dyDescent="0.25">
      <c r="A17" s="248" t="s">
        <v>267</v>
      </c>
      <c r="B17" s="248" t="s">
        <v>0</v>
      </c>
      <c r="C17" s="257">
        <v>3532</v>
      </c>
      <c r="D17" s="257" t="s">
        <v>598</v>
      </c>
      <c r="E17" t="s">
        <v>2513</v>
      </c>
      <c r="F17" s="297">
        <v>917549.9</v>
      </c>
      <c r="G17" s="297">
        <v>23270.799999999999</v>
      </c>
      <c r="H17" s="297">
        <v>79617.16</v>
      </c>
      <c r="I17">
        <v>6</v>
      </c>
      <c r="J17">
        <v>193634.73</v>
      </c>
      <c r="M17" s="297">
        <v>0</v>
      </c>
      <c r="O17">
        <v>-1252991.06</v>
      </c>
      <c r="P17">
        <v>97481.69</v>
      </c>
      <c r="Q17">
        <v>2824820.87</v>
      </c>
      <c r="R17" s="297">
        <v>744185.92</v>
      </c>
      <c r="T17" s="297">
        <v>1330.29</v>
      </c>
      <c r="U17" s="297">
        <v>1101840</v>
      </c>
      <c r="W17">
        <v>1440582</v>
      </c>
      <c r="Z17">
        <v>622498.61</v>
      </c>
      <c r="AA17">
        <v>50558.51</v>
      </c>
      <c r="AC17" s="242">
        <f t="shared" si="1"/>
        <v>1020437.8600000001</v>
      </c>
      <c r="AD17" s="249">
        <f t="shared" si="2"/>
        <v>0</v>
      </c>
      <c r="AE17" s="262">
        <f t="shared" si="3"/>
        <v>1020437.8600000001</v>
      </c>
      <c r="AF17" s="263">
        <f t="shared" si="4"/>
        <v>1847356.21</v>
      </c>
      <c r="AG17" s="263">
        <f t="shared" si="5"/>
        <v>2113639.1199999996</v>
      </c>
      <c r="AH17" s="244">
        <f t="shared" si="6"/>
        <v>-266282.90999999968</v>
      </c>
    </row>
    <row r="18" spans="1:34" x14ac:dyDescent="0.25">
      <c r="A18" s="248" t="s">
        <v>267</v>
      </c>
      <c r="B18" s="248" t="s">
        <v>0</v>
      </c>
      <c r="C18" s="257">
        <v>5707</v>
      </c>
      <c r="D18" s="257" t="s">
        <v>599</v>
      </c>
      <c r="E18" t="s">
        <v>2514</v>
      </c>
      <c r="F18" s="297">
        <v>893203.37</v>
      </c>
      <c r="G18" s="297">
        <v>12838.45</v>
      </c>
      <c r="H18" s="297">
        <v>50659.37</v>
      </c>
      <c r="I18">
        <v>12410.2</v>
      </c>
      <c r="J18">
        <v>341318.95</v>
      </c>
      <c r="M18" s="297">
        <v>0</v>
      </c>
      <c r="O18">
        <v>-886470.27</v>
      </c>
      <c r="P18">
        <v>258716.19</v>
      </c>
      <c r="Q18">
        <v>2287611.84</v>
      </c>
      <c r="R18" s="297">
        <v>1105624.6299999999</v>
      </c>
      <c r="S18" s="297">
        <v>-110000</v>
      </c>
      <c r="T18" s="297">
        <v>1186.58</v>
      </c>
      <c r="U18" s="297">
        <v>913360</v>
      </c>
      <c r="W18">
        <v>1419291.75</v>
      </c>
      <c r="Z18">
        <v>618257.43999999994</v>
      </c>
      <c r="AA18">
        <v>16049.44</v>
      </c>
      <c r="AC18" s="242">
        <f t="shared" si="1"/>
        <v>956701.19</v>
      </c>
      <c r="AD18" s="249">
        <f t="shared" si="2"/>
        <v>0</v>
      </c>
      <c r="AE18" s="262">
        <f t="shared" si="3"/>
        <v>956701.19</v>
      </c>
      <c r="AF18" s="263">
        <f t="shared" si="4"/>
        <v>1910171.21</v>
      </c>
      <c r="AG18" s="263">
        <f t="shared" si="5"/>
        <v>2053598.63</v>
      </c>
      <c r="AH18" s="244">
        <f t="shared" si="6"/>
        <v>-143427.41999999993</v>
      </c>
    </row>
    <row r="19" spans="1:34" x14ac:dyDescent="0.25">
      <c r="A19" s="248" t="s">
        <v>267</v>
      </c>
      <c r="B19" s="248" t="s">
        <v>0</v>
      </c>
      <c r="C19" s="257">
        <v>3845</v>
      </c>
      <c r="D19" s="257" t="s">
        <v>600</v>
      </c>
      <c r="E19" t="s">
        <v>2515</v>
      </c>
      <c r="F19" s="297">
        <v>841863.16</v>
      </c>
      <c r="G19" s="297">
        <v>9997.2000000000007</v>
      </c>
      <c r="H19" s="297">
        <v>66981.58</v>
      </c>
      <c r="I19">
        <v>10004</v>
      </c>
      <c r="J19">
        <v>119117.25</v>
      </c>
      <c r="M19" s="297">
        <v>0</v>
      </c>
      <c r="O19">
        <v>-1704007.85</v>
      </c>
      <c r="P19">
        <v>2199.52</v>
      </c>
      <c r="Q19">
        <v>2658489.6</v>
      </c>
      <c r="R19" s="297">
        <v>831477.54</v>
      </c>
      <c r="T19" s="297">
        <v>954.55</v>
      </c>
      <c r="U19" s="297">
        <v>1757680</v>
      </c>
      <c r="V19" s="297">
        <v>28000</v>
      </c>
      <c r="W19">
        <v>1919508</v>
      </c>
      <c r="Z19">
        <v>437048.97</v>
      </c>
      <c r="AA19">
        <v>7923.2</v>
      </c>
      <c r="AC19" s="242">
        <f t="shared" si="1"/>
        <v>918841.94</v>
      </c>
      <c r="AD19" s="249">
        <f t="shared" si="2"/>
        <v>0</v>
      </c>
      <c r="AE19" s="262">
        <f t="shared" si="3"/>
        <v>918841.94</v>
      </c>
      <c r="AF19" s="263">
        <f t="shared" si="4"/>
        <v>2618112.09</v>
      </c>
      <c r="AG19" s="263">
        <f t="shared" si="5"/>
        <v>2364480.17</v>
      </c>
      <c r="AH19" s="244">
        <f t="shared" si="6"/>
        <v>253631.91999999993</v>
      </c>
    </row>
    <row r="20" spans="1:34" x14ac:dyDescent="0.25">
      <c r="A20" s="248" t="s">
        <v>267</v>
      </c>
      <c r="B20" s="248" t="s">
        <v>0</v>
      </c>
      <c r="C20" s="257">
        <v>2875</v>
      </c>
      <c r="D20" s="257" t="s">
        <v>601</v>
      </c>
      <c r="E20" t="s">
        <v>2516</v>
      </c>
      <c r="F20" s="297">
        <v>953813.95</v>
      </c>
      <c r="G20" s="297">
        <v>23667.25</v>
      </c>
      <c r="H20" s="297">
        <v>31707.01</v>
      </c>
      <c r="I20">
        <v>3916448.9</v>
      </c>
      <c r="J20">
        <v>190228.43</v>
      </c>
      <c r="M20" s="297">
        <v>0</v>
      </c>
      <c r="O20">
        <v>4501432.5199999996</v>
      </c>
      <c r="P20">
        <v>185762.05</v>
      </c>
      <c r="Q20">
        <v>712043.8</v>
      </c>
      <c r="R20" s="297">
        <v>533771.78</v>
      </c>
      <c r="U20" s="297">
        <v>987920</v>
      </c>
      <c r="W20">
        <v>1235131</v>
      </c>
      <c r="X20">
        <v>2960</v>
      </c>
      <c r="Z20">
        <v>297430.73</v>
      </c>
      <c r="AA20">
        <v>117392.88</v>
      </c>
      <c r="AC20" s="242">
        <f t="shared" si="1"/>
        <v>1009188.21</v>
      </c>
      <c r="AD20" s="249">
        <f t="shared" si="2"/>
        <v>0</v>
      </c>
      <c r="AE20" s="262">
        <f t="shared" si="3"/>
        <v>1009188.21</v>
      </c>
      <c r="AF20" s="263">
        <f t="shared" si="4"/>
        <v>1521691.78</v>
      </c>
      <c r="AG20" s="263">
        <f t="shared" si="5"/>
        <v>1652914.6099999999</v>
      </c>
      <c r="AH20" s="244">
        <f t="shared" si="6"/>
        <v>-131222.82999999984</v>
      </c>
    </row>
    <row r="21" spans="1:34" x14ac:dyDescent="0.25">
      <c r="A21" s="248" t="s">
        <v>267</v>
      </c>
      <c r="B21" s="248" t="s">
        <v>0</v>
      </c>
      <c r="C21" s="257">
        <v>3123</v>
      </c>
      <c r="D21" s="257" t="s">
        <v>602</v>
      </c>
      <c r="E21" t="s">
        <v>2517</v>
      </c>
      <c r="F21" s="297">
        <v>522847.97</v>
      </c>
      <c r="G21" s="297">
        <v>19657.3</v>
      </c>
      <c r="H21" s="297">
        <v>38099.33</v>
      </c>
      <c r="I21">
        <v>145973.06</v>
      </c>
      <c r="J21">
        <v>368713.48</v>
      </c>
      <c r="M21" s="297">
        <v>0</v>
      </c>
      <c r="O21">
        <v>-3086676.26</v>
      </c>
      <c r="P21">
        <v>135346.35</v>
      </c>
      <c r="Q21">
        <v>4272663.5999999996</v>
      </c>
      <c r="R21" s="297">
        <v>579001.66</v>
      </c>
      <c r="T21" s="297">
        <v>607.13</v>
      </c>
      <c r="U21" s="297">
        <v>953680</v>
      </c>
      <c r="W21">
        <v>1110508</v>
      </c>
      <c r="Y21">
        <v>18680</v>
      </c>
      <c r="Z21">
        <v>357734.34</v>
      </c>
      <c r="AA21">
        <v>120671.6</v>
      </c>
      <c r="AC21" s="242">
        <f t="shared" si="1"/>
        <v>580604.6</v>
      </c>
      <c r="AD21" s="249">
        <f t="shared" si="2"/>
        <v>0</v>
      </c>
      <c r="AE21" s="262">
        <f t="shared" si="3"/>
        <v>580604.6</v>
      </c>
      <c r="AF21" s="263">
        <f t="shared" si="4"/>
        <v>1533288.79</v>
      </c>
      <c r="AG21" s="263">
        <f t="shared" si="5"/>
        <v>1607593.9400000002</v>
      </c>
      <c r="AH21" s="244">
        <f t="shared" si="6"/>
        <v>-74305.15000000014</v>
      </c>
    </row>
    <row r="22" spans="1:34" x14ac:dyDescent="0.25">
      <c r="A22" s="248" t="s">
        <v>267</v>
      </c>
      <c r="B22" s="248" t="s">
        <v>0</v>
      </c>
      <c r="C22" s="257">
        <v>3601</v>
      </c>
      <c r="D22" s="257" t="s">
        <v>603</v>
      </c>
      <c r="E22" t="s">
        <v>2518</v>
      </c>
      <c r="F22" s="297">
        <v>938556.81</v>
      </c>
      <c r="G22" s="297">
        <v>800</v>
      </c>
      <c r="H22" s="297">
        <v>24274.53</v>
      </c>
      <c r="I22">
        <v>962672.04</v>
      </c>
      <c r="J22">
        <v>388130.4</v>
      </c>
      <c r="M22" s="297">
        <v>0</v>
      </c>
      <c r="O22">
        <v>284081.45</v>
      </c>
      <c r="P22">
        <v>114076.75</v>
      </c>
      <c r="Q22">
        <v>2054348.01</v>
      </c>
      <c r="R22" s="297">
        <v>756455.27</v>
      </c>
      <c r="T22" s="297">
        <v>1028.9000000000001</v>
      </c>
      <c r="U22" s="297">
        <v>950000</v>
      </c>
      <c r="W22">
        <v>1097792.5</v>
      </c>
      <c r="Z22">
        <v>352674.98</v>
      </c>
      <c r="AA22">
        <v>122809.12</v>
      </c>
      <c r="AC22" s="242">
        <f t="shared" si="1"/>
        <v>963631.34000000008</v>
      </c>
      <c r="AD22" s="249">
        <f t="shared" si="2"/>
        <v>0</v>
      </c>
      <c r="AE22" s="262">
        <f t="shared" si="3"/>
        <v>963631.34000000008</v>
      </c>
      <c r="AF22" s="263">
        <f t="shared" si="4"/>
        <v>1707484.17</v>
      </c>
      <c r="AG22" s="263">
        <f t="shared" si="5"/>
        <v>1573276.6</v>
      </c>
      <c r="AH22" s="244">
        <f t="shared" si="6"/>
        <v>134207.56999999983</v>
      </c>
    </row>
    <row r="23" spans="1:34" x14ac:dyDescent="0.25">
      <c r="A23" s="248" t="s">
        <v>267</v>
      </c>
      <c r="B23" s="248" t="s">
        <v>0</v>
      </c>
      <c r="C23" s="257">
        <v>3870</v>
      </c>
      <c r="D23" s="257" t="s">
        <v>604</v>
      </c>
      <c r="E23" t="s">
        <v>2579</v>
      </c>
      <c r="F23" s="297">
        <v>2039879.31</v>
      </c>
      <c r="G23" s="297">
        <v>68634.649999999994</v>
      </c>
      <c r="H23" s="297">
        <v>8148.94</v>
      </c>
      <c r="I23">
        <v>4</v>
      </c>
      <c r="J23">
        <v>31835.07</v>
      </c>
      <c r="M23" s="297">
        <v>0</v>
      </c>
      <c r="O23">
        <v>-641799.1</v>
      </c>
      <c r="P23">
        <v>268905.13</v>
      </c>
      <c r="Q23">
        <v>2203520.5099999998</v>
      </c>
      <c r="R23" s="297">
        <v>859131.27</v>
      </c>
      <c r="S23" s="297">
        <v>348540</v>
      </c>
      <c r="T23" s="297">
        <v>2042.66</v>
      </c>
      <c r="U23" s="297">
        <v>664160</v>
      </c>
      <c r="V23" s="297">
        <v>1100</v>
      </c>
      <c r="W23">
        <v>1094659</v>
      </c>
      <c r="Z23">
        <v>261249.27</v>
      </c>
      <c r="AA23">
        <v>39500.879999999997</v>
      </c>
      <c r="AC23" s="242">
        <f t="shared" si="1"/>
        <v>2116662.9</v>
      </c>
      <c r="AD23" s="249">
        <f t="shared" si="2"/>
        <v>0</v>
      </c>
      <c r="AE23" s="262">
        <f t="shared" si="3"/>
        <v>2116662.9</v>
      </c>
      <c r="AF23" s="263">
        <f t="shared" si="4"/>
        <v>1874973.93</v>
      </c>
      <c r="AG23" s="263">
        <f t="shared" si="5"/>
        <v>1395409.15</v>
      </c>
      <c r="AH23" s="244">
        <f t="shared" si="6"/>
        <v>479564.78</v>
      </c>
    </row>
    <row r="24" spans="1:34" x14ac:dyDescent="0.25">
      <c r="A24" s="248" t="s">
        <v>271</v>
      </c>
      <c r="B24" s="248" t="s">
        <v>1</v>
      </c>
      <c r="C24" s="257">
        <v>7346</v>
      </c>
      <c r="D24" s="257" t="s">
        <v>605</v>
      </c>
      <c r="E24" t="s">
        <v>2519</v>
      </c>
      <c r="F24" s="297">
        <v>1680764.11</v>
      </c>
      <c r="G24" s="297">
        <v>32042.400000000001</v>
      </c>
      <c r="H24" s="297">
        <v>44340.7</v>
      </c>
      <c r="I24">
        <v>136488.95999999999</v>
      </c>
      <c r="J24">
        <v>1088507.19</v>
      </c>
      <c r="M24" s="297">
        <v>0</v>
      </c>
      <c r="P24">
        <v>308198.49</v>
      </c>
      <c r="Q24">
        <v>2350727.5299999998</v>
      </c>
      <c r="R24" s="297">
        <v>1170905.42</v>
      </c>
      <c r="S24" s="297">
        <v>926920</v>
      </c>
      <c r="T24" s="297">
        <v>1728.42</v>
      </c>
      <c r="U24" s="297">
        <v>1420841.6</v>
      </c>
      <c r="V24" s="297">
        <v>285000</v>
      </c>
      <c r="W24">
        <v>1713727.6</v>
      </c>
      <c r="X24">
        <v>1230</v>
      </c>
      <c r="Y24">
        <v>1288</v>
      </c>
      <c r="Z24">
        <v>1164661.74</v>
      </c>
      <c r="AA24">
        <v>241230.96</v>
      </c>
      <c r="AB24">
        <v>106965</v>
      </c>
      <c r="AC24" s="242">
        <f t="shared" si="1"/>
        <v>1757147.21</v>
      </c>
      <c r="AD24" s="249">
        <f t="shared" si="2"/>
        <v>0</v>
      </c>
      <c r="AE24" s="262">
        <f t="shared" si="3"/>
        <v>1757147.21</v>
      </c>
      <c r="AF24" s="263">
        <f t="shared" si="4"/>
        <v>3805395.44</v>
      </c>
      <c r="AG24" s="263">
        <f t="shared" si="5"/>
        <v>3229103.3</v>
      </c>
      <c r="AH24" s="244">
        <f t="shared" si="6"/>
        <v>576292.14000000013</v>
      </c>
    </row>
    <row r="25" spans="1:34" x14ac:dyDescent="0.25">
      <c r="A25" s="248" t="s">
        <v>271</v>
      </c>
      <c r="B25" s="248" t="s">
        <v>1</v>
      </c>
      <c r="C25" s="257">
        <v>4269</v>
      </c>
      <c r="D25" s="257" t="s">
        <v>606</v>
      </c>
      <c r="E25" t="s">
        <v>2520</v>
      </c>
      <c r="F25" s="297">
        <v>428126.94</v>
      </c>
      <c r="G25" s="297">
        <v>19212.95</v>
      </c>
      <c r="H25" s="297">
        <v>62440.9</v>
      </c>
      <c r="I25">
        <v>1028672.85</v>
      </c>
      <c r="J25">
        <v>392645.34</v>
      </c>
      <c r="M25" s="297">
        <v>0</v>
      </c>
      <c r="P25">
        <v>-1006954.57</v>
      </c>
      <c r="Q25">
        <v>3163898.35</v>
      </c>
      <c r="R25" s="297">
        <v>838444.72</v>
      </c>
      <c r="S25" s="297">
        <v>143600</v>
      </c>
      <c r="T25" s="297">
        <v>298.52999999999997</v>
      </c>
      <c r="U25" s="297">
        <v>1082788</v>
      </c>
      <c r="V25" s="297">
        <v>6712</v>
      </c>
      <c r="W25">
        <v>1312693</v>
      </c>
      <c r="Z25">
        <v>658410.89</v>
      </c>
      <c r="AA25">
        <v>131124.16</v>
      </c>
      <c r="AB25">
        <v>4812</v>
      </c>
      <c r="AC25" s="242">
        <f t="shared" si="1"/>
        <v>509780.79000000004</v>
      </c>
      <c r="AD25" s="249">
        <f t="shared" si="2"/>
        <v>0</v>
      </c>
      <c r="AE25" s="262">
        <f t="shared" si="3"/>
        <v>509780.79000000004</v>
      </c>
      <c r="AF25" s="263">
        <f t="shared" si="4"/>
        <v>2071843.25</v>
      </c>
      <c r="AG25" s="263">
        <f t="shared" si="5"/>
        <v>2107040.0500000003</v>
      </c>
      <c r="AH25" s="244">
        <f t="shared" si="6"/>
        <v>-35196.800000000279</v>
      </c>
    </row>
    <row r="26" spans="1:34" x14ac:dyDescent="0.25">
      <c r="A26" s="248" t="s">
        <v>271</v>
      </c>
      <c r="B26" s="248" t="s">
        <v>1</v>
      </c>
      <c r="C26" s="257">
        <v>7452</v>
      </c>
      <c r="D26" s="257" t="s">
        <v>607</v>
      </c>
      <c r="E26" t="s">
        <v>2521</v>
      </c>
      <c r="F26" s="297">
        <v>1414316.68</v>
      </c>
      <c r="G26" s="297">
        <v>51579.94</v>
      </c>
      <c r="H26" s="297">
        <v>76293.83</v>
      </c>
      <c r="I26">
        <v>1042510.75</v>
      </c>
      <c r="J26">
        <v>715077.27</v>
      </c>
      <c r="M26" s="297">
        <v>35.549999999999997</v>
      </c>
      <c r="P26">
        <v>5210416.46</v>
      </c>
      <c r="Q26">
        <v>-2060186.09</v>
      </c>
      <c r="R26" s="297">
        <v>1175548.3500000001</v>
      </c>
      <c r="S26" s="297">
        <v>288150</v>
      </c>
      <c r="T26" s="297">
        <v>963.02</v>
      </c>
      <c r="U26" s="297">
        <v>1688436</v>
      </c>
      <c r="V26" s="297">
        <v>7771</v>
      </c>
      <c r="W26">
        <v>1903093</v>
      </c>
      <c r="X26">
        <v>2678</v>
      </c>
      <c r="Z26">
        <v>560198.18000000005</v>
      </c>
      <c r="AA26">
        <v>253709.36</v>
      </c>
      <c r="AC26" s="242">
        <f t="shared" si="1"/>
        <v>1542190.45</v>
      </c>
      <c r="AD26" s="249">
        <f t="shared" si="2"/>
        <v>35.549999999999997</v>
      </c>
      <c r="AE26" s="262">
        <f t="shared" si="3"/>
        <v>1542154.9</v>
      </c>
      <c r="AF26" s="263">
        <f t="shared" si="4"/>
        <v>3160868.37</v>
      </c>
      <c r="AG26" s="263">
        <f t="shared" si="5"/>
        <v>2719678.54</v>
      </c>
      <c r="AH26" s="244">
        <f t="shared" si="6"/>
        <v>441189.83000000007</v>
      </c>
    </row>
    <row r="27" spans="1:34" x14ac:dyDescent="0.25">
      <c r="A27" s="248" t="s">
        <v>271</v>
      </c>
      <c r="B27" s="248" t="s">
        <v>1</v>
      </c>
      <c r="C27" s="257">
        <v>5116</v>
      </c>
      <c r="D27" s="257" t="s">
        <v>608</v>
      </c>
      <c r="E27" t="s">
        <v>2522</v>
      </c>
      <c r="F27" s="297">
        <v>977654.25</v>
      </c>
      <c r="G27" s="297">
        <v>22271</v>
      </c>
      <c r="H27" s="297">
        <v>50982.63</v>
      </c>
      <c r="I27">
        <v>397259.98</v>
      </c>
      <c r="J27">
        <v>414285.66</v>
      </c>
      <c r="M27" s="297">
        <v>0</v>
      </c>
      <c r="P27">
        <v>-1035944.96</v>
      </c>
      <c r="Q27">
        <v>2920599.11</v>
      </c>
      <c r="R27" s="297">
        <v>1004198.04</v>
      </c>
      <c r="S27" s="297">
        <v>127910</v>
      </c>
      <c r="T27" s="297">
        <v>848.33</v>
      </c>
      <c r="U27" s="297">
        <v>1654751.2</v>
      </c>
      <c r="W27">
        <v>1895145.2</v>
      </c>
      <c r="X27">
        <v>4858</v>
      </c>
      <c r="Z27">
        <v>635857.48</v>
      </c>
      <c r="AA27">
        <v>147007.51999999999</v>
      </c>
      <c r="AB27">
        <v>600</v>
      </c>
      <c r="AC27" s="242">
        <f t="shared" si="1"/>
        <v>1050907.8799999999</v>
      </c>
      <c r="AD27" s="249">
        <f t="shared" si="2"/>
        <v>0</v>
      </c>
      <c r="AE27" s="262">
        <f t="shared" si="3"/>
        <v>1050907.8799999999</v>
      </c>
      <c r="AF27" s="263">
        <f t="shared" si="4"/>
        <v>2787707.5700000003</v>
      </c>
      <c r="AG27" s="263">
        <f t="shared" si="5"/>
        <v>2683468.1999999997</v>
      </c>
      <c r="AH27" s="244">
        <f t="shared" si="6"/>
        <v>104239.37000000058</v>
      </c>
    </row>
    <row r="28" spans="1:34" x14ac:dyDescent="0.25">
      <c r="A28" s="248" t="s">
        <v>271</v>
      </c>
      <c r="B28" s="248" t="s">
        <v>1</v>
      </c>
      <c r="C28" s="257">
        <v>3330</v>
      </c>
      <c r="D28" s="257" t="s">
        <v>609</v>
      </c>
      <c r="E28" t="s">
        <v>2523</v>
      </c>
      <c r="F28" s="297">
        <v>795043.53</v>
      </c>
      <c r="G28" s="297">
        <v>12879.68</v>
      </c>
      <c r="H28" s="297">
        <v>18940.439999999999</v>
      </c>
      <c r="I28">
        <v>453831.58</v>
      </c>
      <c r="J28">
        <v>205233.12</v>
      </c>
      <c r="M28" s="297">
        <v>0</v>
      </c>
      <c r="P28">
        <v>86444.55</v>
      </c>
      <c r="Q28">
        <v>1187021.07</v>
      </c>
      <c r="R28" s="297">
        <v>851591.24</v>
      </c>
      <c r="S28" s="297">
        <v>148530</v>
      </c>
      <c r="T28" s="297">
        <v>738.35</v>
      </c>
      <c r="U28" s="297">
        <v>1783516</v>
      </c>
      <c r="W28">
        <v>1988235</v>
      </c>
      <c r="X28">
        <v>2366</v>
      </c>
      <c r="Z28">
        <v>354230.98</v>
      </c>
      <c r="AA28">
        <v>95448.08</v>
      </c>
      <c r="AC28" s="242">
        <f t="shared" si="1"/>
        <v>826863.65</v>
      </c>
      <c r="AD28" s="249">
        <f t="shared" si="2"/>
        <v>0</v>
      </c>
      <c r="AE28" s="262">
        <f t="shared" si="3"/>
        <v>826863.65</v>
      </c>
      <c r="AF28" s="263">
        <f t="shared" si="4"/>
        <v>2784375.59</v>
      </c>
      <c r="AG28" s="263">
        <f t="shared" si="5"/>
        <v>2440280.06</v>
      </c>
      <c r="AH28" s="244">
        <f t="shared" si="6"/>
        <v>344095.5299999998</v>
      </c>
    </row>
    <row r="29" spans="1:34" x14ac:dyDescent="0.25">
      <c r="A29" s="248" t="s">
        <v>271</v>
      </c>
      <c r="B29" s="248" t="s">
        <v>1</v>
      </c>
      <c r="C29" s="257">
        <v>3774</v>
      </c>
      <c r="D29" s="257" t="s">
        <v>610</v>
      </c>
      <c r="E29" t="s">
        <v>2524</v>
      </c>
      <c r="F29" s="297">
        <v>742336.24</v>
      </c>
      <c r="G29" s="297">
        <v>65765.149999999994</v>
      </c>
      <c r="H29" s="297">
        <v>71243.990000000005</v>
      </c>
      <c r="I29">
        <v>688498.53</v>
      </c>
      <c r="J29">
        <v>292399.45</v>
      </c>
      <c r="M29" s="297">
        <v>0</v>
      </c>
      <c r="P29">
        <v>-1167968.82</v>
      </c>
      <c r="Q29">
        <v>2650223.29</v>
      </c>
      <c r="R29" s="297">
        <v>846195.1</v>
      </c>
      <c r="S29" s="297">
        <v>271200</v>
      </c>
      <c r="T29" s="297">
        <v>568.19000000000005</v>
      </c>
      <c r="U29" s="297">
        <v>1199968</v>
      </c>
      <c r="V29" s="297">
        <v>107826</v>
      </c>
      <c r="W29">
        <v>1269850</v>
      </c>
      <c r="X29">
        <v>2774</v>
      </c>
      <c r="Z29">
        <v>485144.52</v>
      </c>
      <c r="AA29">
        <v>107331.76</v>
      </c>
      <c r="AC29" s="242">
        <f t="shared" si="1"/>
        <v>879345.38</v>
      </c>
      <c r="AD29" s="249">
        <f t="shared" si="2"/>
        <v>0</v>
      </c>
      <c r="AE29" s="262">
        <f t="shared" si="3"/>
        <v>879345.38</v>
      </c>
      <c r="AF29" s="263">
        <f t="shared" si="4"/>
        <v>2425757.29</v>
      </c>
      <c r="AG29" s="263">
        <f t="shared" si="5"/>
        <v>1865100.28</v>
      </c>
      <c r="AH29" s="244">
        <f t="shared" si="6"/>
        <v>560657.01</v>
      </c>
    </row>
    <row r="30" spans="1:34" x14ac:dyDescent="0.25">
      <c r="A30" s="248" t="s">
        <v>271</v>
      </c>
      <c r="B30" s="248" t="s">
        <v>1</v>
      </c>
      <c r="C30" s="257">
        <v>2996</v>
      </c>
      <c r="D30" s="257" t="s">
        <v>611</v>
      </c>
      <c r="E30" t="s">
        <v>2525</v>
      </c>
      <c r="F30" s="297">
        <v>479049.11</v>
      </c>
      <c r="G30" s="297">
        <v>46375</v>
      </c>
      <c r="H30" s="297">
        <v>160450.25</v>
      </c>
      <c r="I30">
        <v>1826492.84</v>
      </c>
      <c r="J30">
        <v>83365.64</v>
      </c>
      <c r="M30" s="297">
        <v>0</v>
      </c>
      <c r="P30">
        <v>931499.57</v>
      </c>
      <c r="Q30">
        <v>1714501.17</v>
      </c>
      <c r="R30" s="297">
        <v>828571.84</v>
      </c>
      <c r="S30" s="297">
        <v>108500</v>
      </c>
      <c r="T30" s="297">
        <v>593.66999999999996</v>
      </c>
      <c r="U30" s="297">
        <v>506320</v>
      </c>
      <c r="W30">
        <v>761032</v>
      </c>
      <c r="X30">
        <v>2438</v>
      </c>
      <c r="Z30">
        <v>437013.43</v>
      </c>
      <c r="AA30">
        <v>115182.48</v>
      </c>
      <c r="AC30" s="242">
        <f t="shared" si="1"/>
        <v>685874.36</v>
      </c>
      <c r="AD30" s="249">
        <f t="shared" si="2"/>
        <v>0</v>
      </c>
      <c r="AE30" s="262">
        <f t="shared" si="3"/>
        <v>685874.36</v>
      </c>
      <c r="AF30" s="263">
        <f t="shared" si="4"/>
        <v>1443985.51</v>
      </c>
      <c r="AG30" s="263">
        <f t="shared" si="5"/>
        <v>1315665.9099999999</v>
      </c>
      <c r="AH30" s="244">
        <f t="shared" si="6"/>
        <v>128319.60000000009</v>
      </c>
    </row>
    <row r="31" spans="1:34" x14ac:dyDescent="0.25">
      <c r="A31" s="248" t="s">
        <v>271</v>
      </c>
      <c r="B31" s="248" t="s">
        <v>1</v>
      </c>
      <c r="C31" s="257">
        <v>6600</v>
      </c>
      <c r="D31" s="257" t="s">
        <v>612</v>
      </c>
      <c r="E31" t="s">
        <v>2526</v>
      </c>
      <c r="F31" s="297">
        <v>582344.13</v>
      </c>
      <c r="G31" s="297">
        <v>3417.2</v>
      </c>
      <c r="H31" s="297">
        <v>128655.8</v>
      </c>
      <c r="I31">
        <v>639392.21</v>
      </c>
      <c r="J31">
        <v>496402.69</v>
      </c>
      <c r="M31" s="297">
        <v>0</v>
      </c>
      <c r="P31">
        <v>-519891.6</v>
      </c>
      <c r="Q31">
        <v>2482860.59</v>
      </c>
      <c r="R31" s="297">
        <v>888818.27</v>
      </c>
      <c r="U31" s="297">
        <v>1661840</v>
      </c>
      <c r="W31">
        <v>1805422</v>
      </c>
      <c r="Z31">
        <v>509267.97</v>
      </c>
      <c r="AA31">
        <v>163216.16</v>
      </c>
      <c r="AC31" s="242">
        <f t="shared" si="1"/>
        <v>714417.13</v>
      </c>
      <c r="AD31" s="249">
        <f t="shared" si="2"/>
        <v>0</v>
      </c>
      <c r="AE31" s="262">
        <f t="shared" si="3"/>
        <v>714417.13</v>
      </c>
      <c r="AF31" s="263">
        <f t="shared" si="4"/>
        <v>2550658.27</v>
      </c>
      <c r="AG31" s="263">
        <f t="shared" si="5"/>
        <v>2477906.13</v>
      </c>
      <c r="AH31" s="244">
        <f t="shared" si="6"/>
        <v>72752.14000000013</v>
      </c>
    </row>
    <row r="32" spans="1:34" x14ac:dyDescent="0.25">
      <c r="A32" s="248" t="s">
        <v>271</v>
      </c>
      <c r="B32" s="248" t="s">
        <v>1</v>
      </c>
      <c r="C32" s="257">
        <v>2814</v>
      </c>
      <c r="D32" s="257" t="s">
        <v>613</v>
      </c>
      <c r="E32" t="s">
        <v>2527</v>
      </c>
      <c r="F32" s="297">
        <v>461808.65</v>
      </c>
      <c r="G32" s="297">
        <v>15094.88</v>
      </c>
      <c r="H32" s="297">
        <v>102712.96000000001</v>
      </c>
      <c r="I32">
        <v>490417.71</v>
      </c>
      <c r="J32">
        <v>210727.38</v>
      </c>
      <c r="M32" s="297">
        <v>1054</v>
      </c>
      <c r="P32">
        <v>-860982.9</v>
      </c>
      <c r="Q32">
        <v>2102364.12</v>
      </c>
      <c r="R32" s="297">
        <v>713681.69</v>
      </c>
      <c r="T32" s="297">
        <v>390.82</v>
      </c>
      <c r="U32" s="297">
        <v>1042104</v>
      </c>
      <c r="W32">
        <v>1123826</v>
      </c>
      <c r="X32">
        <v>1500</v>
      </c>
      <c r="Z32">
        <v>369304.31</v>
      </c>
      <c r="AA32">
        <v>86269.84</v>
      </c>
      <c r="AC32" s="242">
        <f t="shared" si="1"/>
        <v>579616.49</v>
      </c>
      <c r="AD32" s="249">
        <f t="shared" si="2"/>
        <v>1054</v>
      </c>
      <c r="AE32" s="262">
        <f t="shared" si="3"/>
        <v>578562.49</v>
      </c>
      <c r="AF32" s="263">
        <f t="shared" si="4"/>
        <v>1756176.5099999998</v>
      </c>
      <c r="AG32" s="263">
        <f t="shared" si="5"/>
        <v>1580900.1500000001</v>
      </c>
      <c r="AH32" s="244">
        <f t="shared" si="6"/>
        <v>175276.35999999964</v>
      </c>
    </row>
    <row r="33" spans="1:34" x14ac:dyDescent="0.25">
      <c r="A33" s="248" t="s">
        <v>271</v>
      </c>
      <c r="B33" s="248" t="s">
        <v>1</v>
      </c>
      <c r="C33" s="257">
        <v>5791</v>
      </c>
      <c r="D33" s="257" t="s">
        <v>614</v>
      </c>
      <c r="E33" t="s">
        <v>2528</v>
      </c>
      <c r="F33" s="297">
        <v>505689.46</v>
      </c>
      <c r="G33" s="297">
        <v>4910.82</v>
      </c>
      <c r="H33" s="297">
        <v>214168.4</v>
      </c>
      <c r="I33">
        <v>474215.82</v>
      </c>
      <c r="J33">
        <v>454139.78</v>
      </c>
      <c r="M33" s="297">
        <v>0</v>
      </c>
      <c r="P33">
        <v>732607.43</v>
      </c>
      <c r="Q33">
        <v>923152.19</v>
      </c>
      <c r="R33" s="297">
        <v>947230.19</v>
      </c>
      <c r="T33" s="297">
        <v>329.72</v>
      </c>
      <c r="U33" s="297">
        <v>1648020.8</v>
      </c>
      <c r="V33" s="297">
        <v>4500</v>
      </c>
      <c r="W33">
        <v>1883294.8</v>
      </c>
      <c r="Z33">
        <v>274073.33</v>
      </c>
      <c r="AA33">
        <v>137296.24</v>
      </c>
      <c r="AB33">
        <v>100000</v>
      </c>
      <c r="AC33" s="242">
        <f t="shared" si="1"/>
        <v>724768.68</v>
      </c>
      <c r="AD33" s="249">
        <f t="shared" si="2"/>
        <v>0</v>
      </c>
      <c r="AE33" s="262">
        <f t="shared" si="3"/>
        <v>724768.68</v>
      </c>
      <c r="AF33" s="263">
        <f t="shared" si="4"/>
        <v>2600080.71</v>
      </c>
      <c r="AG33" s="263">
        <f t="shared" si="5"/>
        <v>2394664.37</v>
      </c>
      <c r="AH33" s="244">
        <f t="shared" si="6"/>
        <v>205416.33999999985</v>
      </c>
    </row>
    <row r="34" spans="1:34" x14ac:dyDescent="0.25">
      <c r="A34" s="248" t="s">
        <v>271</v>
      </c>
      <c r="B34" s="248" t="s">
        <v>1</v>
      </c>
      <c r="C34" s="257">
        <v>5865</v>
      </c>
      <c r="D34" s="257" t="s">
        <v>615</v>
      </c>
      <c r="E34" t="s">
        <v>2529</v>
      </c>
      <c r="F34" s="297">
        <v>939769.17</v>
      </c>
      <c r="G34" s="297">
        <v>0</v>
      </c>
      <c r="H34" s="297">
        <v>48411.59</v>
      </c>
      <c r="I34">
        <v>1087306.69</v>
      </c>
      <c r="J34">
        <v>256639.29</v>
      </c>
      <c r="M34" s="297">
        <v>0</v>
      </c>
      <c r="P34">
        <v>-244892.18</v>
      </c>
      <c r="Q34">
        <v>2548141.21</v>
      </c>
      <c r="R34" s="297">
        <v>1043135.88</v>
      </c>
      <c r="S34" s="297">
        <v>426050</v>
      </c>
      <c r="T34" s="297">
        <v>866.77</v>
      </c>
      <c r="U34" s="297">
        <v>1172748</v>
      </c>
      <c r="V34" s="297">
        <v>3822</v>
      </c>
      <c r="W34">
        <v>1425083</v>
      </c>
      <c r="X34">
        <v>2406</v>
      </c>
      <c r="Z34">
        <v>761277.54</v>
      </c>
      <c r="AA34">
        <v>218064.4</v>
      </c>
      <c r="AC34" s="242">
        <f t="shared" si="1"/>
        <v>988180.76</v>
      </c>
      <c r="AD34" s="249">
        <f t="shared" si="2"/>
        <v>0</v>
      </c>
      <c r="AE34" s="262">
        <f t="shared" si="3"/>
        <v>988180.76</v>
      </c>
      <c r="AF34" s="263">
        <f t="shared" si="4"/>
        <v>2646622.65</v>
      </c>
      <c r="AG34" s="263">
        <f t="shared" si="5"/>
        <v>2406830.94</v>
      </c>
      <c r="AH34" s="244">
        <f t="shared" si="6"/>
        <v>239791.70999999996</v>
      </c>
    </row>
    <row r="35" spans="1:34" x14ac:dyDescent="0.25">
      <c r="A35" s="248" t="s">
        <v>271</v>
      </c>
      <c r="B35" s="248" t="s">
        <v>1</v>
      </c>
      <c r="C35" s="257">
        <v>4329</v>
      </c>
      <c r="D35" s="257" t="s">
        <v>616</v>
      </c>
      <c r="E35" t="s">
        <v>2582</v>
      </c>
      <c r="F35" s="297">
        <v>648660.73</v>
      </c>
      <c r="G35" s="297">
        <v>10474.75</v>
      </c>
      <c r="H35" s="297">
        <v>162791.1</v>
      </c>
      <c r="I35">
        <v>560751.51</v>
      </c>
      <c r="J35">
        <v>338644.12</v>
      </c>
      <c r="M35" s="297">
        <v>0</v>
      </c>
      <c r="P35">
        <v>36222.68</v>
      </c>
      <c r="Q35">
        <v>1650244.41</v>
      </c>
      <c r="R35" s="297">
        <v>788644.8</v>
      </c>
      <c r="U35" s="297">
        <v>1023308</v>
      </c>
      <c r="W35">
        <v>1105251</v>
      </c>
      <c r="X35">
        <v>3724</v>
      </c>
      <c r="Z35">
        <v>403351.47</v>
      </c>
      <c r="AA35">
        <v>118759.21</v>
      </c>
      <c r="AC35" s="242">
        <f t="shared" si="1"/>
        <v>821926.58</v>
      </c>
      <c r="AD35" s="249">
        <f t="shared" si="2"/>
        <v>0</v>
      </c>
      <c r="AE35" s="262">
        <f t="shared" si="3"/>
        <v>821926.58</v>
      </c>
      <c r="AF35" s="263">
        <f t="shared" si="4"/>
        <v>1811952.8</v>
      </c>
      <c r="AG35" s="263">
        <f t="shared" si="5"/>
        <v>1631085.68</v>
      </c>
      <c r="AH35" s="244">
        <f t="shared" si="6"/>
        <v>180867.12000000011</v>
      </c>
    </row>
    <row r="36" spans="1:34" x14ac:dyDescent="0.25">
      <c r="A36" s="248" t="s">
        <v>274</v>
      </c>
      <c r="B36" s="248" t="s">
        <v>2</v>
      </c>
      <c r="C36" s="257">
        <v>1955</v>
      </c>
      <c r="D36" s="257" t="s">
        <v>617</v>
      </c>
      <c r="E36" t="s">
        <v>2530</v>
      </c>
      <c r="F36" s="297">
        <v>461832.92</v>
      </c>
      <c r="G36" s="297">
        <v>25754.29</v>
      </c>
      <c r="H36" s="297">
        <v>56556.160000000003</v>
      </c>
      <c r="I36">
        <v>44493.14</v>
      </c>
      <c r="J36">
        <v>298298.68</v>
      </c>
      <c r="M36" s="297">
        <v>-180</v>
      </c>
      <c r="P36">
        <v>-1192470.8400000001</v>
      </c>
      <c r="Q36">
        <v>1948644.79</v>
      </c>
      <c r="R36" s="297">
        <v>481899.61</v>
      </c>
      <c r="S36" s="297">
        <v>94000</v>
      </c>
      <c r="T36" s="297">
        <v>510.48</v>
      </c>
      <c r="V36" s="297">
        <v>35560</v>
      </c>
      <c r="W36">
        <v>142459</v>
      </c>
      <c r="Z36">
        <v>138812.65</v>
      </c>
      <c r="AA36">
        <v>45307.199999999997</v>
      </c>
      <c r="AC36" s="242">
        <f t="shared" si="1"/>
        <v>544143.37</v>
      </c>
      <c r="AD36" s="249">
        <f t="shared" si="2"/>
        <v>-180</v>
      </c>
      <c r="AE36" s="262">
        <f t="shared" si="3"/>
        <v>544323.37</v>
      </c>
      <c r="AF36" s="263">
        <f t="shared" si="4"/>
        <v>611970.09</v>
      </c>
      <c r="AG36" s="263">
        <f t="shared" si="5"/>
        <v>326578.85000000003</v>
      </c>
      <c r="AH36" s="244">
        <f t="shared" si="6"/>
        <v>285391.23999999993</v>
      </c>
    </row>
    <row r="37" spans="1:34" x14ac:dyDescent="0.25">
      <c r="A37" s="248" t="s">
        <v>274</v>
      </c>
      <c r="B37" s="248" t="s">
        <v>2</v>
      </c>
      <c r="C37" s="257">
        <v>4228</v>
      </c>
      <c r="D37" s="257" t="s">
        <v>618</v>
      </c>
      <c r="E37" t="s">
        <v>2531</v>
      </c>
      <c r="F37" s="297">
        <v>807330.15</v>
      </c>
      <c r="G37" s="297">
        <v>204667.38</v>
      </c>
      <c r="H37" s="297">
        <v>110066.58</v>
      </c>
      <c r="I37">
        <v>133898.87</v>
      </c>
      <c r="J37">
        <v>1040663.23</v>
      </c>
      <c r="M37" s="297">
        <v>0</v>
      </c>
      <c r="O37">
        <v>-425491.18</v>
      </c>
      <c r="Q37">
        <v>2125603</v>
      </c>
      <c r="R37" s="297">
        <v>1206292.4099999999</v>
      </c>
      <c r="S37" s="297">
        <v>174000</v>
      </c>
      <c r="T37" s="297">
        <v>857.38</v>
      </c>
      <c r="V37" s="297">
        <v>106450</v>
      </c>
      <c r="W37">
        <v>192508</v>
      </c>
      <c r="Z37">
        <v>402974.6</v>
      </c>
      <c r="AA37">
        <v>25952.799999999999</v>
      </c>
      <c r="AB37">
        <v>700</v>
      </c>
      <c r="AC37" s="242">
        <f t="shared" si="1"/>
        <v>1122064.1100000001</v>
      </c>
      <c r="AD37" s="249">
        <f t="shared" si="2"/>
        <v>0</v>
      </c>
      <c r="AE37" s="262">
        <f t="shared" si="3"/>
        <v>1122064.1100000001</v>
      </c>
      <c r="AF37" s="263">
        <f t="shared" si="4"/>
        <v>1487599.7899999998</v>
      </c>
      <c r="AG37" s="263">
        <f t="shared" si="5"/>
        <v>622135.4</v>
      </c>
      <c r="AH37" s="244">
        <f t="shared" si="6"/>
        <v>865464.38999999978</v>
      </c>
    </row>
    <row r="38" spans="1:34" x14ac:dyDescent="0.25">
      <c r="A38" s="248" t="s">
        <v>274</v>
      </c>
      <c r="B38" s="248" t="s">
        <v>2</v>
      </c>
      <c r="C38" s="257">
        <v>1245</v>
      </c>
      <c r="D38" s="257" t="s">
        <v>619</v>
      </c>
      <c r="E38" t="s">
        <v>2532</v>
      </c>
      <c r="F38" s="297">
        <v>354236.34</v>
      </c>
      <c r="G38" s="297">
        <v>2016</v>
      </c>
      <c r="H38" s="297">
        <v>32839.050000000003</v>
      </c>
      <c r="I38">
        <v>6069.88</v>
      </c>
      <c r="J38">
        <v>262216.11</v>
      </c>
      <c r="P38">
        <v>-1156596.79</v>
      </c>
      <c r="Q38">
        <v>1917883.16</v>
      </c>
      <c r="R38" s="297">
        <v>75625.7</v>
      </c>
      <c r="S38" s="297">
        <v>48000</v>
      </c>
      <c r="W38">
        <v>96402</v>
      </c>
      <c r="Z38">
        <v>68214.05</v>
      </c>
      <c r="AA38">
        <v>29228.639999999999</v>
      </c>
      <c r="AC38" s="242">
        <f t="shared" si="1"/>
        <v>389091.39</v>
      </c>
      <c r="AD38" s="249">
        <f t="shared" si="2"/>
        <v>0</v>
      </c>
      <c r="AE38" s="262">
        <f t="shared" si="3"/>
        <v>389091.39</v>
      </c>
      <c r="AF38" s="263">
        <f t="shared" si="4"/>
        <v>123625.7</v>
      </c>
      <c r="AG38" s="263">
        <f t="shared" si="5"/>
        <v>193844.69</v>
      </c>
      <c r="AH38" s="244">
        <f t="shared" si="6"/>
        <v>-70218.990000000005</v>
      </c>
    </row>
    <row r="39" spans="1:34" x14ac:dyDescent="0.25">
      <c r="A39" s="248" t="s">
        <v>274</v>
      </c>
      <c r="B39" s="248" t="s">
        <v>2</v>
      </c>
      <c r="C39" s="257">
        <v>5421</v>
      </c>
      <c r="D39" s="257" t="s">
        <v>620</v>
      </c>
      <c r="E39" t="s">
        <v>2533</v>
      </c>
      <c r="F39" s="297">
        <v>1098066.6000000001</v>
      </c>
      <c r="G39" s="297">
        <v>101203.58</v>
      </c>
      <c r="H39" s="297">
        <v>184631.04000000001</v>
      </c>
      <c r="I39">
        <v>189713</v>
      </c>
      <c r="J39">
        <v>1048906.75</v>
      </c>
      <c r="M39" s="297">
        <v>692.33</v>
      </c>
      <c r="P39">
        <v>232299.17</v>
      </c>
      <c r="Q39">
        <v>2205072.4900000002</v>
      </c>
      <c r="R39" s="297">
        <v>1038348.1</v>
      </c>
      <c r="S39" s="297">
        <v>302500</v>
      </c>
      <c r="T39" s="297">
        <v>1747.64</v>
      </c>
      <c r="V39" s="297">
        <v>131080</v>
      </c>
      <c r="W39">
        <v>145791</v>
      </c>
      <c r="Z39">
        <v>775306.32</v>
      </c>
      <c r="AA39">
        <v>140001.44</v>
      </c>
      <c r="AB39">
        <v>33500</v>
      </c>
      <c r="AC39" s="242">
        <f t="shared" si="1"/>
        <v>1383901.2200000002</v>
      </c>
      <c r="AD39" s="249">
        <f t="shared" si="2"/>
        <v>692.33</v>
      </c>
      <c r="AE39" s="262">
        <f t="shared" si="3"/>
        <v>1383208.8900000001</v>
      </c>
      <c r="AF39" s="263">
        <f t="shared" si="4"/>
        <v>1473675.74</v>
      </c>
      <c r="AG39" s="263">
        <f t="shared" si="5"/>
        <v>1094598.76</v>
      </c>
      <c r="AH39" s="244">
        <f t="shared" si="6"/>
        <v>379076.98</v>
      </c>
    </row>
    <row r="40" spans="1:34" x14ac:dyDescent="0.25">
      <c r="A40" s="248" t="s">
        <v>274</v>
      </c>
      <c r="B40" s="248" t="s">
        <v>2</v>
      </c>
      <c r="C40" s="257">
        <v>3481</v>
      </c>
      <c r="D40" s="257" t="s">
        <v>621</v>
      </c>
      <c r="E40" t="s">
        <v>2534</v>
      </c>
      <c r="F40" s="297">
        <v>1194783.3</v>
      </c>
      <c r="G40" s="297">
        <v>75631.5</v>
      </c>
      <c r="H40" s="297">
        <v>170952.32000000001</v>
      </c>
      <c r="I40">
        <v>942248.56</v>
      </c>
      <c r="J40">
        <v>675449.5</v>
      </c>
      <c r="M40" s="297">
        <v>0</v>
      </c>
      <c r="P40">
        <v>941084.37</v>
      </c>
      <c r="Q40">
        <v>1879861.02</v>
      </c>
      <c r="R40" s="297">
        <v>1024687.35</v>
      </c>
      <c r="S40" s="297">
        <v>231350</v>
      </c>
      <c r="T40" s="297">
        <v>1394.33</v>
      </c>
      <c r="V40" s="297">
        <v>47860</v>
      </c>
      <c r="W40">
        <v>252052</v>
      </c>
      <c r="Y40">
        <v>1000</v>
      </c>
      <c r="Z40">
        <v>433826.53</v>
      </c>
      <c r="AA40">
        <v>87393.36</v>
      </c>
      <c r="AB40">
        <v>78350</v>
      </c>
      <c r="AC40" s="242">
        <f t="shared" si="1"/>
        <v>1441367.12</v>
      </c>
      <c r="AD40" s="249">
        <f t="shared" si="2"/>
        <v>0</v>
      </c>
      <c r="AE40" s="262">
        <f t="shared" si="3"/>
        <v>1441367.12</v>
      </c>
      <c r="AF40" s="263">
        <f t="shared" si="4"/>
        <v>1305291.6800000002</v>
      </c>
      <c r="AG40" s="263">
        <f t="shared" si="5"/>
        <v>852621.89</v>
      </c>
      <c r="AH40" s="244">
        <f t="shared" si="6"/>
        <v>452669.79000000015</v>
      </c>
    </row>
    <row r="41" spans="1:34" x14ac:dyDescent="0.25">
      <c r="A41" s="248" t="s">
        <v>274</v>
      </c>
      <c r="B41" s="248" t="s">
        <v>2</v>
      </c>
      <c r="C41" s="257">
        <v>3499</v>
      </c>
      <c r="D41" s="257" t="s">
        <v>622</v>
      </c>
      <c r="E41" t="s">
        <v>2535</v>
      </c>
      <c r="F41" s="297">
        <v>969362.19</v>
      </c>
      <c r="G41" s="297">
        <v>91429</v>
      </c>
      <c r="H41" s="297">
        <v>152036.10999999999</v>
      </c>
      <c r="I41">
        <v>500279.61</v>
      </c>
      <c r="J41">
        <v>-52329.91</v>
      </c>
      <c r="M41" s="297">
        <v>0</v>
      </c>
      <c r="P41">
        <v>-2307912.4500000002</v>
      </c>
      <c r="Q41">
        <v>3832429.73</v>
      </c>
      <c r="R41" s="297">
        <v>767644.14</v>
      </c>
      <c r="S41" s="297">
        <v>152340</v>
      </c>
      <c r="T41" s="297">
        <v>1272.42</v>
      </c>
      <c r="V41" s="297">
        <v>58000</v>
      </c>
      <c r="W41">
        <v>145104</v>
      </c>
      <c r="Z41">
        <v>334251.96000000002</v>
      </c>
      <c r="AA41">
        <v>89240.88</v>
      </c>
      <c r="AC41" s="242">
        <f t="shared" si="1"/>
        <v>1212827.2999999998</v>
      </c>
      <c r="AD41" s="249">
        <f t="shared" si="2"/>
        <v>0</v>
      </c>
      <c r="AE41" s="262">
        <f t="shared" si="3"/>
        <v>1212827.2999999998</v>
      </c>
      <c r="AF41" s="263">
        <f t="shared" si="4"/>
        <v>979256.56</v>
      </c>
      <c r="AG41" s="263">
        <f t="shared" si="5"/>
        <v>568596.84000000008</v>
      </c>
      <c r="AH41" s="244">
        <f t="shared" si="6"/>
        <v>410659.72</v>
      </c>
    </row>
    <row r="42" spans="1:34" x14ac:dyDescent="0.25">
      <c r="A42" s="248" t="s">
        <v>274</v>
      </c>
      <c r="B42" s="248" t="s">
        <v>2</v>
      </c>
      <c r="C42" s="257">
        <v>1888</v>
      </c>
      <c r="D42" s="257" t="s">
        <v>623</v>
      </c>
      <c r="E42" t="s">
        <v>2536</v>
      </c>
      <c r="F42" s="297">
        <v>471067.42</v>
      </c>
      <c r="G42" s="297">
        <v>59188.79</v>
      </c>
      <c r="H42" s="297">
        <v>117552.73</v>
      </c>
      <c r="I42">
        <v>22205.65</v>
      </c>
      <c r="J42">
        <v>1439561.1</v>
      </c>
      <c r="M42" s="297">
        <v>200</v>
      </c>
      <c r="P42">
        <v>178726.14</v>
      </c>
      <c r="Q42">
        <v>1975418.72</v>
      </c>
      <c r="R42" s="297">
        <v>569129.87</v>
      </c>
      <c r="S42" s="297">
        <v>60000</v>
      </c>
      <c r="T42" s="297">
        <v>512.17999999999995</v>
      </c>
      <c r="V42" s="297">
        <v>35700</v>
      </c>
      <c r="W42">
        <v>146160</v>
      </c>
      <c r="Z42">
        <v>226533.06</v>
      </c>
      <c r="AA42">
        <v>132468.16</v>
      </c>
      <c r="AC42" s="242">
        <f t="shared" si="1"/>
        <v>647808.93999999994</v>
      </c>
      <c r="AD42" s="249">
        <f t="shared" si="2"/>
        <v>200</v>
      </c>
      <c r="AE42" s="262">
        <f t="shared" si="3"/>
        <v>647608.93999999994</v>
      </c>
      <c r="AF42" s="263">
        <f t="shared" si="4"/>
        <v>665342.05000000005</v>
      </c>
      <c r="AG42" s="263">
        <f t="shared" si="5"/>
        <v>505161.22</v>
      </c>
      <c r="AH42" s="244">
        <f t="shared" si="6"/>
        <v>160180.83000000007</v>
      </c>
    </row>
    <row r="43" spans="1:34" x14ac:dyDescent="0.25">
      <c r="A43" s="248" t="s">
        <v>274</v>
      </c>
      <c r="B43" s="248" t="s">
        <v>2</v>
      </c>
      <c r="C43" s="257">
        <v>1651</v>
      </c>
      <c r="D43" s="257" t="s">
        <v>624</v>
      </c>
      <c r="E43" t="s">
        <v>2537</v>
      </c>
      <c r="F43" s="297">
        <v>513520.4</v>
      </c>
      <c r="G43" s="297">
        <v>3191.25</v>
      </c>
      <c r="H43" s="297">
        <v>53988.3</v>
      </c>
      <c r="I43">
        <v>119408.88</v>
      </c>
      <c r="J43">
        <v>279250.64</v>
      </c>
      <c r="P43">
        <v>-632740.78</v>
      </c>
      <c r="Q43">
        <v>1580455.21</v>
      </c>
      <c r="R43" s="297">
        <v>353313.13</v>
      </c>
      <c r="S43" s="297">
        <v>55800</v>
      </c>
      <c r="T43" s="297">
        <v>642.65</v>
      </c>
      <c r="V43" s="297">
        <v>35450</v>
      </c>
      <c r="W43">
        <v>88830</v>
      </c>
      <c r="Z43">
        <v>167166.01999999999</v>
      </c>
      <c r="AA43">
        <v>39114.720000000001</v>
      </c>
      <c r="AB43">
        <v>24500</v>
      </c>
      <c r="AC43" s="242">
        <f t="shared" si="1"/>
        <v>570699.95000000007</v>
      </c>
      <c r="AD43" s="249">
        <f t="shared" si="2"/>
        <v>0</v>
      </c>
      <c r="AE43" s="262">
        <f t="shared" si="3"/>
        <v>570699.95000000007</v>
      </c>
      <c r="AF43" s="263">
        <f t="shared" si="4"/>
        <v>445205.78</v>
      </c>
      <c r="AG43" s="263">
        <f t="shared" si="5"/>
        <v>319610.74</v>
      </c>
      <c r="AH43" s="244">
        <f t="shared" si="6"/>
        <v>125595.04000000004</v>
      </c>
    </row>
    <row r="44" spans="1:34" x14ac:dyDescent="0.25">
      <c r="A44" s="248" t="s">
        <v>274</v>
      </c>
      <c r="B44" s="248" t="s">
        <v>2</v>
      </c>
      <c r="C44" s="257">
        <v>3959</v>
      </c>
      <c r="D44" s="257" t="s">
        <v>625</v>
      </c>
      <c r="E44" t="s">
        <v>2538</v>
      </c>
      <c r="F44" s="297">
        <v>734204.6</v>
      </c>
      <c r="G44" s="297">
        <v>50729.45</v>
      </c>
      <c r="H44" s="297">
        <v>114106.82</v>
      </c>
      <c r="I44">
        <v>219125.08</v>
      </c>
      <c r="J44">
        <v>576599.22</v>
      </c>
      <c r="M44" s="297">
        <v>0</v>
      </c>
      <c r="P44">
        <v>-806757</v>
      </c>
      <c r="Q44">
        <v>2583577.5299999998</v>
      </c>
      <c r="R44" s="297">
        <v>727151.91</v>
      </c>
      <c r="T44" s="297">
        <v>1019.17</v>
      </c>
      <c r="V44" s="297">
        <v>56220</v>
      </c>
      <c r="W44">
        <v>120132</v>
      </c>
      <c r="Z44">
        <v>410126.44</v>
      </c>
      <c r="AA44">
        <v>133888</v>
      </c>
      <c r="AC44" s="242">
        <f t="shared" si="1"/>
        <v>899040.86999999988</v>
      </c>
      <c r="AD44" s="249">
        <f t="shared" si="2"/>
        <v>0</v>
      </c>
      <c r="AE44" s="262">
        <f t="shared" si="3"/>
        <v>899040.86999999988</v>
      </c>
      <c r="AF44" s="263">
        <f t="shared" si="4"/>
        <v>784391.08000000007</v>
      </c>
      <c r="AG44" s="263">
        <f t="shared" si="5"/>
        <v>664146.43999999994</v>
      </c>
      <c r="AH44" s="244">
        <f t="shared" si="6"/>
        <v>120244.64000000013</v>
      </c>
    </row>
    <row r="45" spans="1:34" x14ac:dyDescent="0.25">
      <c r="A45" s="248" t="s">
        <v>274</v>
      </c>
      <c r="B45" s="248" t="s">
        <v>2</v>
      </c>
      <c r="C45" s="257">
        <v>2503</v>
      </c>
      <c r="D45" s="257" t="s">
        <v>626</v>
      </c>
      <c r="E45" t="s">
        <v>2539</v>
      </c>
      <c r="F45" s="297">
        <v>493515.1</v>
      </c>
      <c r="G45" s="297">
        <v>50904.66</v>
      </c>
      <c r="H45" s="297">
        <v>28478.52</v>
      </c>
      <c r="I45">
        <v>168468.51</v>
      </c>
      <c r="J45">
        <v>537167.69999999995</v>
      </c>
      <c r="P45">
        <v>-597802.64</v>
      </c>
      <c r="Q45">
        <v>1850667.12</v>
      </c>
      <c r="R45" s="297">
        <v>499065.74</v>
      </c>
      <c r="T45" s="297">
        <v>646.11</v>
      </c>
      <c r="V45" s="297">
        <v>37180</v>
      </c>
      <c r="W45">
        <v>155490</v>
      </c>
      <c r="Z45">
        <v>163031.6</v>
      </c>
      <c r="AA45">
        <v>38650.239999999998</v>
      </c>
      <c r="AC45" s="242">
        <f t="shared" si="1"/>
        <v>572898.28</v>
      </c>
      <c r="AD45" s="249">
        <f t="shared" si="2"/>
        <v>0</v>
      </c>
      <c r="AE45" s="262">
        <f t="shared" si="3"/>
        <v>572898.28</v>
      </c>
      <c r="AF45" s="263">
        <f t="shared" si="4"/>
        <v>536891.85</v>
      </c>
      <c r="AG45" s="263">
        <f t="shared" si="5"/>
        <v>357171.83999999997</v>
      </c>
      <c r="AH45" s="244">
        <f t="shared" si="6"/>
        <v>179720.01</v>
      </c>
    </row>
    <row r="46" spans="1:34" x14ac:dyDescent="0.25">
      <c r="A46" s="248" t="s">
        <v>274</v>
      </c>
      <c r="B46" s="248" t="s">
        <v>2</v>
      </c>
      <c r="C46" s="257">
        <v>3619</v>
      </c>
      <c r="D46" s="257" t="s">
        <v>627</v>
      </c>
      <c r="E46" t="s">
        <v>2540</v>
      </c>
      <c r="F46" s="297">
        <v>557652.42000000004</v>
      </c>
      <c r="G46" s="297">
        <v>21003.37</v>
      </c>
      <c r="H46" s="297">
        <v>85038.75</v>
      </c>
      <c r="I46">
        <v>169093.01</v>
      </c>
      <c r="J46">
        <v>64167.65</v>
      </c>
      <c r="P46">
        <v>-2437920.06</v>
      </c>
      <c r="Q46">
        <v>3139393.79</v>
      </c>
      <c r="R46" s="297">
        <v>826461.38</v>
      </c>
      <c r="S46" s="297">
        <v>210000</v>
      </c>
      <c r="T46" s="297">
        <v>429.4</v>
      </c>
      <c r="V46" s="297">
        <v>39000</v>
      </c>
      <c r="W46">
        <v>172812</v>
      </c>
      <c r="Z46">
        <v>408941.07</v>
      </c>
      <c r="AA46">
        <v>86706.240000000005</v>
      </c>
      <c r="AC46" s="242">
        <f t="shared" si="1"/>
        <v>663694.54</v>
      </c>
      <c r="AD46" s="249">
        <f t="shared" si="2"/>
        <v>0</v>
      </c>
      <c r="AE46" s="262">
        <f t="shared" si="3"/>
        <v>663694.54</v>
      </c>
      <c r="AF46" s="263">
        <f t="shared" si="4"/>
        <v>1075890.78</v>
      </c>
      <c r="AG46" s="263">
        <f t="shared" si="5"/>
        <v>668459.31000000006</v>
      </c>
      <c r="AH46" s="244">
        <f t="shared" si="6"/>
        <v>407431.47</v>
      </c>
    </row>
    <row r="47" spans="1:34" x14ac:dyDescent="0.25">
      <c r="A47" s="248" t="s">
        <v>274</v>
      </c>
      <c r="B47" s="248" t="s">
        <v>2</v>
      </c>
      <c r="C47" s="257">
        <v>2593</v>
      </c>
      <c r="D47" s="257" t="s">
        <v>628</v>
      </c>
      <c r="E47" t="s">
        <v>2541</v>
      </c>
      <c r="F47" s="297">
        <v>202393.99</v>
      </c>
      <c r="G47" s="297">
        <v>187052.5</v>
      </c>
      <c r="H47" s="297">
        <v>124833.42</v>
      </c>
      <c r="I47">
        <v>111270.42</v>
      </c>
      <c r="J47">
        <v>724243.91</v>
      </c>
      <c r="M47" s="297">
        <v>215</v>
      </c>
      <c r="P47">
        <v>-1471123.4</v>
      </c>
      <c r="Q47">
        <v>2592803.14</v>
      </c>
      <c r="R47" s="297">
        <v>795462.67</v>
      </c>
      <c r="T47" s="297">
        <v>278.77</v>
      </c>
      <c r="U47" s="297">
        <v>936000</v>
      </c>
      <c r="W47">
        <v>1121857</v>
      </c>
      <c r="Z47">
        <v>145122.62</v>
      </c>
      <c r="AA47">
        <v>86012.32</v>
      </c>
      <c r="AC47" s="242">
        <f t="shared" si="1"/>
        <v>514279.91</v>
      </c>
      <c r="AD47" s="249">
        <f t="shared" si="2"/>
        <v>215</v>
      </c>
      <c r="AE47" s="262">
        <f t="shared" si="3"/>
        <v>514064.91</v>
      </c>
      <c r="AF47" s="263">
        <f t="shared" si="4"/>
        <v>1731741.44</v>
      </c>
      <c r="AG47" s="263">
        <f t="shared" si="5"/>
        <v>1352991.9400000002</v>
      </c>
      <c r="AH47" s="244">
        <f t="shared" si="6"/>
        <v>378749.49999999977</v>
      </c>
    </row>
    <row r="48" spans="1:34" x14ac:dyDescent="0.25">
      <c r="A48" s="248" t="s">
        <v>274</v>
      </c>
      <c r="B48" s="248" t="s">
        <v>2</v>
      </c>
      <c r="C48" s="257">
        <v>1622</v>
      </c>
      <c r="D48" s="257" t="s">
        <v>629</v>
      </c>
      <c r="E48" t="s">
        <v>2542</v>
      </c>
      <c r="F48" s="297">
        <v>353620.54</v>
      </c>
      <c r="G48" s="297">
        <v>2950</v>
      </c>
      <c r="H48" s="297">
        <v>38558.43</v>
      </c>
      <c r="I48">
        <v>103773.48</v>
      </c>
      <c r="J48">
        <v>250190.09</v>
      </c>
      <c r="P48">
        <v>-1312356.77</v>
      </c>
      <c r="Q48">
        <v>2213150.63</v>
      </c>
      <c r="R48" s="297">
        <v>31678.18</v>
      </c>
      <c r="U48" s="297">
        <v>174540</v>
      </c>
      <c r="V48" s="297">
        <v>3000</v>
      </c>
      <c r="W48">
        <v>193654</v>
      </c>
      <c r="Z48">
        <v>114692.78</v>
      </c>
      <c r="AA48">
        <v>34422.720000000001</v>
      </c>
      <c r="AC48" s="242">
        <f t="shared" si="1"/>
        <v>395128.97</v>
      </c>
      <c r="AD48" s="249">
        <f t="shared" si="2"/>
        <v>0</v>
      </c>
      <c r="AE48" s="262">
        <f t="shared" si="3"/>
        <v>395128.97</v>
      </c>
      <c r="AF48" s="263">
        <f t="shared" si="4"/>
        <v>209218.18</v>
      </c>
      <c r="AG48" s="263">
        <f t="shared" si="5"/>
        <v>342769.5</v>
      </c>
      <c r="AH48" s="244">
        <f t="shared" si="6"/>
        <v>-133551.32</v>
      </c>
    </row>
    <row r="49" spans="1:34" x14ac:dyDescent="0.25">
      <c r="A49" s="248" t="s">
        <v>274</v>
      </c>
      <c r="B49" s="248" t="s">
        <v>2</v>
      </c>
      <c r="C49" s="257">
        <v>2164</v>
      </c>
      <c r="D49" s="257" t="s">
        <v>630</v>
      </c>
      <c r="E49" t="s">
        <v>2543</v>
      </c>
      <c r="F49" s="297">
        <v>622330.81000000006</v>
      </c>
      <c r="H49" s="297">
        <v>678.21</v>
      </c>
      <c r="I49">
        <v>1304553.6399999999</v>
      </c>
      <c r="J49">
        <v>494543.84</v>
      </c>
      <c r="P49">
        <v>449672.36</v>
      </c>
      <c r="Q49">
        <v>2118686.35</v>
      </c>
      <c r="R49" s="297">
        <v>13023.47</v>
      </c>
      <c r="W49">
        <v>8057</v>
      </c>
      <c r="Z49">
        <v>16297.8</v>
      </c>
      <c r="AA49">
        <v>113370.88</v>
      </c>
      <c r="AC49" s="242">
        <f t="shared" si="1"/>
        <v>623009.02</v>
      </c>
      <c r="AD49" s="249">
        <f t="shared" si="2"/>
        <v>0</v>
      </c>
      <c r="AE49" s="262">
        <f t="shared" si="3"/>
        <v>623009.02</v>
      </c>
      <c r="AF49" s="263">
        <f t="shared" si="4"/>
        <v>13023.47</v>
      </c>
      <c r="AG49" s="263">
        <f t="shared" si="5"/>
        <v>137725.68</v>
      </c>
      <c r="AH49" s="244">
        <f t="shared" si="6"/>
        <v>-124702.20999999999</v>
      </c>
    </row>
    <row r="50" spans="1:34" x14ac:dyDescent="0.25">
      <c r="A50" s="248" t="s">
        <v>277</v>
      </c>
      <c r="B50" s="248" t="s">
        <v>3</v>
      </c>
      <c r="C50" s="257">
        <v>5944</v>
      </c>
      <c r="D50" s="257" t="s">
        <v>631</v>
      </c>
      <c r="E50" t="s">
        <v>2544</v>
      </c>
      <c r="F50" s="297">
        <v>1061617.8600000001</v>
      </c>
      <c r="G50" s="297">
        <v>0</v>
      </c>
      <c r="H50" s="297">
        <v>6234.09</v>
      </c>
      <c r="I50">
        <v>718317.4</v>
      </c>
      <c r="J50">
        <v>248009.54</v>
      </c>
      <c r="M50" s="297">
        <v>0</v>
      </c>
      <c r="P50">
        <v>-1516994.6</v>
      </c>
      <c r="Q50">
        <v>3206691.97</v>
      </c>
      <c r="R50" s="297">
        <v>1547573.51</v>
      </c>
      <c r="S50" s="297">
        <v>777240</v>
      </c>
      <c r="T50" s="297">
        <v>1233.6199999999999</v>
      </c>
      <c r="U50" s="297">
        <v>1797376</v>
      </c>
      <c r="V50" s="297">
        <v>4120.8</v>
      </c>
      <c r="W50">
        <v>2120746</v>
      </c>
      <c r="X50">
        <v>6650</v>
      </c>
      <c r="Z50">
        <v>1244963.29</v>
      </c>
      <c r="AA50">
        <v>164813.12</v>
      </c>
      <c r="AB50">
        <v>450</v>
      </c>
      <c r="AC50" s="242">
        <f t="shared" si="1"/>
        <v>1067851.9500000002</v>
      </c>
      <c r="AD50" s="249">
        <f t="shared" si="2"/>
        <v>0</v>
      </c>
      <c r="AE50" s="262">
        <f t="shared" si="3"/>
        <v>1067851.9500000002</v>
      </c>
      <c r="AF50" s="263">
        <f t="shared" si="4"/>
        <v>4127543.9299999997</v>
      </c>
      <c r="AG50" s="263">
        <f t="shared" si="5"/>
        <v>3537622.41</v>
      </c>
      <c r="AH50" s="244">
        <f t="shared" si="6"/>
        <v>589921.51999999955</v>
      </c>
    </row>
    <row r="51" spans="1:34" x14ac:dyDescent="0.25">
      <c r="A51" s="248" t="s">
        <v>277</v>
      </c>
      <c r="B51" s="248" t="s">
        <v>3</v>
      </c>
      <c r="C51" s="257">
        <v>5439</v>
      </c>
      <c r="D51" s="257" t="s">
        <v>632</v>
      </c>
      <c r="E51" t="s">
        <v>2545</v>
      </c>
      <c r="F51" s="297">
        <v>1499879.49</v>
      </c>
      <c r="G51" s="297">
        <v>82290</v>
      </c>
      <c r="H51" s="297">
        <v>36321.25</v>
      </c>
      <c r="I51">
        <v>4</v>
      </c>
      <c r="J51">
        <v>790352.87</v>
      </c>
      <c r="M51" s="297">
        <v>0</v>
      </c>
      <c r="P51">
        <v>-305371.67</v>
      </c>
      <c r="Q51">
        <v>2598703.46</v>
      </c>
      <c r="R51" s="297">
        <v>1758831.74</v>
      </c>
      <c r="T51" s="297">
        <v>1817</v>
      </c>
      <c r="U51" s="297">
        <v>1786204</v>
      </c>
      <c r="W51">
        <v>2338149.4</v>
      </c>
      <c r="X51">
        <v>960</v>
      </c>
      <c r="Y51">
        <v>3100</v>
      </c>
      <c r="Z51">
        <v>595648.39</v>
      </c>
      <c r="AA51">
        <v>288579.13</v>
      </c>
      <c r="AC51" s="242">
        <f t="shared" si="1"/>
        <v>1618490.74</v>
      </c>
      <c r="AD51" s="249">
        <f t="shared" si="2"/>
        <v>0</v>
      </c>
      <c r="AE51" s="262">
        <f t="shared" si="3"/>
        <v>1618490.74</v>
      </c>
      <c r="AF51" s="263">
        <f t="shared" si="4"/>
        <v>3546852.74</v>
      </c>
      <c r="AG51" s="263">
        <f t="shared" si="5"/>
        <v>3226436.92</v>
      </c>
      <c r="AH51" s="244">
        <f t="shared" si="6"/>
        <v>320415.8200000003</v>
      </c>
    </row>
    <row r="52" spans="1:34" x14ac:dyDescent="0.25">
      <c r="A52" s="248" t="s">
        <v>277</v>
      </c>
      <c r="B52" s="248" t="s">
        <v>3</v>
      </c>
      <c r="C52" s="257">
        <v>3683</v>
      </c>
      <c r="D52" s="257" t="s">
        <v>633</v>
      </c>
      <c r="E52" t="s">
        <v>2546</v>
      </c>
      <c r="F52" s="297">
        <v>815696.3</v>
      </c>
      <c r="G52" s="297">
        <v>45500</v>
      </c>
      <c r="H52" s="297">
        <v>94036.65</v>
      </c>
      <c r="I52">
        <v>32868.720000000001</v>
      </c>
      <c r="J52">
        <v>265379.71999999997</v>
      </c>
      <c r="M52" s="297">
        <v>0</v>
      </c>
      <c r="P52">
        <v>-1239132.3899999999</v>
      </c>
      <c r="Q52">
        <v>2341456.5299999998</v>
      </c>
      <c r="R52" s="297">
        <v>1344193.15</v>
      </c>
      <c r="T52" s="297">
        <v>1093.54</v>
      </c>
      <c r="U52" s="297">
        <v>544908</v>
      </c>
      <c r="W52">
        <v>869667.32</v>
      </c>
      <c r="Y52">
        <v>4060</v>
      </c>
      <c r="Z52">
        <v>532557.67000000004</v>
      </c>
      <c r="AA52">
        <v>143492.45000000001</v>
      </c>
      <c r="AC52" s="242">
        <f t="shared" si="1"/>
        <v>955232.95000000007</v>
      </c>
      <c r="AD52" s="249">
        <f t="shared" si="2"/>
        <v>0</v>
      </c>
      <c r="AE52" s="262">
        <f t="shared" si="3"/>
        <v>955232.95000000007</v>
      </c>
      <c r="AF52" s="263">
        <f t="shared" si="4"/>
        <v>1890194.69</v>
      </c>
      <c r="AG52" s="263">
        <f t="shared" si="5"/>
        <v>1549777.44</v>
      </c>
      <c r="AH52" s="244">
        <f t="shared" si="6"/>
        <v>340417.25</v>
      </c>
    </row>
    <row r="53" spans="1:34" x14ac:dyDescent="0.25">
      <c r="A53" s="248" t="s">
        <v>277</v>
      </c>
      <c r="B53" s="248" t="s">
        <v>3</v>
      </c>
      <c r="C53" s="257">
        <v>10514</v>
      </c>
      <c r="D53" s="257" t="s">
        <v>634</v>
      </c>
      <c r="E53" t="s">
        <v>2547</v>
      </c>
      <c r="F53" s="297">
        <v>1186824.57</v>
      </c>
      <c r="G53" s="297">
        <v>42840</v>
      </c>
      <c r="H53" s="297">
        <v>149056.51</v>
      </c>
      <c r="I53">
        <v>1483932.59</v>
      </c>
      <c r="J53">
        <v>522744.54</v>
      </c>
      <c r="M53" s="297">
        <v>0</v>
      </c>
      <c r="P53">
        <v>1591516.98</v>
      </c>
      <c r="Q53">
        <v>1574485.41</v>
      </c>
      <c r="R53" s="297">
        <v>2691715.01</v>
      </c>
      <c r="S53" s="297">
        <v>1135720</v>
      </c>
      <c r="T53" s="297">
        <v>1224.79</v>
      </c>
      <c r="U53" s="297">
        <v>996113.6</v>
      </c>
      <c r="W53">
        <v>1736545.6</v>
      </c>
      <c r="X53">
        <v>640</v>
      </c>
      <c r="Y53">
        <v>4060</v>
      </c>
      <c r="Z53">
        <v>2146951.1800000002</v>
      </c>
      <c r="AA53">
        <v>269305.8</v>
      </c>
      <c r="AC53" s="242">
        <f t="shared" si="1"/>
        <v>1378721.08</v>
      </c>
      <c r="AD53" s="249">
        <f t="shared" si="2"/>
        <v>0</v>
      </c>
      <c r="AE53" s="262">
        <f t="shared" si="3"/>
        <v>1378721.08</v>
      </c>
      <c r="AF53" s="263">
        <f t="shared" si="4"/>
        <v>4824773.3999999994</v>
      </c>
      <c r="AG53" s="263">
        <f t="shared" si="5"/>
        <v>4157502.58</v>
      </c>
      <c r="AH53" s="244">
        <f t="shared" si="6"/>
        <v>667270.81999999937</v>
      </c>
    </row>
    <row r="54" spans="1:34" x14ac:dyDescent="0.25">
      <c r="A54" s="248" t="s">
        <v>277</v>
      </c>
      <c r="B54" s="248" t="s">
        <v>3</v>
      </c>
      <c r="C54" s="257">
        <v>1578</v>
      </c>
      <c r="D54" s="257" t="s">
        <v>635</v>
      </c>
      <c r="E54" t="s">
        <v>2548</v>
      </c>
      <c r="F54" s="297">
        <v>747614.45</v>
      </c>
      <c r="G54" s="297">
        <v>0</v>
      </c>
      <c r="H54" s="297">
        <v>23765.919999999998</v>
      </c>
      <c r="I54">
        <v>2</v>
      </c>
      <c r="J54">
        <v>209601.99</v>
      </c>
      <c r="M54" s="297">
        <v>0</v>
      </c>
      <c r="P54">
        <v>-658340.94999999995</v>
      </c>
      <c r="Q54">
        <v>1566508.7</v>
      </c>
      <c r="R54" s="297">
        <v>783255.8</v>
      </c>
      <c r="T54" s="297">
        <v>953.22</v>
      </c>
      <c r="U54" s="297">
        <v>1204344</v>
      </c>
      <c r="W54">
        <v>1395178</v>
      </c>
      <c r="Z54">
        <v>319517.7</v>
      </c>
      <c r="AA54">
        <v>70715.710000000006</v>
      </c>
      <c r="AC54" s="242">
        <f t="shared" si="1"/>
        <v>771380.37</v>
      </c>
      <c r="AD54" s="249">
        <f t="shared" si="2"/>
        <v>0</v>
      </c>
      <c r="AE54" s="262">
        <f t="shared" si="3"/>
        <v>771380.37</v>
      </c>
      <c r="AF54" s="263">
        <f t="shared" si="4"/>
        <v>1988553.02</v>
      </c>
      <c r="AG54" s="263">
        <f t="shared" si="5"/>
        <v>1785411.41</v>
      </c>
      <c r="AH54" s="244">
        <f t="shared" si="6"/>
        <v>203141.6100000001</v>
      </c>
    </row>
    <row r="55" spans="1:34" x14ac:dyDescent="0.25">
      <c r="A55" s="248" t="s">
        <v>277</v>
      </c>
      <c r="B55" s="248" t="s">
        <v>3</v>
      </c>
      <c r="C55" s="257">
        <v>3503</v>
      </c>
      <c r="D55" s="257" t="s">
        <v>636</v>
      </c>
      <c r="E55" t="s">
        <v>2549</v>
      </c>
      <c r="F55" s="297">
        <v>683440.25</v>
      </c>
      <c r="G55" s="297">
        <v>0</v>
      </c>
      <c r="H55" s="297">
        <v>15716.74</v>
      </c>
      <c r="I55">
        <v>10343.6</v>
      </c>
      <c r="J55">
        <v>149519.44</v>
      </c>
      <c r="M55" s="297">
        <v>0</v>
      </c>
      <c r="P55">
        <v>-1961778.62</v>
      </c>
      <c r="Q55">
        <v>2534998.48</v>
      </c>
      <c r="R55" s="297">
        <v>1095935.44</v>
      </c>
      <c r="S55" s="297">
        <v>282000</v>
      </c>
      <c r="T55" s="297">
        <v>669.8</v>
      </c>
      <c r="U55" s="297">
        <v>1873483</v>
      </c>
      <c r="W55">
        <v>2169518</v>
      </c>
      <c r="X55">
        <v>17572</v>
      </c>
      <c r="Y55">
        <v>3100</v>
      </c>
      <c r="Z55">
        <v>543442.6</v>
      </c>
      <c r="AA55">
        <v>79998.47</v>
      </c>
      <c r="AC55" s="242">
        <f t="shared" si="1"/>
        <v>699156.99</v>
      </c>
      <c r="AD55" s="249">
        <f t="shared" si="2"/>
        <v>0</v>
      </c>
      <c r="AE55" s="262">
        <f t="shared" si="3"/>
        <v>699156.99</v>
      </c>
      <c r="AF55" s="263">
        <f t="shared" si="4"/>
        <v>3252088.24</v>
      </c>
      <c r="AG55" s="263">
        <f t="shared" si="5"/>
        <v>2813631.0700000003</v>
      </c>
      <c r="AH55" s="244">
        <f t="shared" si="6"/>
        <v>438457.16999999993</v>
      </c>
    </row>
    <row r="56" spans="1:34" x14ac:dyDescent="0.25">
      <c r="A56" s="248" t="s">
        <v>277</v>
      </c>
      <c r="B56" s="248" t="s">
        <v>3</v>
      </c>
      <c r="C56" s="257">
        <v>5709</v>
      </c>
      <c r="D56" s="257" t="s">
        <v>637</v>
      </c>
      <c r="E56" t="s">
        <v>2550</v>
      </c>
      <c r="F56" s="297">
        <v>1215762.6200000001</v>
      </c>
      <c r="G56" s="297">
        <v>46800</v>
      </c>
      <c r="H56" s="297">
        <v>48747.18</v>
      </c>
      <c r="I56">
        <v>136885.4</v>
      </c>
      <c r="J56">
        <v>251901.89</v>
      </c>
      <c r="M56" s="297">
        <v>0</v>
      </c>
      <c r="P56">
        <v>-1442957.02</v>
      </c>
      <c r="Q56">
        <v>2415193.5099999998</v>
      </c>
      <c r="R56" s="297">
        <v>1559996.69</v>
      </c>
      <c r="S56" s="297">
        <v>558000</v>
      </c>
      <c r="T56" s="297">
        <v>1588.87</v>
      </c>
      <c r="U56" s="297">
        <v>1131816</v>
      </c>
      <c r="W56">
        <v>1505002</v>
      </c>
      <c r="X56">
        <v>43140</v>
      </c>
      <c r="Y56">
        <v>7818</v>
      </c>
      <c r="Z56">
        <v>669048.72</v>
      </c>
      <c r="AA56">
        <v>86022.24</v>
      </c>
      <c r="AC56" s="242">
        <f t="shared" si="1"/>
        <v>1311309.8</v>
      </c>
      <c r="AD56" s="249">
        <f t="shared" si="2"/>
        <v>0</v>
      </c>
      <c r="AE56" s="262">
        <f t="shared" si="3"/>
        <v>1311309.8</v>
      </c>
      <c r="AF56" s="263">
        <f t="shared" si="4"/>
        <v>3251401.56</v>
      </c>
      <c r="AG56" s="263">
        <f t="shared" si="5"/>
        <v>2311030.96</v>
      </c>
      <c r="AH56" s="244">
        <f t="shared" si="6"/>
        <v>940370.60000000009</v>
      </c>
    </row>
    <row r="57" spans="1:34" x14ac:dyDescent="0.25">
      <c r="A57" s="248" t="s">
        <v>277</v>
      </c>
      <c r="B57" s="248" t="s">
        <v>3</v>
      </c>
      <c r="C57" s="257">
        <v>2754</v>
      </c>
      <c r="D57" s="257" t="s">
        <v>638</v>
      </c>
      <c r="E57" t="s">
        <v>2551</v>
      </c>
      <c r="F57" s="297">
        <v>595799.49</v>
      </c>
      <c r="G57" s="297">
        <v>0</v>
      </c>
      <c r="H57" s="297">
        <v>7406.11</v>
      </c>
      <c r="I57">
        <v>88813.759999999995</v>
      </c>
      <c r="J57">
        <v>128795.91</v>
      </c>
      <c r="M57" s="297">
        <v>0</v>
      </c>
      <c r="P57">
        <v>-736954.99</v>
      </c>
      <c r="Q57">
        <v>1430245.31</v>
      </c>
      <c r="R57" s="297">
        <v>905901.52</v>
      </c>
      <c r="T57" s="297">
        <v>637.66</v>
      </c>
      <c r="U57" s="297">
        <v>1194353.5</v>
      </c>
      <c r="W57">
        <v>1411358.5</v>
      </c>
      <c r="Z57">
        <v>282560.14</v>
      </c>
      <c r="AA57">
        <v>133462.09</v>
      </c>
      <c r="AC57" s="242">
        <f t="shared" si="1"/>
        <v>603205.6</v>
      </c>
      <c r="AD57" s="249">
        <f t="shared" si="2"/>
        <v>0</v>
      </c>
      <c r="AE57" s="262">
        <f t="shared" si="3"/>
        <v>603205.6</v>
      </c>
      <c r="AF57" s="263">
        <f t="shared" si="4"/>
        <v>2100892.6800000002</v>
      </c>
      <c r="AG57" s="263">
        <f t="shared" si="5"/>
        <v>1827380.7300000002</v>
      </c>
      <c r="AH57" s="244">
        <f t="shared" si="6"/>
        <v>273511.94999999995</v>
      </c>
    </row>
    <row r="58" spans="1:34" x14ac:dyDescent="0.25">
      <c r="A58" s="248" t="s">
        <v>277</v>
      </c>
      <c r="B58" s="248" t="s">
        <v>3</v>
      </c>
      <c r="C58" s="257">
        <v>5299</v>
      </c>
      <c r="D58" s="257" t="s">
        <v>639</v>
      </c>
      <c r="E58" t="s">
        <v>2552</v>
      </c>
      <c r="F58" s="297">
        <v>712704.74</v>
      </c>
      <c r="G58" s="297">
        <v>0</v>
      </c>
      <c r="H58" s="297">
        <v>103251.24</v>
      </c>
      <c r="I58">
        <v>3</v>
      </c>
      <c r="J58">
        <v>1155528.23</v>
      </c>
      <c r="M58" s="297">
        <v>0</v>
      </c>
      <c r="P58">
        <v>-1115672.76</v>
      </c>
      <c r="Q58">
        <v>2897338.69</v>
      </c>
      <c r="R58" s="297">
        <v>1518156.9</v>
      </c>
      <c r="T58" s="297">
        <v>719.14</v>
      </c>
      <c r="U58" s="297">
        <v>1259020</v>
      </c>
      <c r="V58" s="297">
        <v>305996.43</v>
      </c>
      <c r="W58">
        <v>1501292</v>
      </c>
      <c r="X58">
        <v>930</v>
      </c>
      <c r="Z58">
        <v>887107.63</v>
      </c>
      <c r="AA58">
        <v>257016.56</v>
      </c>
      <c r="AC58" s="242">
        <f t="shared" si="1"/>
        <v>815955.98</v>
      </c>
      <c r="AD58" s="249">
        <f t="shared" si="2"/>
        <v>0</v>
      </c>
      <c r="AE58" s="262">
        <f t="shared" si="3"/>
        <v>815955.98</v>
      </c>
      <c r="AF58" s="263">
        <f t="shared" si="4"/>
        <v>3083892.47</v>
      </c>
      <c r="AG58" s="263">
        <f t="shared" si="5"/>
        <v>2646346.19</v>
      </c>
      <c r="AH58" s="244">
        <f t="shared" si="6"/>
        <v>437546.28000000026</v>
      </c>
    </row>
    <row r="59" spans="1:34" x14ac:dyDescent="0.25">
      <c r="A59" s="248" t="s">
        <v>277</v>
      </c>
      <c r="B59" s="248" t="s">
        <v>3</v>
      </c>
      <c r="C59" s="257">
        <v>3522</v>
      </c>
      <c r="D59" s="257" t="s">
        <v>640</v>
      </c>
      <c r="E59" t="s">
        <v>2553</v>
      </c>
      <c r="F59" s="297">
        <v>835882.4</v>
      </c>
      <c r="G59" s="297">
        <v>0</v>
      </c>
      <c r="H59" s="297">
        <v>141620.70000000001</v>
      </c>
      <c r="I59">
        <v>2</v>
      </c>
      <c r="J59">
        <v>240011.13</v>
      </c>
      <c r="M59" s="297">
        <v>0</v>
      </c>
      <c r="P59">
        <v>-2546398.81</v>
      </c>
      <c r="Q59">
        <v>3457082.1</v>
      </c>
      <c r="R59" s="297">
        <v>1081443.47</v>
      </c>
      <c r="S59" s="297">
        <v>90000</v>
      </c>
      <c r="T59" s="297">
        <v>832.47</v>
      </c>
      <c r="U59" s="297">
        <v>1127124</v>
      </c>
      <c r="W59">
        <v>1325252</v>
      </c>
      <c r="Z59">
        <v>438436.04</v>
      </c>
      <c r="AA59">
        <v>43878.96</v>
      </c>
      <c r="AC59" s="242">
        <f t="shared" si="1"/>
        <v>977503.10000000009</v>
      </c>
      <c r="AD59" s="249">
        <f t="shared" si="2"/>
        <v>0</v>
      </c>
      <c r="AE59" s="262">
        <f t="shared" si="3"/>
        <v>977503.10000000009</v>
      </c>
      <c r="AF59" s="263">
        <f t="shared" si="4"/>
        <v>2299399.94</v>
      </c>
      <c r="AG59" s="263">
        <f t="shared" si="5"/>
        <v>1807567</v>
      </c>
      <c r="AH59" s="244">
        <f t="shared" si="6"/>
        <v>491832.93999999994</v>
      </c>
    </row>
    <row r="60" spans="1:34" x14ac:dyDescent="0.25">
      <c r="A60" s="248" t="s">
        <v>277</v>
      </c>
      <c r="B60" s="248" t="s">
        <v>3</v>
      </c>
      <c r="C60" s="257">
        <v>3001</v>
      </c>
      <c r="D60" s="257" t="s">
        <v>641</v>
      </c>
      <c r="E60" t="s">
        <v>2554</v>
      </c>
      <c r="F60" s="297">
        <v>408743.3</v>
      </c>
      <c r="G60" s="297">
        <v>0</v>
      </c>
      <c r="H60" s="297">
        <v>5470</v>
      </c>
      <c r="I60">
        <v>834832.57</v>
      </c>
      <c r="J60">
        <v>190808.21</v>
      </c>
      <c r="M60" s="297">
        <v>0</v>
      </c>
      <c r="P60">
        <v>895830.26</v>
      </c>
      <c r="Q60">
        <v>339109.18</v>
      </c>
      <c r="R60" s="297">
        <v>1094233.26</v>
      </c>
      <c r="S60" s="297">
        <v>143000</v>
      </c>
      <c r="T60" s="297">
        <v>405.82</v>
      </c>
      <c r="U60" s="297">
        <v>711004</v>
      </c>
      <c r="W60">
        <v>1114957</v>
      </c>
      <c r="Z60">
        <v>418810</v>
      </c>
      <c r="AA60">
        <v>61161.440000000002</v>
      </c>
      <c r="AC60" s="242">
        <f t="shared" si="1"/>
        <v>414213.3</v>
      </c>
      <c r="AD60" s="249">
        <f t="shared" si="2"/>
        <v>0</v>
      </c>
      <c r="AE60" s="262">
        <f t="shared" si="3"/>
        <v>414213.3</v>
      </c>
      <c r="AF60" s="263">
        <f t="shared" si="4"/>
        <v>1948643.08</v>
      </c>
      <c r="AG60" s="263">
        <f t="shared" si="5"/>
        <v>1594928.44</v>
      </c>
      <c r="AH60" s="244">
        <f t="shared" si="6"/>
        <v>353714.64000000013</v>
      </c>
    </row>
    <row r="61" spans="1:34" x14ac:dyDescent="0.25">
      <c r="A61" s="248" t="s">
        <v>277</v>
      </c>
      <c r="B61" s="248" t="s">
        <v>3</v>
      </c>
      <c r="C61" s="257">
        <v>1241</v>
      </c>
      <c r="D61" s="257" t="s">
        <v>642</v>
      </c>
      <c r="E61" t="s">
        <v>2555</v>
      </c>
      <c r="F61" s="297">
        <v>232010.5</v>
      </c>
      <c r="G61" s="297">
        <v>0</v>
      </c>
      <c r="H61" s="297">
        <v>108364.7</v>
      </c>
      <c r="I61">
        <v>964860.19</v>
      </c>
      <c r="J61">
        <v>89962.92</v>
      </c>
      <c r="M61" s="297">
        <v>0</v>
      </c>
      <c r="P61">
        <v>-149423.48000000001</v>
      </c>
      <c r="Q61">
        <v>1695206.85</v>
      </c>
      <c r="R61" s="297">
        <v>873892.29</v>
      </c>
      <c r="T61" s="297">
        <v>503.82</v>
      </c>
      <c r="U61" s="297">
        <v>770728</v>
      </c>
      <c r="V61" s="297">
        <v>100</v>
      </c>
      <c r="W61">
        <v>1106657.6499999999</v>
      </c>
      <c r="Z61">
        <v>468877.2</v>
      </c>
      <c r="AA61">
        <v>74399.320000000007</v>
      </c>
      <c r="AC61" s="242">
        <f t="shared" si="1"/>
        <v>340375.2</v>
      </c>
      <c r="AD61" s="249">
        <f t="shared" si="2"/>
        <v>0</v>
      </c>
      <c r="AE61" s="262">
        <f t="shared" si="3"/>
        <v>340375.2</v>
      </c>
      <c r="AF61" s="263">
        <f t="shared" si="4"/>
        <v>1645224.1099999999</v>
      </c>
      <c r="AG61" s="263">
        <f t="shared" si="5"/>
        <v>1649934.17</v>
      </c>
      <c r="AH61" s="244">
        <f t="shared" si="6"/>
        <v>-4710.0600000000559</v>
      </c>
    </row>
    <row r="62" spans="1:34" x14ac:dyDescent="0.25">
      <c r="A62" s="248" t="s">
        <v>277</v>
      </c>
      <c r="B62" s="248" t="s">
        <v>3</v>
      </c>
      <c r="C62" s="257">
        <v>3625</v>
      </c>
      <c r="D62" s="257" t="s">
        <v>643</v>
      </c>
      <c r="E62" t="s">
        <v>2556</v>
      </c>
      <c r="F62" s="297">
        <v>746743.58</v>
      </c>
      <c r="G62" s="297">
        <v>0</v>
      </c>
      <c r="H62" s="297">
        <v>76737.179999999993</v>
      </c>
      <c r="I62">
        <v>65815.08</v>
      </c>
      <c r="J62">
        <v>345792.81</v>
      </c>
      <c r="M62" s="297">
        <v>0</v>
      </c>
      <c r="P62">
        <v>-1672131.34</v>
      </c>
      <c r="Q62">
        <v>2729343.72</v>
      </c>
      <c r="R62" s="297">
        <v>1303301.29</v>
      </c>
      <c r="T62" s="297">
        <v>969.53</v>
      </c>
      <c r="U62" s="297">
        <v>1081008</v>
      </c>
      <c r="W62">
        <v>1449063</v>
      </c>
      <c r="Z62">
        <v>434140.8</v>
      </c>
      <c r="AA62">
        <v>124268.79</v>
      </c>
      <c r="AC62" s="242">
        <f t="shared" si="1"/>
        <v>823480.76</v>
      </c>
      <c r="AD62" s="249">
        <f t="shared" si="2"/>
        <v>0</v>
      </c>
      <c r="AE62" s="262">
        <f t="shared" si="3"/>
        <v>823480.76</v>
      </c>
      <c r="AF62" s="263">
        <f t="shared" si="4"/>
        <v>2385278.8200000003</v>
      </c>
      <c r="AG62" s="263">
        <f t="shared" si="5"/>
        <v>2007472.59</v>
      </c>
      <c r="AH62" s="244">
        <f t="shared" si="6"/>
        <v>377806.23000000021</v>
      </c>
    </row>
    <row r="63" spans="1:34" x14ac:dyDescent="0.25">
      <c r="A63" s="248" t="s">
        <v>277</v>
      </c>
      <c r="B63" s="248" t="s">
        <v>3</v>
      </c>
      <c r="C63" s="257">
        <v>6304</v>
      </c>
      <c r="D63" s="257" t="s">
        <v>644</v>
      </c>
      <c r="E63" t="s">
        <v>2557</v>
      </c>
      <c r="F63" s="297">
        <v>1456238.67</v>
      </c>
      <c r="G63" s="297">
        <v>0</v>
      </c>
      <c r="H63" s="297">
        <v>63401.39</v>
      </c>
      <c r="I63">
        <v>3</v>
      </c>
      <c r="J63">
        <v>428168.52</v>
      </c>
      <c r="M63" s="297">
        <v>0</v>
      </c>
      <c r="P63">
        <v>-1672022.51</v>
      </c>
      <c r="Q63">
        <v>3207310.61</v>
      </c>
      <c r="R63" s="297">
        <v>1540966.15</v>
      </c>
      <c r="T63" s="297">
        <v>1629.08</v>
      </c>
      <c r="U63" s="297">
        <v>1963304</v>
      </c>
      <c r="W63">
        <v>2212076.7999999998</v>
      </c>
      <c r="X63">
        <v>9200</v>
      </c>
      <c r="Y63">
        <v>3000</v>
      </c>
      <c r="Z63">
        <v>581373.91</v>
      </c>
      <c r="AA63">
        <v>90005.04</v>
      </c>
      <c r="AC63" s="242">
        <f t="shared" si="1"/>
        <v>1519640.0599999998</v>
      </c>
      <c r="AD63" s="249">
        <f t="shared" si="2"/>
        <v>0</v>
      </c>
      <c r="AE63" s="262">
        <f t="shared" si="3"/>
        <v>1519640.0599999998</v>
      </c>
      <c r="AF63" s="263">
        <f t="shared" si="4"/>
        <v>3505899.23</v>
      </c>
      <c r="AG63" s="263">
        <f t="shared" si="5"/>
        <v>2895655.75</v>
      </c>
      <c r="AH63" s="244">
        <f t="shared" si="6"/>
        <v>610243.48</v>
      </c>
    </row>
    <row r="64" spans="1:34" x14ac:dyDescent="0.25">
      <c r="A64" s="248" t="s">
        <v>277</v>
      </c>
      <c r="B64" s="248" t="s">
        <v>3</v>
      </c>
      <c r="C64" s="257">
        <v>4738</v>
      </c>
      <c r="D64" s="257" t="s">
        <v>645</v>
      </c>
      <c r="E64" t="s">
        <v>2558</v>
      </c>
      <c r="F64" s="297">
        <v>1111912.69</v>
      </c>
      <c r="G64" s="297">
        <v>31960</v>
      </c>
      <c r="H64" s="297">
        <v>184851.26</v>
      </c>
      <c r="I64">
        <v>1045044.93</v>
      </c>
      <c r="J64">
        <v>376001.76</v>
      </c>
      <c r="M64" s="297">
        <v>0</v>
      </c>
      <c r="P64">
        <v>-22224.27</v>
      </c>
      <c r="Q64">
        <v>2601971.02</v>
      </c>
      <c r="R64" s="297">
        <v>1410619.76</v>
      </c>
      <c r="T64" s="297">
        <v>1511.13</v>
      </c>
      <c r="U64" s="297">
        <v>1093792</v>
      </c>
      <c r="W64">
        <v>1396202</v>
      </c>
      <c r="X64">
        <v>540</v>
      </c>
      <c r="Y64">
        <v>9736</v>
      </c>
      <c r="Z64">
        <v>571886.74</v>
      </c>
      <c r="AA64">
        <v>128709.26</v>
      </c>
      <c r="AC64" s="242">
        <f t="shared" si="1"/>
        <v>1328723.95</v>
      </c>
      <c r="AD64" s="249">
        <f t="shared" si="2"/>
        <v>0</v>
      </c>
      <c r="AE64" s="262">
        <f t="shared" si="3"/>
        <v>1328723.95</v>
      </c>
      <c r="AF64" s="263">
        <f t="shared" si="4"/>
        <v>2505922.8899999997</v>
      </c>
      <c r="AG64" s="263">
        <f t="shared" si="5"/>
        <v>2107074</v>
      </c>
      <c r="AH64" s="244">
        <f t="shared" si="6"/>
        <v>398848.88999999966</v>
      </c>
    </row>
    <row r="65" spans="1:34" x14ac:dyDescent="0.25">
      <c r="A65" s="248" t="s">
        <v>277</v>
      </c>
      <c r="B65" s="248" t="s">
        <v>3</v>
      </c>
      <c r="C65" s="257">
        <v>3535</v>
      </c>
      <c r="D65" s="257" t="s">
        <v>646</v>
      </c>
      <c r="E65" t="s">
        <v>2559</v>
      </c>
      <c r="F65" s="297">
        <v>678638.02</v>
      </c>
      <c r="G65" s="297">
        <v>64800</v>
      </c>
      <c r="H65" s="297">
        <v>51955.77</v>
      </c>
      <c r="I65">
        <v>754199.88</v>
      </c>
      <c r="J65">
        <v>171049.76</v>
      </c>
      <c r="M65" s="297">
        <v>0</v>
      </c>
      <c r="P65">
        <v>-1398038.26</v>
      </c>
      <c r="Q65">
        <v>3048211.32</v>
      </c>
      <c r="R65" s="297">
        <v>1147638.03</v>
      </c>
      <c r="T65" s="297">
        <v>952.12</v>
      </c>
      <c r="U65" s="297">
        <v>1392448</v>
      </c>
      <c r="W65">
        <v>1657690</v>
      </c>
      <c r="Y65">
        <v>3290</v>
      </c>
      <c r="Z65">
        <v>523217.63</v>
      </c>
      <c r="AA65">
        <v>97895.15</v>
      </c>
      <c r="AC65" s="242">
        <f t="shared" si="1"/>
        <v>795393.79</v>
      </c>
      <c r="AD65" s="249">
        <f t="shared" si="2"/>
        <v>0</v>
      </c>
      <c r="AE65" s="262">
        <f t="shared" si="3"/>
        <v>795393.79</v>
      </c>
      <c r="AF65" s="263">
        <f t="shared" si="4"/>
        <v>2541038.1500000004</v>
      </c>
      <c r="AG65" s="263">
        <f t="shared" si="5"/>
        <v>2282092.7799999998</v>
      </c>
      <c r="AH65" s="244">
        <f t="shared" si="6"/>
        <v>258945.37000000058</v>
      </c>
    </row>
    <row r="66" spans="1:34" x14ac:dyDescent="0.25">
      <c r="A66" s="248" t="s">
        <v>277</v>
      </c>
      <c r="B66" s="248" t="s">
        <v>3</v>
      </c>
      <c r="C66" s="257">
        <v>3889</v>
      </c>
      <c r="D66" s="257" t="s">
        <v>647</v>
      </c>
      <c r="E66" t="s">
        <v>2580</v>
      </c>
      <c r="F66" s="297">
        <v>1095966.03</v>
      </c>
      <c r="G66" s="297">
        <v>0</v>
      </c>
      <c r="H66" s="297">
        <v>29389.19</v>
      </c>
      <c r="I66">
        <v>185794.35</v>
      </c>
      <c r="J66">
        <v>207830.35</v>
      </c>
      <c r="M66" s="297">
        <v>0</v>
      </c>
      <c r="P66">
        <v>79704.56</v>
      </c>
      <c r="Q66">
        <v>1312112.72</v>
      </c>
      <c r="R66" s="297">
        <v>1231974.43</v>
      </c>
      <c r="T66" s="297">
        <v>1329.79</v>
      </c>
      <c r="U66" s="297">
        <v>767368</v>
      </c>
      <c r="W66">
        <v>1096085</v>
      </c>
      <c r="Z66">
        <v>469814.51</v>
      </c>
      <c r="AA66">
        <v>195475.07</v>
      </c>
      <c r="AC66" s="242">
        <f t="shared" si="1"/>
        <v>1125355.22</v>
      </c>
      <c r="AD66" s="249">
        <f t="shared" si="2"/>
        <v>0</v>
      </c>
      <c r="AE66" s="262">
        <f t="shared" si="3"/>
        <v>1125355.22</v>
      </c>
      <c r="AF66" s="263">
        <f t="shared" si="4"/>
        <v>2000672.22</v>
      </c>
      <c r="AG66" s="263">
        <f t="shared" si="5"/>
        <v>1761374.58</v>
      </c>
      <c r="AH66" s="244">
        <f t="shared" si="6"/>
        <v>239297.6399999999</v>
      </c>
    </row>
    <row r="67" spans="1:34" x14ac:dyDescent="0.25">
      <c r="A67" s="248" t="s">
        <v>280</v>
      </c>
      <c r="B67" s="248" t="s">
        <v>4</v>
      </c>
      <c r="C67" s="257">
        <v>3322</v>
      </c>
      <c r="D67" s="257" t="s">
        <v>648</v>
      </c>
      <c r="E67" t="s">
        <v>2560</v>
      </c>
      <c r="F67" s="297">
        <v>701876.86</v>
      </c>
      <c r="G67" s="297">
        <v>22937.37</v>
      </c>
      <c r="H67" s="297">
        <v>93933.91</v>
      </c>
      <c r="I67">
        <v>601795.75</v>
      </c>
      <c r="J67">
        <v>299416.78000000003</v>
      </c>
      <c r="M67" s="297">
        <v>0</v>
      </c>
      <c r="P67">
        <v>952499.98</v>
      </c>
      <c r="Q67">
        <v>834867.89</v>
      </c>
      <c r="R67" s="297">
        <v>825736.38</v>
      </c>
      <c r="T67" s="297">
        <v>1118.22</v>
      </c>
      <c r="U67" s="297">
        <v>1025920</v>
      </c>
      <c r="V67" s="297">
        <v>1140.3599999999999</v>
      </c>
      <c r="W67">
        <v>1196308</v>
      </c>
      <c r="Z67">
        <v>448522.84</v>
      </c>
      <c r="AA67">
        <v>88216.320000000007</v>
      </c>
      <c r="AC67" s="242">
        <f t="shared" si="1"/>
        <v>818748.14</v>
      </c>
      <c r="AD67" s="249">
        <f t="shared" si="2"/>
        <v>0</v>
      </c>
      <c r="AE67" s="262">
        <f t="shared" si="3"/>
        <v>818748.14</v>
      </c>
      <c r="AF67" s="263">
        <f t="shared" si="4"/>
        <v>1853914.9600000002</v>
      </c>
      <c r="AG67" s="263">
        <f t="shared" si="5"/>
        <v>1733047.1600000001</v>
      </c>
      <c r="AH67" s="244">
        <f t="shared" si="6"/>
        <v>120867.80000000005</v>
      </c>
    </row>
    <row r="68" spans="1:34" x14ac:dyDescent="0.25">
      <c r="A68" s="248" t="s">
        <v>280</v>
      </c>
      <c r="B68" s="248" t="s">
        <v>4</v>
      </c>
      <c r="C68" s="257">
        <v>3383</v>
      </c>
      <c r="D68" s="257" t="s">
        <v>649</v>
      </c>
      <c r="E68" t="s">
        <v>2561</v>
      </c>
      <c r="F68" s="297">
        <v>582487.19999999995</v>
      </c>
      <c r="G68" s="297">
        <v>51567.83</v>
      </c>
      <c r="H68" s="297">
        <v>98445.67</v>
      </c>
      <c r="I68">
        <v>-1155633.8</v>
      </c>
      <c r="J68">
        <v>-105651.79</v>
      </c>
      <c r="K68" s="297">
        <v>1670</v>
      </c>
      <c r="M68" s="297">
        <v>0</v>
      </c>
      <c r="P68">
        <v>-2735364.35</v>
      </c>
      <c r="Q68">
        <v>1896116.26</v>
      </c>
      <c r="R68" s="297">
        <v>1012717.3</v>
      </c>
      <c r="S68" s="297">
        <v>61140</v>
      </c>
      <c r="T68" s="297">
        <v>711.81</v>
      </c>
      <c r="U68" s="297">
        <v>715610</v>
      </c>
      <c r="W68">
        <v>884674</v>
      </c>
      <c r="Z68">
        <v>297568.51</v>
      </c>
      <c r="AA68">
        <v>63368.4</v>
      </c>
      <c r="AC68" s="242">
        <f t="shared" si="1"/>
        <v>732500.7</v>
      </c>
      <c r="AD68" s="249">
        <f t="shared" si="2"/>
        <v>1670</v>
      </c>
      <c r="AE68" s="262">
        <f t="shared" si="3"/>
        <v>730830.7</v>
      </c>
      <c r="AF68" s="263">
        <f t="shared" si="4"/>
        <v>1790179.11</v>
      </c>
      <c r="AG68" s="263">
        <f t="shared" si="5"/>
        <v>1245610.9099999999</v>
      </c>
      <c r="AH68" s="244">
        <f t="shared" si="6"/>
        <v>544568.20000000019</v>
      </c>
    </row>
    <row r="69" spans="1:34" x14ac:dyDescent="0.25">
      <c r="A69" s="248" t="s">
        <v>280</v>
      </c>
      <c r="B69" s="248" t="s">
        <v>4</v>
      </c>
      <c r="C69" s="257">
        <v>9605</v>
      </c>
      <c r="D69" s="257" t="s">
        <v>650</v>
      </c>
      <c r="E69" t="s">
        <v>2562</v>
      </c>
      <c r="F69" s="297">
        <v>1392552.79</v>
      </c>
      <c r="G69" s="297">
        <v>21883.91</v>
      </c>
      <c r="H69" s="297">
        <v>169533.98</v>
      </c>
      <c r="I69">
        <v>186575.06</v>
      </c>
      <c r="J69">
        <v>686996.2</v>
      </c>
      <c r="L69" s="297">
        <v>181470</v>
      </c>
      <c r="M69" s="297">
        <v>0</v>
      </c>
      <c r="P69">
        <v>1528941.92</v>
      </c>
      <c r="Q69">
        <v>63741.19</v>
      </c>
      <c r="R69" s="297">
        <v>2177607.48</v>
      </c>
      <c r="T69" s="297">
        <v>1649.99</v>
      </c>
      <c r="U69" s="297">
        <v>1728160</v>
      </c>
      <c r="V69" s="297">
        <v>103836</v>
      </c>
      <c r="W69">
        <v>2202382</v>
      </c>
      <c r="X69">
        <v>640</v>
      </c>
      <c r="Y69">
        <v>2864</v>
      </c>
      <c r="Z69">
        <v>665219.68000000005</v>
      </c>
      <c r="AA69">
        <v>77608.960000000006</v>
      </c>
      <c r="AC69" s="242">
        <f t="shared" ref="AC69:AC86" si="7">SUM(F69:H69)</f>
        <v>1583970.68</v>
      </c>
      <c r="AD69" s="249">
        <f t="shared" ref="AD69:AD86" si="8">SUM(K69:M69)</f>
        <v>181470</v>
      </c>
      <c r="AE69" s="262">
        <f t="shared" ref="AE69:AE86" si="9">AC69-AD69</f>
        <v>1402500.68</v>
      </c>
      <c r="AF69" s="263">
        <f t="shared" ref="AF69:AF86" si="10">SUM(R69:V69)</f>
        <v>4011253.47</v>
      </c>
      <c r="AG69" s="263">
        <f t="shared" ref="AG69:AG86" si="11">SUM(W69:AB69)</f>
        <v>2948714.64</v>
      </c>
      <c r="AH69" s="244">
        <f t="shared" ref="AH69:AH86" si="12">AF69-AG69</f>
        <v>1062538.83</v>
      </c>
    </row>
    <row r="70" spans="1:34" x14ac:dyDescent="0.25">
      <c r="A70" s="248" t="s">
        <v>280</v>
      </c>
      <c r="B70" s="248" t="s">
        <v>4</v>
      </c>
      <c r="C70" s="257">
        <v>2921</v>
      </c>
      <c r="D70" s="257" t="s">
        <v>651</v>
      </c>
      <c r="E70" t="s">
        <v>2563</v>
      </c>
      <c r="F70" s="297">
        <v>208291.04</v>
      </c>
      <c r="G70" s="297">
        <v>0</v>
      </c>
      <c r="H70" s="297">
        <v>75272.009999999995</v>
      </c>
      <c r="I70">
        <v>300003</v>
      </c>
      <c r="J70">
        <v>15002.2</v>
      </c>
      <c r="O70">
        <v>-214008.78</v>
      </c>
      <c r="Q70">
        <v>607615.71</v>
      </c>
      <c r="R70" s="297">
        <v>707051.87</v>
      </c>
      <c r="T70" s="297">
        <v>268.22000000000003</v>
      </c>
      <c r="U70" s="297">
        <v>844640</v>
      </c>
      <c r="W70">
        <v>974012</v>
      </c>
      <c r="Z70">
        <v>198206.97</v>
      </c>
      <c r="AA70">
        <v>5904.8</v>
      </c>
      <c r="AC70" s="242">
        <f t="shared" si="7"/>
        <v>283563.05</v>
      </c>
      <c r="AD70" s="249">
        <f t="shared" si="8"/>
        <v>0</v>
      </c>
      <c r="AE70" s="262">
        <f t="shared" si="9"/>
        <v>283563.05</v>
      </c>
      <c r="AF70" s="263">
        <f t="shared" si="10"/>
        <v>1551960.0899999999</v>
      </c>
      <c r="AG70" s="263">
        <f t="shared" si="11"/>
        <v>1178123.77</v>
      </c>
      <c r="AH70" s="244">
        <f t="shared" si="12"/>
        <v>373836.31999999983</v>
      </c>
    </row>
    <row r="71" spans="1:34" x14ac:dyDescent="0.25">
      <c r="A71" s="248" t="s">
        <v>280</v>
      </c>
      <c r="B71" s="248" t="s">
        <v>4</v>
      </c>
      <c r="C71" s="257">
        <v>3783</v>
      </c>
      <c r="D71" s="257" t="s">
        <v>652</v>
      </c>
      <c r="E71" t="s">
        <v>2564</v>
      </c>
      <c r="F71" s="297">
        <v>581122.14</v>
      </c>
      <c r="G71" s="297">
        <v>0</v>
      </c>
      <c r="H71" s="297">
        <v>219567.68</v>
      </c>
      <c r="I71">
        <v>49261.43</v>
      </c>
      <c r="J71">
        <v>780433.14</v>
      </c>
      <c r="M71" s="297">
        <v>210000</v>
      </c>
      <c r="P71">
        <v>-2738270.77</v>
      </c>
      <c r="Q71">
        <v>4330482.6500000004</v>
      </c>
      <c r="R71" s="297">
        <v>933139.87</v>
      </c>
      <c r="T71" s="297">
        <v>148</v>
      </c>
      <c r="U71" s="297">
        <v>1898400</v>
      </c>
      <c r="V71" s="297">
        <v>10699.8</v>
      </c>
      <c r="W71">
        <v>2068912</v>
      </c>
      <c r="Z71">
        <v>345983.24</v>
      </c>
      <c r="AA71">
        <v>313029.92</v>
      </c>
      <c r="AB71">
        <v>3600</v>
      </c>
      <c r="AC71" s="242">
        <f t="shared" si="7"/>
        <v>800689.82000000007</v>
      </c>
      <c r="AD71" s="249">
        <f t="shared" si="8"/>
        <v>210000</v>
      </c>
      <c r="AE71" s="262">
        <f t="shared" si="9"/>
        <v>590689.82000000007</v>
      </c>
      <c r="AF71" s="263">
        <f t="shared" si="10"/>
        <v>2842387.67</v>
      </c>
      <c r="AG71" s="263">
        <f t="shared" si="11"/>
        <v>2731525.16</v>
      </c>
      <c r="AH71" s="244">
        <f t="shared" si="12"/>
        <v>110862.50999999978</v>
      </c>
    </row>
    <row r="72" spans="1:34" x14ac:dyDescent="0.25">
      <c r="A72" s="248" t="s">
        <v>280</v>
      </c>
      <c r="B72" s="248" t="s">
        <v>4</v>
      </c>
      <c r="C72" s="257">
        <v>3268</v>
      </c>
      <c r="D72" s="257" t="s">
        <v>653</v>
      </c>
      <c r="E72" t="s">
        <v>2565</v>
      </c>
      <c r="F72" s="297">
        <v>597897.4</v>
      </c>
      <c r="G72" s="297">
        <v>78020.39</v>
      </c>
      <c r="H72" s="297">
        <v>96837.58</v>
      </c>
      <c r="I72">
        <v>295932.78000000003</v>
      </c>
      <c r="J72">
        <v>186705.33</v>
      </c>
      <c r="M72" s="297">
        <v>0</v>
      </c>
      <c r="P72">
        <v>-829128.51</v>
      </c>
      <c r="Q72">
        <v>1909993.72</v>
      </c>
      <c r="R72" s="297">
        <v>979624.18</v>
      </c>
      <c r="T72" s="297">
        <v>871.43</v>
      </c>
      <c r="U72" s="297">
        <v>1040830</v>
      </c>
      <c r="V72" s="297">
        <v>138547</v>
      </c>
      <c r="W72">
        <v>1405752</v>
      </c>
      <c r="Z72">
        <v>464082.7</v>
      </c>
      <c r="AA72">
        <v>97384.639999999999</v>
      </c>
      <c r="AC72" s="242">
        <f t="shared" si="7"/>
        <v>772755.37</v>
      </c>
      <c r="AD72" s="249">
        <f t="shared" si="8"/>
        <v>0</v>
      </c>
      <c r="AE72" s="262">
        <f t="shared" si="9"/>
        <v>772755.37</v>
      </c>
      <c r="AF72" s="263">
        <f t="shared" si="10"/>
        <v>2159872.6100000003</v>
      </c>
      <c r="AG72" s="263">
        <f t="shared" si="11"/>
        <v>1967219.3399999999</v>
      </c>
      <c r="AH72" s="244">
        <f t="shared" si="12"/>
        <v>192653.27000000048</v>
      </c>
    </row>
    <row r="73" spans="1:34" x14ac:dyDescent="0.25">
      <c r="A73" s="248" t="s">
        <v>280</v>
      </c>
      <c r="B73" s="248" t="s">
        <v>4</v>
      </c>
      <c r="C73" s="257">
        <v>3398</v>
      </c>
      <c r="D73" s="257" t="s">
        <v>654</v>
      </c>
      <c r="E73" t="s">
        <v>2566</v>
      </c>
      <c r="F73" s="297">
        <v>787965.57</v>
      </c>
      <c r="G73" s="297">
        <v>52361.35</v>
      </c>
      <c r="H73" s="297">
        <v>99010</v>
      </c>
      <c r="I73">
        <v>237759.83</v>
      </c>
      <c r="J73">
        <v>6693.57</v>
      </c>
      <c r="M73" s="297">
        <v>0</v>
      </c>
      <c r="P73">
        <v>-759973.81</v>
      </c>
      <c r="Q73">
        <v>1700160.45</v>
      </c>
      <c r="R73" s="297">
        <v>1258985.22</v>
      </c>
      <c r="U73" s="297">
        <v>778320</v>
      </c>
      <c r="V73" s="297">
        <v>79757</v>
      </c>
      <c r="W73">
        <v>1141042</v>
      </c>
      <c r="Z73">
        <v>408664.02</v>
      </c>
      <c r="AA73">
        <v>93977.52</v>
      </c>
      <c r="AC73" s="242">
        <f t="shared" si="7"/>
        <v>939336.91999999993</v>
      </c>
      <c r="AD73" s="249">
        <f t="shared" si="8"/>
        <v>0</v>
      </c>
      <c r="AE73" s="262">
        <f t="shared" si="9"/>
        <v>939336.91999999993</v>
      </c>
      <c r="AF73" s="263">
        <f t="shared" si="10"/>
        <v>2117062.2199999997</v>
      </c>
      <c r="AG73" s="263">
        <f t="shared" si="11"/>
        <v>1643683.54</v>
      </c>
      <c r="AH73" s="244">
        <f t="shared" si="12"/>
        <v>473378.6799999997</v>
      </c>
    </row>
    <row r="74" spans="1:34" x14ac:dyDescent="0.25">
      <c r="A74" s="248" t="s">
        <v>280</v>
      </c>
      <c r="B74" s="248" t="s">
        <v>4</v>
      </c>
      <c r="C74" s="257">
        <v>4777</v>
      </c>
      <c r="D74" s="257" t="s">
        <v>655</v>
      </c>
      <c r="E74" t="s">
        <v>2567</v>
      </c>
      <c r="F74" s="297">
        <v>970729.61</v>
      </c>
      <c r="G74" s="297">
        <v>45715.78</v>
      </c>
      <c r="H74" s="297">
        <v>104377.91</v>
      </c>
      <c r="I74">
        <v>673667.31</v>
      </c>
      <c r="J74">
        <v>276907.53000000003</v>
      </c>
      <c r="M74" s="297">
        <v>0</v>
      </c>
      <c r="P74">
        <v>-3320369.32</v>
      </c>
      <c r="Q74">
        <v>4971323.6399999997</v>
      </c>
      <c r="R74" s="297">
        <v>1315588</v>
      </c>
      <c r="T74" s="297">
        <v>1231.73</v>
      </c>
      <c r="U74" s="297">
        <v>777550</v>
      </c>
      <c r="V74" s="297">
        <v>173130</v>
      </c>
      <c r="W74">
        <v>1177932</v>
      </c>
      <c r="Y74">
        <v>13892</v>
      </c>
      <c r="Z74">
        <v>276354.06</v>
      </c>
      <c r="AA74">
        <v>120277.85</v>
      </c>
      <c r="AC74" s="242">
        <f t="shared" si="7"/>
        <v>1120823.3</v>
      </c>
      <c r="AD74" s="249">
        <f t="shared" si="8"/>
        <v>0</v>
      </c>
      <c r="AE74" s="262">
        <f t="shared" si="9"/>
        <v>1120823.3</v>
      </c>
      <c r="AF74" s="263">
        <f t="shared" si="10"/>
        <v>2267499.73</v>
      </c>
      <c r="AG74" s="263">
        <f t="shared" si="11"/>
        <v>1588455.9100000001</v>
      </c>
      <c r="AH74" s="244">
        <f t="shared" si="12"/>
        <v>679043.81999999983</v>
      </c>
    </row>
    <row r="75" spans="1:34" x14ac:dyDescent="0.25">
      <c r="A75" s="248" t="s">
        <v>280</v>
      </c>
      <c r="B75" s="248" t="s">
        <v>4</v>
      </c>
      <c r="C75" s="257">
        <v>2834</v>
      </c>
      <c r="D75" s="257" t="s">
        <v>656</v>
      </c>
      <c r="E75" t="s">
        <v>2568</v>
      </c>
      <c r="F75" s="297">
        <v>422049.62</v>
      </c>
      <c r="G75" s="297">
        <v>0</v>
      </c>
      <c r="H75" s="297">
        <v>149967.20000000001</v>
      </c>
      <c r="I75">
        <v>102224.3</v>
      </c>
      <c r="J75">
        <v>127205.77</v>
      </c>
      <c r="P75">
        <v>282674.23</v>
      </c>
      <c r="Q75">
        <v>318970.07</v>
      </c>
      <c r="R75" s="297">
        <v>814314.66</v>
      </c>
      <c r="T75" s="297">
        <v>16836.349999999999</v>
      </c>
      <c r="U75" s="297">
        <v>1065120</v>
      </c>
      <c r="V75" s="297">
        <v>103830</v>
      </c>
      <c r="W75">
        <v>1277702</v>
      </c>
      <c r="X75">
        <v>1920</v>
      </c>
      <c r="Z75">
        <v>390547.93</v>
      </c>
      <c r="AA75">
        <v>53926.239999999998</v>
      </c>
      <c r="AC75" s="242">
        <f t="shared" si="7"/>
        <v>572016.82000000007</v>
      </c>
      <c r="AD75" s="249">
        <f t="shared" si="8"/>
        <v>0</v>
      </c>
      <c r="AE75" s="262">
        <f t="shared" si="9"/>
        <v>572016.82000000007</v>
      </c>
      <c r="AF75" s="263">
        <f t="shared" si="10"/>
        <v>2000101.01</v>
      </c>
      <c r="AG75" s="263">
        <f t="shared" si="11"/>
        <v>1724096.17</v>
      </c>
      <c r="AH75" s="244">
        <f t="shared" si="12"/>
        <v>276004.84000000008</v>
      </c>
    </row>
    <row r="76" spans="1:34" x14ac:dyDescent="0.25">
      <c r="A76" s="248" t="s">
        <v>280</v>
      </c>
      <c r="B76" s="248" t="s">
        <v>4</v>
      </c>
      <c r="C76" s="257">
        <v>2338</v>
      </c>
      <c r="D76" s="257" t="s">
        <v>657</v>
      </c>
      <c r="E76" t="s">
        <v>2569</v>
      </c>
      <c r="F76" s="297">
        <v>168156.19</v>
      </c>
      <c r="G76" s="297">
        <v>0</v>
      </c>
      <c r="H76" s="297">
        <v>36144.620000000003</v>
      </c>
      <c r="I76">
        <v>62722.87</v>
      </c>
      <c r="J76">
        <v>149106.62</v>
      </c>
      <c r="P76">
        <v>-2831361.3</v>
      </c>
      <c r="Q76">
        <v>3125887.14</v>
      </c>
      <c r="R76" s="297">
        <v>771906.44</v>
      </c>
      <c r="T76" s="297">
        <v>269.77999999999997</v>
      </c>
      <c r="U76" s="297">
        <v>816210</v>
      </c>
      <c r="V76" s="297">
        <v>63.45</v>
      </c>
      <c r="W76">
        <v>988269.45</v>
      </c>
      <c r="X76">
        <v>4854</v>
      </c>
      <c r="Z76">
        <v>330506.08</v>
      </c>
      <c r="AA76">
        <v>93715.68</v>
      </c>
      <c r="AC76" s="242">
        <f t="shared" si="7"/>
        <v>204300.81</v>
      </c>
      <c r="AD76" s="249">
        <f t="shared" si="8"/>
        <v>0</v>
      </c>
      <c r="AE76" s="262">
        <f t="shared" si="9"/>
        <v>204300.81</v>
      </c>
      <c r="AF76" s="263">
        <f t="shared" si="10"/>
        <v>1588449.67</v>
      </c>
      <c r="AG76" s="263">
        <f t="shared" si="11"/>
        <v>1417345.21</v>
      </c>
      <c r="AH76" s="244">
        <f t="shared" si="12"/>
        <v>171104.45999999996</v>
      </c>
    </row>
    <row r="77" spans="1:34" x14ac:dyDescent="0.25">
      <c r="A77" s="248" t="s">
        <v>280</v>
      </c>
      <c r="B77" s="248" t="s">
        <v>4</v>
      </c>
      <c r="C77" s="257">
        <v>4468</v>
      </c>
      <c r="D77" s="257" t="s">
        <v>658</v>
      </c>
      <c r="E77" t="s">
        <v>2570</v>
      </c>
      <c r="F77" s="297">
        <v>944404.2</v>
      </c>
      <c r="G77" s="297">
        <v>60431.5</v>
      </c>
      <c r="H77" s="297">
        <v>38221.39</v>
      </c>
      <c r="I77">
        <v>370267.01</v>
      </c>
      <c r="J77">
        <v>139574.12</v>
      </c>
      <c r="M77" s="297">
        <v>0</v>
      </c>
      <c r="P77">
        <v>-1304274.56</v>
      </c>
      <c r="Q77">
        <v>2488810.16</v>
      </c>
      <c r="R77" s="297">
        <v>1495629.17</v>
      </c>
      <c r="T77" s="297">
        <v>1216.1099999999999</v>
      </c>
      <c r="U77" s="297">
        <v>1582400</v>
      </c>
      <c r="W77">
        <v>1742860</v>
      </c>
      <c r="Z77">
        <v>594285.42000000004</v>
      </c>
      <c r="AA77">
        <v>40762.239999999998</v>
      </c>
      <c r="AC77" s="242">
        <f t="shared" si="7"/>
        <v>1043057.09</v>
      </c>
      <c r="AD77" s="249">
        <f t="shared" si="8"/>
        <v>0</v>
      </c>
      <c r="AE77" s="262">
        <f t="shared" si="9"/>
        <v>1043057.09</v>
      </c>
      <c r="AF77" s="263">
        <f t="shared" si="10"/>
        <v>3079245.2800000003</v>
      </c>
      <c r="AG77" s="263">
        <f t="shared" si="11"/>
        <v>2377907.66</v>
      </c>
      <c r="AH77" s="244">
        <f t="shared" si="12"/>
        <v>701337.62000000011</v>
      </c>
    </row>
    <row r="78" spans="1:34" x14ac:dyDescent="0.25">
      <c r="A78" s="248" t="s">
        <v>280</v>
      </c>
      <c r="B78" s="248" t="s">
        <v>4</v>
      </c>
      <c r="C78" s="257">
        <v>1481</v>
      </c>
      <c r="D78" s="257" t="s">
        <v>659</v>
      </c>
      <c r="E78" t="s">
        <v>2578</v>
      </c>
      <c r="F78" s="297">
        <v>246380.81</v>
      </c>
      <c r="G78" s="297">
        <v>0</v>
      </c>
      <c r="H78" s="297">
        <v>31317.88</v>
      </c>
      <c r="I78">
        <v>32697.81</v>
      </c>
      <c r="J78">
        <v>31225.93</v>
      </c>
      <c r="O78">
        <v>-861903.81</v>
      </c>
      <c r="Q78">
        <v>1219746.8700000001</v>
      </c>
      <c r="R78" s="297">
        <v>477901.17</v>
      </c>
      <c r="U78" s="297">
        <v>778320</v>
      </c>
      <c r="W78">
        <v>907214</v>
      </c>
      <c r="Z78">
        <v>220330.12</v>
      </c>
      <c r="AA78">
        <v>73847.679999999993</v>
      </c>
      <c r="AC78" s="242">
        <f t="shared" si="7"/>
        <v>277698.69</v>
      </c>
      <c r="AD78" s="249">
        <f t="shared" si="8"/>
        <v>0</v>
      </c>
      <c r="AE78" s="262">
        <f t="shared" si="9"/>
        <v>277698.69</v>
      </c>
      <c r="AF78" s="263">
        <f t="shared" si="10"/>
        <v>1256221.17</v>
      </c>
      <c r="AG78" s="263">
        <f t="shared" si="11"/>
        <v>1201391.8</v>
      </c>
      <c r="AH78" s="244">
        <f t="shared" si="12"/>
        <v>54829.369999999879</v>
      </c>
    </row>
    <row r="79" spans="1:34" x14ac:dyDescent="0.25">
      <c r="A79" s="248" t="s">
        <v>280</v>
      </c>
      <c r="B79" s="248" t="s">
        <v>4</v>
      </c>
      <c r="C79" s="257">
        <v>2622</v>
      </c>
      <c r="D79" s="257" t="s">
        <v>660</v>
      </c>
      <c r="E79" t="s">
        <v>2581</v>
      </c>
      <c r="F79" s="297">
        <v>1203855.73</v>
      </c>
      <c r="G79" s="297">
        <v>-11237.14</v>
      </c>
      <c r="H79" s="297">
        <v>79067.009999999995</v>
      </c>
      <c r="I79">
        <v>327066.27</v>
      </c>
      <c r="J79">
        <v>16442.16</v>
      </c>
      <c r="M79" s="297">
        <v>50</v>
      </c>
      <c r="P79">
        <v>-1319583.7</v>
      </c>
      <c r="Q79">
        <v>2288777.11</v>
      </c>
      <c r="R79" s="297">
        <v>778866.95</v>
      </c>
      <c r="S79" s="297">
        <v>86400</v>
      </c>
      <c r="U79" s="297">
        <v>1404320</v>
      </c>
      <c r="W79">
        <v>1568398</v>
      </c>
      <c r="Z79">
        <v>203229.97</v>
      </c>
      <c r="AA79">
        <v>116133.36</v>
      </c>
      <c r="AC79" s="242">
        <f t="shared" si="7"/>
        <v>1271685.6000000001</v>
      </c>
      <c r="AD79" s="249">
        <f t="shared" si="8"/>
        <v>50</v>
      </c>
      <c r="AE79" s="262">
        <f t="shared" si="9"/>
        <v>1271635.6000000001</v>
      </c>
      <c r="AF79" s="263">
        <f t="shared" si="10"/>
        <v>2269586.9500000002</v>
      </c>
      <c r="AG79" s="263">
        <f t="shared" si="11"/>
        <v>1887761.33</v>
      </c>
      <c r="AH79" s="244">
        <f t="shared" si="12"/>
        <v>381825.62000000011</v>
      </c>
    </row>
    <row r="80" spans="1:34" x14ac:dyDescent="0.25">
      <c r="A80" s="248" t="s">
        <v>283</v>
      </c>
      <c r="B80" s="248" t="s">
        <v>5</v>
      </c>
      <c r="C80" s="257">
        <v>4703</v>
      </c>
      <c r="D80" s="257" t="s">
        <v>661</v>
      </c>
      <c r="E80" t="s">
        <v>2571</v>
      </c>
      <c r="F80" s="297">
        <v>932701.05</v>
      </c>
      <c r="G80" s="297">
        <v>5944.26</v>
      </c>
      <c r="H80" s="297">
        <v>139842.13</v>
      </c>
      <c r="I80">
        <v>299704.01</v>
      </c>
      <c r="J80">
        <v>320609.93</v>
      </c>
      <c r="M80" s="297">
        <v>0</v>
      </c>
      <c r="N80">
        <v>18750</v>
      </c>
      <c r="P80">
        <v>-1005958.99</v>
      </c>
      <c r="Q80">
        <v>2500428.33</v>
      </c>
      <c r="R80" s="297">
        <v>936467.15</v>
      </c>
      <c r="S80" s="297">
        <v>260000</v>
      </c>
      <c r="T80" s="297">
        <v>1181.44</v>
      </c>
      <c r="U80" s="297">
        <v>1325300</v>
      </c>
      <c r="W80">
        <v>1639516</v>
      </c>
      <c r="X80">
        <v>18160</v>
      </c>
      <c r="Y80">
        <v>1080</v>
      </c>
      <c r="Z80">
        <v>263547.09999999998</v>
      </c>
      <c r="AA80">
        <v>140718.32</v>
      </c>
      <c r="AB80">
        <v>21055.13</v>
      </c>
      <c r="AC80" s="242">
        <f t="shared" si="7"/>
        <v>1078487.44</v>
      </c>
      <c r="AD80" s="249">
        <f t="shared" si="8"/>
        <v>0</v>
      </c>
      <c r="AE80" s="262">
        <f t="shared" si="9"/>
        <v>1078487.44</v>
      </c>
      <c r="AF80" s="263">
        <f t="shared" si="10"/>
        <v>2522948.59</v>
      </c>
      <c r="AG80" s="263">
        <f t="shared" si="11"/>
        <v>2084076.55</v>
      </c>
      <c r="AH80" s="244">
        <f t="shared" si="12"/>
        <v>438872.0399999998</v>
      </c>
    </row>
    <row r="81" spans="1:34" x14ac:dyDescent="0.25">
      <c r="A81" s="248" t="s">
        <v>283</v>
      </c>
      <c r="B81" s="248" t="s">
        <v>5</v>
      </c>
      <c r="C81" s="257">
        <v>1824</v>
      </c>
      <c r="D81" s="257" t="s">
        <v>662</v>
      </c>
      <c r="E81" t="s">
        <v>2572</v>
      </c>
      <c r="F81" s="297">
        <v>508993.31</v>
      </c>
      <c r="G81" s="297">
        <v>1815.55</v>
      </c>
      <c r="H81" s="297">
        <v>30092.38</v>
      </c>
      <c r="I81">
        <v>5</v>
      </c>
      <c r="J81">
        <v>119780.44</v>
      </c>
      <c r="M81" s="297">
        <v>0</v>
      </c>
      <c r="P81">
        <v>-1461658.49</v>
      </c>
      <c r="Q81">
        <v>2140561.41</v>
      </c>
      <c r="R81" s="297">
        <v>665024.16</v>
      </c>
      <c r="S81" s="297">
        <v>22500</v>
      </c>
      <c r="T81" s="297">
        <v>657.84</v>
      </c>
      <c r="U81" s="297">
        <v>911232</v>
      </c>
      <c r="W81">
        <v>1205577</v>
      </c>
      <c r="Z81">
        <v>220607.16</v>
      </c>
      <c r="AA81">
        <v>52396.08</v>
      </c>
      <c r="AC81" s="242">
        <f t="shared" si="7"/>
        <v>540901.24</v>
      </c>
      <c r="AD81" s="249">
        <f t="shared" si="8"/>
        <v>0</v>
      </c>
      <c r="AE81" s="262">
        <f t="shared" si="9"/>
        <v>540901.24</v>
      </c>
      <c r="AF81" s="263">
        <f t="shared" si="10"/>
        <v>1599414</v>
      </c>
      <c r="AG81" s="263">
        <f t="shared" si="11"/>
        <v>1478580.24</v>
      </c>
      <c r="AH81" s="244">
        <f t="shared" si="12"/>
        <v>120833.76000000001</v>
      </c>
    </row>
    <row r="82" spans="1:34" x14ac:dyDescent="0.25">
      <c r="A82" s="248" t="s">
        <v>283</v>
      </c>
      <c r="B82" s="248" t="s">
        <v>5</v>
      </c>
      <c r="C82" s="257">
        <v>4449</v>
      </c>
      <c r="D82" s="257" t="s">
        <v>663</v>
      </c>
      <c r="E82" t="s">
        <v>2573</v>
      </c>
      <c r="F82" s="297">
        <v>1266108.3899999999</v>
      </c>
      <c r="G82" s="297">
        <v>2435.5</v>
      </c>
      <c r="H82" s="297">
        <v>47994.14</v>
      </c>
      <c r="I82">
        <v>574710.07999999996</v>
      </c>
      <c r="J82">
        <v>488250.4</v>
      </c>
      <c r="M82" s="297">
        <v>0</v>
      </c>
      <c r="P82">
        <v>58732.34</v>
      </c>
      <c r="Q82">
        <v>2191938.59</v>
      </c>
      <c r="R82" s="297">
        <v>843085.09</v>
      </c>
      <c r="S82" s="297">
        <v>290920</v>
      </c>
      <c r="T82" s="297">
        <v>1348.67</v>
      </c>
      <c r="U82" s="297">
        <v>564228</v>
      </c>
      <c r="W82">
        <v>713511</v>
      </c>
      <c r="X82">
        <v>49896</v>
      </c>
      <c r="Z82">
        <v>358459.05</v>
      </c>
      <c r="AA82">
        <v>165858</v>
      </c>
      <c r="AB82">
        <v>21055.13</v>
      </c>
      <c r="AC82" s="242">
        <f t="shared" si="7"/>
        <v>1316538.0299999998</v>
      </c>
      <c r="AD82" s="249">
        <f t="shared" si="8"/>
        <v>0</v>
      </c>
      <c r="AE82" s="262">
        <f t="shared" si="9"/>
        <v>1316538.0299999998</v>
      </c>
      <c r="AF82" s="263">
        <f t="shared" si="10"/>
        <v>1699581.7599999998</v>
      </c>
      <c r="AG82" s="263">
        <f t="shared" si="11"/>
        <v>1308779.18</v>
      </c>
      <c r="AH82" s="244">
        <f t="shared" si="12"/>
        <v>390802.57999999984</v>
      </c>
    </row>
    <row r="83" spans="1:34" x14ac:dyDescent="0.25">
      <c r="A83" s="248" t="s">
        <v>283</v>
      </c>
      <c r="B83" s="248" t="s">
        <v>5</v>
      </c>
      <c r="C83" s="257">
        <v>4777</v>
      </c>
      <c r="D83" s="257" t="s">
        <v>664</v>
      </c>
      <c r="E83" t="s">
        <v>2574</v>
      </c>
      <c r="F83" s="297">
        <v>1297266.54</v>
      </c>
      <c r="G83" s="297">
        <v>8716.26</v>
      </c>
      <c r="H83" s="297">
        <v>42866.53</v>
      </c>
      <c r="I83">
        <v>650498.4</v>
      </c>
      <c r="J83">
        <v>260406.01</v>
      </c>
      <c r="M83" s="297">
        <v>-632</v>
      </c>
      <c r="P83">
        <v>-1994063.91</v>
      </c>
      <c r="Q83">
        <v>4194803.6500000004</v>
      </c>
      <c r="R83" s="297">
        <v>949983.79</v>
      </c>
      <c r="S83" s="297">
        <v>267900</v>
      </c>
      <c r="T83" s="297">
        <v>1593.47</v>
      </c>
      <c r="U83" s="297">
        <v>1213924</v>
      </c>
      <c r="W83">
        <v>1499202.9</v>
      </c>
      <c r="Z83">
        <v>452048.38</v>
      </c>
      <c r="AA83">
        <v>178035.28</v>
      </c>
      <c r="AC83" s="242">
        <f t="shared" si="7"/>
        <v>1348849.33</v>
      </c>
      <c r="AD83" s="249">
        <f t="shared" si="8"/>
        <v>-632</v>
      </c>
      <c r="AE83" s="262">
        <f t="shared" si="9"/>
        <v>1349481.33</v>
      </c>
      <c r="AF83" s="263">
        <f t="shared" si="10"/>
        <v>2433401.2599999998</v>
      </c>
      <c r="AG83" s="263">
        <f t="shared" si="11"/>
        <v>2129286.5599999996</v>
      </c>
      <c r="AH83" s="244">
        <f t="shared" si="12"/>
        <v>304114.70000000019</v>
      </c>
    </row>
    <row r="84" spans="1:34" x14ac:dyDescent="0.25">
      <c r="A84" s="248" t="s">
        <v>283</v>
      </c>
      <c r="B84" s="248" t="s">
        <v>5</v>
      </c>
      <c r="C84" s="257">
        <v>2103</v>
      </c>
      <c r="D84" s="257" t="s">
        <v>665</v>
      </c>
      <c r="E84" t="s">
        <v>2575</v>
      </c>
      <c r="F84" s="297">
        <v>389816.48</v>
      </c>
      <c r="G84" s="297">
        <v>707.4</v>
      </c>
      <c r="H84" s="297">
        <v>27577.37</v>
      </c>
      <c r="I84">
        <v>417668.88</v>
      </c>
      <c r="J84">
        <v>77596.72</v>
      </c>
      <c r="M84" s="297">
        <v>-730</v>
      </c>
      <c r="P84">
        <v>-1321215.21</v>
      </c>
      <c r="Q84">
        <v>2119139.65</v>
      </c>
      <c r="R84" s="297">
        <v>540431.89</v>
      </c>
      <c r="S84" s="297">
        <v>134100</v>
      </c>
      <c r="T84" s="297">
        <v>458</v>
      </c>
      <c r="U84" s="297">
        <v>888075</v>
      </c>
      <c r="V84" s="297">
        <v>140000</v>
      </c>
      <c r="W84">
        <v>1109095</v>
      </c>
      <c r="Z84">
        <v>205208.73</v>
      </c>
      <c r="AA84">
        <v>53738.75</v>
      </c>
      <c r="AC84" s="242">
        <f t="shared" si="7"/>
        <v>418101.25</v>
      </c>
      <c r="AD84" s="249">
        <f t="shared" si="8"/>
        <v>-730</v>
      </c>
      <c r="AE84" s="262">
        <f t="shared" si="9"/>
        <v>418831.25</v>
      </c>
      <c r="AF84" s="263">
        <f t="shared" si="10"/>
        <v>1703064.8900000001</v>
      </c>
      <c r="AG84" s="263">
        <f t="shared" si="11"/>
        <v>1368042.48</v>
      </c>
      <c r="AH84" s="244">
        <f t="shared" si="12"/>
        <v>335022.41000000015</v>
      </c>
    </row>
    <row r="85" spans="1:34" x14ac:dyDescent="0.25">
      <c r="A85" s="248" t="s">
        <v>283</v>
      </c>
      <c r="B85" s="248" t="s">
        <v>5</v>
      </c>
      <c r="C85" s="257">
        <v>5166</v>
      </c>
      <c r="D85" s="257" t="s">
        <v>666</v>
      </c>
      <c r="E85" t="s">
        <v>2576</v>
      </c>
      <c r="F85" s="297">
        <v>695502.5</v>
      </c>
      <c r="G85" s="297">
        <v>1079</v>
      </c>
      <c r="H85" s="297">
        <v>26252.43</v>
      </c>
      <c r="I85">
        <v>139900.46</v>
      </c>
      <c r="J85">
        <v>78744.22</v>
      </c>
      <c r="M85" s="297">
        <v>-730</v>
      </c>
      <c r="P85">
        <v>-129379.33</v>
      </c>
      <c r="Q85">
        <v>1096893.17</v>
      </c>
      <c r="R85" s="297">
        <v>1065963.8500000001</v>
      </c>
      <c r="S85" s="297">
        <v>110020</v>
      </c>
      <c r="U85" s="297">
        <v>1096695</v>
      </c>
      <c r="W85">
        <v>1423636.25</v>
      </c>
      <c r="Z85">
        <v>485689.55</v>
      </c>
      <c r="AA85">
        <v>63333.279999999999</v>
      </c>
      <c r="AC85" s="242">
        <f t="shared" si="7"/>
        <v>722833.93</v>
      </c>
      <c r="AD85" s="249">
        <f t="shared" si="8"/>
        <v>-730</v>
      </c>
      <c r="AE85" s="262">
        <f t="shared" si="9"/>
        <v>723563.93</v>
      </c>
      <c r="AF85" s="263">
        <f t="shared" si="10"/>
        <v>2272678.85</v>
      </c>
      <c r="AG85" s="263">
        <f t="shared" si="11"/>
        <v>1972659.08</v>
      </c>
      <c r="AH85" s="244">
        <f t="shared" si="12"/>
        <v>300019.77</v>
      </c>
    </row>
    <row r="86" spans="1:34" x14ac:dyDescent="0.25">
      <c r="A86" s="248" t="s">
        <v>283</v>
      </c>
      <c r="B86" s="248" t="s">
        <v>5</v>
      </c>
      <c r="C86" s="257">
        <v>3557</v>
      </c>
      <c r="D86" s="257" t="s">
        <v>667</v>
      </c>
      <c r="E86" t="s">
        <v>2577</v>
      </c>
      <c r="F86" s="297">
        <v>1182014.74</v>
      </c>
      <c r="G86" s="297">
        <v>8953.92</v>
      </c>
      <c r="H86" s="297">
        <v>48163.61</v>
      </c>
      <c r="I86">
        <v>204328.26</v>
      </c>
      <c r="J86">
        <v>143317.87</v>
      </c>
      <c r="M86" s="297">
        <v>0</v>
      </c>
      <c r="P86">
        <v>-1690527.9</v>
      </c>
      <c r="Q86">
        <v>3207738.11</v>
      </c>
      <c r="R86" s="297">
        <v>757670.96</v>
      </c>
      <c r="S86" s="297">
        <v>186000</v>
      </c>
      <c r="T86" s="297">
        <v>1492.26</v>
      </c>
      <c r="U86" s="297">
        <v>882560</v>
      </c>
      <c r="W86">
        <v>993541</v>
      </c>
      <c r="Z86">
        <v>519578.29</v>
      </c>
      <c r="AA86">
        <v>70458.94</v>
      </c>
      <c r="AC86" s="242">
        <f t="shared" si="7"/>
        <v>1239132.27</v>
      </c>
      <c r="AD86" s="249">
        <f t="shared" si="8"/>
        <v>0</v>
      </c>
      <c r="AE86" s="262">
        <f t="shared" si="9"/>
        <v>1239132.27</v>
      </c>
      <c r="AF86" s="263">
        <f t="shared" si="10"/>
        <v>1827723.22</v>
      </c>
      <c r="AG86" s="263">
        <f t="shared" si="11"/>
        <v>1583578.23</v>
      </c>
      <c r="AH86" s="244">
        <f t="shared" si="12"/>
        <v>244144.99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9"/>
  <sheetViews>
    <sheetView topLeftCell="T1" zoomScale="96" zoomScaleNormal="96" workbookViewId="0">
      <selection sqref="A1:AH1048576"/>
    </sheetView>
  </sheetViews>
  <sheetFormatPr defaultRowHeight="13.8" x14ac:dyDescent="0.25"/>
  <cols>
    <col min="1" max="1" width="59.09765625" bestFit="1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2450</v>
      </c>
      <c r="M1" t="s">
        <v>2451</v>
      </c>
      <c r="N1" t="s">
        <v>2583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2803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2584</v>
      </c>
      <c r="AE1" t="s">
        <v>2585</v>
      </c>
      <c r="AF1" t="s">
        <v>2586</v>
      </c>
      <c r="AG1" t="s">
        <v>2467</v>
      </c>
      <c r="AH1" t="s">
        <v>2587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2478</v>
      </c>
      <c r="M2" t="s">
        <v>2479</v>
      </c>
      <c r="N2" t="s">
        <v>2588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2804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2589</v>
      </c>
      <c r="AE2" t="s">
        <v>2590</v>
      </c>
      <c r="AF2" t="s">
        <v>2591</v>
      </c>
      <c r="AG2" t="s">
        <v>2495</v>
      </c>
      <c r="AH2" t="s">
        <v>2592</v>
      </c>
    </row>
    <row r="3" spans="1:34" x14ac:dyDescent="0.25">
      <c r="A3" t="s">
        <v>2496</v>
      </c>
      <c r="B3">
        <v>181902366.05000001</v>
      </c>
      <c r="C3">
        <v>26775811.059999999</v>
      </c>
      <c r="D3">
        <v>43690441.649999999</v>
      </c>
      <c r="E3">
        <v>0</v>
      </c>
      <c r="F3">
        <v>143071546.05000001</v>
      </c>
      <c r="G3">
        <v>96399774.340000004</v>
      </c>
      <c r="H3">
        <v>0</v>
      </c>
      <c r="I3">
        <v>0</v>
      </c>
      <c r="J3">
        <v>2562068.06</v>
      </c>
      <c r="K3">
        <v>37354.5</v>
      </c>
      <c r="L3">
        <v>2704750.2</v>
      </c>
      <c r="M3">
        <v>1706013.88</v>
      </c>
      <c r="N3">
        <v>0</v>
      </c>
      <c r="O3">
        <v>9695970.4499999993</v>
      </c>
      <c r="P3">
        <v>-15041118.359999999</v>
      </c>
      <c r="Q3">
        <v>-67685757.439999998</v>
      </c>
      <c r="R3">
        <v>504022754.88999999</v>
      </c>
      <c r="S3">
        <v>293917466.42000002</v>
      </c>
      <c r="T3">
        <v>17194123.41</v>
      </c>
      <c r="U3">
        <v>210149.1</v>
      </c>
      <c r="V3">
        <v>1817886.07</v>
      </c>
      <c r="W3">
        <v>252398041.74000001</v>
      </c>
      <c r="X3">
        <v>39603060.759999998</v>
      </c>
      <c r="Y3">
        <v>328525651.81999999</v>
      </c>
      <c r="Z3">
        <v>974660.58</v>
      </c>
      <c r="AA3">
        <v>241079</v>
      </c>
      <c r="AB3">
        <v>118160687.2</v>
      </c>
      <c r="AC3">
        <v>32751035.34</v>
      </c>
      <c r="AD3">
        <v>2656120</v>
      </c>
      <c r="AE3">
        <v>398328.26</v>
      </c>
      <c r="AF3">
        <v>172660.85</v>
      </c>
      <c r="AG3">
        <v>16051505.91</v>
      </c>
      <c r="AH3">
        <v>72154</v>
      </c>
    </row>
    <row r="10" spans="1:34" x14ac:dyDescent="0.25">
      <c r="A10" t="s">
        <v>2593</v>
      </c>
      <c r="B10">
        <v>1092844.17</v>
      </c>
      <c r="C10">
        <v>33080</v>
      </c>
      <c r="D10">
        <v>929295.62</v>
      </c>
      <c r="F10">
        <v>89702</v>
      </c>
      <c r="G10">
        <v>1029711.41</v>
      </c>
      <c r="J10">
        <v>20772</v>
      </c>
      <c r="K10">
        <v>1044</v>
      </c>
      <c r="M10">
        <v>0</v>
      </c>
      <c r="Q10">
        <v>448185.69</v>
      </c>
      <c r="R10">
        <v>1691218.36</v>
      </c>
      <c r="S10">
        <v>1579298.61</v>
      </c>
      <c r="U10">
        <v>1289.33</v>
      </c>
      <c r="W10">
        <v>2203135.5</v>
      </c>
      <c r="X10">
        <v>399740</v>
      </c>
      <c r="Y10">
        <v>2677151.5</v>
      </c>
      <c r="Z10">
        <v>52650</v>
      </c>
      <c r="AB10">
        <v>580267.17000000004</v>
      </c>
      <c r="AC10">
        <v>243933.07</v>
      </c>
      <c r="AG10">
        <v>29918</v>
      </c>
    </row>
    <row r="11" spans="1:34" x14ac:dyDescent="0.25">
      <c r="A11" t="s">
        <v>2594</v>
      </c>
      <c r="B11">
        <v>603398.78</v>
      </c>
      <c r="C11">
        <v>5480.75</v>
      </c>
      <c r="D11">
        <v>493067.3</v>
      </c>
      <c r="F11">
        <v>373336.26</v>
      </c>
      <c r="G11">
        <v>379979.9</v>
      </c>
      <c r="M11">
        <v>0</v>
      </c>
      <c r="Q11">
        <v>4634.97</v>
      </c>
      <c r="R11">
        <v>1534772.11</v>
      </c>
      <c r="S11">
        <v>1847635.33</v>
      </c>
      <c r="U11">
        <v>780.71</v>
      </c>
      <c r="W11">
        <v>2375239.17</v>
      </c>
      <c r="X11">
        <v>260400</v>
      </c>
      <c r="Y11">
        <v>2722182.17</v>
      </c>
      <c r="Z11">
        <v>24570</v>
      </c>
      <c r="AB11">
        <v>911869.43999999994</v>
      </c>
      <c r="AC11">
        <v>68384.320000000007</v>
      </c>
      <c r="AG11">
        <v>18970</v>
      </c>
    </row>
    <row r="12" spans="1:34" x14ac:dyDescent="0.25">
      <c r="A12" t="s">
        <v>2595</v>
      </c>
      <c r="B12">
        <v>1565106.75</v>
      </c>
      <c r="C12">
        <v>1900</v>
      </c>
      <c r="D12">
        <v>566000.81000000006</v>
      </c>
      <c r="F12">
        <v>61234.89</v>
      </c>
      <c r="G12">
        <v>2954631.57</v>
      </c>
      <c r="J12">
        <v>3850</v>
      </c>
      <c r="M12">
        <v>0</v>
      </c>
      <c r="Q12">
        <v>4132639.12</v>
      </c>
      <c r="R12">
        <v>1097038.29</v>
      </c>
      <c r="S12">
        <v>802680.65</v>
      </c>
      <c r="U12">
        <v>1789.07</v>
      </c>
      <c r="W12">
        <v>1779715.5</v>
      </c>
      <c r="X12">
        <v>137000</v>
      </c>
      <c r="Y12">
        <v>2056755.5</v>
      </c>
      <c r="Z12">
        <v>7020</v>
      </c>
      <c r="AB12">
        <v>239561.88</v>
      </c>
      <c r="AC12">
        <v>592085.24</v>
      </c>
      <c r="AG12">
        <v>17272</v>
      </c>
    </row>
    <row r="13" spans="1:34" x14ac:dyDescent="0.25">
      <c r="A13" t="s">
        <v>2596</v>
      </c>
      <c r="B13">
        <v>617368.61</v>
      </c>
      <c r="C13">
        <v>1415.5</v>
      </c>
      <c r="D13">
        <v>224291.31</v>
      </c>
      <c r="F13">
        <v>1780293.64</v>
      </c>
      <c r="G13">
        <v>225570.25</v>
      </c>
      <c r="J13">
        <v>7868</v>
      </c>
      <c r="K13">
        <v>31537</v>
      </c>
      <c r="Q13">
        <v>748932.78</v>
      </c>
      <c r="R13">
        <v>1718005.94</v>
      </c>
      <c r="S13">
        <v>1062844.5900000001</v>
      </c>
      <c r="T13">
        <v>92200</v>
      </c>
      <c r="U13">
        <v>449.79</v>
      </c>
      <c r="W13">
        <v>1669796</v>
      </c>
      <c r="X13">
        <v>115128</v>
      </c>
      <c r="Y13">
        <v>1966357</v>
      </c>
      <c r="AB13">
        <v>377853.9</v>
      </c>
      <c r="AC13">
        <v>184895.31</v>
      </c>
      <c r="AG13">
        <v>16337</v>
      </c>
    </row>
    <row r="14" spans="1:34" x14ac:dyDescent="0.25">
      <c r="A14" t="s">
        <v>2597</v>
      </c>
      <c r="B14">
        <v>875530.5</v>
      </c>
      <c r="C14">
        <v>75062.009999999995</v>
      </c>
      <c r="D14">
        <v>687902.61</v>
      </c>
      <c r="F14">
        <v>6</v>
      </c>
      <c r="G14">
        <v>191942.3</v>
      </c>
      <c r="L14">
        <v>62009.2</v>
      </c>
      <c r="M14">
        <v>92</v>
      </c>
      <c r="Q14">
        <v>-1003058.05</v>
      </c>
      <c r="R14">
        <v>3950541.16</v>
      </c>
      <c r="S14">
        <v>2243407.5699999998</v>
      </c>
      <c r="T14">
        <v>366420</v>
      </c>
      <c r="U14">
        <v>996.55</v>
      </c>
      <c r="W14">
        <v>1790733.5</v>
      </c>
      <c r="X14">
        <v>233971</v>
      </c>
      <c r="Y14">
        <v>2050111.5</v>
      </c>
      <c r="AB14">
        <v>1465671.18</v>
      </c>
      <c r="AC14">
        <v>1606729.89</v>
      </c>
      <c r="AG14">
        <v>24252.91</v>
      </c>
    </row>
    <row r="15" spans="1:34" x14ac:dyDescent="0.25">
      <c r="A15" t="s">
        <v>2598</v>
      </c>
      <c r="B15">
        <v>1315078.95</v>
      </c>
      <c r="C15">
        <v>54843.75</v>
      </c>
      <c r="D15">
        <v>534488.55000000005</v>
      </c>
      <c r="F15">
        <v>538031.73</v>
      </c>
      <c r="G15">
        <v>465281.48</v>
      </c>
      <c r="M15">
        <v>434.74</v>
      </c>
      <c r="Q15">
        <v>-523333.52</v>
      </c>
      <c r="R15">
        <v>2643840</v>
      </c>
      <c r="S15">
        <v>2520018.91</v>
      </c>
      <c r="U15">
        <v>1133.8900000000001</v>
      </c>
      <c r="W15">
        <v>1771240.13</v>
      </c>
      <c r="X15">
        <v>512505</v>
      </c>
      <c r="Y15">
        <v>2347785.13</v>
      </c>
      <c r="AA15">
        <v>1600</v>
      </c>
      <c r="AB15">
        <v>874092.72</v>
      </c>
      <c r="AC15">
        <v>272976.71000000002</v>
      </c>
      <c r="AG15">
        <v>36475</v>
      </c>
    </row>
    <row r="16" spans="1:34" x14ac:dyDescent="0.25">
      <c r="A16" t="s">
        <v>2599</v>
      </c>
      <c r="B16">
        <v>577027.06999999995</v>
      </c>
      <c r="C16">
        <v>14232.6</v>
      </c>
      <c r="D16">
        <v>254233.44</v>
      </c>
      <c r="F16">
        <v>510962.42</v>
      </c>
      <c r="G16">
        <v>215.98</v>
      </c>
      <c r="M16">
        <v>0</v>
      </c>
      <c r="Q16">
        <v>-1356354.53</v>
      </c>
      <c r="R16">
        <v>2287723.02</v>
      </c>
      <c r="S16">
        <v>1431418.6</v>
      </c>
      <c r="U16">
        <v>652.38</v>
      </c>
      <c r="W16">
        <v>927448</v>
      </c>
      <c r="X16">
        <v>278600</v>
      </c>
      <c r="Y16">
        <v>1328842</v>
      </c>
      <c r="Z16">
        <v>10530</v>
      </c>
      <c r="AB16">
        <v>458839.74</v>
      </c>
      <c r="AC16">
        <v>69173.36</v>
      </c>
      <c r="AG16">
        <v>28048</v>
      </c>
    </row>
    <row r="17" spans="1:33" x14ac:dyDescent="0.25">
      <c r="A17" t="s">
        <v>2600</v>
      </c>
      <c r="B17">
        <v>1001018.03</v>
      </c>
      <c r="C17">
        <v>40134.25</v>
      </c>
      <c r="D17">
        <v>407023.81</v>
      </c>
      <c r="F17">
        <v>665806.68000000005</v>
      </c>
      <c r="G17">
        <v>1623583.59</v>
      </c>
      <c r="J17">
        <v>0</v>
      </c>
      <c r="M17">
        <v>184.7</v>
      </c>
      <c r="Q17">
        <v>2068567.9</v>
      </c>
      <c r="R17">
        <v>312292.87</v>
      </c>
      <c r="S17">
        <v>2771453.93</v>
      </c>
      <c r="U17">
        <v>1054.92</v>
      </c>
      <c r="W17">
        <v>2726854.5</v>
      </c>
      <c r="X17">
        <v>288460</v>
      </c>
      <c r="Y17">
        <v>3179736.63</v>
      </c>
      <c r="AA17">
        <v>7020</v>
      </c>
      <c r="AB17">
        <v>777494.8</v>
      </c>
      <c r="AC17">
        <v>164804.29999999999</v>
      </c>
      <c r="AG17">
        <v>26570</v>
      </c>
    </row>
    <row r="18" spans="1:33" x14ac:dyDescent="0.25">
      <c r="A18" t="s">
        <v>2601</v>
      </c>
      <c r="B18">
        <v>1583326.49</v>
      </c>
      <c r="C18">
        <v>28400</v>
      </c>
      <c r="D18">
        <v>147226.32</v>
      </c>
      <c r="F18">
        <v>1042175.72</v>
      </c>
      <c r="G18">
        <v>439937.44</v>
      </c>
      <c r="J18">
        <v>0</v>
      </c>
      <c r="M18">
        <v>1370.06</v>
      </c>
      <c r="Q18">
        <v>2828666.22</v>
      </c>
      <c r="R18">
        <v>928313.81</v>
      </c>
      <c r="S18">
        <v>1558773.32</v>
      </c>
      <c r="T18">
        <v>10550</v>
      </c>
      <c r="U18">
        <v>2359.2399999999998</v>
      </c>
      <c r="W18">
        <v>2357850.6</v>
      </c>
      <c r="X18">
        <v>292400</v>
      </c>
      <c r="Y18">
        <v>2964415.6</v>
      </c>
      <c r="AB18">
        <v>712863.42</v>
      </c>
      <c r="AC18">
        <v>140943.12</v>
      </c>
      <c r="AG18">
        <v>31632</v>
      </c>
    </row>
    <row r="19" spans="1:33" x14ac:dyDescent="0.25">
      <c r="A19" t="s">
        <v>2602</v>
      </c>
      <c r="B19">
        <v>1763654.29</v>
      </c>
      <c r="C19">
        <v>78690</v>
      </c>
      <c r="D19">
        <v>795048.06</v>
      </c>
      <c r="F19">
        <v>257930.26</v>
      </c>
      <c r="G19">
        <v>312383.52</v>
      </c>
      <c r="J19">
        <v>4310</v>
      </c>
      <c r="M19">
        <v>0</v>
      </c>
      <c r="O19">
        <v>217250</v>
      </c>
      <c r="Q19">
        <v>1346474.75</v>
      </c>
      <c r="R19">
        <v>955989.15</v>
      </c>
      <c r="S19">
        <v>1786250.78</v>
      </c>
      <c r="T19">
        <v>246985</v>
      </c>
      <c r="U19">
        <v>1988.25</v>
      </c>
      <c r="W19">
        <v>2274766.1</v>
      </c>
      <c r="X19">
        <v>287400</v>
      </c>
      <c r="Y19">
        <v>2745214.1</v>
      </c>
      <c r="AA19">
        <v>3510</v>
      </c>
      <c r="AB19">
        <v>601901.67000000004</v>
      </c>
      <c r="AC19">
        <v>221791.2</v>
      </c>
    </row>
    <row r="20" spans="1:33" x14ac:dyDescent="0.25">
      <c r="A20" t="s">
        <v>2603</v>
      </c>
      <c r="B20">
        <v>752088.41</v>
      </c>
      <c r="C20">
        <v>12741.19</v>
      </c>
      <c r="D20">
        <v>417505.93</v>
      </c>
      <c r="F20">
        <v>636841.86</v>
      </c>
      <c r="G20">
        <v>196211.07</v>
      </c>
      <c r="J20">
        <v>47340</v>
      </c>
      <c r="M20">
        <v>0</v>
      </c>
      <c r="Q20">
        <v>-105708.65</v>
      </c>
      <c r="R20">
        <v>1540469.93</v>
      </c>
      <c r="S20">
        <v>1384778.26</v>
      </c>
      <c r="T20">
        <v>242150</v>
      </c>
      <c r="U20">
        <v>571.19000000000005</v>
      </c>
      <c r="W20">
        <v>1597936.3</v>
      </c>
      <c r="X20">
        <v>200600</v>
      </c>
      <c r="Y20">
        <v>1911044.3</v>
      </c>
      <c r="AB20">
        <v>457576.34</v>
      </c>
      <c r="AC20">
        <v>124649.01</v>
      </c>
    </row>
    <row r="21" spans="1:33" x14ac:dyDescent="0.25">
      <c r="A21" t="s">
        <v>2604</v>
      </c>
      <c r="B21">
        <v>1624367.41</v>
      </c>
      <c r="C21">
        <v>9236</v>
      </c>
      <c r="D21">
        <v>441779.01</v>
      </c>
      <c r="F21">
        <v>1215693.53</v>
      </c>
      <c r="G21">
        <v>262079.55</v>
      </c>
      <c r="M21">
        <v>2243.98</v>
      </c>
      <c r="Q21">
        <v>132231.01999999999</v>
      </c>
      <c r="R21">
        <v>2399548.4500000002</v>
      </c>
      <c r="S21">
        <v>2843075.96</v>
      </c>
      <c r="T21">
        <v>120000</v>
      </c>
      <c r="U21">
        <v>2301.17</v>
      </c>
      <c r="W21">
        <v>3608087.97</v>
      </c>
      <c r="X21">
        <v>420930</v>
      </c>
      <c r="Y21">
        <v>4308385.97</v>
      </c>
      <c r="Z21">
        <v>63180</v>
      </c>
      <c r="AB21">
        <v>1099491.1000000001</v>
      </c>
      <c r="AC21">
        <v>64720.33</v>
      </c>
      <c r="AG21">
        <v>32258</v>
      </c>
    </row>
    <row r="22" spans="1:33" x14ac:dyDescent="0.25">
      <c r="A22" t="s">
        <v>2605</v>
      </c>
      <c r="B22">
        <v>941288.06</v>
      </c>
      <c r="C22">
        <v>74100</v>
      </c>
      <c r="D22">
        <v>428219.63</v>
      </c>
      <c r="F22">
        <v>206802.5</v>
      </c>
      <c r="G22">
        <v>1054233.3799999999</v>
      </c>
      <c r="J22">
        <v>7066</v>
      </c>
      <c r="M22">
        <v>0</v>
      </c>
      <c r="Q22">
        <v>-1350863.04</v>
      </c>
      <c r="R22">
        <v>3847094.62</v>
      </c>
      <c r="S22">
        <v>2393758.9</v>
      </c>
      <c r="U22">
        <v>1037.4100000000001</v>
      </c>
      <c r="W22">
        <v>3070310</v>
      </c>
      <c r="X22">
        <v>320865</v>
      </c>
      <c r="Y22">
        <v>3775162</v>
      </c>
      <c r="AB22">
        <v>1079673.8600000001</v>
      </c>
      <c r="AC22">
        <v>249922.52</v>
      </c>
      <c r="AG22">
        <v>25680</v>
      </c>
    </row>
    <row r="23" spans="1:33" x14ac:dyDescent="0.25">
      <c r="A23" t="s">
        <v>2606</v>
      </c>
      <c r="B23">
        <v>2226243.15</v>
      </c>
      <c r="C23">
        <v>42095</v>
      </c>
      <c r="D23">
        <v>1639311.95</v>
      </c>
      <c r="F23">
        <v>4</v>
      </c>
      <c r="G23">
        <v>488448.4</v>
      </c>
      <c r="J23">
        <v>7000</v>
      </c>
      <c r="M23">
        <v>0</v>
      </c>
      <c r="Q23">
        <v>-327686.31</v>
      </c>
      <c r="R23">
        <v>2781867.7</v>
      </c>
      <c r="S23">
        <v>3135428.59</v>
      </c>
      <c r="T23">
        <v>306300</v>
      </c>
      <c r="U23">
        <v>1667.55</v>
      </c>
      <c r="W23">
        <v>3545204.45</v>
      </c>
      <c r="X23">
        <v>647200</v>
      </c>
      <c r="Y23">
        <v>4077930.45</v>
      </c>
      <c r="Z23">
        <v>21060</v>
      </c>
      <c r="AA23">
        <v>2000</v>
      </c>
      <c r="AB23">
        <v>761202.84</v>
      </c>
      <c r="AC23">
        <v>186881.84</v>
      </c>
      <c r="AG23">
        <v>31655</v>
      </c>
    </row>
    <row r="24" spans="1:33" x14ac:dyDescent="0.25">
      <c r="A24" t="s">
        <v>2607</v>
      </c>
      <c r="B24">
        <v>1052753.17</v>
      </c>
      <c r="C24">
        <v>11953.7</v>
      </c>
      <c r="D24">
        <v>388579.18</v>
      </c>
      <c r="F24">
        <v>370298.22</v>
      </c>
      <c r="G24">
        <v>309010.49</v>
      </c>
      <c r="M24">
        <v>0</v>
      </c>
      <c r="Q24">
        <v>-211842.09</v>
      </c>
      <c r="R24">
        <v>1887309.56</v>
      </c>
      <c r="S24">
        <v>1782948.52</v>
      </c>
      <c r="U24">
        <v>1308.32</v>
      </c>
      <c r="W24">
        <v>2829853</v>
      </c>
      <c r="X24">
        <v>205000</v>
      </c>
      <c r="Y24">
        <v>3011124</v>
      </c>
      <c r="AB24">
        <v>756775.09</v>
      </c>
      <c r="AC24">
        <v>120262.12</v>
      </c>
      <c r="AG24">
        <v>213509</v>
      </c>
    </row>
    <row r="25" spans="1:33" x14ac:dyDescent="0.25">
      <c r="A25" t="s">
        <v>2608</v>
      </c>
      <c r="B25">
        <v>1063373.71</v>
      </c>
      <c r="C25">
        <v>33765.5</v>
      </c>
      <c r="D25">
        <v>288617.81</v>
      </c>
      <c r="F25">
        <v>857763.63</v>
      </c>
      <c r="G25">
        <v>162648.17000000001</v>
      </c>
      <c r="M25">
        <v>0</v>
      </c>
      <c r="Q25">
        <v>71983.820000000007</v>
      </c>
      <c r="R25">
        <v>2302867.0299999998</v>
      </c>
      <c r="S25">
        <v>1238540.9099999999</v>
      </c>
      <c r="U25">
        <v>1249.71</v>
      </c>
      <c r="W25">
        <v>1508222.47</v>
      </c>
      <c r="X25">
        <v>106600</v>
      </c>
      <c r="Y25">
        <v>1716726</v>
      </c>
      <c r="Z25">
        <v>21060</v>
      </c>
      <c r="AB25">
        <v>560618.48</v>
      </c>
      <c r="AC25">
        <v>161569.64000000001</v>
      </c>
      <c r="AG25">
        <v>16600</v>
      </c>
    </row>
    <row r="26" spans="1:33" x14ac:dyDescent="0.25">
      <c r="A26" t="s">
        <v>2609</v>
      </c>
      <c r="B26">
        <v>735620.35</v>
      </c>
      <c r="C26">
        <v>11433.7</v>
      </c>
      <c r="D26">
        <v>221323.69</v>
      </c>
      <c r="F26">
        <v>183907</v>
      </c>
      <c r="G26">
        <v>445207.98</v>
      </c>
      <c r="M26">
        <v>0</v>
      </c>
      <c r="Q26">
        <v>-594163.61</v>
      </c>
      <c r="R26">
        <v>1722667.58</v>
      </c>
      <c r="S26">
        <v>1106425.1599999999</v>
      </c>
      <c r="T26">
        <v>164180</v>
      </c>
      <c r="U26">
        <v>621.74</v>
      </c>
      <c r="W26">
        <v>1534998.95</v>
      </c>
      <c r="X26">
        <v>374000</v>
      </c>
      <c r="Y26">
        <v>2005635.95</v>
      </c>
      <c r="AB26">
        <v>493471.89</v>
      </c>
      <c r="AC26">
        <v>36434.959999999999</v>
      </c>
      <c r="AG26">
        <v>16851</v>
      </c>
    </row>
    <row r="27" spans="1:33" x14ac:dyDescent="0.25">
      <c r="A27" t="s">
        <v>2610</v>
      </c>
      <c r="B27">
        <v>1281668.78</v>
      </c>
      <c r="C27">
        <v>20200</v>
      </c>
      <c r="D27">
        <v>385008.64000000001</v>
      </c>
      <c r="F27">
        <v>142805.72</v>
      </c>
      <c r="G27">
        <v>342957.09</v>
      </c>
      <c r="L27">
        <v>19587</v>
      </c>
      <c r="M27">
        <v>0</v>
      </c>
      <c r="Q27">
        <v>-670065.26</v>
      </c>
      <c r="R27">
        <v>2074532.05</v>
      </c>
      <c r="S27">
        <v>1444593.05</v>
      </c>
      <c r="U27">
        <v>1209.31</v>
      </c>
      <c r="W27">
        <v>2327125.11</v>
      </c>
      <c r="X27">
        <v>170000</v>
      </c>
      <c r="Y27">
        <v>2528432.85</v>
      </c>
      <c r="AB27">
        <v>465169.91999999998</v>
      </c>
      <c r="AC27">
        <v>119583.47</v>
      </c>
      <c r="AG27">
        <v>17866</v>
      </c>
    </row>
    <row r="28" spans="1:33" x14ac:dyDescent="0.25">
      <c r="A28" t="s">
        <v>2611</v>
      </c>
      <c r="B28">
        <v>689238.21</v>
      </c>
      <c r="C28">
        <v>36887.89</v>
      </c>
      <c r="D28">
        <v>28043.66</v>
      </c>
      <c r="F28">
        <v>456412.54</v>
      </c>
      <c r="G28">
        <v>93861.61</v>
      </c>
      <c r="J28">
        <v>9150</v>
      </c>
      <c r="M28">
        <v>6536</v>
      </c>
      <c r="Q28">
        <v>-206494.73</v>
      </c>
      <c r="R28">
        <v>900591.29</v>
      </c>
      <c r="S28">
        <v>1331681.3899999999</v>
      </c>
      <c r="U28">
        <v>504.73</v>
      </c>
      <c r="W28">
        <v>2197864.92</v>
      </c>
      <c r="X28">
        <v>349060</v>
      </c>
      <c r="Y28">
        <v>2384447.92</v>
      </c>
      <c r="Z28">
        <v>17550</v>
      </c>
      <c r="AB28">
        <v>479173.79</v>
      </c>
      <c r="AC28">
        <v>138486.79999999999</v>
      </c>
      <c r="AG28">
        <v>16703</v>
      </c>
    </row>
    <row r="29" spans="1:33" x14ac:dyDescent="0.25">
      <c r="A29" t="s">
        <v>2612</v>
      </c>
      <c r="B29">
        <v>1009183.05</v>
      </c>
      <c r="C29">
        <v>14064.5</v>
      </c>
      <c r="D29">
        <v>268986.67</v>
      </c>
      <c r="F29">
        <v>375605.89</v>
      </c>
      <c r="G29">
        <v>1393531.87</v>
      </c>
      <c r="J29">
        <v>6300</v>
      </c>
      <c r="M29">
        <v>38.659999999999997</v>
      </c>
      <c r="Q29">
        <v>-981134.26</v>
      </c>
      <c r="R29">
        <v>2673935.1</v>
      </c>
      <c r="S29">
        <v>1991102.4</v>
      </c>
      <c r="T29">
        <v>224392</v>
      </c>
      <c r="U29">
        <v>803.05</v>
      </c>
      <c r="W29">
        <v>1561893.5</v>
      </c>
      <c r="X29">
        <v>410460</v>
      </c>
      <c r="Y29">
        <v>1928707.5</v>
      </c>
      <c r="AA29">
        <v>31590</v>
      </c>
      <c r="AB29">
        <v>640288.43999999994</v>
      </c>
      <c r="AC29">
        <v>314041.56</v>
      </c>
      <c r="AG29">
        <v>19060</v>
      </c>
    </row>
    <row r="30" spans="1:33" x14ac:dyDescent="0.25">
      <c r="A30" t="s">
        <v>2613</v>
      </c>
      <c r="B30">
        <v>2159793.5099999998</v>
      </c>
      <c r="C30">
        <v>7500</v>
      </c>
      <c r="D30">
        <v>317362.74</v>
      </c>
      <c r="F30">
        <v>445442.04</v>
      </c>
      <c r="G30">
        <v>833917.47</v>
      </c>
      <c r="J30">
        <v>18703</v>
      </c>
      <c r="M30">
        <v>0</v>
      </c>
      <c r="Q30">
        <v>1319902.47</v>
      </c>
      <c r="R30">
        <v>1942985.43</v>
      </c>
      <c r="S30">
        <v>1135823.03</v>
      </c>
      <c r="U30">
        <v>2432.96</v>
      </c>
      <c r="W30">
        <v>1038165</v>
      </c>
      <c r="X30">
        <v>185171</v>
      </c>
      <c r="Y30">
        <v>1180547</v>
      </c>
      <c r="Z30">
        <v>2880</v>
      </c>
      <c r="AA30">
        <v>7650</v>
      </c>
      <c r="AB30">
        <v>642247.82999999996</v>
      </c>
      <c r="AC30">
        <v>188523.36</v>
      </c>
      <c r="AG30">
        <v>17479</v>
      </c>
    </row>
    <row r="31" spans="1:33" x14ac:dyDescent="0.25">
      <c r="A31" t="s">
        <v>2614</v>
      </c>
      <c r="B31">
        <v>262262.03999999998</v>
      </c>
      <c r="C31">
        <v>3739</v>
      </c>
      <c r="D31">
        <v>439741.6</v>
      </c>
      <c r="F31">
        <v>67033.23</v>
      </c>
      <c r="G31">
        <v>211897.4</v>
      </c>
      <c r="L31">
        <v>11000</v>
      </c>
      <c r="M31">
        <v>-182</v>
      </c>
      <c r="Q31">
        <v>-1281555.05</v>
      </c>
      <c r="R31">
        <v>2306439.37</v>
      </c>
      <c r="S31">
        <v>1206930.24</v>
      </c>
      <c r="U31">
        <v>927.71</v>
      </c>
      <c r="W31">
        <v>1569246.13</v>
      </c>
      <c r="X31">
        <v>155500</v>
      </c>
      <c r="Y31">
        <v>1733318.13</v>
      </c>
      <c r="Z31">
        <v>21060</v>
      </c>
      <c r="AA31">
        <v>3406</v>
      </c>
      <c r="AB31">
        <v>831174.18</v>
      </c>
      <c r="AC31">
        <v>25438.32</v>
      </c>
      <c r="AG31">
        <v>22730</v>
      </c>
    </row>
    <row r="32" spans="1:33" x14ac:dyDescent="0.25">
      <c r="A32" t="s">
        <v>2615</v>
      </c>
      <c r="B32">
        <v>1166990.3899999999</v>
      </c>
      <c r="C32">
        <v>11351.87</v>
      </c>
      <c r="D32">
        <v>184434.72</v>
      </c>
      <c r="F32">
        <v>255538.2</v>
      </c>
      <c r="G32">
        <v>316573.37</v>
      </c>
      <c r="M32">
        <v>0</v>
      </c>
      <c r="Q32">
        <v>1832.45</v>
      </c>
      <c r="R32">
        <v>1600056.47</v>
      </c>
      <c r="S32">
        <v>1002401.42</v>
      </c>
      <c r="T32">
        <v>58594</v>
      </c>
      <c r="U32">
        <v>1197.55</v>
      </c>
      <c r="W32">
        <v>1541904.17</v>
      </c>
      <c r="X32">
        <v>134431</v>
      </c>
      <c r="Y32">
        <v>1754318.17</v>
      </c>
      <c r="AA32">
        <v>7020</v>
      </c>
      <c r="AB32">
        <v>588416.66</v>
      </c>
      <c r="AC32">
        <v>120317.54</v>
      </c>
      <c r="AG32">
        <v>21496</v>
      </c>
    </row>
    <row r="33" spans="1:33" x14ac:dyDescent="0.25">
      <c r="A33" t="s">
        <v>2772</v>
      </c>
      <c r="B33">
        <v>1025946.48</v>
      </c>
      <c r="C33">
        <v>55632.5</v>
      </c>
      <c r="D33">
        <v>475252.19</v>
      </c>
      <c r="F33">
        <v>3</v>
      </c>
      <c r="G33">
        <v>460264.83</v>
      </c>
      <c r="J33">
        <v>9000</v>
      </c>
      <c r="M33">
        <v>501</v>
      </c>
      <c r="Q33">
        <v>-1626274.34</v>
      </c>
      <c r="R33">
        <v>2970314.75</v>
      </c>
      <c r="S33">
        <v>2039233.77</v>
      </c>
      <c r="T33">
        <v>299350</v>
      </c>
      <c r="U33">
        <v>950.91</v>
      </c>
      <c r="W33">
        <v>1814470.51</v>
      </c>
      <c r="X33">
        <v>293550</v>
      </c>
      <c r="Y33">
        <v>2281093.5099999998</v>
      </c>
      <c r="Z33">
        <v>2460</v>
      </c>
      <c r="AA33">
        <v>14762</v>
      </c>
      <c r="AB33">
        <v>979164.55</v>
      </c>
      <c r="AC33">
        <v>116071.93</v>
      </c>
      <c r="AG33">
        <v>24617</v>
      </c>
    </row>
    <row r="34" spans="1:33" x14ac:dyDescent="0.25">
      <c r="A34" t="s">
        <v>2773</v>
      </c>
      <c r="B34">
        <v>860333.38</v>
      </c>
      <c r="C34">
        <v>180026</v>
      </c>
      <c r="D34">
        <v>362646.85</v>
      </c>
      <c r="F34">
        <v>1069490.81</v>
      </c>
      <c r="G34">
        <v>630026.99</v>
      </c>
      <c r="M34">
        <v>0</v>
      </c>
      <c r="Q34">
        <v>-461589.05</v>
      </c>
      <c r="R34">
        <v>3203233.17</v>
      </c>
      <c r="S34">
        <v>1376146.97</v>
      </c>
      <c r="T34">
        <v>228680</v>
      </c>
      <c r="U34">
        <v>969.95</v>
      </c>
      <c r="W34">
        <v>1307887</v>
      </c>
      <c r="X34">
        <v>308615</v>
      </c>
      <c r="Y34">
        <v>1993511</v>
      </c>
      <c r="Z34">
        <v>28080</v>
      </c>
      <c r="AB34">
        <v>779939.46</v>
      </c>
      <c r="AC34">
        <v>157114.99</v>
      </c>
      <c r="AG34">
        <v>26745</v>
      </c>
    </row>
    <row r="35" spans="1:33" x14ac:dyDescent="0.25">
      <c r="A35" t="s">
        <v>2774</v>
      </c>
      <c r="B35">
        <v>620501.32999999996</v>
      </c>
      <c r="C35">
        <v>9662.5</v>
      </c>
      <c r="D35">
        <v>236050.09</v>
      </c>
      <c r="F35">
        <v>21843.55</v>
      </c>
      <c r="G35">
        <v>43257.41</v>
      </c>
      <c r="L35">
        <v>15346</v>
      </c>
      <c r="M35">
        <v>0</v>
      </c>
      <c r="Q35">
        <v>-1497471.15</v>
      </c>
      <c r="R35">
        <v>2001291.5</v>
      </c>
      <c r="S35">
        <v>905470.53</v>
      </c>
      <c r="U35">
        <v>575.61</v>
      </c>
      <c r="W35">
        <v>1461556.5</v>
      </c>
      <c r="X35">
        <v>98600</v>
      </c>
      <c r="Y35">
        <v>1536415.5</v>
      </c>
      <c r="Z35">
        <v>3510</v>
      </c>
      <c r="AB35">
        <v>203683.46</v>
      </c>
      <c r="AC35">
        <v>29445.279999999999</v>
      </c>
      <c r="AG35">
        <v>16007</v>
      </c>
    </row>
    <row r="36" spans="1:33" x14ac:dyDescent="0.25">
      <c r="A36" t="s">
        <v>2801</v>
      </c>
      <c r="B36">
        <v>651750.85</v>
      </c>
      <c r="C36">
        <v>72638.240000000005</v>
      </c>
      <c r="D36">
        <v>386410.68</v>
      </c>
      <c r="F36">
        <v>1351155.92</v>
      </c>
      <c r="G36">
        <v>562371.51</v>
      </c>
      <c r="J36">
        <v>7000</v>
      </c>
      <c r="M36">
        <v>192.71</v>
      </c>
      <c r="Q36">
        <v>-1097843.95</v>
      </c>
      <c r="R36">
        <v>3800882.66</v>
      </c>
      <c r="S36">
        <v>1412262.93</v>
      </c>
      <c r="U36">
        <v>723.59</v>
      </c>
      <c r="W36">
        <v>719552</v>
      </c>
      <c r="X36">
        <v>214050</v>
      </c>
      <c r="Y36">
        <v>933186</v>
      </c>
      <c r="Z36">
        <v>5010</v>
      </c>
      <c r="AB36">
        <v>661649.1</v>
      </c>
      <c r="AC36">
        <v>162751.32</v>
      </c>
      <c r="AG36">
        <v>17585</v>
      </c>
    </row>
    <row r="37" spans="1:33" x14ac:dyDescent="0.25">
      <c r="A37" t="s">
        <v>2616</v>
      </c>
      <c r="B37">
        <v>885031.6</v>
      </c>
      <c r="C37">
        <v>18550.25</v>
      </c>
      <c r="D37">
        <v>53999.76</v>
      </c>
      <c r="F37">
        <v>655371.87</v>
      </c>
      <c r="G37">
        <v>707441.91</v>
      </c>
      <c r="J37">
        <v>4500</v>
      </c>
      <c r="M37">
        <v>1065.97</v>
      </c>
      <c r="O37">
        <v>360415</v>
      </c>
      <c r="Q37">
        <v>43396.29</v>
      </c>
      <c r="R37">
        <v>2024806.3999999999</v>
      </c>
      <c r="S37">
        <v>1308616.02</v>
      </c>
      <c r="U37">
        <v>1336.91</v>
      </c>
      <c r="W37">
        <v>984382</v>
      </c>
      <c r="X37">
        <v>119192.7</v>
      </c>
      <c r="Y37">
        <v>1298538</v>
      </c>
      <c r="AB37">
        <v>667652.6</v>
      </c>
      <c r="AC37">
        <v>193784.05</v>
      </c>
      <c r="AG37">
        <v>97262.25</v>
      </c>
    </row>
    <row r="38" spans="1:33" x14ac:dyDescent="0.25">
      <c r="A38" t="s">
        <v>2617</v>
      </c>
      <c r="B38">
        <v>1725390.98</v>
      </c>
      <c r="C38">
        <v>14006.83</v>
      </c>
      <c r="D38">
        <v>34687.300000000003</v>
      </c>
      <c r="F38">
        <v>174551.79</v>
      </c>
      <c r="G38">
        <v>417608.61</v>
      </c>
      <c r="J38">
        <v>0</v>
      </c>
      <c r="L38">
        <v>28480</v>
      </c>
      <c r="M38">
        <v>1251.3</v>
      </c>
      <c r="Q38">
        <v>-639967</v>
      </c>
      <c r="R38">
        <v>2381908.6800000002</v>
      </c>
      <c r="S38">
        <v>1932146.69</v>
      </c>
      <c r="T38">
        <v>75800</v>
      </c>
      <c r="U38">
        <v>2099.23</v>
      </c>
      <c r="W38">
        <v>1161307</v>
      </c>
      <c r="X38">
        <v>240888.07</v>
      </c>
      <c r="Y38">
        <v>1665027</v>
      </c>
      <c r="AB38">
        <v>919625.82</v>
      </c>
      <c r="AC38">
        <v>122178.33</v>
      </c>
      <c r="AG38">
        <v>31446.62</v>
      </c>
    </row>
    <row r="39" spans="1:33" x14ac:dyDescent="0.25">
      <c r="A39" t="s">
        <v>2618</v>
      </c>
      <c r="B39">
        <v>771190.99</v>
      </c>
      <c r="C39">
        <v>31800</v>
      </c>
      <c r="D39">
        <v>101517.98</v>
      </c>
      <c r="F39">
        <v>735560.02</v>
      </c>
      <c r="G39">
        <v>319150.56</v>
      </c>
      <c r="J39">
        <v>0</v>
      </c>
      <c r="M39">
        <v>639.25</v>
      </c>
      <c r="Q39">
        <v>-866213.53</v>
      </c>
      <c r="R39">
        <v>2692203.68</v>
      </c>
      <c r="S39">
        <v>1802681.24</v>
      </c>
      <c r="T39">
        <v>273100</v>
      </c>
      <c r="U39">
        <v>1384.75</v>
      </c>
      <c r="W39">
        <v>1983828</v>
      </c>
      <c r="X39">
        <v>71700</v>
      </c>
      <c r="Y39">
        <v>2483640</v>
      </c>
      <c r="AB39">
        <v>950885.19</v>
      </c>
      <c r="AC39">
        <v>125834.48</v>
      </c>
      <c r="AG39">
        <v>206463.1</v>
      </c>
    </row>
    <row r="40" spans="1:33" x14ac:dyDescent="0.25">
      <c r="A40" t="s">
        <v>2619</v>
      </c>
      <c r="B40">
        <v>940386.49</v>
      </c>
      <c r="C40">
        <v>23000.3</v>
      </c>
      <c r="D40">
        <v>201868.2</v>
      </c>
      <c r="F40">
        <v>92291.47</v>
      </c>
      <c r="G40">
        <v>634565.68000000005</v>
      </c>
      <c r="J40">
        <v>5200</v>
      </c>
      <c r="M40">
        <v>1631.41</v>
      </c>
      <c r="O40">
        <v>367330</v>
      </c>
      <c r="Q40">
        <v>485704.14</v>
      </c>
      <c r="R40">
        <v>288756.2</v>
      </c>
      <c r="S40">
        <v>2038599.61</v>
      </c>
      <c r="U40">
        <v>975.48</v>
      </c>
      <c r="W40">
        <v>819269.5</v>
      </c>
      <c r="X40">
        <v>76977.2</v>
      </c>
      <c r="Y40">
        <v>1434768.5</v>
      </c>
      <c r="Z40">
        <v>640</v>
      </c>
      <c r="AA40">
        <v>4000</v>
      </c>
      <c r="AB40">
        <v>302726.28000000003</v>
      </c>
      <c r="AC40">
        <v>149284.79</v>
      </c>
      <c r="AG40">
        <v>99913</v>
      </c>
    </row>
    <row r="41" spans="1:33" x14ac:dyDescent="0.25">
      <c r="A41" t="s">
        <v>2620</v>
      </c>
      <c r="B41">
        <v>1777570.52</v>
      </c>
      <c r="C41">
        <v>52000</v>
      </c>
      <c r="D41">
        <v>120096.9</v>
      </c>
      <c r="F41">
        <v>439266.31</v>
      </c>
      <c r="G41">
        <v>147370.51</v>
      </c>
      <c r="J41">
        <v>5150</v>
      </c>
      <c r="M41">
        <v>1773.41</v>
      </c>
      <c r="O41">
        <v>108020</v>
      </c>
      <c r="Q41">
        <v>-1565386.45</v>
      </c>
      <c r="R41">
        <v>3281518.85</v>
      </c>
      <c r="S41">
        <v>2425583.81</v>
      </c>
      <c r="U41">
        <v>3674.94</v>
      </c>
      <c r="W41">
        <v>1827360.5</v>
      </c>
      <c r="X41">
        <v>612222.81999999995</v>
      </c>
      <c r="Y41">
        <v>2815155.5</v>
      </c>
      <c r="AA41">
        <v>4932</v>
      </c>
      <c r="AB41">
        <v>783139.57</v>
      </c>
      <c r="AC41">
        <v>92228.160000000003</v>
      </c>
      <c r="AE41">
        <v>68328.75</v>
      </c>
      <c r="AG41">
        <v>47762</v>
      </c>
    </row>
    <row r="42" spans="1:33" x14ac:dyDescent="0.25">
      <c r="A42" t="s">
        <v>2621</v>
      </c>
      <c r="B42">
        <v>1295412.25</v>
      </c>
      <c r="C42">
        <v>3535</v>
      </c>
      <c r="D42">
        <v>91699.17</v>
      </c>
      <c r="F42">
        <v>270034.78000000003</v>
      </c>
      <c r="G42">
        <v>635801.59</v>
      </c>
      <c r="J42">
        <v>8000</v>
      </c>
      <c r="M42">
        <v>1593.55</v>
      </c>
      <c r="O42">
        <v>413550</v>
      </c>
      <c r="Q42">
        <v>-1280561.3799999999</v>
      </c>
      <c r="R42">
        <v>3750097.45</v>
      </c>
      <c r="S42">
        <v>1603944.54</v>
      </c>
      <c r="U42">
        <v>1606.71</v>
      </c>
      <c r="W42">
        <v>1757546</v>
      </c>
      <c r="X42">
        <v>308782.89</v>
      </c>
      <c r="Y42">
        <v>2256183</v>
      </c>
      <c r="Z42">
        <v>2560</v>
      </c>
      <c r="AB42">
        <v>1197132.93</v>
      </c>
      <c r="AC42">
        <v>223140.24</v>
      </c>
      <c r="AG42">
        <v>164117.1</v>
      </c>
    </row>
    <row r="43" spans="1:33" x14ac:dyDescent="0.25">
      <c r="A43" t="s">
        <v>2622</v>
      </c>
      <c r="B43">
        <v>719727.82</v>
      </c>
      <c r="C43">
        <v>4250.41</v>
      </c>
      <c r="D43">
        <v>103067.31</v>
      </c>
      <c r="E43">
        <v>0</v>
      </c>
      <c r="F43">
        <v>267281.46000000002</v>
      </c>
      <c r="G43">
        <v>651889.43999999994</v>
      </c>
      <c r="H43">
        <v>0</v>
      </c>
      <c r="I43">
        <v>0</v>
      </c>
      <c r="J43">
        <v>14982</v>
      </c>
      <c r="K43">
        <v>0</v>
      </c>
      <c r="L43">
        <v>0</v>
      </c>
      <c r="M43">
        <v>850</v>
      </c>
      <c r="N43">
        <v>0</v>
      </c>
      <c r="O43">
        <v>355400</v>
      </c>
      <c r="P43">
        <v>0</v>
      </c>
      <c r="Q43">
        <v>-454706.51</v>
      </c>
      <c r="R43">
        <v>1851653.95</v>
      </c>
      <c r="S43">
        <v>1385510.36</v>
      </c>
      <c r="U43">
        <v>718.1</v>
      </c>
      <c r="V43">
        <v>0</v>
      </c>
      <c r="W43">
        <v>564088</v>
      </c>
      <c r="X43">
        <v>102969.64</v>
      </c>
      <c r="Y43">
        <v>1063938</v>
      </c>
      <c r="AA43">
        <v>0</v>
      </c>
      <c r="AB43">
        <v>478238.41</v>
      </c>
      <c r="AC43">
        <v>172851.06</v>
      </c>
      <c r="AD43">
        <v>13400</v>
      </c>
      <c r="AE43">
        <v>0</v>
      </c>
      <c r="AF43">
        <v>0</v>
      </c>
      <c r="AG43">
        <v>163204.13</v>
      </c>
    </row>
    <row r="44" spans="1:33" x14ac:dyDescent="0.25">
      <c r="A44" t="s">
        <v>2775</v>
      </c>
      <c r="B44">
        <v>811024.6</v>
      </c>
      <c r="C44">
        <v>7617.18</v>
      </c>
      <c r="D44">
        <v>100186.02</v>
      </c>
      <c r="F44">
        <v>83009.16</v>
      </c>
      <c r="G44">
        <v>440866.61</v>
      </c>
      <c r="J44">
        <v>97938</v>
      </c>
      <c r="M44">
        <v>1155.2</v>
      </c>
      <c r="O44">
        <v>485740</v>
      </c>
      <c r="Q44">
        <v>-1066447.33</v>
      </c>
      <c r="R44">
        <v>1865771.67</v>
      </c>
      <c r="S44">
        <v>1713421.46</v>
      </c>
      <c r="U44">
        <v>701.1</v>
      </c>
      <c r="W44">
        <v>986562.5</v>
      </c>
      <c r="X44">
        <v>141417.81</v>
      </c>
      <c r="Y44">
        <v>1528220.5</v>
      </c>
      <c r="AA44">
        <v>2016</v>
      </c>
      <c r="AB44">
        <v>849996.01</v>
      </c>
      <c r="AC44">
        <v>158489.45000000001</v>
      </c>
      <c r="AG44">
        <v>49371.24</v>
      </c>
    </row>
    <row r="45" spans="1:33" x14ac:dyDescent="0.25">
      <c r="A45" t="s">
        <v>2776</v>
      </c>
      <c r="B45">
        <v>683999.7</v>
      </c>
      <c r="C45">
        <v>0</v>
      </c>
      <c r="D45">
        <v>75765.58</v>
      </c>
      <c r="F45">
        <v>452480.83</v>
      </c>
      <c r="G45">
        <v>106494.07</v>
      </c>
      <c r="M45">
        <v>0</v>
      </c>
      <c r="Q45">
        <v>-11805.61</v>
      </c>
      <c r="R45">
        <v>1234901.48</v>
      </c>
      <c r="S45">
        <v>951849.88</v>
      </c>
      <c r="T45">
        <v>53500</v>
      </c>
      <c r="U45">
        <v>792.87</v>
      </c>
      <c r="W45">
        <v>1336569.5</v>
      </c>
      <c r="X45">
        <v>92015.41</v>
      </c>
      <c r="Y45">
        <v>1713865.5</v>
      </c>
      <c r="AB45">
        <v>289163.73</v>
      </c>
      <c r="AC45">
        <v>147124.56</v>
      </c>
      <c r="AG45">
        <v>14844</v>
      </c>
    </row>
    <row r="46" spans="1:33" x14ac:dyDescent="0.25">
      <c r="A46" t="s">
        <v>2794</v>
      </c>
      <c r="B46">
        <v>1048238.08</v>
      </c>
      <c r="C46">
        <v>8200</v>
      </c>
      <c r="D46">
        <v>24594.05</v>
      </c>
      <c r="F46">
        <v>782334.74</v>
      </c>
      <c r="G46">
        <v>299327.21999999997</v>
      </c>
      <c r="J46">
        <v>-88441</v>
      </c>
      <c r="M46">
        <v>867.19</v>
      </c>
      <c r="O46">
        <v>597260</v>
      </c>
      <c r="Q46">
        <v>-424636.11</v>
      </c>
      <c r="R46">
        <v>2300894.7000000002</v>
      </c>
      <c r="S46">
        <v>1105802.1499999999</v>
      </c>
      <c r="U46">
        <v>1331.93</v>
      </c>
      <c r="W46">
        <v>976569</v>
      </c>
      <c r="X46">
        <v>96633.39</v>
      </c>
      <c r="Y46">
        <v>1382644.5</v>
      </c>
      <c r="AB46">
        <v>522364.64</v>
      </c>
      <c r="AC46">
        <v>174041.52</v>
      </c>
      <c r="AG46">
        <v>90689.5</v>
      </c>
    </row>
    <row r="47" spans="1:33" x14ac:dyDescent="0.25">
      <c r="A47" t="s">
        <v>2802</v>
      </c>
      <c r="B47">
        <v>1201132.47</v>
      </c>
      <c r="C47">
        <v>9913</v>
      </c>
      <c r="D47">
        <v>128575.98</v>
      </c>
      <c r="F47">
        <v>3658979.28</v>
      </c>
      <c r="G47">
        <v>307328.78999999998</v>
      </c>
      <c r="J47">
        <v>-215767</v>
      </c>
      <c r="M47">
        <v>1270.1099999999999</v>
      </c>
      <c r="Q47">
        <v>1332578.8799999999</v>
      </c>
      <c r="R47">
        <v>4006426</v>
      </c>
      <c r="S47">
        <v>1545651.76</v>
      </c>
      <c r="U47">
        <v>1749.46</v>
      </c>
      <c r="W47">
        <v>967842</v>
      </c>
      <c r="X47">
        <v>67600</v>
      </c>
      <c r="Y47">
        <v>1442420</v>
      </c>
      <c r="AB47">
        <v>443727.21</v>
      </c>
      <c r="AC47">
        <v>222257.71</v>
      </c>
      <c r="AG47">
        <v>73645.5</v>
      </c>
    </row>
    <row r="48" spans="1:33" x14ac:dyDescent="0.25">
      <c r="A48" t="s">
        <v>2623</v>
      </c>
      <c r="B48">
        <v>314470.21000000002</v>
      </c>
      <c r="C48">
        <v>168796.11</v>
      </c>
      <c r="D48">
        <v>136877.82</v>
      </c>
      <c r="F48">
        <v>138025.56</v>
      </c>
      <c r="G48">
        <v>203622.84</v>
      </c>
      <c r="M48">
        <v>0</v>
      </c>
      <c r="Q48">
        <v>-1058013.69</v>
      </c>
      <c r="R48">
        <v>1877057.75</v>
      </c>
      <c r="S48">
        <v>948883.94</v>
      </c>
      <c r="U48">
        <v>279.41000000000003</v>
      </c>
      <c r="W48">
        <v>1243419</v>
      </c>
      <c r="X48">
        <v>130000</v>
      </c>
      <c r="Y48">
        <v>1398952</v>
      </c>
      <c r="AB48">
        <v>507603.28</v>
      </c>
      <c r="AC48">
        <v>112720.09</v>
      </c>
    </row>
    <row r="49" spans="1:34" x14ac:dyDescent="0.25">
      <c r="A49" t="s">
        <v>2624</v>
      </c>
      <c r="B49">
        <v>530506.47</v>
      </c>
      <c r="C49">
        <v>114972.5</v>
      </c>
      <c r="D49">
        <v>70732.72</v>
      </c>
      <c r="F49">
        <v>465732.6</v>
      </c>
      <c r="G49">
        <v>172316.56</v>
      </c>
      <c r="J49">
        <v>119000</v>
      </c>
      <c r="L49">
        <v>6500</v>
      </c>
      <c r="M49">
        <v>0</v>
      </c>
      <c r="Q49">
        <v>-1800136.91</v>
      </c>
      <c r="R49">
        <v>2506199.65</v>
      </c>
      <c r="S49">
        <v>1261363.51</v>
      </c>
      <c r="T49">
        <v>15500</v>
      </c>
      <c r="U49">
        <v>436.87</v>
      </c>
      <c r="W49">
        <v>1898996</v>
      </c>
      <c r="X49">
        <v>17526</v>
      </c>
      <c r="Y49">
        <v>2147788</v>
      </c>
      <c r="AB49">
        <v>357243.69</v>
      </c>
      <c r="AC49">
        <v>49675.360000000001</v>
      </c>
      <c r="AG49">
        <v>2400</v>
      </c>
    </row>
    <row r="50" spans="1:34" x14ac:dyDescent="0.25">
      <c r="A50" t="s">
        <v>2625</v>
      </c>
      <c r="B50">
        <v>120643.66</v>
      </c>
      <c r="C50">
        <v>15644.81</v>
      </c>
      <c r="D50">
        <v>41002</v>
      </c>
      <c r="F50">
        <v>3</v>
      </c>
      <c r="G50">
        <v>44958.2</v>
      </c>
      <c r="M50">
        <v>0</v>
      </c>
      <c r="P50">
        <v>-238853.94</v>
      </c>
      <c r="Q50">
        <v>-1563942.89</v>
      </c>
      <c r="R50">
        <v>1985151.03</v>
      </c>
      <c r="S50">
        <v>851298.31</v>
      </c>
      <c r="T50">
        <v>173754</v>
      </c>
      <c r="U50">
        <v>121.67</v>
      </c>
      <c r="W50">
        <v>1044568</v>
      </c>
      <c r="Y50">
        <v>1357998</v>
      </c>
      <c r="AB50">
        <v>396633.51</v>
      </c>
      <c r="AC50">
        <v>43548.4</v>
      </c>
      <c r="AG50">
        <v>2201.6</v>
      </c>
      <c r="AH50">
        <v>48000</v>
      </c>
    </row>
    <row r="51" spans="1:34" x14ac:dyDescent="0.25">
      <c r="A51" t="s">
        <v>2626</v>
      </c>
      <c r="B51">
        <v>36857.64</v>
      </c>
      <c r="C51">
        <v>59150.27</v>
      </c>
      <c r="D51">
        <v>130890.13</v>
      </c>
      <c r="F51">
        <v>712850.66</v>
      </c>
      <c r="G51">
        <v>114413.95</v>
      </c>
      <c r="J51">
        <v>6600</v>
      </c>
      <c r="M51">
        <v>568</v>
      </c>
      <c r="Q51">
        <v>-482443.54</v>
      </c>
      <c r="R51">
        <v>1821817.03</v>
      </c>
      <c r="S51">
        <v>640415.56999999995</v>
      </c>
      <c r="U51">
        <v>305.93</v>
      </c>
      <c r="W51">
        <v>1358526</v>
      </c>
      <c r="X51">
        <v>232269</v>
      </c>
      <c r="Y51">
        <v>1615092</v>
      </c>
      <c r="AB51">
        <v>473194.54</v>
      </c>
      <c r="AC51">
        <v>163521.57999999999</v>
      </c>
      <c r="AG51">
        <v>1534.72</v>
      </c>
    </row>
    <row r="52" spans="1:34" x14ac:dyDescent="0.25">
      <c r="A52" t="s">
        <v>2627</v>
      </c>
      <c r="B52">
        <v>711684.73</v>
      </c>
      <c r="C52">
        <v>249682.97</v>
      </c>
      <c r="D52">
        <v>217834.43</v>
      </c>
      <c r="F52">
        <v>470592.15</v>
      </c>
      <c r="G52">
        <v>407396.35</v>
      </c>
      <c r="J52">
        <v>6000</v>
      </c>
      <c r="M52">
        <v>-124</v>
      </c>
      <c r="O52">
        <v>118506</v>
      </c>
      <c r="Q52">
        <v>436324.13</v>
      </c>
      <c r="R52">
        <v>1102265.42</v>
      </c>
      <c r="S52">
        <v>1428289.27</v>
      </c>
      <c r="U52">
        <v>513.25</v>
      </c>
      <c r="W52">
        <v>2022408.5</v>
      </c>
      <c r="X52">
        <v>128910</v>
      </c>
      <c r="Y52">
        <v>2336155.5</v>
      </c>
      <c r="Z52">
        <v>11456.06</v>
      </c>
      <c r="AB52">
        <v>434540.04</v>
      </c>
      <c r="AC52">
        <v>86624</v>
      </c>
      <c r="AG52">
        <v>51800.34</v>
      </c>
    </row>
    <row r="53" spans="1:34" x14ac:dyDescent="0.25">
      <c r="A53" t="s">
        <v>2628</v>
      </c>
      <c r="B53">
        <v>197444</v>
      </c>
      <c r="C53">
        <v>207024.5</v>
      </c>
      <c r="D53">
        <v>44965.61</v>
      </c>
      <c r="F53">
        <v>31749.599999999999</v>
      </c>
      <c r="G53">
        <v>324591.07</v>
      </c>
      <c r="J53">
        <v>8400</v>
      </c>
      <c r="M53">
        <v>0</v>
      </c>
      <c r="P53">
        <v>-10797.58</v>
      </c>
      <c r="Q53">
        <v>-1206444.8899999999</v>
      </c>
      <c r="R53">
        <v>2172216.88</v>
      </c>
      <c r="S53">
        <v>927383.61</v>
      </c>
      <c r="T53">
        <v>12000</v>
      </c>
      <c r="U53">
        <v>386.24</v>
      </c>
      <c r="W53">
        <v>1232339</v>
      </c>
      <c r="X53">
        <v>184263</v>
      </c>
      <c r="Y53">
        <v>1832474</v>
      </c>
      <c r="AB53">
        <v>393980.93</v>
      </c>
      <c r="AC53">
        <v>63681</v>
      </c>
      <c r="AG53">
        <v>13935.55</v>
      </c>
    </row>
    <row r="54" spans="1:34" x14ac:dyDescent="0.25">
      <c r="A54" t="s">
        <v>2629</v>
      </c>
      <c r="B54">
        <v>509362.93</v>
      </c>
      <c r="C54">
        <v>99429.56</v>
      </c>
      <c r="D54">
        <v>88380.62</v>
      </c>
      <c r="F54">
        <v>1128391.2</v>
      </c>
      <c r="G54">
        <v>428742.82</v>
      </c>
      <c r="Q54">
        <v>31239.94</v>
      </c>
      <c r="R54">
        <v>1936400.69</v>
      </c>
      <c r="S54">
        <v>962854.72</v>
      </c>
      <c r="U54">
        <v>380.14</v>
      </c>
      <c r="W54">
        <v>1819940</v>
      </c>
      <c r="Y54">
        <v>2006609</v>
      </c>
      <c r="AB54">
        <v>149932.19</v>
      </c>
      <c r="AC54">
        <v>100259.68</v>
      </c>
      <c r="AG54">
        <v>2387.4899999999998</v>
      </c>
    </row>
    <row r="55" spans="1:34" x14ac:dyDescent="0.25">
      <c r="A55" t="s">
        <v>2630</v>
      </c>
      <c r="B55">
        <v>901597.97</v>
      </c>
      <c r="C55">
        <v>716.6</v>
      </c>
      <c r="D55">
        <v>352684.39</v>
      </c>
      <c r="F55">
        <v>27487.84</v>
      </c>
      <c r="G55">
        <v>312769.06</v>
      </c>
      <c r="J55">
        <v>0</v>
      </c>
      <c r="M55">
        <v>555</v>
      </c>
      <c r="P55">
        <v>316447.92</v>
      </c>
      <c r="Q55">
        <v>-757560.43</v>
      </c>
      <c r="R55">
        <v>1262941.0900000001</v>
      </c>
      <c r="S55">
        <v>2122768.06</v>
      </c>
      <c r="T55">
        <v>111550</v>
      </c>
      <c r="U55">
        <v>643.86</v>
      </c>
      <c r="W55">
        <v>2476583</v>
      </c>
      <c r="Y55">
        <v>2954187</v>
      </c>
      <c r="AB55">
        <v>497200.49</v>
      </c>
      <c r="AC55">
        <v>63408.56</v>
      </c>
      <c r="AD55">
        <v>15000</v>
      </c>
      <c r="AG55">
        <v>54691.43</v>
      </c>
    </row>
    <row r="56" spans="1:34" x14ac:dyDescent="0.25">
      <c r="A56" t="s">
        <v>2777</v>
      </c>
      <c r="B56">
        <v>88465.600000000006</v>
      </c>
      <c r="C56">
        <v>14096.35</v>
      </c>
      <c r="D56">
        <v>68927.58</v>
      </c>
      <c r="F56">
        <v>393271.17</v>
      </c>
      <c r="G56">
        <v>528579.61</v>
      </c>
      <c r="J56">
        <v>1000</v>
      </c>
      <c r="M56">
        <v>0</v>
      </c>
      <c r="Q56">
        <v>-744630.25</v>
      </c>
      <c r="R56">
        <v>2033596.36</v>
      </c>
      <c r="S56">
        <v>1233176.2</v>
      </c>
      <c r="U56">
        <v>405.03</v>
      </c>
      <c r="W56">
        <v>284960</v>
      </c>
      <c r="X56">
        <v>1916949</v>
      </c>
      <c r="Y56">
        <v>2315162</v>
      </c>
      <c r="Z56">
        <v>2190</v>
      </c>
      <c r="AB56">
        <v>857896.61</v>
      </c>
      <c r="AC56">
        <v>83487.92</v>
      </c>
      <c r="AG56">
        <v>10262.700000000001</v>
      </c>
    </row>
    <row r="57" spans="1:34" x14ac:dyDescent="0.25">
      <c r="A57" t="s">
        <v>2778</v>
      </c>
      <c r="B57">
        <v>325562.46000000002</v>
      </c>
      <c r="C57">
        <v>464348.54</v>
      </c>
      <c r="D57">
        <v>528220.15</v>
      </c>
      <c r="F57">
        <v>323872.68</v>
      </c>
      <c r="G57">
        <v>-112682.32</v>
      </c>
      <c r="J57">
        <v>28220</v>
      </c>
      <c r="M57">
        <v>52783</v>
      </c>
      <c r="O57">
        <v>220075</v>
      </c>
      <c r="P57">
        <v>367602.08</v>
      </c>
      <c r="Q57">
        <v>-1400951.92</v>
      </c>
      <c r="R57">
        <v>2378594.3199999998</v>
      </c>
      <c r="S57">
        <v>1267117.54</v>
      </c>
      <c r="T57">
        <v>170500</v>
      </c>
      <c r="U57">
        <v>477.69</v>
      </c>
      <c r="W57">
        <v>823333</v>
      </c>
      <c r="X57">
        <v>100000</v>
      </c>
      <c r="Y57">
        <v>1134323</v>
      </c>
      <c r="Z57">
        <v>3612</v>
      </c>
      <c r="AB57">
        <v>992498.13</v>
      </c>
      <c r="AC57">
        <v>98592.48</v>
      </c>
    </row>
    <row r="58" spans="1:34" x14ac:dyDescent="0.25">
      <c r="A58" t="s">
        <v>2779</v>
      </c>
      <c r="B58">
        <v>277113.78999999998</v>
      </c>
      <c r="C58">
        <v>79174.8</v>
      </c>
      <c r="D58">
        <v>171015</v>
      </c>
      <c r="F58">
        <v>1572289.96</v>
      </c>
      <c r="G58">
        <v>289627.5</v>
      </c>
      <c r="J58">
        <v>0</v>
      </c>
      <c r="M58">
        <v>0</v>
      </c>
      <c r="P58">
        <v>195407.87</v>
      </c>
      <c r="Q58">
        <v>-218103.98</v>
      </c>
      <c r="R58">
        <v>2522084.4900000002</v>
      </c>
      <c r="S58">
        <v>911025.58</v>
      </c>
      <c r="T58">
        <v>144000</v>
      </c>
      <c r="U58">
        <v>253.31</v>
      </c>
      <c r="W58">
        <v>1019401</v>
      </c>
      <c r="Y58">
        <v>1250463</v>
      </c>
      <c r="Z58">
        <v>620</v>
      </c>
      <c r="AB58">
        <v>463807.03</v>
      </c>
      <c r="AC58">
        <v>187720</v>
      </c>
      <c r="AG58">
        <v>53056.69</v>
      </c>
    </row>
    <row r="59" spans="1:34" x14ac:dyDescent="0.25">
      <c r="A59" t="s">
        <v>2631</v>
      </c>
      <c r="B59">
        <v>2158548.37</v>
      </c>
      <c r="C59">
        <v>115346</v>
      </c>
      <c r="D59">
        <v>88419.73</v>
      </c>
      <c r="F59">
        <v>372665.82</v>
      </c>
      <c r="G59">
        <v>470186.93</v>
      </c>
      <c r="J59">
        <v>1930.2</v>
      </c>
      <c r="M59">
        <v>596.94000000000005</v>
      </c>
      <c r="Q59">
        <v>359258.23</v>
      </c>
      <c r="R59">
        <v>2222830.41</v>
      </c>
      <c r="S59">
        <v>1911697.97</v>
      </c>
      <c r="U59">
        <v>2620.67</v>
      </c>
      <c r="W59">
        <v>1159820</v>
      </c>
      <c r="X59">
        <v>10500</v>
      </c>
      <c r="Y59">
        <v>1639875</v>
      </c>
      <c r="AB59">
        <v>402468.69</v>
      </c>
      <c r="AC59">
        <v>201600.46</v>
      </c>
    </row>
    <row r="60" spans="1:34" x14ac:dyDescent="0.25">
      <c r="A60" t="s">
        <v>2632</v>
      </c>
      <c r="B60">
        <v>3768381.68</v>
      </c>
      <c r="C60">
        <v>320907.25</v>
      </c>
      <c r="D60">
        <v>170901.81</v>
      </c>
      <c r="F60">
        <v>2377213.92</v>
      </c>
      <c r="G60">
        <v>1717249.48</v>
      </c>
      <c r="J60">
        <v>11400</v>
      </c>
      <c r="M60">
        <v>1422.49</v>
      </c>
      <c r="Q60">
        <v>-567537.61</v>
      </c>
      <c r="R60">
        <v>7696912.6699999999</v>
      </c>
      <c r="S60">
        <v>3477220.88</v>
      </c>
      <c r="T60">
        <v>516760</v>
      </c>
      <c r="U60">
        <v>4101.8</v>
      </c>
      <c r="W60">
        <v>2623627.9</v>
      </c>
      <c r="X60">
        <v>292600</v>
      </c>
      <c r="Y60">
        <v>3189224.9</v>
      </c>
      <c r="AB60">
        <v>1786434.97</v>
      </c>
      <c r="AC60">
        <v>125321.60000000001</v>
      </c>
      <c r="AG60">
        <v>7000</v>
      </c>
    </row>
    <row r="61" spans="1:34" x14ac:dyDescent="0.25">
      <c r="A61" t="s">
        <v>2633</v>
      </c>
      <c r="B61">
        <v>817711.16</v>
      </c>
      <c r="C61">
        <v>321163.94</v>
      </c>
      <c r="D61">
        <v>580155.99</v>
      </c>
      <c r="F61">
        <v>410044.6</v>
      </c>
      <c r="G61">
        <v>488513.16</v>
      </c>
      <c r="J61">
        <v>0</v>
      </c>
      <c r="M61">
        <v>5071.8100000000004</v>
      </c>
      <c r="Q61">
        <v>-168493.13</v>
      </c>
      <c r="R61">
        <v>2278267.36</v>
      </c>
      <c r="S61">
        <v>1207405.02</v>
      </c>
      <c r="T61">
        <v>452810</v>
      </c>
      <c r="U61">
        <v>914.16</v>
      </c>
      <c r="W61">
        <v>1150443</v>
      </c>
      <c r="X61">
        <v>9000</v>
      </c>
      <c r="Y61">
        <v>1484105</v>
      </c>
      <c r="AB61">
        <v>495387.21</v>
      </c>
      <c r="AC61">
        <v>111974.67</v>
      </c>
      <c r="AG61">
        <v>7000</v>
      </c>
    </row>
    <row r="62" spans="1:34" x14ac:dyDescent="0.25">
      <c r="A62" t="s">
        <v>2634</v>
      </c>
      <c r="B62">
        <v>858431.3</v>
      </c>
      <c r="C62">
        <v>39988.94</v>
      </c>
      <c r="D62">
        <v>85123.14</v>
      </c>
      <c r="F62">
        <v>8731.48</v>
      </c>
      <c r="G62">
        <v>164656.04999999999</v>
      </c>
      <c r="J62">
        <v>5100</v>
      </c>
      <c r="M62">
        <v>336.9</v>
      </c>
      <c r="P62">
        <v>245436.01</v>
      </c>
      <c r="R62">
        <v>817347.69</v>
      </c>
      <c r="S62">
        <v>881989.48</v>
      </c>
      <c r="T62">
        <v>343850</v>
      </c>
      <c r="U62">
        <v>1125.3800000000001</v>
      </c>
      <c r="W62">
        <v>1261192</v>
      </c>
      <c r="X62">
        <v>28800</v>
      </c>
      <c r="Y62">
        <v>1400798.72</v>
      </c>
      <c r="Z62">
        <v>28320</v>
      </c>
      <c r="AB62">
        <v>481699.73</v>
      </c>
      <c r="AC62">
        <v>63362.239999999998</v>
      </c>
      <c r="AE62">
        <v>137229.67000000001</v>
      </c>
      <c r="AG62">
        <v>17050</v>
      </c>
    </row>
    <row r="63" spans="1:34" x14ac:dyDescent="0.25">
      <c r="A63" t="s">
        <v>2635</v>
      </c>
      <c r="B63">
        <v>1411131.86</v>
      </c>
      <c r="C63">
        <v>82012</v>
      </c>
      <c r="D63">
        <v>428248.94</v>
      </c>
      <c r="F63">
        <v>127492.98</v>
      </c>
      <c r="G63">
        <v>570952.95999999996</v>
      </c>
      <c r="J63">
        <v>2222</v>
      </c>
      <c r="M63">
        <v>0</v>
      </c>
      <c r="Q63">
        <v>1034050.21</v>
      </c>
      <c r="R63">
        <v>1211807.73</v>
      </c>
      <c r="S63">
        <v>1748108.41</v>
      </c>
      <c r="T63">
        <v>191771</v>
      </c>
      <c r="U63">
        <v>1723.18</v>
      </c>
      <c r="W63">
        <v>963992</v>
      </c>
      <c r="X63">
        <v>135100</v>
      </c>
      <c r="Y63">
        <v>1369280</v>
      </c>
      <c r="AB63">
        <v>869935.15</v>
      </c>
      <c r="AC63">
        <v>90935.360000000001</v>
      </c>
    </row>
    <row r="64" spans="1:34" x14ac:dyDescent="0.25">
      <c r="A64" t="s">
        <v>2637</v>
      </c>
      <c r="B64">
        <v>1046073.48</v>
      </c>
      <c r="C64">
        <v>138219.4</v>
      </c>
      <c r="D64">
        <v>325831.55</v>
      </c>
      <c r="F64">
        <v>350326.07</v>
      </c>
      <c r="G64">
        <v>338718.92</v>
      </c>
      <c r="J64">
        <v>7750</v>
      </c>
      <c r="M64">
        <v>436</v>
      </c>
      <c r="Q64">
        <v>-719912.79</v>
      </c>
      <c r="R64">
        <v>2590732.39</v>
      </c>
      <c r="S64">
        <v>1644202.5</v>
      </c>
      <c r="T64">
        <v>217180</v>
      </c>
      <c r="U64">
        <v>1312.97</v>
      </c>
      <c r="W64">
        <v>2277260</v>
      </c>
      <c r="X64">
        <v>36000</v>
      </c>
      <c r="Y64">
        <v>2649730</v>
      </c>
      <c r="AB64">
        <v>895606.61</v>
      </c>
      <c r="AC64">
        <v>33964.1</v>
      </c>
      <c r="AG64">
        <v>7000</v>
      </c>
    </row>
    <row r="65" spans="1:34" x14ac:dyDescent="0.25">
      <c r="A65" t="s">
        <v>2638</v>
      </c>
      <c r="B65">
        <v>1814951.4</v>
      </c>
      <c r="C65">
        <v>68367.16</v>
      </c>
      <c r="D65">
        <v>28610.639999999999</v>
      </c>
      <c r="F65">
        <v>843972.91</v>
      </c>
      <c r="G65">
        <v>391445.48</v>
      </c>
      <c r="J65">
        <v>4500</v>
      </c>
      <c r="M65">
        <v>326</v>
      </c>
      <c r="Q65">
        <v>772067.79</v>
      </c>
      <c r="R65">
        <v>2642678.98</v>
      </c>
      <c r="S65">
        <v>1291460.58</v>
      </c>
      <c r="U65">
        <v>2687.31</v>
      </c>
      <c r="W65">
        <v>1284644.8</v>
      </c>
      <c r="X65">
        <v>97200</v>
      </c>
      <c r="Y65">
        <v>1516903.8</v>
      </c>
      <c r="AB65">
        <v>859166.75</v>
      </c>
      <c r="AC65">
        <v>226764.87</v>
      </c>
      <c r="AE65">
        <v>52772.74</v>
      </c>
    </row>
    <row r="66" spans="1:34" x14ac:dyDescent="0.25">
      <c r="A66" t="s">
        <v>2641</v>
      </c>
      <c r="B66">
        <v>743029.59</v>
      </c>
      <c r="C66">
        <v>36237.25</v>
      </c>
      <c r="D66">
        <v>141710.92000000001</v>
      </c>
      <c r="F66">
        <v>654687</v>
      </c>
      <c r="G66">
        <v>544647.16</v>
      </c>
      <c r="J66">
        <v>3500</v>
      </c>
      <c r="M66">
        <v>472</v>
      </c>
      <c r="Q66">
        <v>430042.58</v>
      </c>
      <c r="R66">
        <v>1743741.15</v>
      </c>
      <c r="S66">
        <v>1178736.42</v>
      </c>
      <c r="U66">
        <v>1162.1400000000001</v>
      </c>
      <c r="W66">
        <v>1282056</v>
      </c>
      <c r="X66">
        <v>12000</v>
      </c>
      <c r="Y66">
        <v>1644837.65</v>
      </c>
      <c r="AB66">
        <v>568436.88</v>
      </c>
      <c r="AC66">
        <v>77768</v>
      </c>
      <c r="AE66">
        <v>31230.5</v>
      </c>
      <c r="AG66">
        <v>7000</v>
      </c>
    </row>
    <row r="67" spans="1:34" x14ac:dyDescent="0.25">
      <c r="A67" t="s">
        <v>2642</v>
      </c>
      <c r="B67">
        <v>484709.5</v>
      </c>
      <c r="C67">
        <v>24795.34</v>
      </c>
      <c r="D67">
        <v>140020.43</v>
      </c>
      <c r="F67">
        <v>811907.01</v>
      </c>
      <c r="G67">
        <v>777506.22</v>
      </c>
      <c r="J67">
        <v>19800</v>
      </c>
      <c r="M67">
        <v>9327.4599999999991</v>
      </c>
      <c r="Q67">
        <v>-1195110.95</v>
      </c>
      <c r="R67">
        <v>3470807.24</v>
      </c>
      <c r="S67">
        <v>1204382.03</v>
      </c>
      <c r="U67">
        <v>1168.99</v>
      </c>
      <c r="W67">
        <v>803440</v>
      </c>
      <c r="Y67">
        <v>1140647</v>
      </c>
      <c r="AB67">
        <v>687800.76</v>
      </c>
      <c r="AC67">
        <v>46568</v>
      </c>
      <c r="AG67">
        <v>7000</v>
      </c>
    </row>
    <row r="68" spans="1:34" x14ac:dyDescent="0.25">
      <c r="A68" t="s">
        <v>2643</v>
      </c>
      <c r="B68">
        <v>469420.54</v>
      </c>
      <c r="C68">
        <v>109721.11</v>
      </c>
      <c r="D68">
        <v>37931.660000000003</v>
      </c>
      <c r="F68">
        <v>146631.6</v>
      </c>
      <c r="G68">
        <v>588543.92000000004</v>
      </c>
      <c r="J68">
        <v>4500</v>
      </c>
      <c r="M68">
        <v>448</v>
      </c>
      <c r="Q68">
        <v>-126342.28</v>
      </c>
      <c r="R68">
        <v>1201384.94</v>
      </c>
      <c r="S68">
        <v>1041970.38</v>
      </c>
      <c r="T68">
        <v>260180</v>
      </c>
      <c r="U68">
        <v>438.16</v>
      </c>
      <c r="W68">
        <v>969840</v>
      </c>
      <c r="X68">
        <v>12000</v>
      </c>
      <c r="Y68">
        <v>1272998</v>
      </c>
      <c r="AB68">
        <v>512880.92</v>
      </c>
      <c r="AC68">
        <v>42839.199999999997</v>
      </c>
      <c r="AG68">
        <v>7000</v>
      </c>
    </row>
    <row r="69" spans="1:34" x14ac:dyDescent="0.25">
      <c r="A69" t="s">
        <v>2645</v>
      </c>
      <c r="B69">
        <v>463138.74</v>
      </c>
      <c r="C69">
        <v>147576.78</v>
      </c>
      <c r="D69">
        <v>200748.79999999999</v>
      </c>
      <c r="F69">
        <v>334991.68</v>
      </c>
      <c r="G69">
        <v>386015.94</v>
      </c>
      <c r="J69">
        <v>4800</v>
      </c>
      <c r="M69">
        <v>347.07</v>
      </c>
      <c r="Q69">
        <v>317774.59999999998</v>
      </c>
      <c r="R69">
        <v>934454.85</v>
      </c>
      <c r="S69">
        <v>996397.92</v>
      </c>
      <c r="T69">
        <v>210156</v>
      </c>
      <c r="U69">
        <v>555.41999999999996</v>
      </c>
      <c r="W69">
        <v>1764080</v>
      </c>
      <c r="X69">
        <v>176200</v>
      </c>
      <c r="Y69">
        <v>2007302</v>
      </c>
      <c r="AB69">
        <v>654940.81999999995</v>
      </c>
      <c r="AC69">
        <v>8427.6</v>
      </c>
      <c r="AG69">
        <v>7123.5</v>
      </c>
    </row>
    <row r="70" spans="1:34" x14ac:dyDescent="0.25">
      <c r="A70" t="s">
        <v>2646</v>
      </c>
      <c r="B70">
        <v>650432.76</v>
      </c>
      <c r="C70">
        <v>30424.66</v>
      </c>
      <c r="D70">
        <v>76242.55</v>
      </c>
      <c r="F70">
        <v>122891</v>
      </c>
      <c r="G70">
        <v>208476.7</v>
      </c>
      <c r="M70">
        <v>421.96</v>
      </c>
      <c r="Q70">
        <v>-739998.45</v>
      </c>
      <c r="R70">
        <v>1881601.57</v>
      </c>
      <c r="S70">
        <v>877728.31</v>
      </c>
      <c r="U70">
        <v>861.48</v>
      </c>
      <c r="W70">
        <v>1086624</v>
      </c>
      <c r="X70">
        <v>96600</v>
      </c>
      <c r="Y70">
        <v>1287397</v>
      </c>
      <c r="AB70">
        <v>379693.98</v>
      </c>
      <c r="AC70">
        <v>131730.22</v>
      </c>
      <c r="AG70">
        <v>7000</v>
      </c>
    </row>
    <row r="71" spans="1:34" x14ac:dyDescent="0.25">
      <c r="A71" t="s">
        <v>2647</v>
      </c>
      <c r="B71">
        <v>746553.97</v>
      </c>
      <c r="C71">
        <v>93333</v>
      </c>
      <c r="D71">
        <v>46059.23</v>
      </c>
      <c r="F71">
        <v>252856.8</v>
      </c>
      <c r="G71">
        <v>693495.9</v>
      </c>
      <c r="J71">
        <v>6470</v>
      </c>
      <c r="M71">
        <v>123</v>
      </c>
      <c r="Q71">
        <v>-900628.38</v>
      </c>
      <c r="R71">
        <v>2618687.59</v>
      </c>
      <c r="S71">
        <v>862051.63</v>
      </c>
      <c r="U71">
        <v>855.49</v>
      </c>
      <c r="W71">
        <v>691240</v>
      </c>
      <c r="X71">
        <v>49200</v>
      </c>
      <c r="Y71">
        <v>846212</v>
      </c>
      <c r="AB71">
        <v>246859.37</v>
      </c>
      <c r="AC71">
        <v>174752.69</v>
      </c>
    </row>
    <row r="72" spans="1:34" x14ac:dyDescent="0.25">
      <c r="A72" t="s">
        <v>2648</v>
      </c>
      <c r="B72">
        <v>461054.51</v>
      </c>
      <c r="C72">
        <v>475631.3</v>
      </c>
      <c r="D72">
        <v>73728.84</v>
      </c>
      <c r="F72">
        <v>20058.22</v>
      </c>
      <c r="G72">
        <v>687898.96</v>
      </c>
      <c r="J72">
        <v>4900</v>
      </c>
      <c r="M72">
        <v>1010.23</v>
      </c>
      <c r="Q72">
        <v>-531088.15</v>
      </c>
      <c r="R72">
        <v>2255161.35</v>
      </c>
      <c r="S72">
        <v>838832.14</v>
      </c>
      <c r="T72">
        <v>321120</v>
      </c>
      <c r="U72">
        <v>616.05999999999995</v>
      </c>
      <c r="W72">
        <v>965486</v>
      </c>
      <c r="X72">
        <v>112800</v>
      </c>
      <c r="Y72">
        <v>1088101</v>
      </c>
      <c r="AB72">
        <v>787869.56</v>
      </c>
      <c r="AC72">
        <v>184708.11</v>
      </c>
      <c r="AG72">
        <v>7000</v>
      </c>
    </row>
    <row r="73" spans="1:34" x14ac:dyDescent="0.25">
      <c r="A73" t="s">
        <v>2649</v>
      </c>
      <c r="B73">
        <v>445004.74</v>
      </c>
      <c r="C73">
        <v>977970.12</v>
      </c>
      <c r="D73">
        <v>53330.42</v>
      </c>
      <c r="F73">
        <v>485400.62</v>
      </c>
      <c r="G73">
        <v>297652.84999999998</v>
      </c>
      <c r="J73">
        <v>3600</v>
      </c>
      <c r="M73">
        <v>3584.84</v>
      </c>
      <c r="Q73">
        <v>-389558.16</v>
      </c>
      <c r="R73">
        <v>2065017.96</v>
      </c>
      <c r="S73">
        <v>1614079.78</v>
      </c>
      <c r="T73">
        <v>282800</v>
      </c>
      <c r="U73">
        <v>594.52</v>
      </c>
      <c r="W73">
        <v>651000</v>
      </c>
      <c r="Y73">
        <v>1054728</v>
      </c>
      <c r="AB73">
        <v>595075.32999999996</v>
      </c>
      <c r="AC73">
        <v>44678.25</v>
      </c>
      <c r="AG73">
        <v>7000</v>
      </c>
    </row>
    <row r="74" spans="1:34" x14ac:dyDescent="0.25">
      <c r="A74" t="s">
        <v>2650</v>
      </c>
      <c r="B74">
        <v>996608.84</v>
      </c>
      <c r="C74">
        <v>126860.85</v>
      </c>
      <c r="D74">
        <v>345416.57</v>
      </c>
      <c r="F74">
        <v>331637.15999999997</v>
      </c>
      <c r="G74">
        <v>332431.31</v>
      </c>
      <c r="J74">
        <v>4500</v>
      </c>
      <c r="M74">
        <v>1971</v>
      </c>
      <c r="Q74">
        <v>-366556.1</v>
      </c>
      <c r="R74">
        <v>2127187.88</v>
      </c>
      <c r="S74">
        <v>1657085.55</v>
      </c>
      <c r="T74">
        <v>87200</v>
      </c>
      <c r="U74">
        <v>1387.78</v>
      </c>
      <c r="W74">
        <v>874848</v>
      </c>
      <c r="X74">
        <v>63200</v>
      </c>
      <c r="Y74">
        <v>1371925</v>
      </c>
      <c r="Z74">
        <v>5458</v>
      </c>
      <c r="AB74">
        <v>513672.11</v>
      </c>
      <c r="AC74">
        <v>68442.740000000005</v>
      </c>
      <c r="AG74">
        <v>7000</v>
      </c>
    </row>
    <row r="75" spans="1:34" x14ac:dyDescent="0.25">
      <c r="A75" t="s">
        <v>2795</v>
      </c>
      <c r="B75">
        <v>1194741.58</v>
      </c>
      <c r="C75">
        <v>412402.75</v>
      </c>
      <c r="D75">
        <v>127598.35</v>
      </c>
      <c r="F75">
        <v>541080.06999999995</v>
      </c>
      <c r="G75">
        <v>559942.31999999995</v>
      </c>
      <c r="J75">
        <v>10821</v>
      </c>
      <c r="M75">
        <v>3895.15</v>
      </c>
      <c r="Q75">
        <v>-954807.39</v>
      </c>
      <c r="R75">
        <v>3692657.78</v>
      </c>
      <c r="S75">
        <v>921545.03</v>
      </c>
      <c r="T75">
        <v>450530</v>
      </c>
      <c r="U75">
        <v>1254.55</v>
      </c>
      <c r="W75">
        <v>1399692</v>
      </c>
      <c r="X75">
        <v>101100</v>
      </c>
      <c r="Y75">
        <v>1642428</v>
      </c>
      <c r="AB75">
        <v>608746.46</v>
      </c>
      <c r="AC75">
        <v>261083.24</v>
      </c>
    </row>
    <row r="76" spans="1:34" x14ac:dyDescent="0.25">
      <c r="A76" t="s">
        <v>2651</v>
      </c>
      <c r="B76">
        <v>563136.67000000004</v>
      </c>
      <c r="C76">
        <v>92992</v>
      </c>
      <c r="D76">
        <v>137938.53</v>
      </c>
      <c r="F76">
        <v>2129366.92</v>
      </c>
      <c r="G76">
        <v>460748.96</v>
      </c>
      <c r="M76">
        <v>8439</v>
      </c>
      <c r="Q76">
        <v>638295.48</v>
      </c>
      <c r="R76">
        <v>2241713.0099999998</v>
      </c>
      <c r="S76">
        <v>2377227.94</v>
      </c>
      <c r="T76">
        <v>210000</v>
      </c>
      <c r="U76">
        <v>841.93</v>
      </c>
      <c r="X76">
        <v>711738</v>
      </c>
      <c r="Y76">
        <v>1176965</v>
      </c>
      <c r="Z76">
        <v>1240</v>
      </c>
      <c r="AB76">
        <v>1020290.45</v>
      </c>
      <c r="AC76">
        <v>166281.82999999999</v>
      </c>
      <c r="AD76">
        <v>500</v>
      </c>
      <c r="AG76">
        <v>96220</v>
      </c>
    </row>
    <row r="77" spans="1:34" x14ac:dyDescent="0.25">
      <c r="A77" t="s">
        <v>2652</v>
      </c>
      <c r="B77">
        <v>1149822.04</v>
      </c>
      <c r="C77">
        <v>178395.5</v>
      </c>
      <c r="D77">
        <v>85168.85</v>
      </c>
      <c r="F77">
        <v>547427.11</v>
      </c>
      <c r="G77">
        <v>304356.37</v>
      </c>
      <c r="J77">
        <v>0</v>
      </c>
      <c r="L77">
        <v>6600</v>
      </c>
      <c r="M77">
        <v>32072.61</v>
      </c>
      <c r="O77">
        <v>444</v>
      </c>
      <c r="Q77">
        <v>-682607.68</v>
      </c>
      <c r="R77">
        <v>1881918.88</v>
      </c>
      <c r="S77">
        <v>2472688.54</v>
      </c>
      <c r="U77">
        <v>1057.8499999999999</v>
      </c>
      <c r="W77">
        <v>1213275</v>
      </c>
      <c r="X77">
        <v>430900</v>
      </c>
      <c r="Y77">
        <v>1501248</v>
      </c>
      <c r="Z77">
        <v>9890</v>
      </c>
      <c r="AB77">
        <v>749381.39</v>
      </c>
      <c r="AC77">
        <v>87959.94</v>
      </c>
      <c r="AD77">
        <v>214200</v>
      </c>
      <c r="AG77">
        <v>123700</v>
      </c>
    </row>
    <row r="78" spans="1:34" x14ac:dyDescent="0.25">
      <c r="A78" t="s">
        <v>2653</v>
      </c>
      <c r="B78">
        <v>380059.81</v>
      </c>
      <c r="C78">
        <v>64332.25</v>
      </c>
      <c r="D78">
        <v>411860.58</v>
      </c>
      <c r="F78">
        <v>397193.46</v>
      </c>
      <c r="G78">
        <v>1149611.78</v>
      </c>
      <c r="J78">
        <v>15340.04</v>
      </c>
      <c r="L78">
        <v>523985</v>
      </c>
      <c r="M78">
        <v>58153.27</v>
      </c>
      <c r="O78">
        <v>5000</v>
      </c>
      <c r="Q78">
        <v>-453550.69</v>
      </c>
      <c r="R78">
        <v>1941230.36</v>
      </c>
      <c r="S78">
        <v>1922100.87</v>
      </c>
      <c r="U78">
        <v>516.83000000000004</v>
      </c>
      <c r="W78">
        <v>742602</v>
      </c>
      <c r="X78">
        <v>84000</v>
      </c>
      <c r="Y78">
        <v>1279392</v>
      </c>
      <c r="Z78">
        <v>2080</v>
      </c>
      <c r="AB78">
        <v>647764.38</v>
      </c>
      <c r="AC78">
        <v>125730.72</v>
      </c>
      <c r="AG78">
        <v>80205</v>
      </c>
    </row>
    <row r="79" spans="1:34" x14ac:dyDescent="0.25">
      <c r="A79" t="s">
        <v>2654</v>
      </c>
      <c r="B79">
        <v>513955.73</v>
      </c>
      <c r="C79">
        <v>95514</v>
      </c>
      <c r="D79">
        <v>32676.05</v>
      </c>
      <c r="F79">
        <v>183378.76</v>
      </c>
      <c r="G79">
        <v>341089.36</v>
      </c>
      <c r="J79">
        <v>693921.66</v>
      </c>
      <c r="L79">
        <v>270000</v>
      </c>
      <c r="M79">
        <v>1780.92</v>
      </c>
      <c r="O79">
        <v>5000</v>
      </c>
      <c r="Q79">
        <v>-1201310.21</v>
      </c>
      <c r="R79">
        <v>1940061.77</v>
      </c>
      <c r="S79">
        <v>2196610.7799999998</v>
      </c>
      <c r="T79">
        <v>127000</v>
      </c>
      <c r="U79">
        <v>1062.3599999999999</v>
      </c>
      <c r="W79">
        <v>722022</v>
      </c>
      <c r="X79">
        <v>142400</v>
      </c>
      <c r="Y79">
        <v>1403015</v>
      </c>
      <c r="Z79">
        <v>9780</v>
      </c>
      <c r="AB79">
        <v>1879406.8</v>
      </c>
      <c r="AC79">
        <v>42051.519999999997</v>
      </c>
      <c r="AH79">
        <v>1754</v>
      </c>
    </row>
    <row r="80" spans="1:34" x14ac:dyDescent="0.25">
      <c r="A80" t="s">
        <v>2655</v>
      </c>
      <c r="B80">
        <v>467794.99</v>
      </c>
      <c r="C80">
        <v>72973.5</v>
      </c>
      <c r="D80">
        <v>37974.81</v>
      </c>
      <c r="F80">
        <v>328004</v>
      </c>
      <c r="G80">
        <v>366804.41</v>
      </c>
      <c r="J80">
        <v>0</v>
      </c>
      <c r="M80">
        <v>911</v>
      </c>
      <c r="Q80">
        <v>-1305797.92</v>
      </c>
      <c r="R80">
        <v>2076384.94</v>
      </c>
      <c r="S80">
        <v>1424749.66</v>
      </c>
      <c r="T80">
        <v>123510</v>
      </c>
      <c r="U80">
        <v>692.68</v>
      </c>
      <c r="W80">
        <v>702744</v>
      </c>
      <c r="X80">
        <v>15750</v>
      </c>
      <c r="Y80">
        <v>978607</v>
      </c>
      <c r="Z80">
        <v>1440</v>
      </c>
      <c r="AB80">
        <v>570433.94999999995</v>
      </c>
      <c r="AC80">
        <v>64000</v>
      </c>
      <c r="AG80">
        <v>8400</v>
      </c>
    </row>
    <row r="81" spans="1:33" x14ac:dyDescent="0.25">
      <c r="A81" t="s">
        <v>2656</v>
      </c>
      <c r="B81">
        <v>560151.9</v>
      </c>
      <c r="C81">
        <v>0</v>
      </c>
      <c r="D81">
        <v>227158.48</v>
      </c>
      <c r="F81">
        <v>-254402.92</v>
      </c>
      <c r="G81">
        <v>-35235.32</v>
      </c>
      <c r="J81">
        <v>153320</v>
      </c>
      <c r="L81">
        <v>70000</v>
      </c>
      <c r="M81">
        <v>1652</v>
      </c>
      <c r="O81">
        <v>10000</v>
      </c>
      <c r="Q81">
        <v>-1996079.47</v>
      </c>
      <c r="R81">
        <v>1879892.65</v>
      </c>
      <c r="S81">
        <v>1881922.32</v>
      </c>
      <c r="U81">
        <v>649.80999999999995</v>
      </c>
      <c r="W81">
        <v>657853</v>
      </c>
      <c r="Y81">
        <v>908039</v>
      </c>
      <c r="AB81">
        <v>826372.28</v>
      </c>
      <c r="AC81">
        <v>164479.84</v>
      </c>
    </row>
    <row r="82" spans="1:33" x14ac:dyDescent="0.25">
      <c r="A82" t="s">
        <v>2657</v>
      </c>
      <c r="B82">
        <v>345025.02</v>
      </c>
      <c r="C82">
        <v>28741.15</v>
      </c>
      <c r="D82">
        <v>45669.41</v>
      </c>
      <c r="F82">
        <v>117177.15</v>
      </c>
      <c r="G82">
        <v>418541.82</v>
      </c>
      <c r="J82">
        <v>-1300</v>
      </c>
      <c r="L82">
        <v>196645</v>
      </c>
      <c r="M82">
        <v>7381.21</v>
      </c>
      <c r="O82">
        <v>74000</v>
      </c>
      <c r="Q82">
        <v>-1497565.63</v>
      </c>
      <c r="R82">
        <v>1840507.51</v>
      </c>
      <c r="S82">
        <v>1438208.57</v>
      </c>
      <c r="U82">
        <v>788.89</v>
      </c>
      <c r="W82">
        <v>1077180</v>
      </c>
      <c r="X82">
        <v>479576</v>
      </c>
      <c r="Y82">
        <v>1596448</v>
      </c>
      <c r="Z82">
        <v>11240</v>
      </c>
      <c r="AB82">
        <v>747392.59</v>
      </c>
      <c r="AC82">
        <v>67529.36</v>
      </c>
    </row>
    <row r="83" spans="1:33" x14ac:dyDescent="0.25">
      <c r="A83" t="s">
        <v>2658</v>
      </c>
      <c r="B83">
        <v>249753.42</v>
      </c>
      <c r="C83">
        <v>145656</v>
      </c>
      <c r="D83">
        <v>22410.15</v>
      </c>
      <c r="F83">
        <v>2566426.4700000002</v>
      </c>
      <c r="G83">
        <v>241858.38</v>
      </c>
      <c r="J83">
        <v>0</v>
      </c>
      <c r="M83">
        <v>804</v>
      </c>
      <c r="Q83">
        <v>639563.52000000002</v>
      </c>
      <c r="R83">
        <v>2241713.0099999998</v>
      </c>
      <c r="S83">
        <v>1448156.84</v>
      </c>
      <c r="U83">
        <v>4944.57</v>
      </c>
      <c r="W83">
        <v>72355</v>
      </c>
      <c r="X83">
        <v>784705.32</v>
      </c>
      <c r="Y83">
        <v>972328.4</v>
      </c>
      <c r="AA83">
        <v>600</v>
      </c>
      <c r="AB83">
        <v>280720.87</v>
      </c>
      <c r="AC83">
        <v>343637.82</v>
      </c>
    </row>
    <row r="84" spans="1:33" x14ac:dyDescent="0.25">
      <c r="A84" t="s">
        <v>2780</v>
      </c>
      <c r="B84">
        <v>400773.67</v>
      </c>
      <c r="C84">
        <v>38119.26</v>
      </c>
      <c r="D84">
        <v>20694.88</v>
      </c>
      <c r="F84">
        <v>90150.55</v>
      </c>
      <c r="G84">
        <v>-26960.7</v>
      </c>
      <c r="J84">
        <v>0</v>
      </c>
      <c r="L84">
        <v>42500</v>
      </c>
      <c r="M84">
        <v>0</v>
      </c>
      <c r="O84">
        <v>15000</v>
      </c>
      <c r="Q84">
        <v>-2955638.86</v>
      </c>
      <c r="R84">
        <v>3200752.69</v>
      </c>
      <c r="S84">
        <v>1102770.97</v>
      </c>
      <c r="T84">
        <v>73530</v>
      </c>
      <c r="U84">
        <v>957.99</v>
      </c>
      <c r="W84">
        <v>557817</v>
      </c>
      <c r="X84">
        <v>90000</v>
      </c>
      <c r="Y84">
        <v>738106</v>
      </c>
      <c r="AA84">
        <v>2080</v>
      </c>
      <c r="AB84">
        <v>486918.76</v>
      </c>
      <c r="AC84">
        <v>180101.44</v>
      </c>
    </row>
    <row r="85" spans="1:33" x14ac:dyDescent="0.25">
      <c r="A85" t="s">
        <v>2659</v>
      </c>
      <c r="B85">
        <v>908052.87</v>
      </c>
      <c r="C85">
        <v>44513.3</v>
      </c>
      <c r="D85">
        <v>65390.62</v>
      </c>
      <c r="F85">
        <v>-108285.34</v>
      </c>
      <c r="G85">
        <v>530492.36</v>
      </c>
      <c r="J85">
        <v>2450</v>
      </c>
      <c r="M85">
        <v>125.33</v>
      </c>
      <c r="O85">
        <v>122482</v>
      </c>
      <c r="Q85">
        <v>640661.23</v>
      </c>
      <c r="R85">
        <v>1037408.38</v>
      </c>
      <c r="S85">
        <v>745778.43</v>
      </c>
      <c r="T85">
        <v>66970</v>
      </c>
      <c r="U85">
        <v>1231.19</v>
      </c>
      <c r="W85">
        <v>1061620.6000000001</v>
      </c>
      <c r="X85">
        <v>9350</v>
      </c>
      <c r="Y85">
        <v>1287004.6000000001</v>
      </c>
      <c r="Z85">
        <v>2800</v>
      </c>
      <c r="AB85">
        <v>426700.22</v>
      </c>
      <c r="AC85">
        <v>236464.96</v>
      </c>
      <c r="AG85">
        <v>51863.75</v>
      </c>
    </row>
    <row r="86" spans="1:33" x14ac:dyDescent="0.25">
      <c r="A86" t="s">
        <v>2660</v>
      </c>
      <c r="B86">
        <v>2835933.44</v>
      </c>
      <c r="C86">
        <v>-58850.25</v>
      </c>
      <c r="D86">
        <v>52031.13</v>
      </c>
      <c r="F86">
        <v>1274387.6599999999</v>
      </c>
      <c r="G86">
        <v>1105707.9099999999</v>
      </c>
      <c r="J86">
        <v>4000</v>
      </c>
      <c r="M86">
        <v>24885.3</v>
      </c>
      <c r="Q86">
        <v>1726147.02</v>
      </c>
      <c r="R86">
        <v>3848145.72</v>
      </c>
      <c r="S86">
        <v>1928678.88</v>
      </c>
      <c r="T86">
        <v>357215</v>
      </c>
      <c r="U86">
        <v>3778.56</v>
      </c>
      <c r="W86">
        <v>1920142.28</v>
      </c>
      <c r="X86">
        <v>103354</v>
      </c>
      <c r="Y86">
        <v>2545673.2799999998</v>
      </c>
      <c r="Z86">
        <v>8706</v>
      </c>
      <c r="AB86">
        <v>1206776.03</v>
      </c>
      <c r="AC86">
        <v>362935.56</v>
      </c>
      <c r="AG86">
        <v>183503</v>
      </c>
    </row>
    <row r="87" spans="1:33" x14ac:dyDescent="0.25">
      <c r="A87" t="s">
        <v>2661</v>
      </c>
      <c r="B87">
        <v>1907269.01</v>
      </c>
      <c r="C87">
        <v>41795</v>
      </c>
      <c r="D87">
        <v>45605.01</v>
      </c>
      <c r="F87">
        <v>1273438.5</v>
      </c>
      <c r="G87">
        <v>463350.23</v>
      </c>
      <c r="J87">
        <v>0</v>
      </c>
      <c r="L87">
        <v>146200</v>
      </c>
      <c r="M87">
        <v>6374.77</v>
      </c>
      <c r="O87">
        <v>228307.35</v>
      </c>
      <c r="Q87">
        <v>1211206.6100000001</v>
      </c>
      <c r="R87">
        <v>2477300.52</v>
      </c>
      <c r="S87">
        <v>1417039.86</v>
      </c>
      <c r="U87">
        <v>2220.2199999999998</v>
      </c>
      <c r="W87">
        <v>1731512</v>
      </c>
      <c r="X87">
        <v>97500</v>
      </c>
      <c r="Y87">
        <v>2295350</v>
      </c>
      <c r="Z87">
        <v>3000</v>
      </c>
      <c r="AB87">
        <v>692620.99</v>
      </c>
      <c r="AC87">
        <v>217928.35</v>
      </c>
      <c r="AG87">
        <v>83041</v>
      </c>
    </row>
    <row r="88" spans="1:33" x14ac:dyDescent="0.25">
      <c r="A88" t="s">
        <v>2662</v>
      </c>
      <c r="B88">
        <v>1987820.75</v>
      </c>
      <c r="C88">
        <v>155194.78</v>
      </c>
      <c r="D88">
        <v>76911.7</v>
      </c>
      <c r="F88">
        <v>779030.67</v>
      </c>
      <c r="G88">
        <v>446124.39</v>
      </c>
      <c r="J88">
        <v>4700</v>
      </c>
      <c r="M88">
        <v>8797.59</v>
      </c>
      <c r="O88">
        <v>353793.8</v>
      </c>
      <c r="P88">
        <v>736.99</v>
      </c>
      <c r="Q88">
        <v>1841571.34</v>
      </c>
      <c r="R88">
        <v>1537645.9</v>
      </c>
      <c r="S88">
        <v>1284411.3400000001</v>
      </c>
      <c r="T88">
        <v>230000</v>
      </c>
      <c r="U88">
        <v>2611.44</v>
      </c>
      <c r="W88">
        <v>1213153.8999999999</v>
      </c>
      <c r="X88">
        <v>28000</v>
      </c>
      <c r="Y88">
        <v>1582994.9</v>
      </c>
      <c r="Z88">
        <v>13588</v>
      </c>
      <c r="AA88">
        <v>8440</v>
      </c>
      <c r="AB88">
        <v>948493.21</v>
      </c>
      <c r="AC88">
        <v>116611.36</v>
      </c>
      <c r="AG88">
        <v>66866.16</v>
      </c>
    </row>
    <row r="89" spans="1:33" x14ac:dyDescent="0.25">
      <c r="A89" t="s">
        <v>2663</v>
      </c>
      <c r="B89">
        <v>1421097.84</v>
      </c>
      <c r="C89">
        <v>57492.5</v>
      </c>
      <c r="D89">
        <v>100697.73</v>
      </c>
      <c r="F89">
        <v>767610.48</v>
      </c>
      <c r="G89">
        <v>1086042.9099999999</v>
      </c>
      <c r="J89">
        <v>22597</v>
      </c>
      <c r="M89">
        <v>320.85000000000002</v>
      </c>
      <c r="O89">
        <v>111983</v>
      </c>
      <c r="Q89">
        <v>904301.5</v>
      </c>
      <c r="R89">
        <v>1677376.63</v>
      </c>
      <c r="S89">
        <v>1876510.4</v>
      </c>
      <c r="U89">
        <v>1722.73</v>
      </c>
      <c r="W89">
        <v>928313.2</v>
      </c>
      <c r="X89">
        <v>23190.75</v>
      </c>
      <c r="Y89">
        <v>1278805.95</v>
      </c>
      <c r="AA89">
        <v>7266</v>
      </c>
      <c r="AB89">
        <v>429030.8</v>
      </c>
      <c r="AC89">
        <v>131567.35</v>
      </c>
      <c r="AG89">
        <v>25004.5</v>
      </c>
    </row>
    <row r="90" spans="1:33" x14ac:dyDescent="0.25">
      <c r="A90" t="s">
        <v>2664</v>
      </c>
      <c r="B90">
        <v>2187874.2999999998</v>
      </c>
      <c r="C90">
        <v>248273.85</v>
      </c>
      <c r="D90">
        <v>128934.48</v>
      </c>
      <c r="F90">
        <v>569467.62</v>
      </c>
      <c r="G90">
        <v>514725.96</v>
      </c>
      <c r="J90">
        <v>1000</v>
      </c>
      <c r="M90">
        <v>277378.5</v>
      </c>
      <c r="Q90">
        <v>1833898.9</v>
      </c>
      <c r="R90">
        <v>1937621.24</v>
      </c>
      <c r="S90">
        <v>2056788.16</v>
      </c>
      <c r="U90">
        <v>2959.83</v>
      </c>
      <c r="W90">
        <v>1460503</v>
      </c>
      <c r="X90">
        <v>33134</v>
      </c>
      <c r="Y90">
        <v>2050789</v>
      </c>
      <c r="Z90">
        <v>5996</v>
      </c>
      <c r="AB90">
        <v>1157373.5</v>
      </c>
      <c r="AC90">
        <v>136101.67000000001</v>
      </c>
      <c r="AG90">
        <v>200947.25</v>
      </c>
    </row>
    <row r="91" spans="1:33" x14ac:dyDescent="0.25">
      <c r="A91" t="s">
        <v>2665</v>
      </c>
      <c r="B91">
        <v>1161369.08</v>
      </c>
      <c r="C91">
        <v>29559.5</v>
      </c>
      <c r="D91">
        <v>89353.12</v>
      </c>
      <c r="F91">
        <v>529494.61</v>
      </c>
      <c r="G91">
        <v>173186.94</v>
      </c>
      <c r="J91">
        <v>4000</v>
      </c>
      <c r="M91">
        <v>166793.35</v>
      </c>
      <c r="O91">
        <v>7365</v>
      </c>
      <c r="P91">
        <v>-267452.31</v>
      </c>
      <c r="Q91">
        <v>-2110571.13</v>
      </c>
      <c r="R91">
        <v>4355323.6100000003</v>
      </c>
      <c r="S91">
        <v>933363.44</v>
      </c>
      <c r="U91">
        <v>1572.37</v>
      </c>
      <c r="W91">
        <v>1328014.8999999999</v>
      </c>
      <c r="X91">
        <v>1500</v>
      </c>
      <c r="Y91">
        <v>1494327.9</v>
      </c>
      <c r="AB91">
        <v>528147.80000000005</v>
      </c>
      <c r="AC91">
        <v>87049.37</v>
      </c>
      <c r="AG91">
        <v>67644.75</v>
      </c>
    </row>
    <row r="92" spans="1:33" x14ac:dyDescent="0.25">
      <c r="A92" t="s">
        <v>2666</v>
      </c>
      <c r="B92">
        <v>1629602.32</v>
      </c>
      <c r="C92">
        <v>35631.300000000003</v>
      </c>
      <c r="D92">
        <v>69083.649999999994</v>
      </c>
      <c r="F92">
        <v>671755.4</v>
      </c>
      <c r="G92">
        <v>868237.16</v>
      </c>
      <c r="J92">
        <v>5600</v>
      </c>
      <c r="M92">
        <v>373.76</v>
      </c>
      <c r="Q92">
        <v>805409.04</v>
      </c>
      <c r="R92">
        <v>2312272.9300000002</v>
      </c>
      <c r="S92">
        <v>1456441.25</v>
      </c>
      <c r="T92">
        <v>22500</v>
      </c>
      <c r="U92">
        <v>2199.65</v>
      </c>
      <c r="W92">
        <v>2478754</v>
      </c>
      <c r="X92">
        <v>38021.75</v>
      </c>
      <c r="Y92">
        <v>2740918.75</v>
      </c>
      <c r="Z92">
        <v>7996</v>
      </c>
      <c r="AB92">
        <v>455181.25</v>
      </c>
      <c r="AC92">
        <v>215979.46</v>
      </c>
      <c r="AG92">
        <v>100723</v>
      </c>
    </row>
    <row r="93" spans="1:33" x14ac:dyDescent="0.25">
      <c r="A93" t="s">
        <v>2667</v>
      </c>
      <c r="B93">
        <v>531064.41</v>
      </c>
      <c r="C93">
        <v>51702.5</v>
      </c>
      <c r="D93">
        <v>61402.41</v>
      </c>
      <c r="F93">
        <v>762205.41</v>
      </c>
      <c r="G93">
        <v>1082965.69</v>
      </c>
      <c r="J93">
        <v>5000</v>
      </c>
      <c r="M93">
        <v>62486.73</v>
      </c>
      <c r="Q93">
        <v>539905.56000000006</v>
      </c>
      <c r="R93">
        <v>1586779.38</v>
      </c>
      <c r="S93">
        <v>1771382.08</v>
      </c>
      <c r="U93">
        <v>924.09</v>
      </c>
      <c r="W93">
        <v>1649595</v>
      </c>
      <c r="X93">
        <v>62093.3</v>
      </c>
      <c r="Y93">
        <v>2037868.3</v>
      </c>
      <c r="AB93">
        <v>557850.62</v>
      </c>
      <c r="AC93">
        <v>168549.44</v>
      </c>
      <c r="AG93">
        <v>77812.75</v>
      </c>
    </row>
    <row r="94" spans="1:33" x14ac:dyDescent="0.25">
      <c r="A94" t="s">
        <v>2668</v>
      </c>
      <c r="B94">
        <v>919793.01</v>
      </c>
      <c r="C94">
        <v>37424.300000000003</v>
      </c>
      <c r="D94">
        <v>48265.89</v>
      </c>
      <c r="F94">
        <v>1215032.04</v>
      </c>
      <c r="G94">
        <v>152744.12</v>
      </c>
      <c r="J94">
        <v>2980</v>
      </c>
      <c r="L94">
        <v>79524</v>
      </c>
      <c r="M94">
        <v>41.87</v>
      </c>
      <c r="O94">
        <v>41718</v>
      </c>
      <c r="Q94">
        <v>-1593114.53</v>
      </c>
      <c r="R94">
        <v>4249528.84</v>
      </c>
      <c r="S94">
        <v>1395170.53</v>
      </c>
      <c r="U94">
        <v>1264.4100000000001</v>
      </c>
      <c r="W94">
        <v>1522870.8</v>
      </c>
      <c r="X94">
        <v>17554</v>
      </c>
      <c r="Y94">
        <v>1695492.8</v>
      </c>
      <c r="AB94">
        <v>914814.48</v>
      </c>
      <c r="AC94">
        <v>302988.7</v>
      </c>
      <c r="AG94">
        <v>59603</v>
      </c>
    </row>
    <row r="95" spans="1:33" x14ac:dyDescent="0.25">
      <c r="A95" t="s">
        <v>2669</v>
      </c>
      <c r="B95">
        <v>1333408.1100000001</v>
      </c>
      <c r="C95">
        <v>36998.5</v>
      </c>
      <c r="D95">
        <v>94135.42</v>
      </c>
      <c r="F95">
        <v>695939.78</v>
      </c>
      <c r="G95">
        <v>306144.34000000003</v>
      </c>
      <c r="J95">
        <v>123060</v>
      </c>
      <c r="M95">
        <v>648</v>
      </c>
      <c r="O95">
        <v>190503</v>
      </c>
      <c r="Q95">
        <v>417650.37</v>
      </c>
      <c r="R95">
        <v>1939533.85</v>
      </c>
      <c r="S95">
        <v>1459916.85</v>
      </c>
      <c r="T95">
        <v>114500</v>
      </c>
      <c r="U95">
        <v>1699.55</v>
      </c>
      <c r="W95">
        <v>1055825</v>
      </c>
      <c r="X95">
        <v>21000</v>
      </c>
      <c r="Y95">
        <v>1445419</v>
      </c>
      <c r="AB95">
        <v>655532.17000000004</v>
      </c>
      <c r="AC95">
        <v>178288.02</v>
      </c>
      <c r="AD95">
        <v>77440</v>
      </c>
      <c r="AG95">
        <v>306641.05</v>
      </c>
    </row>
    <row r="96" spans="1:33" x14ac:dyDescent="0.25">
      <c r="A96" t="s">
        <v>2670</v>
      </c>
      <c r="B96">
        <v>992485.94</v>
      </c>
      <c r="C96">
        <v>28519.8</v>
      </c>
      <c r="D96">
        <v>145135.01</v>
      </c>
      <c r="F96">
        <v>981532.93</v>
      </c>
      <c r="G96">
        <v>563035.56000000006</v>
      </c>
      <c r="J96">
        <v>6950</v>
      </c>
      <c r="M96">
        <v>404.35</v>
      </c>
      <c r="Q96">
        <v>124329.34</v>
      </c>
      <c r="R96">
        <v>2506558.63</v>
      </c>
      <c r="S96">
        <v>1194224.27</v>
      </c>
      <c r="U96">
        <v>1324.19</v>
      </c>
      <c r="W96">
        <v>1484412</v>
      </c>
      <c r="X96">
        <v>27050</v>
      </c>
      <c r="Y96">
        <v>1797729</v>
      </c>
      <c r="AB96">
        <v>512896.75</v>
      </c>
      <c r="AC96">
        <v>76844.92</v>
      </c>
      <c r="AG96">
        <v>23904.25</v>
      </c>
    </row>
    <row r="97" spans="1:34" x14ac:dyDescent="0.25">
      <c r="A97" t="s">
        <v>2671</v>
      </c>
      <c r="B97">
        <v>873065.81</v>
      </c>
      <c r="C97">
        <v>161093.29999999999</v>
      </c>
      <c r="D97">
        <v>69413.86</v>
      </c>
      <c r="F97">
        <v>2381578.96</v>
      </c>
      <c r="G97">
        <v>794702.55</v>
      </c>
      <c r="J97">
        <v>13180</v>
      </c>
      <c r="M97">
        <v>174.75</v>
      </c>
      <c r="O97">
        <v>70000</v>
      </c>
      <c r="Q97">
        <v>3046444.3</v>
      </c>
      <c r="R97">
        <v>1606333.65</v>
      </c>
      <c r="S97">
        <v>1334633.4099999999</v>
      </c>
      <c r="T97">
        <v>81520</v>
      </c>
      <c r="U97">
        <v>1299.78</v>
      </c>
      <c r="W97">
        <v>1590629.2</v>
      </c>
      <c r="X97">
        <v>29881.25</v>
      </c>
      <c r="Y97">
        <v>2087927.45</v>
      </c>
      <c r="Z97">
        <v>13096</v>
      </c>
      <c r="AB97">
        <v>624208.46</v>
      </c>
      <c r="AC97">
        <v>285678.90999999997</v>
      </c>
      <c r="AG97">
        <v>104788</v>
      </c>
    </row>
    <row r="98" spans="1:34" x14ac:dyDescent="0.25">
      <c r="A98" t="s">
        <v>2781</v>
      </c>
      <c r="B98">
        <v>1101401.71</v>
      </c>
      <c r="C98">
        <v>17503.5</v>
      </c>
      <c r="D98">
        <v>28069.19</v>
      </c>
      <c r="F98">
        <v>782236.93</v>
      </c>
      <c r="G98">
        <v>840900.1</v>
      </c>
      <c r="J98">
        <v>82702</v>
      </c>
      <c r="M98">
        <v>216562.69</v>
      </c>
      <c r="O98">
        <v>87854</v>
      </c>
      <c r="P98">
        <v>-266840.08</v>
      </c>
      <c r="Q98">
        <v>98071.93</v>
      </c>
      <c r="R98">
        <v>2538238.23</v>
      </c>
      <c r="S98">
        <v>1299564.69</v>
      </c>
      <c r="U98">
        <v>1495.07</v>
      </c>
      <c r="W98">
        <v>717290</v>
      </c>
      <c r="X98">
        <v>6000</v>
      </c>
      <c r="Y98">
        <v>1038113</v>
      </c>
      <c r="Z98">
        <v>27400</v>
      </c>
      <c r="AA98">
        <v>8418</v>
      </c>
      <c r="AB98">
        <v>552608.72</v>
      </c>
      <c r="AC98">
        <v>147240.97</v>
      </c>
      <c r="AG98">
        <v>44269.5</v>
      </c>
    </row>
    <row r="99" spans="1:34" x14ac:dyDescent="0.25">
      <c r="A99" t="s">
        <v>2672</v>
      </c>
      <c r="B99">
        <v>393700.03</v>
      </c>
      <c r="C99">
        <v>5937.5</v>
      </c>
      <c r="D99">
        <v>135210.92000000001</v>
      </c>
      <c r="F99">
        <v>1068384.44</v>
      </c>
      <c r="G99">
        <v>192963.95</v>
      </c>
      <c r="J99">
        <v>0</v>
      </c>
      <c r="M99">
        <v>11715</v>
      </c>
      <c r="Q99">
        <v>-10490.72</v>
      </c>
      <c r="R99">
        <v>1774553.91</v>
      </c>
      <c r="S99">
        <v>903398.34</v>
      </c>
      <c r="U99">
        <v>572.70000000000005</v>
      </c>
      <c r="W99">
        <v>893547.5</v>
      </c>
      <c r="X99">
        <v>84880</v>
      </c>
      <c r="Y99">
        <v>1101648.5</v>
      </c>
      <c r="AB99">
        <v>360581.29</v>
      </c>
      <c r="AC99">
        <v>139699.6</v>
      </c>
      <c r="AG99">
        <v>21950.5</v>
      </c>
    </row>
    <row r="100" spans="1:34" x14ac:dyDescent="0.25">
      <c r="A100" t="s">
        <v>2673</v>
      </c>
      <c r="B100">
        <v>693257.06</v>
      </c>
      <c r="C100">
        <v>103577.4</v>
      </c>
      <c r="D100">
        <v>46720.84</v>
      </c>
      <c r="F100">
        <v>135483.85999999999</v>
      </c>
      <c r="G100">
        <v>435837.64</v>
      </c>
      <c r="J100">
        <v>0</v>
      </c>
      <c r="M100">
        <v>4915</v>
      </c>
      <c r="Q100">
        <v>-90778.28</v>
      </c>
      <c r="R100">
        <v>1563007.5</v>
      </c>
      <c r="S100">
        <v>1136835.95</v>
      </c>
      <c r="T100">
        <v>307120</v>
      </c>
      <c r="U100">
        <v>848.29</v>
      </c>
      <c r="W100">
        <v>1278001.5</v>
      </c>
      <c r="X100">
        <v>306996</v>
      </c>
      <c r="Y100">
        <v>1580731.5</v>
      </c>
      <c r="AB100">
        <v>757924.9</v>
      </c>
      <c r="AC100">
        <v>164372.16</v>
      </c>
      <c r="AD100">
        <v>113900</v>
      </c>
      <c r="AE100">
        <v>56340.6</v>
      </c>
    </row>
    <row r="101" spans="1:34" x14ac:dyDescent="0.25">
      <c r="A101" t="s">
        <v>2674</v>
      </c>
      <c r="B101">
        <v>538206.13</v>
      </c>
      <c r="C101">
        <v>2477</v>
      </c>
      <c r="D101">
        <v>38000.94</v>
      </c>
      <c r="F101">
        <v>614543.06999999995</v>
      </c>
      <c r="G101">
        <v>479388.17</v>
      </c>
      <c r="J101">
        <v>2500</v>
      </c>
      <c r="M101">
        <v>10711.5</v>
      </c>
      <c r="P101">
        <v>-7.0000000000000007E-2</v>
      </c>
      <c r="Q101">
        <v>-608653.67000000004</v>
      </c>
      <c r="R101">
        <v>2046781.46</v>
      </c>
      <c r="S101">
        <v>953642.9</v>
      </c>
      <c r="T101">
        <v>241860</v>
      </c>
      <c r="W101">
        <v>951793.5</v>
      </c>
      <c r="X101">
        <v>50399.34</v>
      </c>
      <c r="Y101">
        <v>1228150.5</v>
      </c>
      <c r="AB101">
        <v>334167.32</v>
      </c>
      <c r="AC101">
        <v>148282.82999999999</v>
      </c>
      <c r="AD101">
        <v>14000</v>
      </c>
      <c r="AG101">
        <v>57409.5</v>
      </c>
    </row>
    <row r="102" spans="1:34" x14ac:dyDescent="0.25">
      <c r="A102" t="s">
        <v>2675</v>
      </c>
      <c r="B102">
        <v>351154.18</v>
      </c>
      <c r="C102">
        <v>19061</v>
      </c>
      <c r="D102">
        <v>52281.440000000002</v>
      </c>
      <c r="F102">
        <v>564865.35</v>
      </c>
      <c r="G102">
        <v>432317.72</v>
      </c>
      <c r="J102">
        <v>0</v>
      </c>
      <c r="M102">
        <v>0</v>
      </c>
      <c r="Q102">
        <v>-1670740.94</v>
      </c>
      <c r="R102">
        <v>3243756.17</v>
      </c>
      <c r="S102">
        <v>646624.38</v>
      </c>
      <c r="T102">
        <v>102052</v>
      </c>
      <c r="U102">
        <v>416.28</v>
      </c>
      <c r="W102">
        <v>1039297</v>
      </c>
      <c r="X102">
        <v>15200</v>
      </c>
      <c r="Y102">
        <v>1292627</v>
      </c>
      <c r="AB102">
        <v>213914.58</v>
      </c>
      <c r="AC102">
        <v>208361.12</v>
      </c>
      <c r="AG102">
        <v>17222.5</v>
      </c>
    </row>
    <row r="103" spans="1:34" x14ac:dyDescent="0.25">
      <c r="A103" t="s">
        <v>2676</v>
      </c>
      <c r="B103">
        <v>589561.79</v>
      </c>
      <c r="C103">
        <v>13962</v>
      </c>
      <c r="D103">
        <v>25651.74</v>
      </c>
      <c r="F103">
        <v>399434.32</v>
      </c>
      <c r="G103">
        <v>458424</v>
      </c>
      <c r="J103">
        <v>3000</v>
      </c>
      <c r="L103">
        <v>248000</v>
      </c>
      <c r="M103">
        <v>4915</v>
      </c>
      <c r="Q103">
        <v>1109168.3600000001</v>
      </c>
      <c r="S103">
        <v>665698.38</v>
      </c>
      <c r="T103">
        <v>114000</v>
      </c>
      <c r="U103">
        <v>407.16</v>
      </c>
      <c r="W103">
        <v>648382</v>
      </c>
      <c r="X103">
        <v>120700</v>
      </c>
      <c r="Y103">
        <v>808969</v>
      </c>
      <c r="AB103">
        <v>231118.3</v>
      </c>
      <c r="AC103">
        <v>169895.25</v>
      </c>
      <c r="AG103">
        <v>12554.5</v>
      </c>
    </row>
    <row r="104" spans="1:34" x14ac:dyDescent="0.25">
      <c r="A104" t="s">
        <v>2782</v>
      </c>
      <c r="B104">
        <v>246373.21</v>
      </c>
      <c r="C104">
        <v>26983.5</v>
      </c>
      <c r="D104">
        <v>11569.87</v>
      </c>
      <c r="F104">
        <v>682958.03</v>
      </c>
      <c r="G104">
        <v>328244.12</v>
      </c>
      <c r="J104">
        <v>500</v>
      </c>
      <c r="L104">
        <v>77966</v>
      </c>
      <c r="M104">
        <v>6435</v>
      </c>
      <c r="Q104">
        <v>-488778.9</v>
      </c>
      <c r="R104">
        <v>1695120.4</v>
      </c>
      <c r="S104">
        <v>740143.93</v>
      </c>
      <c r="T104">
        <v>17920</v>
      </c>
      <c r="U104">
        <v>295.13</v>
      </c>
      <c r="W104">
        <v>1169063</v>
      </c>
      <c r="Y104">
        <v>1316874</v>
      </c>
      <c r="AB104">
        <v>194713.77</v>
      </c>
      <c r="AC104">
        <v>200485.06</v>
      </c>
      <c r="AG104">
        <v>15723</v>
      </c>
    </row>
    <row r="105" spans="1:34" x14ac:dyDescent="0.25">
      <c r="A105" t="s">
        <v>2677</v>
      </c>
      <c r="B105">
        <v>510697.26</v>
      </c>
      <c r="C105">
        <v>21328.75</v>
      </c>
      <c r="D105">
        <v>85758.42</v>
      </c>
      <c r="F105">
        <v>502843.69</v>
      </c>
      <c r="G105">
        <v>252063.22</v>
      </c>
      <c r="J105">
        <v>12900</v>
      </c>
      <c r="K105">
        <v>-500</v>
      </c>
      <c r="M105">
        <v>2470.27</v>
      </c>
      <c r="Q105">
        <v>-192047.28</v>
      </c>
      <c r="R105">
        <v>1187793.3799999999</v>
      </c>
      <c r="S105">
        <v>1215631.6200000001</v>
      </c>
      <c r="U105">
        <v>393.78</v>
      </c>
      <c r="W105">
        <v>832240</v>
      </c>
      <c r="X105">
        <v>147508</v>
      </c>
      <c r="Y105">
        <v>1094297</v>
      </c>
      <c r="AB105">
        <v>323669.46999999997</v>
      </c>
      <c r="AC105">
        <v>94679.81</v>
      </c>
      <c r="AG105">
        <v>136960.75</v>
      </c>
    </row>
    <row r="106" spans="1:34" x14ac:dyDescent="0.25">
      <c r="A106" t="s">
        <v>2678</v>
      </c>
      <c r="B106">
        <v>1093463.6000000001</v>
      </c>
      <c r="C106">
        <v>18259.5</v>
      </c>
      <c r="D106">
        <v>188704.45</v>
      </c>
      <c r="F106">
        <v>-1477155.99</v>
      </c>
      <c r="G106">
        <v>777905.07</v>
      </c>
      <c r="J106">
        <v>52020</v>
      </c>
      <c r="M106">
        <v>1894.03</v>
      </c>
      <c r="O106">
        <v>165000</v>
      </c>
      <c r="P106">
        <v>-4271385.13</v>
      </c>
      <c r="Q106">
        <v>60263</v>
      </c>
      <c r="R106">
        <v>4005245.62</v>
      </c>
      <c r="S106">
        <v>2418510.81</v>
      </c>
      <c r="U106">
        <v>706.51</v>
      </c>
      <c r="W106">
        <v>1310350</v>
      </c>
      <c r="X106">
        <v>287600</v>
      </c>
      <c r="Y106">
        <v>1785158</v>
      </c>
      <c r="AB106">
        <v>800989.92</v>
      </c>
      <c r="AC106">
        <v>250266.6</v>
      </c>
      <c r="AG106">
        <v>295358.69</v>
      </c>
    </row>
    <row r="107" spans="1:34" x14ac:dyDescent="0.25">
      <c r="A107" t="s">
        <v>2679</v>
      </c>
      <c r="B107">
        <v>619016.54</v>
      </c>
      <c r="C107">
        <v>25659.75</v>
      </c>
      <c r="D107">
        <v>44362.25</v>
      </c>
      <c r="F107">
        <v>954822.93</v>
      </c>
      <c r="G107">
        <v>780902.36</v>
      </c>
      <c r="J107">
        <v>8213</v>
      </c>
      <c r="L107">
        <v>199999</v>
      </c>
      <c r="M107">
        <v>3667.41</v>
      </c>
      <c r="Q107">
        <v>-228666.95</v>
      </c>
      <c r="R107">
        <v>2324775.44</v>
      </c>
      <c r="S107">
        <v>1792774.18</v>
      </c>
      <c r="U107">
        <v>469.82</v>
      </c>
      <c r="W107">
        <v>1914780</v>
      </c>
      <c r="X107">
        <v>48900</v>
      </c>
      <c r="Y107">
        <v>2220664</v>
      </c>
      <c r="Z107">
        <v>4400</v>
      </c>
      <c r="AB107">
        <v>821091.61</v>
      </c>
      <c r="AC107">
        <v>336027.06</v>
      </c>
      <c r="AG107">
        <v>52206</v>
      </c>
    </row>
    <row r="108" spans="1:34" x14ac:dyDescent="0.25">
      <c r="A108" t="s">
        <v>2680</v>
      </c>
      <c r="B108">
        <v>460014.51</v>
      </c>
      <c r="C108">
        <v>124720.5</v>
      </c>
      <c r="D108">
        <v>20653.88</v>
      </c>
      <c r="F108">
        <v>719700.8</v>
      </c>
      <c r="G108">
        <v>969238.87</v>
      </c>
      <c r="J108">
        <v>9000</v>
      </c>
      <c r="L108">
        <v>52776</v>
      </c>
      <c r="M108">
        <v>674</v>
      </c>
      <c r="Q108">
        <v>-1441459.5</v>
      </c>
      <c r="R108">
        <v>2620032.73</v>
      </c>
      <c r="S108">
        <v>2453080.48</v>
      </c>
      <c r="U108">
        <v>612.04</v>
      </c>
      <c r="W108">
        <v>915820</v>
      </c>
      <c r="X108">
        <v>249400</v>
      </c>
      <c r="Y108">
        <v>1413150</v>
      </c>
      <c r="Z108">
        <v>2231.52</v>
      </c>
      <c r="AB108">
        <v>605257.69999999995</v>
      </c>
      <c r="AC108">
        <v>238593.72</v>
      </c>
      <c r="AG108">
        <v>109894.25</v>
      </c>
      <c r="AH108">
        <v>22400</v>
      </c>
    </row>
    <row r="109" spans="1:34" x14ac:dyDescent="0.25">
      <c r="A109" t="s">
        <v>2681</v>
      </c>
      <c r="B109">
        <v>833994.16</v>
      </c>
      <c r="C109">
        <v>4843.8</v>
      </c>
      <c r="D109">
        <v>71540.509999999995</v>
      </c>
      <c r="F109">
        <v>1852.75</v>
      </c>
      <c r="G109">
        <v>132345.96</v>
      </c>
      <c r="J109">
        <v>150000</v>
      </c>
      <c r="K109">
        <v>563</v>
      </c>
      <c r="L109">
        <v>15020</v>
      </c>
      <c r="M109">
        <v>1089.07</v>
      </c>
      <c r="O109">
        <v>163500</v>
      </c>
      <c r="Q109">
        <v>-203480.12</v>
      </c>
      <c r="R109">
        <v>961037.76</v>
      </c>
      <c r="S109">
        <v>2611879.5699999998</v>
      </c>
      <c r="T109">
        <v>6000</v>
      </c>
      <c r="U109">
        <v>989.97</v>
      </c>
      <c r="W109">
        <v>941080</v>
      </c>
      <c r="X109">
        <v>87258.16</v>
      </c>
      <c r="Y109">
        <v>1334829</v>
      </c>
      <c r="Z109">
        <v>13800</v>
      </c>
      <c r="AB109">
        <v>1071864.8600000001</v>
      </c>
      <c r="AC109">
        <v>56022.65</v>
      </c>
      <c r="AG109">
        <v>881450</v>
      </c>
    </row>
    <row r="110" spans="1:34" x14ac:dyDescent="0.25">
      <c r="A110" t="s">
        <v>2682</v>
      </c>
      <c r="B110">
        <v>595628.81999999995</v>
      </c>
      <c r="C110">
        <v>12274</v>
      </c>
      <c r="D110">
        <v>251029.12</v>
      </c>
      <c r="F110">
        <v>2</v>
      </c>
      <c r="G110">
        <v>327964.62</v>
      </c>
      <c r="J110">
        <v>0</v>
      </c>
      <c r="L110">
        <v>13830</v>
      </c>
      <c r="M110">
        <v>167.38</v>
      </c>
      <c r="O110">
        <v>498260</v>
      </c>
      <c r="Q110">
        <v>-455499.15</v>
      </c>
      <c r="R110">
        <v>852668.5</v>
      </c>
      <c r="S110">
        <v>1270290.03</v>
      </c>
      <c r="T110">
        <v>113400</v>
      </c>
      <c r="U110">
        <v>530.41</v>
      </c>
      <c r="W110">
        <v>1060195.5</v>
      </c>
      <c r="X110">
        <v>89813.119999999995</v>
      </c>
      <c r="Y110">
        <v>1311432.5</v>
      </c>
      <c r="Z110">
        <v>23120</v>
      </c>
      <c r="AB110">
        <v>594437.89</v>
      </c>
      <c r="AC110">
        <v>49301.37</v>
      </c>
      <c r="AG110">
        <v>10281.5</v>
      </c>
    </row>
    <row r="111" spans="1:34" x14ac:dyDescent="0.25">
      <c r="A111" t="s">
        <v>2683</v>
      </c>
      <c r="B111">
        <v>704557.33</v>
      </c>
      <c r="C111">
        <v>119223.21</v>
      </c>
      <c r="D111">
        <v>113825.93</v>
      </c>
      <c r="F111">
        <v>457119.42</v>
      </c>
      <c r="G111">
        <v>171452.43</v>
      </c>
      <c r="J111">
        <v>0</v>
      </c>
      <c r="L111">
        <v>3130</v>
      </c>
      <c r="M111">
        <v>0</v>
      </c>
      <c r="O111">
        <v>254785</v>
      </c>
      <c r="Q111">
        <v>-781525.36</v>
      </c>
      <c r="R111">
        <v>1993338.97</v>
      </c>
      <c r="S111">
        <v>1196098.8899999999</v>
      </c>
      <c r="T111">
        <v>70700</v>
      </c>
      <c r="U111">
        <v>708.7</v>
      </c>
      <c r="W111">
        <v>1126356</v>
      </c>
      <c r="X111">
        <v>60972.56</v>
      </c>
      <c r="Y111">
        <v>1347360</v>
      </c>
      <c r="Z111">
        <v>36520</v>
      </c>
      <c r="AB111">
        <v>475641.18</v>
      </c>
      <c r="AC111">
        <v>77362.12</v>
      </c>
      <c r="AG111">
        <v>192734.44</v>
      </c>
    </row>
    <row r="112" spans="1:34" x14ac:dyDescent="0.25">
      <c r="A112" t="s">
        <v>2684</v>
      </c>
      <c r="B112">
        <v>476373.99</v>
      </c>
      <c r="C112">
        <v>157218.57999999999</v>
      </c>
      <c r="D112">
        <v>205356.22</v>
      </c>
      <c r="F112">
        <v>5</v>
      </c>
      <c r="G112">
        <v>181326.72</v>
      </c>
      <c r="J112">
        <v>0</v>
      </c>
      <c r="L112">
        <v>10580</v>
      </c>
      <c r="M112">
        <v>2278.23</v>
      </c>
      <c r="O112">
        <v>196076</v>
      </c>
      <c r="Q112">
        <v>-2555317.38</v>
      </c>
      <c r="R112">
        <v>3276385.87</v>
      </c>
      <c r="S112">
        <v>1080790.08</v>
      </c>
      <c r="U112">
        <v>402.57</v>
      </c>
      <c r="W112">
        <v>835674</v>
      </c>
      <c r="X112">
        <v>71100</v>
      </c>
      <c r="Y112">
        <v>1131363</v>
      </c>
      <c r="Z112">
        <v>18680</v>
      </c>
      <c r="AB112">
        <v>377445.77</v>
      </c>
      <c r="AC112">
        <v>21970.639999999999</v>
      </c>
      <c r="AG112">
        <v>31968.47</v>
      </c>
    </row>
    <row r="113" spans="1:33" x14ac:dyDescent="0.25">
      <c r="A113" t="s">
        <v>2685</v>
      </c>
      <c r="B113">
        <v>926667.76</v>
      </c>
      <c r="C113">
        <v>8438.58</v>
      </c>
      <c r="D113">
        <v>391180.86</v>
      </c>
      <c r="F113">
        <v>502213.86</v>
      </c>
      <c r="G113">
        <v>442321.75</v>
      </c>
      <c r="J113">
        <v>0</v>
      </c>
      <c r="M113">
        <v>397.25</v>
      </c>
      <c r="O113">
        <v>137300</v>
      </c>
      <c r="Q113">
        <v>-2028687.29</v>
      </c>
      <c r="R113">
        <v>3690825.96</v>
      </c>
      <c r="S113">
        <v>1620812.07</v>
      </c>
      <c r="T113">
        <v>33600</v>
      </c>
      <c r="U113">
        <v>393.38</v>
      </c>
      <c r="W113">
        <v>1170001</v>
      </c>
      <c r="X113">
        <v>88568.25</v>
      </c>
      <c r="Y113">
        <v>1405279</v>
      </c>
      <c r="Z113">
        <v>7040</v>
      </c>
      <c r="AB113">
        <v>544667.93000000005</v>
      </c>
      <c r="AC113">
        <v>234272.68</v>
      </c>
      <c r="AG113">
        <v>13725.04</v>
      </c>
    </row>
    <row r="114" spans="1:33" x14ac:dyDescent="0.25">
      <c r="A114" t="s">
        <v>2686</v>
      </c>
      <c r="B114">
        <v>996426.41</v>
      </c>
      <c r="C114">
        <v>21990.29</v>
      </c>
      <c r="D114">
        <v>289873.2</v>
      </c>
      <c r="F114">
        <v>123636.39</v>
      </c>
      <c r="G114">
        <v>261581.74</v>
      </c>
      <c r="J114">
        <v>0</v>
      </c>
      <c r="L114">
        <v>3590</v>
      </c>
      <c r="M114">
        <v>1440</v>
      </c>
      <c r="O114">
        <v>135650</v>
      </c>
      <c r="Q114">
        <v>-474652.86</v>
      </c>
      <c r="R114">
        <v>1854865.59</v>
      </c>
      <c r="S114">
        <v>1472077.08</v>
      </c>
      <c r="U114">
        <v>1123.26</v>
      </c>
      <c r="W114">
        <v>690333</v>
      </c>
      <c r="X114">
        <v>62141.39</v>
      </c>
      <c r="Y114">
        <v>994808</v>
      </c>
      <c r="Z114">
        <v>20264</v>
      </c>
      <c r="AB114">
        <v>492950.65</v>
      </c>
      <c r="AC114">
        <v>64151.37</v>
      </c>
      <c r="AG114">
        <v>244008.01</v>
      </c>
    </row>
    <row r="115" spans="1:33" x14ac:dyDescent="0.25">
      <c r="A115" t="s">
        <v>2687</v>
      </c>
      <c r="B115">
        <v>991125.29</v>
      </c>
      <c r="C115">
        <v>51393.5</v>
      </c>
      <c r="D115">
        <v>588530.79</v>
      </c>
      <c r="F115">
        <v>139178.35999999999</v>
      </c>
      <c r="G115">
        <v>727711.36</v>
      </c>
      <c r="J115">
        <v>0</v>
      </c>
      <c r="L115">
        <v>5000</v>
      </c>
      <c r="M115">
        <v>37.380000000000003</v>
      </c>
      <c r="O115">
        <v>306174.8</v>
      </c>
      <c r="Q115">
        <v>43365.43</v>
      </c>
      <c r="R115">
        <v>1808375.97</v>
      </c>
      <c r="S115">
        <v>1329443.8</v>
      </c>
      <c r="T115">
        <v>162500</v>
      </c>
      <c r="U115">
        <v>929.02</v>
      </c>
      <c r="W115">
        <v>1050714</v>
      </c>
      <c r="X115">
        <v>66336.56</v>
      </c>
      <c r="Y115">
        <v>1377391</v>
      </c>
      <c r="Z115">
        <v>12200</v>
      </c>
      <c r="AB115">
        <v>403672.7</v>
      </c>
      <c r="AC115">
        <v>169055.66</v>
      </c>
      <c r="AG115">
        <v>37039.599999999999</v>
      </c>
    </row>
    <row r="116" spans="1:33" x14ac:dyDescent="0.25">
      <c r="A116" t="s">
        <v>2688</v>
      </c>
      <c r="B116">
        <v>2113344.86</v>
      </c>
      <c r="C116">
        <v>28702.62</v>
      </c>
      <c r="D116">
        <v>427430.24</v>
      </c>
      <c r="F116">
        <v>280115.87</v>
      </c>
      <c r="G116">
        <v>290166.55</v>
      </c>
      <c r="J116">
        <v>0</v>
      </c>
      <c r="K116">
        <v>371</v>
      </c>
      <c r="L116">
        <v>22890</v>
      </c>
      <c r="M116">
        <v>673.8</v>
      </c>
      <c r="O116">
        <v>972758.5</v>
      </c>
      <c r="Q116">
        <v>-533990.11</v>
      </c>
      <c r="R116">
        <v>2329931.42</v>
      </c>
      <c r="S116">
        <v>1402574.26</v>
      </c>
      <c r="T116">
        <v>143870</v>
      </c>
      <c r="U116">
        <v>1509.02</v>
      </c>
      <c r="W116">
        <v>1007849.5</v>
      </c>
      <c r="X116">
        <v>83110.61</v>
      </c>
      <c r="Y116">
        <v>1304611.5</v>
      </c>
      <c r="AB116">
        <v>496939.13</v>
      </c>
      <c r="AC116">
        <v>161091.98000000001</v>
      </c>
      <c r="AG116">
        <v>54644.25</v>
      </c>
    </row>
    <row r="117" spans="1:33" x14ac:dyDescent="0.25">
      <c r="A117" t="s">
        <v>2689</v>
      </c>
      <c r="B117">
        <v>609795.56999999995</v>
      </c>
      <c r="C117">
        <v>9975.32</v>
      </c>
      <c r="D117">
        <v>35214.25</v>
      </c>
      <c r="F117">
        <v>1188813.74</v>
      </c>
      <c r="G117">
        <v>292763.68</v>
      </c>
      <c r="J117">
        <v>108000</v>
      </c>
      <c r="L117">
        <v>18420</v>
      </c>
      <c r="M117">
        <v>0</v>
      </c>
      <c r="O117">
        <v>118700</v>
      </c>
      <c r="Q117">
        <v>775924.69</v>
      </c>
      <c r="R117">
        <v>857017.52</v>
      </c>
      <c r="S117">
        <v>1117960.93</v>
      </c>
      <c r="U117">
        <v>455.11</v>
      </c>
      <c r="W117">
        <v>803722.5</v>
      </c>
      <c r="X117">
        <v>270462.15000000002</v>
      </c>
      <c r="Y117">
        <v>1141697.5</v>
      </c>
      <c r="Z117">
        <v>16240</v>
      </c>
      <c r="AB117">
        <v>355500</v>
      </c>
      <c r="AC117">
        <v>137447.35999999999</v>
      </c>
      <c r="AG117">
        <v>22382.59</v>
      </c>
    </row>
    <row r="118" spans="1:33" x14ac:dyDescent="0.25">
      <c r="A118" t="s">
        <v>2783</v>
      </c>
      <c r="B118">
        <v>579528.11</v>
      </c>
      <c r="C118">
        <v>1353.15</v>
      </c>
      <c r="D118">
        <v>225480.21</v>
      </c>
      <c r="F118">
        <v>2257372.5699999998</v>
      </c>
      <c r="G118">
        <v>74151.34</v>
      </c>
      <c r="J118">
        <v>137920</v>
      </c>
      <c r="K118">
        <v>336</v>
      </c>
      <c r="M118">
        <v>1165.25</v>
      </c>
      <c r="O118">
        <v>115880</v>
      </c>
      <c r="Q118">
        <v>-45306.95</v>
      </c>
      <c r="R118">
        <v>2768353.45</v>
      </c>
      <c r="S118">
        <v>1194811.1100000001</v>
      </c>
      <c r="T118">
        <v>7200</v>
      </c>
      <c r="U118">
        <v>676.95</v>
      </c>
      <c r="W118">
        <v>470305.5</v>
      </c>
      <c r="X118">
        <v>55388.24</v>
      </c>
      <c r="Y118">
        <v>687310.5</v>
      </c>
      <c r="Z118">
        <v>12040</v>
      </c>
      <c r="AB118">
        <v>543238.42000000004</v>
      </c>
      <c r="AC118">
        <v>117507.61</v>
      </c>
      <c r="AG118">
        <v>10035.049999999999</v>
      </c>
    </row>
    <row r="119" spans="1:33" x14ac:dyDescent="0.25">
      <c r="A119" t="s">
        <v>2784</v>
      </c>
      <c r="B119">
        <v>1172309.81</v>
      </c>
      <c r="C119">
        <v>40906.239999999998</v>
      </c>
      <c r="D119">
        <v>46936.9</v>
      </c>
      <c r="F119">
        <v>260272.69</v>
      </c>
      <c r="G119">
        <v>56300.41</v>
      </c>
      <c r="J119">
        <v>4000</v>
      </c>
      <c r="L119">
        <v>5120</v>
      </c>
      <c r="M119">
        <v>108.9</v>
      </c>
      <c r="O119">
        <v>236200</v>
      </c>
      <c r="Q119">
        <v>-2245169.67</v>
      </c>
      <c r="R119">
        <v>3313708.59</v>
      </c>
      <c r="S119">
        <v>1346471.5</v>
      </c>
      <c r="U119">
        <v>851.25</v>
      </c>
      <c r="W119">
        <v>1529934</v>
      </c>
      <c r="X119">
        <v>102734.17</v>
      </c>
      <c r="Y119">
        <v>1765229</v>
      </c>
      <c r="Z119">
        <v>18680</v>
      </c>
      <c r="AB119">
        <v>534686.52</v>
      </c>
      <c r="AC119">
        <v>64096.639999999999</v>
      </c>
      <c r="AG119">
        <v>19226.2</v>
      </c>
    </row>
    <row r="120" spans="1:33" x14ac:dyDescent="0.25">
      <c r="A120" t="s">
        <v>2796</v>
      </c>
      <c r="B120">
        <v>711692.35</v>
      </c>
      <c r="C120">
        <v>18196.95</v>
      </c>
      <c r="D120">
        <v>114325.28</v>
      </c>
      <c r="F120">
        <v>272810.19</v>
      </c>
      <c r="G120">
        <v>185567.58</v>
      </c>
      <c r="J120">
        <v>4000</v>
      </c>
      <c r="L120">
        <v>120000</v>
      </c>
      <c r="M120">
        <v>32.71</v>
      </c>
      <c r="O120">
        <v>31765</v>
      </c>
      <c r="Q120">
        <v>-2523579.8199999998</v>
      </c>
      <c r="R120">
        <v>3532326.06</v>
      </c>
      <c r="S120">
        <v>1343747.67</v>
      </c>
      <c r="U120">
        <v>700.43</v>
      </c>
      <c r="W120">
        <v>205852.5</v>
      </c>
      <c r="X120">
        <v>72166.13</v>
      </c>
      <c r="Y120">
        <v>546613.5</v>
      </c>
      <c r="Z120">
        <v>21120</v>
      </c>
      <c r="AB120">
        <v>498843.34</v>
      </c>
      <c r="AC120">
        <v>147590.94</v>
      </c>
      <c r="AG120">
        <v>31161.85</v>
      </c>
    </row>
    <row r="121" spans="1:33" x14ac:dyDescent="0.25">
      <c r="A121" t="s">
        <v>2690</v>
      </c>
      <c r="B121">
        <v>248553.53</v>
      </c>
      <c r="C121">
        <v>0</v>
      </c>
      <c r="D121">
        <v>175346.71</v>
      </c>
      <c r="F121">
        <v>983997.45</v>
      </c>
      <c r="G121">
        <v>185099.42</v>
      </c>
      <c r="J121">
        <v>-3900</v>
      </c>
      <c r="M121">
        <v>23.6</v>
      </c>
      <c r="O121">
        <v>186000</v>
      </c>
      <c r="P121">
        <v>201641.54</v>
      </c>
      <c r="R121">
        <v>1454124.22</v>
      </c>
      <c r="S121">
        <v>1232404.99</v>
      </c>
      <c r="U121">
        <v>308.14999999999998</v>
      </c>
      <c r="W121">
        <v>1102815</v>
      </c>
      <c r="X121">
        <v>154600</v>
      </c>
      <c r="Y121">
        <v>1577532</v>
      </c>
      <c r="Z121">
        <v>1130</v>
      </c>
      <c r="AA121">
        <v>2235</v>
      </c>
      <c r="AB121">
        <v>707382.2</v>
      </c>
      <c r="AC121">
        <v>163584.23000000001</v>
      </c>
      <c r="AG121">
        <v>43960</v>
      </c>
    </row>
    <row r="122" spans="1:33" x14ac:dyDescent="0.25">
      <c r="A122" t="s">
        <v>2691</v>
      </c>
      <c r="B122">
        <v>523136.64</v>
      </c>
      <c r="C122">
        <v>0</v>
      </c>
      <c r="D122">
        <v>148567.54999999999</v>
      </c>
      <c r="F122">
        <v>72392.25</v>
      </c>
      <c r="G122">
        <v>103855.03999999999</v>
      </c>
      <c r="J122">
        <v>4000</v>
      </c>
      <c r="M122">
        <v>124.84</v>
      </c>
      <c r="P122">
        <v>344369.91999999998</v>
      </c>
      <c r="Q122">
        <v>-4717709.96</v>
      </c>
      <c r="R122">
        <v>5145573.0199999996</v>
      </c>
      <c r="S122">
        <v>1016087.54</v>
      </c>
      <c r="T122">
        <v>37500</v>
      </c>
      <c r="U122">
        <v>702.68</v>
      </c>
      <c r="W122">
        <v>1529386</v>
      </c>
      <c r="X122">
        <v>106400</v>
      </c>
      <c r="Y122">
        <v>1932584</v>
      </c>
      <c r="AB122">
        <v>267037.21999999997</v>
      </c>
      <c r="AC122">
        <v>52103.38</v>
      </c>
      <c r="AG122">
        <v>71893.75</v>
      </c>
    </row>
    <row r="123" spans="1:33" x14ac:dyDescent="0.25">
      <c r="A123" t="s">
        <v>2692</v>
      </c>
      <c r="B123">
        <v>213328.75</v>
      </c>
      <c r="C123">
        <v>7020</v>
      </c>
      <c r="D123">
        <v>94803.92</v>
      </c>
      <c r="F123">
        <v>1</v>
      </c>
      <c r="G123">
        <v>-136508.28</v>
      </c>
      <c r="M123">
        <v>-2629</v>
      </c>
      <c r="P123">
        <v>2649119.54</v>
      </c>
      <c r="Q123">
        <v>-5153797.42</v>
      </c>
      <c r="R123">
        <v>2682356.15</v>
      </c>
      <c r="S123">
        <v>443441.3</v>
      </c>
      <c r="U123">
        <v>320.63</v>
      </c>
      <c r="W123">
        <v>149840</v>
      </c>
      <c r="X123">
        <v>73600</v>
      </c>
      <c r="Y123">
        <v>303501</v>
      </c>
      <c r="AB123">
        <v>172024</v>
      </c>
      <c r="AC123">
        <v>3333.28</v>
      </c>
    </row>
    <row r="124" spans="1:33" x14ac:dyDescent="0.25">
      <c r="A124" t="s">
        <v>2693</v>
      </c>
      <c r="B124">
        <v>370057.68</v>
      </c>
      <c r="C124">
        <v>58860</v>
      </c>
      <c r="D124">
        <v>13196</v>
      </c>
      <c r="F124">
        <v>-13756.98</v>
      </c>
      <c r="G124">
        <v>18866.93</v>
      </c>
      <c r="J124">
        <v>0</v>
      </c>
      <c r="M124">
        <v>482.4</v>
      </c>
      <c r="O124">
        <v>80000</v>
      </c>
      <c r="P124">
        <v>102744.59</v>
      </c>
      <c r="Q124">
        <v>-1873194.25</v>
      </c>
      <c r="R124">
        <v>2132666.9300000002</v>
      </c>
      <c r="S124">
        <v>681941.3</v>
      </c>
      <c r="U124">
        <v>633.49</v>
      </c>
      <c r="W124">
        <v>815540</v>
      </c>
      <c r="X124">
        <v>82240</v>
      </c>
      <c r="Y124">
        <v>1048790</v>
      </c>
      <c r="AB124">
        <v>274953.77</v>
      </c>
      <c r="AC124">
        <v>38967.519999999997</v>
      </c>
      <c r="AG124">
        <v>3240</v>
      </c>
    </row>
    <row r="125" spans="1:33" x14ac:dyDescent="0.25">
      <c r="A125" t="s">
        <v>2694</v>
      </c>
      <c r="B125">
        <v>848209.07</v>
      </c>
      <c r="C125">
        <v>0</v>
      </c>
      <c r="D125">
        <v>104058.39</v>
      </c>
      <c r="F125">
        <v>838571.87</v>
      </c>
      <c r="G125">
        <v>59296.95</v>
      </c>
      <c r="M125">
        <v>0</v>
      </c>
      <c r="Q125">
        <v>-940100.83</v>
      </c>
      <c r="R125">
        <v>2748053.22</v>
      </c>
      <c r="S125">
        <v>1171562.26</v>
      </c>
      <c r="T125">
        <v>80000</v>
      </c>
      <c r="U125">
        <v>1090.8699999999999</v>
      </c>
      <c r="W125">
        <v>1381544.51</v>
      </c>
      <c r="X125">
        <v>117110</v>
      </c>
      <c r="Y125">
        <v>1702513.51</v>
      </c>
      <c r="Z125">
        <v>16570</v>
      </c>
      <c r="AA125">
        <v>7778</v>
      </c>
      <c r="AB125">
        <v>437731.77</v>
      </c>
      <c r="AC125">
        <v>66904.429999999993</v>
      </c>
      <c r="AG125">
        <v>151427.94</v>
      </c>
    </row>
    <row r="126" spans="1:33" x14ac:dyDescent="0.25">
      <c r="A126" t="s">
        <v>2695</v>
      </c>
      <c r="B126">
        <v>1153422.04</v>
      </c>
      <c r="C126">
        <v>0</v>
      </c>
      <c r="D126">
        <v>124332.22</v>
      </c>
      <c r="F126">
        <v>273308.88</v>
      </c>
      <c r="G126">
        <v>444815.1</v>
      </c>
      <c r="J126">
        <v>0</v>
      </c>
      <c r="M126">
        <v>5242</v>
      </c>
      <c r="P126">
        <v>596494.93999999994</v>
      </c>
      <c r="Q126">
        <v>-1335662.26</v>
      </c>
      <c r="R126">
        <v>2407634.36</v>
      </c>
      <c r="S126">
        <v>678229.77</v>
      </c>
      <c r="T126">
        <v>78000</v>
      </c>
      <c r="U126">
        <v>1346.23</v>
      </c>
      <c r="W126">
        <v>967928.5</v>
      </c>
      <c r="X126">
        <v>78400</v>
      </c>
      <c r="Y126">
        <v>1084957.5</v>
      </c>
      <c r="AB126">
        <v>267917.13</v>
      </c>
      <c r="AC126">
        <v>30178.5</v>
      </c>
      <c r="AG126">
        <v>12431</v>
      </c>
    </row>
    <row r="127" spans="1:33" x14ac:dyDescent="0.25">
      <c r="A127" t="s">
        <v>2696</v>
      </c>
      <c r="B127">
        <v>164781.56</v>
      </c>
      <c r="C127">
        <v>90000</v>
      </c>
      <c r="D127">
        <v>83876.5</v>
      </c>
      <c r="F127">
        <v>2154558.21</v>
      </c>
      <c r="G127">
        <v>75495.5</v>
      </c>
      <c r="J127">
        <v>4620</v>
      </c>
      <c r="M127">
        <v>17.7</v>
      </c>
      <c r="Q127">
        <v>-912322.39</v>
      </c>
      <c r="R127">
        <v>3580405.02</v>
      </c>
      <c r="S127">
        <v>861214</v>
      </c>
      <c r="U127">
        <v>378.91</v>
      </c>
      <c r="W127">
        <v>1292557</v>
      </c>
      <c r="X127">
        <v>78400</v>
      </c>
      <c r="Y127">
        <v>1701622</v>
      </c>
      <c r="AB127">
        <v>263758.67</v>
      </c>
      <c r="AC127">
        <v>54809.34</v>
      </c>
      <c r="AG127">
        <v>5704</v>
      </c>
    </row>
    <row r="128" spans="1:33" x14ac:dyDescent="0.25">
      <c r="A128" t="s">
        <v>2697</v>
      </c>
      <c r="B128">
        <v>1203294.31</v>
      </c>
      <c r="C128">
        <v>-6302</v>
      </c>
      <c r="D128">
        <v>70290.06</v>
      </c>
      <c r="F128">
        <v>204889.08</v>
      </c>
      <c r="G128">
        <v>44016.52</v>
      </c>
      <c r="M128">
        <v>216700</v>
      </c>
      <c r="P128">
        <v>1388545.52</v>
      </c>
      <c r="Q128">
        <v>-2413945.5</v>
      </c>
      <c r="R128">
        <v>2242898.44</v>
      </c>
      <c r="S128">
        <v>571148.68000000005</v>
      </c>
      <c r="T128">
        <v>64950</v>
      </c>
      <c r="U128">
        <v>1371.28</v>
      </c>
      <c r="W128">
        <v>808720</v>
      </c>
      <c r="X128">
        <v>46000</v>
      </c>
      <c r="Y128">
        <v>896481</v>
      </c>
      <c r="Z128">
        <v>65200</v>
      </c>
      <c r="AB128">
        <v>236136.45</v>
      </c>
      <c r="AC128">
        <v>64283</v>
      </c>
    </row>
    <row r="129" spans="1:33" x14ac:dyDescent="0.25">
      <c r="A129" t="s">
        <v>2785</v>
      </c>
      <c r="B129">
        <v>300589.53999999998</v>
      </c>
      <c r="C129">
        <v>101520</v>
      </c>
      <c r="D129">
        <v>96519.27</v>
      </c>
      <c r="F129">
        <v>109055</v>
      </c>
      <c r="G129">
        <v>599641.22</v>
      </c>
      <c r="M129">
        <v>8063</v>
      </c>
      <c r="P129">
        <v>-4189079.08</v>
      </c>
      <c r="Q129">
        <v>1483739.32</v>
      </c>
      <c r="R129">
        <v>3888577.01</v>
      </c>
      <c r="S129">
        <v>651583.11</v>
      </c>
      <c r="U129">
        <v>578.49</v>
      </c>
      <c r="W129">
        <v>904738.8</v>
      </c>
      <c r="X129">
        <v>44400</v>
      </c>
      <c r="Y129">
        <v>997664.8</v>
      </c>
      <c r="AB129">
        <v>334300.82</v>
      </c>
      <c r="AC129">
        <v>36330</v>
      </c>
    </row>
    <row r="130" spans="1:33" x14ac:dyDescent="0.25">
      <c r="A130" t="s">
        <v>2786</v>
      </c>
      <c r="B130">
        <v>77653.52</v>
      </c>
      <c r="C130">
        <v>10260</v>
      </c>
      <c r="D130">
        <v>12134.81</v>
      </c>
      <c r="F130">
        <v>3239355.53</v>
      </c>
      <c r="G130">
        <v>218093.6</v>
      </c>
      <c r="J130">
        <v>4974</v>
      </c>
      <c r="M130">
        <v>56150</v>
      </c>
      <c r="P130">
        <v>-3565905.4</v>
      </c>
      <c r="Q130">
        <v>1241273.02</v>
      </c>
      <c r="R130">
        <v>6097995.7300000004</v>
      </c>
      <c r="S130">
        <v>532447.51</v>
      </c>
      <c r="T130">
        <v>56150</v>
      </c>
      <c r="U130">
        <v>142.34</v>
      </c>
      <c r="W130">
        <v>705014.4</v>
      </c>
      <c r="X130">
        <v>44200</v>
      </c>
      <c r="Y130">
        <v>894657.4</v>
      </c>
      <c r="AB130">
        <v>270737.34000000003</v>
      </c>
      <c r="AC130">
        <v>156667.84</v>
      </c>
      <c r="AG130">
        <v>20491.560000000001</v>
      </c>
    </row>
    <row r="131" spans="1:33" x14ac:dyDescent="0.25">
      <c r="A131" t="s">
        <v>2698</v>
      </c>
      <c r="B131">
        <v>850219.94</v>
      </c>
      <c r="C131">
        <v>161863</v>
      </c>
      <c r="D131">
        <v>341165.62</v>
      </c>
      <c r="F131">
        <v>410773.77</v>
      </c>
      <c r="G131">
        <v>90077.41</v>
      </c>
      <c r="J131">
        <v>0</v>
      </c>
      <c r="M131">
        <v>1370</v>
      </c>
      <c r="O131">
        <v>61620</v>
      </c>
      <c r="Q131">
        <v>-2880324.88</v>
      </c>
      <c r="R131">
        <v>3801437.29</v>
      </c>
      <c r="S131">
        <v>1586781.17</v>
      </c>
      <c r="U131">
        <v>687.65</v>
      </c>
      <c r="W131">
        <v>912855.6</v>
      </c>
      <c r="X131">
        <v>981031.34</v>
      </c>
      <c r="Y131">
        <v>1456105.6</v>
      </c>
      <c r="AB131">
        <v>611234.92000000004</v>
      </c>
      <c r="AC131">
        <v>42032.54</v>
      </c>
      <c r="AG131">
        <v>148117</v>
      </c>
    </row>
    <row r="132" spans="1:33" x14ac:dyDescent="0.25">
      <c r="A132" t="s">
        <v>2699</v>
      </c>
      <c r="B132">
        <v>465528.49</v>
      </c>
      <c r="C132">
        <v>11385</v>
      </c>
      <c r="D132">
        <v>606706.12</v>
      </c>
      <c r="F132">
        <v>359226.2</v>
      </c>
      <c r="G132">
        <v>99048.2</v>
      </c>
      <c r="J132">
        <v>7200</v>
      </c>
      <c r="M132">
        <v>1935</v>
      </c>
      <c r="O132">
        <v>137700</v>
      </c>
      <c r="Q132">
        <v>-1258859.77</v>
      </c>
      <c r="R132">
        <v>2453088.7400000002</v>
      </c>
      <c r="S132">
        <v>1315092.67</v>
      </c>
      <c r="T132">
        <v>105331</v>
      </c>
      <c r="U132">
        <v>680.8</v>
      </c>
      <c r="W132">
        <v>902173.75</v>
      </c>
      <c r="X132">
        <v>290450</v>
      </c>
      <c r="Y132">
        <v>1418675.75</v>
      </c>
      <c r="Z132">
        <v>20500</v>
      </c>
      <c r="AB132">
        <v>553527.98</v>
      </c>
      <c r="AC132">
        <v>32468.080000000002</v>
      </c>
      <c r="AG132">
        <v>99344.42</v>
      </c>
    </row>
    <row r="133" spans="1:33" x14ac:dyDescent="0.25">
      <c r="A133" t="s">
        <v>2700</v>
      </c>
      <c r="B133">
        <v>788526.17</v>
      </c>
      <c r="C133">
        <v>20814.23</v>
      </c>
      <c r="D133">
        <v>411310.19</v>
      </c>
      <c r="F133">
        <v>279283.75</v>
      </c>
      <c r="G133">
        <v>549073.68000000005</v>
      </c>
      <c r="J133">
        <v>1000</v>
      </c>
      <c r="M133">
        <v>690.15</v>
      </c>
      <c r="O133">
        <v>13246</v>
      </c>
      <c r="Q133">
        <v>-1680276.9</v>
      </c>
      <c r="R133">
        <v>3154881.69</v>
      </c>
      <c r="S133">
        <v>1957502.51</v>
      </c>
      <c r="T133">
        <v>359785.03</v>
      </c>
      <c r="U133">
        <v>980.12</v>
      </c>
      <c r="W133">
        <v>1917751</v>
      </c>
      <c r="X133">
        <v>460658.86</v>
      </c>
      <c r="Y133">
        <v>2225260</v>
      </c>
      <c r="AB133">
        <v>1285877.73</v>
      </c>
      <c r="AC133">
        <v>107441.75</v>
      </c>
      <c r="AG133">
        <v>130493.58</v>
      </c>
    </row>
    <row r="134" spans="1:33" x14ac:dyDescent="0.25">
      <c r="A134" t="s">
        <v>2701</v>
      </c>
      <c r="B134">
        <v>829732.43</v>
      </c>
      <c r="C134">
        <v>122900</v>
      </c>
      <c r="D134">
        <v>118823.57</v>
      </c>
      <c r="F134">
        <v>81906.38</v>
      </c>
      <c r="G134">
        <v>259044.71</v>
      </c>
      <c r="J134">
        <v>0</v>
      </c>
      <c r="M134">
        <v>1322</v>
      </c>
      <c r="O134">
        <v>197372</v>
      </c>
      <c r="P134">
        <v>-134551.09</v>
      </c>
      <c r="Q134">
        <v>1950</v>
      </c>
      <c r="R134">
        <v>1192306.58</v>
      </c>
      <c r="S134">
        <v>1972892.73</v>
      </c>
      <c r="T134">
        <v>20424</v>
      </c>
      <c r="U134">
        <v>838.51</v>
      </c>
      <c r="W134">
        <v>699727</v>
      </c>
      <c r="X134">
        <v>312372.96000000002</v>
      </c>
      <c r="Y134">
        <v>1262929</v>
      </c>
      <c r="Z134">
        <v>7190</v>
      </c>
      <c r="AB134">
        <v>873389.82</v>
      </c>
      <c r="AC134">
        <v>45970.62</v>
      </c>
      <c r="AG134">
        <v>341059.35</v>
      </c>
    </row>
    <row r="135" spans="1:33" x14ac:dyDescent="0.25">
      <c r="A135" t="s">
        <v>2702</v>
      </c>
      <c r="B135">
        <v>932644.64</v>
      </c>
      <c r="C135">
        <v>36007.5</v>
      </c>
      <c r="D135">
        <v>108674.87</v>
      </c>
      <c r="F135">
        <v>510955.98</v>
      </c>
      <c r="G135">
        <v>264197.95</v>
      </c>
      <c r="J135">
        <v>0</v>
      </c>
      <c r="M135">
        <v>957</v>
      </c>
      <c r="Q135">
        <v>-540543.19999999995</v>
      </c>
      <c r="R135">
        <v>2072080.16</v>
      </c>
      <c r="S135">
        <v>1082107.3700000001</v>
      </c>
      <c r="U135">
        <v>949.52</v>
      </c>
      <c r="W135">
        <v>1090575.19</v>
      </c>
      <c r="X135">
        <v>386616.65</v>
      </c>
      <c r="Y135">
        <v>1341403.19</v>
      </c>
      <c r="AB135">
        <v>422482.26</v>
      </c>
      <c r="AC135">
        <v>98260.7</v>
      </c>
      <c r="AG135">
        <v>129513.25</v>
      </c>
    </row>
    <row r="136" spans="1:33" x14ac:dyDescent="0.25">
      <c r="A136" t="s">
        <v>2703</v>
      </c>
      <c r="B136">
        <v>865865.89</v>
      </c>
      <c r="C136">
        <v>19555.5</v>
      </c>
      <c r="D136">
        <v>920203.01</v>
      </c>
      <c r="F136">
        <v>369420.53</v>
      </c>
      <c r="G136">
        <v>154069.69</v>
      </c>
      <c r="J136">
        <v>30527</v>
      </c>
      <c r="M136">
        <v>654</v>
      </c>
      <c r="O136">
        <v>18000</v>
      </c>
      <c r="Q136">
        <v>-1434575.66</v>
      </c>
      <c r="R136">
        <v>3517785.78</v>
      </c>
      <c r="S136">
        <v>2855293.37</v>
      </c>
      <c r="T136">
        <v>9000</v>
      </c>
      <c r="U136">
        <v>1060.1400000000001</v>
      </c>
      <c r="W136">
        <v>607761</v>
      </c>
      <c r="X136">
        <v>250150</v>
      </c>
      <c r="Y136">
        <v>879189</v>
      </c>
      <c r="AB136">
        <v>868894.32</v>
      </c>
      <c r="AC136">
        <v>24838.240000000002</v>
      </c>
      <c r="AG136">
        <v>1427010.61</v>
      </c>
    </row>
    <row r="137" spans="1:33" x14ac:dyDescent="0.25">
      <c r="A137" t="s">
        <v>2704</v>
      </c>
      <c r="B137">
        <v>574915.1</v>
      </c>
      <c r="C137">
        <v>135484.5</v>
      </c>
      <c r="D137">
        <v>79888.31</v>
      </c>
      <c r="F137">
        <v>436668.41</v>
      </c>
      <c r="G137">
        <v>188219.29</v>
      </c>
      <c r="J137">
        <v>0</v>
      </c>
      <c r="M137">
        <v>610</v>
      </c>
      <c r="O137">
        <v>159775</v>
      </c>
      <c r="Q137">
        <v>-1414609.76</v>
      </c>
      <c r="R137">
        <v>2461639.23</v>
      </c>
      <c r="S137">
        <v>1181846.03</v>
      </c>
      <c r="T137">
        <v>102000</v>
      </c>
      <c r="U137">
        <v>614.61</v>
      </c>
      <c r="W137">
        <v>1307680.3</v>
      </c>
      <c r="X137">
        <v>153450</v>
      </c>
      <c r="Y137">
        <v>1575735.3</v>
      </c>
      <c r="Z137">
        <v>1200</v>
      </c>
      <c r="AB137">
        <v>487255.06</v>
      </c>
      <c r="AC137">
        <v>120754.69</v>
      </c>
      <c r="AG137">
        <v>178229.75</v>
      </c>
    </row>
    <row r="138" spans="1:33" x14ac:dyDescent="0.25">
      <c r="A138" t="s">
        <v>2705</v>
      </c>
      <c r="B138">
        <v>462233.99</v>
      </c>
      <c r="C138">
        <v>10543</v>
      </c>
      <c r="D138">
        <v>230808.81</v>
      </c>
      <c r="F138">
        <v>1659994.35</v>
      </c>
      <c r="G138">
        <v>120560.08</v>
      </c>
      <c r="J138">
        <v>0</v>
      </c>
      <c r="M138">
        <v>600</v>
      </c>
      <c r="O138">
        <v>245600</v>
      </c>
      <c r="Q138">
        <v>740326.99</v>
      </c>
      <c r="R138">
        <v>1490475.39</v>
      </c>
      <c r="S138">
        <v>900216.31999999995</v>
      </c>
      <c r="T138">
        <v>43000</v>
      </c>
      <c r="U138">
        <v>434.55</v>
      </c>
      <c r="W138">
        <v>1102740</v>
      </c>
      <c r="X138">
        <v>302063.5</v>
      </c>
      <c r="Y138">
        <v>1399328.5</v>
      </c>
      <c r="AB138">
        <v>476563.91</v>
      </c>
      <c r="AC138">
        <v>119388.33</v>
      </c>
      <c r="AG138">
        <v>124435.35</v>
      </c>
    </row>
    <row r="139" spans="1:33" x14ac:dyDescent="0.25">
      <c r="A139" t="s">
        <v>2706</v>
      </c>
      <c r="B139">
        <v>450682.71</v>
      </c>
      <c r="C139">
        <v>37994.15</v>
      </c>
      <c r="D139">
        <v>443944.54</v>
      </c>
      <c r="F139">
        <v>1087470.71</v>
      </c>
      <c r="G139">
        <v>405842.99</v>
      </c>
      <c r="J139">
        <v>-20638</v>
      </c>
      <c r="M139">
        <v>1064</v>
      </c>
      <c r="O139">
        <v>104690</v>
      </c>
      <c r="Q139">
        <v>-1568739.96</v>
      </c>
      <c r="R139">
        <v>3529981.97</v>
      </c>
      <c r="S139">
        <v>1767099.81</v>
      </c>
      <c r="U139">
        <v>397.5</v>
      </c>
      <c r="W139">
        <v>1589876</v>
      </c>
      <c r="X139">
        <v>720390.46</v>
      </c>
      <c r="Y139">
        <v>2099126</v>
      </c>
      <c r="AB139">
        <v>1004121.7</v>
      </c>
      <c r="AC139">
        <v>104966.2</v>
      </c>
      <c r="AG139">
        <v>82005.600000000006</v>
      </c>
    </row>
    <row r="140" spans="1:33" x14ac:dyDescent="0.25">
      <c r="A140" t="s">
        <v>2707</v>
      </c>
      <c r="B140">
        <v>998507.74</v>
      </c>
      <c r="C140">
        <v>229947.75</v>
      </c>
      <c r="D140">
        <v>194136.51</v>
      </c>
      <c r="F140">
        <v>315349.51</v>
      </c>
      <c r="G140">
        <v>159103.07</v>
      </c>
      <c r="J140">
        <v>0</v>
      </c>
      <c r="M140">
        <v>856.99</v>
      </c>
      <c r="O140">
        <v>232800</v>
      </c>
      <c r="Q140">
        <v>-134751.92000000001</v>
      </c>
      <c r="R140">
        <v>1467910.57</v>
      </c>
      <c r="S140">
        <v>3431440.7</v>
      </c>
      <c r="T140">
        <v>3600</v>
      </c>
      <c r="U140">
        <v>889.06</v>
      </c>
      <c r="W140">
        <v>1076353.5</v>
      </c>
      <c r="X140">
        <v>397776.79</v>
      </c>
      <c r="Y140">
        <v>1248888.5</v>
      </c>
      <c r="AB140">
        <v>801039.5</v>
      </c>
      <c r="AC140">
        <v>48221.599999999999</v>
      </c>
      <c r="AG140">
        <v>2125077.37</v>
      </c>
    </row>
    <row r="141" spans="1:33" x14ac:dyDescent="0.25">
      <c r="A141" t="s">
        <v>2708</v>
      </c>
      <c r="B141">
        <v>633096.1</v>
      </c>
      <c r="C141">
        <v>15299.5</v>
      </c>
      <c r="D141">
        <v>48130.64</v>
      </c>
      <c r="F141">
        <v>233249.2</v>
      </c>
      <c r="G141">
        <v>186997.79</v>
      </c>
      <c r="M141">
        <v>774</v>
      </c>
      <c r="O141">
        <v>35705</v>
      </c>
      <c r="Q141">
        <v>226909</v>
      </c>
      <c r="R141">
        <v>431311.75</v>
      </c>
      <c r="S141">
        <v>2110662.98</v>
      </c>
      <c r="U141">
        <v>348.72</v>
      </c>
      <c r="W141">
        <v>864816.5</v>
      </c>
      <c r="X141">
        <v>451490</v>
      </c>
      <c r="Y141">
        <v>1188900.5</v>
      </c>
      <c r="AB141">
        <v>622585.12</v>
      </c>
      <c r="AC141">
        <v>50696.84</v>
      </c>
      <c r="AG141">
        <v>878793.5</v>
      </c>
    </row>
    <row r="142" spans="1:33" x14ac:dyDescent="0.25">
      <c r="A142" t="s">
        <v>2709</v>
      </c>
      <c r="B142">
        <v>553958.43000000005</v>
      </c>
      <c r="C142">
        <v>157875.70000000001</v>
      </c>
      <c r="D142">
        <v>204368.87</v>
      </c>
      <c r="F142">
        <v>439003.19</v>
      </c>
      <c r="G142">
        <v>396241.45</v>
      </c>
      <c r="J142">
        <v>5000</v>
      </c>
      <c r="M142">
        <v>612.62</v>
      </c>
      <c r="O142">
        <v>153570</v>
      </c>
      <c r="Q142">
        <v>-781600.61</v>
      </c>
      <c r="R142">
        <v>2115546</v>
      </c>
      <c r="S142">
        <v>1246971.57</v>
      </c>
      <c r="T142">
        <v>20000</v>
      </c>
      <c r="U142">
        <v>515.27</v>
      </c>
      <c r="W142">
        <v>1045443</v>
      </c>
      <c r="X142">
        <v>273859.63</v>
      </c>
      <c r="Y142">
        <v>1264375</v>
      </c>
      <c r="AB142">
        <v>547236.04</v>
      </c>
      <c r="AC142">
        <v>154272.79999999999</v>
      </c>
      <c r="AG142">
        <v>126333.2</v>
      </c>
    </row>
    <row r="143" spans="1:33" x14ac:dyDescent="0.25">
      <c r="A143" t="s">
        <v>2710</v>
      </c>
      <c r="B143">
        <v>248260.55</v>
      </c>
      <c r="C143">
        <v>27471.35</v>
      </c>
      <c r="D143">
        <v>203000</v>
      </c>
      <c r="F143">
        <v>873707.3</v>
      </c>
      <c r="G143">
        <v>92110.62</v>
      </c>
      <c r="J143">
        <v>0</v>
      </c>
      <c r="M143">
        <v>802</v>
      </c>
      <c r="O143">
        <v>92600</v>
      </c>
      <c r="Q143">
        <v>-922348.81</v>
      </c>
      <c r="R143">
        <v>2263113.85</v>
      </c>
      <c r="S143">
        <v>890308.37</v>
      </c>
      <c r="U143">
        <v>229.85</v>
      </c>
      <c r="W143">
        <v>776404.5</v>
      </c>
      <c r="X143">
        <v>217450</v>
      </c>
      <c r="Y143">
        <v>1099689.5</v>
      </c>
      <c r="AB143">
        <v>301463.95</v>
      </c>
      <c r="AC143">
        <v>128322.24000000001</v>
      </c>
      <c r="AG143">
        <v>103997.33</v>
      </c>
    </row>
    <row r="144" spans="1:33" x14ac:dyDescent="0.25">
      <c r="A144" t="s">
        <v>2711</v>
      </c>
      <c r="B144">
        <v>391538.62</v>
      </c>
      <c r="C144">
        <v>128999</v>
      </c>
      <c r="D144">
        <v>640604.36</v>
      </c>
      <c r="F144">
        <v>614214</v>
      </c>
      <c r="G144">
        <v>164729.76999999999</v>
      </c>
      <c r="J144">
        <v>0</v>
      </c>
      <c r="M144">
        <v>564</v>
      </c>
      <c r="O144">
        <v>27500</v>
      </c>
      <c r="Q144">
        <v>-1204844.57</v>
      </c>
      <c r="R144">
        <v>2512572.4500000002</v>
      </c>
      <c r="S144">
        <v>1341106.98</v>
      </c>
      <c r="T144">
        <v>27000</v>
      </c>
      <c r="U144">
        <v>260.61</v>
      </c>
      <c r="W144">
        <v>1740060.5</v>
      </c>
      <c r="X144">
        <v>532386.01</v>
      </c>
      <c r="Y144">
        <v>1970622.5</v>
      </c>
      <c r="AB144">
        <v>599633.74</v>
      </c>
      <c r="AC144">
        <v>61282.03</v>
      </c>
      <c r="AF144">
        <v>26284</v>
      </c>
      <c r="AG144">
        <v>180596.61</v>
      </c>
    </row>
    <row r="145" spans="1:33" x14ac:dyDescent="0.25">
      <c r="A145" t="s">
        <v>2712</v>
      </c>
      <c r="B145">
        <v>954207.21</v>
      </c>
      <c r="C145">
        <v>147786.99</v>
      </c>
      <c r="D145">
        <v>117162.07</v>
      </c>
      <c r="F145">
        <v>1669105.82</v>
      </c>
      <c r="G145">
        <v>353428.65</v>
      </c>
      <c r="J145">
        <v>0</v>
      </c>
      <c r="M145">
        <v>1080</v>
      </c>
      <c r="O145">
        <v>9000</v>
      </c>
      <c r="Q145">
        <v>1556181.84</v>
      </c>
      <c r="R145">
        <v>1298036.29</v>
      </c>
      <c r="S145">
        <v>1791135.38</v>
      </c>
      <c r="T145">
        <v>36000</v>
      </c>
      <c r="U145">
        <v>1064.92</v>
      </c>
      <c r="W145">
        <v>1035940.2</v>
      </c>
      <c r="X145">
        <v>439995.11</v>
      </c>
      <c r="Y145">
        <v>1496152.2</v>
      </c>
      <c r="AB145">
        <v>848995.36</v>
      </c>
      <c r="AC145">
        <v>164115.14000000001</v>
      </c>
      <c r="AG145">
        <v>78352.63</v>
      </c>
    </row>
    <row r="146" spans="1:33" x14ac:dyDescent="0.25">
      <c r="A146" t="s">
        <v>2713</v>
      </c>
      <c r="B146">
        <v>474916.68</v>
      </c>
      <c r="C146">
        <v>77224.03</v>
      </c>
      <c r="D146">
        <v>667753.9</v>
      </c>
      <c r="F146">
        <v>688405.26</v>
      </c>
      <c r="G146">
        <v>446554.92</v>
      </c>
      <c r="J146">
        <v>4800</v>
      </c>
      <c r="M146">
        <v>0</v>
      </c>
      <c r="Q146">
        <v>593992.44999999995</v>
      </c>
      <c r="R146">
        <v>1854562.35</v>
      </c>
      <c r="S146">
        <v>913339.63</v>
      </c>
      <c r="T146">
        <v>33700</v>
      </c>
      <c r="U146">
        <v>601.45000000000005</v>
      </c>
      <c r="W146">
        <v>1182888</v>
      </c>
      <c r="X146">
        <v>229654.88</v>
      </c>
      <c r="Y146">
        <v>1388238</v>
      </c>
      <c r="AB146">
        <v>454664.93</v>
      </c>
      <c r="AC146">
        <v>95629.07</v>
      </c>
      <c r="AD146">
        <v>126000</v>
      </c>
      <c r="AG146">
        <v>24518.27</v>
      </c>
    </row>
    <row r="147" spans="1:33" x14ac:dyDescent="0.25">
      <c r="A147" t="s">
        <v>2714</v>
      </c>
      <c r="B147">
        <v>1847600.09</v>
      </c>
      <c r="C147">
        <v>32265</v>
      </c>
      <c r="D147">
        <v>65448.76</v>
      </c>
      <c r="F147">
        <v>501756.47</v>
      </c>
      <c r="G147">
        <v>562107.11</v>
      </c>
      <c r="J147">
        <v>0</v>
      </c>
      <c r="M147">
        <v>0</v>
      </c>
      <c r="Q147">
        <v>-812374.56</v>
      </c>
      <c r="R147">
        <v>3974625.34</v>
      </c>
      <c r="S147">
        <v>1399647.18</v>
      </c>
      <c r="U147">
        <v>2306.59</v>
      </c>
      <c r="W147">
        <v>1104264</v>
      </c>
      <c r="X147">
        <v>429390.05</v>
      </c>
      <c r="Y147">
        <v>1510758.25</v>
      </c>
      <c r="Z147">
        <v>2160</v>
      </c>
      <c r="AB147">
        <v>578309.47</v>
      </c>
      <c r="AC147">
        <v>278375.59999999998</v>
      </c>
      <c r="AD147">
        <v>281500</v>
      </c>
      <c r="AG147">
        <v>56923.85</v>
      </c>
    </row>
    <row r="148" spans="1:33" x14ac:dyDescent="0.25">
      <c r="A148" t="s">
        <v>2715</v>
      </c>
      <c r="B148">
        <v>357027.83</v>
      </c>
      <c r="C148">
        <v>9000</v>
      </c>
      <c r="D148">
        <v>84627.09</v>
      </c>
      <c r="F148">
        <v>900968.09</v>
      </c>
      <c r="G148">
        <v>495897.13</v>
      </c>
      <c r="J148">
        <v>10000</v>
      </c>
      <c r="M148">
        <v>2160</v>
      </c>
      <c r="Q148">
        <v>1953319.05</v>
      </c>
      <c r="S148">
        <v>826057.41</v>
      </c>
      <c r="U148">
        <v>767.99</v>
      </c>
      <c r="W148">
        <v>1163887</v>
      </c>
      <c r="X148">
        <v>228550.28</v>
      </c>
      <c r="Y148">
        <v>1512945</v>
      </c>
      <c r="AB148">
        <v>498175.96</v>
      </c>
      <c r="AC148">
        <v>202351.18</v>
      </c>
      <c r="AE148">
        <v>34690.199999999997</v>
      </c>
      <c r="AG148">
        <v>9080</v>
      </c>
    </row>
    <row r="149" spans="1:33" x14ac:dyDescent="0.25">
      <c r="A149" t="s">
        <v>2716</v>
      </c>
      <c r="B149">
        <v>1125489.74</v>
      </c>
      <c r="C149">
        <v>208003.86</v>
      </c>
      <c r="D149">
        <v>74273.64</v>
      </c>
      <c r="F149">
        <v>492093.13</v>
      </c>
      <c r="G149">
        <v>433009.74</v>
      </c>
      <c r="J149">
        <v>-2345</v>
      </c>
      <c r="K149">
        <v>1003.5</v>
      </c>
      <c r="M149">
        <v>8799.4699999999993</v>
      </c>
      <c r="Q149">
        <v>385994.01</v>
      </c>
      <c r="R149">
        <v>2538450.7999999998</v>
      </c>
      <c r="S149">
        <v>746063.02</v>
      </c>
      <c r="W149">
        <v>1206761</v>
      </c>
      <c r="X149">
        <v>38807.300000000003</v>
      </c>
      <c r="Y149">
        <v>1501659.75</v>
      </c>
      <c r="Z149">
        <v>500</v>
      </c>
      <c r="AB149">
        <v>503331.3</v>
      </c>
      <c r="AC149">
        <v>274184.90999999997</v>
      </c>
    </row>
    <row r="150" spans="1:33" x14ac:dyDescent="0.25">
      <c r="A150" t="s">
        <v>2717</v>
      </c>
      <c r="B150">
        <v>1813887.35</v>
      </c>
      <c r="C150">
        <v>94640.04</v>
      </c>
      <c r="D150">
        <v>660941.98</v>
      </c>
      <c r="F150">
        <v>879135.58</v>
      </c>
      <c r="G150">
        <v>288274.99</v>
      </c>
      <c r="J150">
        <v>500</v>
      </c>
      <c r="M150">
        <v>0</v>
      </c>
      <c r="Q150">
        <v>213308.06</v>
      </c>
      <c r="R150">
        <v>3053279.47</v>
      </c>
      <c r="S150">
        <v>1611839.44</v>
      </c>
      <c r="T150">
        <v>398960</v>
      </c>
      <c r="U150">
        <v>1692.57</v>
      </c>
      <c r="W150">
        <v>1284435</v>
      </c>
      <c r="X150">
        <v>405085.52</v>
      </c>
      <c r="Y150">
        <v>1841552</v>
      </c>
      <c r="Z150">
        <v>4400</v>
      </c>
      <c r="AB150">
        <v>622170.4</v>
      </c>
      <c r="AC150">
        <v>92513.44</v>
      </c>
      <c r="AD150">
        <v>227500</v>
      </c>
      <c r="AG150">
        <v>68528.5</v>
      </c>
    </row>
    <row r="151" spans="1:33" x14ac:dyDescent="0.25">
      <c r="A151" t="s">
        <v>2718</v>
      </c>
      <c r="B151">
        <v>1129464.72</v>
      </c>
      <c r="C151">
        <v>23185.69</v>
      </c>
      <c r="D151">
        <v>117977.13</v>
      </c>
      <c r="F151">
        <v>211307.24</v>
      </c>
      <c r="G151">
        <v>229997.87</v>
      </c>
      <c r="J151">
        <v>3000</v>
      </c>
      <c r="M151">
        <v>0</v>
      </c>
      <c r="Q151">
        <v>-387366.34</v>
      </c>
      <c r="R151">
        <v>1819262.69</v>
      </c>
      <c r="S151">
        <v>1427941.59</v>
      </c>
      <c r="T151">
        <v>119640</v>
      </c>
      <c r="U151">
        <v>1417.93</v>
      </c>
      <c r="W151">
        <v>986653.5</v>
      </c>
      <c r="X151">
        <v>246755.04</v>
      </c>
      <c r="Y151">
        <v>1336369.5</v>
      </c>
      <c r="AB151">
        <v>518236.83</v>
      </c>
      <c r="AC151">
        <v>73403.490000000005</v>
      </c>
      <c r="AD151">
        <v>131500</v>
      </c>
      <c r="AG151">
        <v>102998.94</v>
      </c>
    </row>
    <row r="152" spans="1:33" x14ac:dyDescent="0.25">
      <c r="A152" t="s">
        <v>2719</v>
      </c>
      <c r="B152">
        <v>313809.45</v>
      </c>
      <c r="C152">
        <v>20367.349999999999</v>
      </c>
      <c r="D152">
        <v>572766.38</v>
      </c>
      <c r="F152">
        <v>709789.8</v>
      </c>
      <c r="G152">
        <v>265183.68</v>
      </c>
      <c r="J152">
        <v>4420</v>
      </c>
      <c r="M152">
        <v>0</v>
      </c>
      <c r="Q152">
        <v>-278811.15000000002</v>
      </c>
      <c r="R152">
        <v>2522678.58</v>
      </c>
      <c r="S152">
        <v>975512.12</v>
      </c>
      <c r="T152">
        <v>196700</v>
      </c>
      <c r="U152">
        <v>505.15</v>
      </c>
      <c r="W152">
        <v>1338754.5</v>
      </c>
      <c r="X152">
        <v>151677.44</v>
      </c>
      <c r="Y152">
        <v>1647244.5</v>
      </c>
      <c r="AB152">
        <v>970571.39</v>
      </c>
      <c r="AC152">
        <v>145909.07999999999</v>
      </c>
      <c r="AG152">
        <v>21748.01</v>
      </c>
    </row>
    <row r="153" spans="1:33" x14ac:dyDescent="0.25">
      <c r="A153" t="s">
        <v>2720</v>
      </c>
      <c r="B153">
        <v>466987.17</v>
      </c>
      <c r="C153">
        <v>12064.5</v>
      </c>
      <c r="D153">
        <v>106112.08</v>
      </c>
      <c r="F153">
        <v>662957.02</v>
      </c>
      <c r="G153">
        <v>349142.42</v>
      </c>
      <c r="J153">
        <v>4500</v>
      </c>
      <c r="M153">
        <v>0</v>
      </c>
      <c r="Q153">
        <v>-3036639.06</v>
      </c>
      <c r="R153">
        <v>4801199.47</v>
      </c>
      <c r="S153">
        <v>854525.63</v>
      </c>
      <c r="U153">
        <v>554.65</v>
      </c>
      <c r="W153">
        <v>539112</v>
      </c>
      <c r="X153">
        <v>350151.76</v>
      </c>
      <c r="Y153">
        <v>715190</v>
      </c>
      <c r="AB153">
        <v>374554.19</v>
      </c>
      <c r="AC153">
        <v>258874.72</v>
      </c>
      <c r="AD153">
        <v>227000</v>
      </c>
      <c r="AG153">
        <v>26118.65</v>
      </c>
    </row>
    <row r="154" spans="1:33" x14ac:dyDescent="0.25">
      <c r="A154" t="s">
        <v>2721</v>
      </c>
      <c r="B154">
        <v>330360.12</v>
      </c>
      <c r="C154">
        <v>14602.05</v>
      </c>
      <c r="D154">
        <v>465137.96</v>
      </c>
      <c r="F154">
        <v>755909.45</v>
      </c>
      <c r="G154">
        <v>471975.42</v>
      </c>
      <c r="J154">
        <v>5000</v>
      </c>
      <c r="M154">
        <v>2397.09</v>
      </c>
      <c r="Q154">
        <v>-2942727.27</v>
      </c>
      <c r="R154">
        <v>5209136.26</v>
      </c>
      <c r="S154">
        <v>886112.35</v>
      </c>
      <c r="U154">
        <v>496.08</v>
      </c>
      <c r="W154">
        <v>1530626.5</v>
      </c>
      <c r="X154">
        <v>206029.52</v>
      </c>
      <c r="Y154">
        <v>1778522.5</v>
      </c>
      <c r="Z154">
        <v>1040</v>
      </c>
      <c r="AB154">
        <v>436081.46</v>
      </c>
      <c r="AC154">
        <v>348823.56</v>
      </c>
      <c r="AD154">
        <v>81500</v>
      </c>
      <c r="AG154">
        <v>35325.5</v>
      </c>
    </row>
    <row r="155" spans="1:33" x14ac:dyDescent="0.25">
      <c r="A155" t="s">
        <v>2722</v>
      </c>
      <c r="B155">
        <v>872582.21</v>
      </c>
      <c r="C155">
        <v>29395.81</v>
      </c>
      <c r="D155">
        <v>480749.46</v>
      </c>
      <c r="F155">
        <v>546770.59</v>
      </c>
      <c r="G155">
        <v>325225.81</v>
      </c>
      <c r="J155">
        <v>4500</v>
      </c>
      <c r="M155">
        <v>0</v>
      </c>
      <c r="Q155">
        <v>-141025.79</v>
      </c>
      <c r="R155">
        <v>2453318.4700000002</v>
      </c>
      <c r="S155">
        <v>887966.92</v>
      </c>
      <c r="U155">
        <v>1128.24</v>
      </c>
      <c r="W155">
        <v>877688</v>
      </c>
      <c r="X155">
        <v>189485.85</v>
      </c>
      <c r="Y155">
        <v>1062414.25</v>
      </c>
      <c r="Z155">
        <v>1320</v>
      </c>
      <c r="AB155">
        <v>404772.74</v>
      </c>
      <c r="AC155">
        <v>165861.34</v>
      </c>
      <c r="AD155">
        <v>96000</v>
      </c>
      <c r="AG155">
        <v>19620.55</v>
      </c>
    </row>
    <row r="156" spans="1:33" x14ac:dyDescent="0.25">
      <c r="A156" t="s">
        <v>2723</v>
      </c>
      <c r="B156">
        <v>2532218.8199999998</v>
      </c>
      <c r="C156">
        <v>104008.28</v>
      </c>
      <c r="D156">
        <v>870784.42</v>
      </c>
      <c r="F156">
        <v>289833.42</v>
      </c>
      <c r="G156">
        <v>1670537.9</v>
      </c>
      <c r="J156">
        <v>4500</v>
      </c>
      <c r="M156">
        <v>0</v>
      </c>
      <c r="Q156">
        <v>721127.78</v>
      </c>
      <c r="R156">
        <v>4517827.99</v>
      </c>
      <c r="S156">
        <v>1868616.02</v>
      </c>
      <c r="T156">
        <v>245150</v>
      </c>
      <c r="U156">
        <v>2965.13</v>
      </c>
      <c r="W156">
        <v>1793106</v>
      </c>
      <c r="X156">
        <v>500614.40000000002</v>
      </c>
      <c r="Y156">
        <v>2386269</v>
      </c>
      <c r="Z156">
        <v>2860</v>
      </c>
      <c r="AB156">
        <v>725144.16</v>
      </c>
      <c r="AC156">
        <v>285940.2</v>
      </c>
      <c r="AD156">
        <v>267500</v>
      </c>
      <c r="AG156">
        <v>45239.56</v>
      </c>
    </row>
    <row r="157" spans="1:33" x14ac:dyDescent="0.25">
      <c r="A157" t="s">
        <v>2724</v>
      </c>
      <c r="B157">
        <v>479825.93</v>
      </c>
      <c r="C157">
        <v>43634</v>
      </c>
      <c r="D157">
        <v>51475.040000000001</v>
      </c>
      <c r="F157">
        <v>494846.08</v>
      </c>
      <c r="G157">
        <v>280341.84999999998</v>
      </c>
      <c r="J157">
        <v>0</v>
      </c>
      <c r="Q157">
        <v>-1518657.96</v>
      </c>
      <c r="R157">
        <v>3061336.79</v>
      </c>
      <c r="S157">
        <v>1021908.82</v>
      </c>
      <c r="T157">
        <v>159720</v>
      </c>
      <c r="U157">
        <v>476.55</v>
      </c>
      <c r="W157">
        <v>1025596</v>
      </c>
      <c r="X157">
        <v>217573.6</v>
      </c>
      <c r="Y157">
        <v>1196456</v>
      </c>
      <c r="AB157">
        <v>684427.77</v>
      </c>
      <c r="AC157">
        <v>188359.63</v>
      </c>
      <c r="AD157">
        <v>44000</v>
      </c>
      <c r="AG157">
        <v>58228.5</v>
      </c>
    </row>
    <row r="158" spans="1:33" x14ac:dyDescent="0.25">
      <c r="A158" t="s">
        <v>2725</v>
      </c>
      <c r="B158">
        <v>669885.61</v>
      </c>
      <c r="C158">
        <v>33598.15</v>
      </c>
      <c r="D158">
        <v>488114.05</v>
      </c>
      <c r="F158">
        <v>1682476.41</v>
      </c>
      <c r="G158">
        <v>586863.65</v>
      </c>
      <c r="M158">
        <v>0</v>
      </c>
      <c r="Q158">
        <v>1166410.47</v>
      </c>
      <c r="R158">
        <v>2227904.62</v>
      </c>
      <c r="S158">
        <v>849184.13</v>
      </c>
      <c r="T158">
        <v>90280</v>
      </c>
      <c r="U158">
        <v>258.20999999999998</v>
      </c>
      <c r="W158">
        <v>878920</v>
      </c>
      <c r="X158">
        <v>143484.79999999999</v>
      </c>
      <c r="Y158">
        <v>1095175</v>
      </c>
      <c r="AB158">
        <v>447646.27</v>
      </c>
      <c r="AC158">
        <v>11300.38</v>
      </c>
      <c r="AD158">
        <v>55000</v>
      </c>
      <c r="AG158">
        <v>33566.800000000003</v>
      </c>
    </row>
    <row r="159" spans="1:33" x14ac:dyDescent="0.25">
      <c r="A159" t="s">
        <v>2726</v>
      </c>
      <c r="B159">
        <v>785526.17</v>
      </c>
      <c r="C159">
        <v>1017</v>
      </c>
      <c r="D159">
        <v>539287.07999999996</v>
      </c>
      <c r="F159">
        <v>1352479.76</v>
      </c>
      <c r="G159">
        <v>296613.18</v>
      </c>
      <c r="J159">
        <v>0</v>
      </c>
      <c r="M159">
        <v>0</v>
      </c>
      <c r="Q159">
        <v>1434617.93</v>
      </c>
      <c r="R159">
        <v>1652500.79</v>
      </c>
      <c r="S159">
        <v>758640.64000000001</v>
      </c>
      <c r="U159">
        <v>969.51</v>
      </c>
      <c r="W159">
        <v>1033500</v>
      </c>
      <c r="X159">
        <v>119485.2</v>
      </c>
      <c r="Y159">
        <v>1221499</v>
      </c>
      <c r="Z159">
        <v>3800</v>
      </c>
      <c r="AB159">
        <v>389015.74</v>
      </c>
      <c r="AC159">
        <v>93126.14</v>
      </c>
    </row>
    <row r="160" spans="1:33" x14ac:dyDescent="0.25">
      <c r="A160" t="s">
        <v>2727</v>
      </c>
      <c r="B160">
        <v>377787.92</v>
      </c>
      <c r="C160">
        <v>44120</v>
      </c>
      <c r="D160">
        <v>250675</v>
      </c>
      <c r="F160">
        <v>1115836.67</v>
      </c>
      <c r="G160">
        <v>487346.06</v>
      </c>
      <c r="M160">
        <v>0</v>
      </c>
      <c r="Q160">
        <v>186935.9</v>
      </c>
      <c r="R160">
        <v>2038406.69</v>
      </c>
      <c r="S160">
        <v>717148</v>
      </c>
      <c r="U160">
        <v>539.86</v>
      </c>
      <c r="W160">
        <v>1401122</v>
      </c>
      <c r="X160">
        <v>209186.72</v>
      </c>
      <c r="Y160">
        <v>1577833</v>
      </c>
      <c r="AB160">
        <v>348390.7</v>
      </c>
      <c r="AC160">
        <v>133062.29</v>
      </c>
    </row>
    <row r="161" spans="1:33" x14ac:dyDescent="0.25">
      <c r="A161" t="s">
        <v>2728</v>
      </c>
      <c r="B161">
        <v>919210.4</v>
      </c>
      <c r="C161">
        <v>6818.61</v>
      </c>
      <c r="D161">
        <v>66111.12</v>
      </c>
      <c r="F161">
        <v>1122927.52</v>
      </c>
      <c r="G161">
        <v>576195.68999999994</v>
      </c>
      <c r="J161">
        <v>0</v>
      </c>
      <c r="M161">
        <v>161</v>
      </c>
      <c r="Q161">
        <v>203749.15</v>
      </c>
      <c r="R161">
        <v>2546107.46</v>
      </c>
      <c r="S161">
        <v>950524.43</v>
      </c>
      <c r="U161">
        <v>1180.55</v>
      </c>
      <c r="W161">
        <v>1047098.5</v>
      </c>
      <c r="X161">
        <v>312234.23999999999</v>
      </c>
      <c r="Y161">
        <v>1182152.5</v>
      </c>
      <c r="AB161">
        <v>412444.91</v>
      </c>
      <c r="AC161">
        <v>247096.16</v>
      </c>
      <c r="AD161">
        <v>184500</v>
      </c>
      <c r="AG161">
        <v>36210</v>
      </c>
    </row>
    <row r="162" spans="1:33" x14ac:dyDescent="0.25">
      <c r="A162" t="s">
        <v>2729</v>
      </c>
      <c r="B162">
        <v>579335.92000000004</v>
      </c>
      <c r="C162">
        <v>42482.54</v>
      </c>
      <c r="D162">
        <v>131028.54</v>
      </c>
      <c r="F162">
        <v>215815.77</v>
      </c>
      <c r="G162">
        <v>582307.85</v>
      </c>
      <c r="J162">
        <v>44157</v>
      </c>
      <c r="M162">
        <v>2856</v>
      </c>
      <c r="Q162">
        <v>-1414221.85</v>
      </c>
      <c r="R162">
        <v>2320392.7599999998</v>
      </c>
      <c r="S162">
        <v>1082353.56</v>
      </c>
      <c r="T162">
        <v>50000</v>
      </c>
      <c r="U162">
        <v>698.36</v>
      </c>
      <c r="W162">
        <v>690444</v>
      </c>
      <c r="X162">
        <v>246162.72</v>
      </c>
      <c r="Y162">
        <v>831704</v>
      </c>
      <c r="AB162">
        <v>335545.98</v>
      </c>
      <c r="AC162">
        <v>41039.050000000003</v>
      </c>
      <c r="AD162">
        <v>149000</v>
      </c>
      <c r="AG162">
        <v>20105.84</v>
      </c>
    </row>
    <row r="163" spans="1:33" x14ac:dyDescent="0.25">
      <c r="A163" t="s">
        <v>2789</v>
      </c>
      <c r="B163">
        <v>443561.83</v>
      </c>
      <c r="C163">
        <v>13714</v>
      </c>
      <c r="D163">
        <v>217652.14</v>
      </c>
      <c r="F163">
        <v>693050.1</v>
      </c>
      <c r="G163">
        <v>314034.3</v>
      </c>
      <c r="J163">
        <v>5000</v>
      </c>
      <c r="M163">
        <v>218</v>
      </c>
      <c r="Q163">
        <v>-762225.74</v>
      </c>
      <c r="R163">
        <v>2754433.99</v>
      </c>
      <c r="S163">
        <v>836977.25</v>
      </c>
      <c r="U163">
        <v>725.4</v>
      </c>
      <c r="W163">
        <v>1041019</v>
      </c>
      <c r="X163">
        <v>250961.2</v>
      </c>
      <c r="Y163">
        <v>1227570</v>
      </c>
      <c r="AB163">
        <v>489278.81</v>
      </c>
      <c r="AC163">
        <v>257959.22</v>
      </c>
      <c r="AD163">
        <v>154000</v>
      </c>
      <c r="AG163">
        <v>20820</v>
      </c>
    </row>
    <row r="164" spans="1:33" ht="15" customHeight="1" x14ac:dyDescent="0.25">
      <c r="A164" t="s">
        <v>2793</v>
      </c>
      <c r="B164">
        <v>765293.35</v>
      </c>
      <c r="C164">
        <v>937.88</v>
      </c>
      <c r="D164">
        <v>143036.32999999999</v>
      </c>
      <c r="F164">
        <v>482910</v>
      </c>
      <c r="G164">
        <v>266874.55</v>
      </c>
      <c r="J164">
        <v>19000</v>
      </c>
      <c r="M164">
        <v>347</v>
      </c>
      <c r="Q164">
        <v>-2841774.7</v>
      </c>
      <c r="R164">
        <v>4163724</v>
      </c>
      <c r="S164">
        <v>1254937.18</v>
      </c>
      <c r="U164">
        <v>924.84</v>
      </c>
      <c r="W164">
        <v>977925.5</v>
      </c>
      <c r="X164">
        <v>271008.92</v>
      </c>
      <c r="Y164">
        <v>1066592.5</v>
      </c>
      <c r="AA164">
        <v>2520</v>
      </c>
      <c r="AB164">
        <v>468989.84</v>
      </c>
      <c r="AC164">
        <v>51187.360000000001</v>
      </c>
      <c r="AD164">
        <v>121000</v>
      </c>
      <c r="AG164">
        <v>57783.73</v>
      </c>
    </row>
    <row r="165" spans="1:33" x14ac:dyDescent="0.25">
      <c r="A165" t="s">
        <v>2797</v>
      </c>
      <c r="B165">
        <v>452253.59</v>
      </c>
      <c r="C165">
        <v>51840.61</v>
      </c>
      <c r="D165">
        <v>810256.54</v>
      </c>
      <c r="F165">
        <v>637222.26</v>
      </c>
      <c r="G165">
        <v>489570.32</v>
      </c>
      <c r="J165">
        <v>11000</v>
      </c>
      <c r="M165">
        <v>3439</v>
      </c>
      <c r="Q165">
        <v>-1082917.8799999999</v>
      </c>
      <c r="R165">
        <v>3254719.47</v>
      </c>
      <c r="S165">
        <v>1028250.46</v>
      </c>
      <c r="U165">
        <v>453.82</v>
      </c>
      <c r="W165">
        <v>993352.5</v>
      </c>
      <c r="X165">
        <v>71087.600000000006</v>
      </c>
      <c r="Y165">
        <v>1148072.5</v>
      </c>
      <c r="AB165">
        <v>166651.12</v>
      </c>
      <c r="AC165">
        <v>159331.97</v>
      </c>
      <c r="AD165">
        <v>1680</v>
      </c>
      <c r="AG165">
        <v>21209.14</v>
      </c>
    </row>
    <row r="166" spans="1:33" x14ac:dyDescent="0.25">
      <c r="A166" t="s">
        <v>2730</v>
      </c>
      <c r="B166">
        <v>1034101.52</v>
      </c>
      <c r="C166">
        <v>1346923.23</v>
      </c>
      <c r="D166">
        <v>85278.87</v>
      </c>
      <c r="F166">
        <v>274308.33</v>
      </c>
      <c r="G166">
        <v>281131.8</v>
      </c>
      <c r="J166">
        <v>3000</v>
      </c>
      <c r="M166">
        <v>313.86</v>
      </c>
      <c r="Q166">
        <v>-2597590.71</v>
      </c>
      <c r="R166">
        <v>5043639.74</v>
      </c>
      <c r="S166">
        <v>1610679.83</v>
      </c>
      <c r="T166">
        <v>219940</v>
      </c>
      <c r="U166">
        <v>930.62</v>
      </c>
      <c r="W166">
        <v>1414072.8</v>
      </c>
      <c r="X166">
        <v>2400</v>
      </c>
      <c r="Y166">
        <v>1775662.8</v>
      </c>
      <c r="AA166">
        <v>2520</v>
      </c>
      <c r="AB166">
        <v>456194.56</v>
      </c>
      <c r="AC166">
        <v>88596.33</v>
      </c>
      <c r="AG166">
        <v>500</v>
      </c>
    </row>
    <row r="167" spans="1:33" x14ac:dyDescent="0.25">
      <c r="A167" t="s">
        <v>2731</v>
      </c>
      <c r="B167">
        <v>269677.39</v>
      </c>
      <c r="C167">
        <v>48650.8</v>
      </c>
      <c r="D167">
        <v>17403.73</v>
      </c>
      <c r="F167">
        <v>535133.28</v>
      </c>
      <c r="G167">
        <v>874809.82</v>
      </c>
      <c r="J167">
        <v>4000</v>
      </c>
      <c r="M167">
        <v>1037.3800000000001</v>
      </c>
      <c r="Q167">
        <v>-2169983.02</v>
      </c>
      <c r="R167">
        <v>3325480.98</v>
      </c>
      <c r="S167">
        <v>1582763.35</v>
      </c>
      <c r="T167">
        <v>80675</v>
      </c>
      <c r="U167">
        <v>385.08</v>
      </c>
      <c r="W167">
        <v>674436</v>
      </c>
      <c r="Y167">
        <v>887937</v>
      </c>
      <c r="Z167">
        <v>400</v>
      </c>
      <c r="AA167">
        <v>4520</v>
      </c>
      <c r="AB167">
        <v>337469.19</v>
      </c>
      <c r="AC167">
        <v>279445.82</v>
      </c>
    </row>
    <row r="168" spans="1:33" x14ac:dyDescent="0.25">
      <c r="A168" t="s">
        <v>2732</v>
      </c>
      <c r="B168">
        <v>620147.84</v>
      </c>
      <c r="C168">
        <v>594210.04</v>
      </c>
      <c r="D168">
        <v>29535.72</v>
      </c>
      <c r="F168">
        <v>528431.49</v>
      </c>
      <c r="G168">
        <v>161738.03</v>
      </c>
      <c r="J168">
        <v>2000</v>
      </c>
      <c r="M168">
        <v>2208.34</v>
      </c>
      <c r="Q168">
        <v>-469559.14</v>
      </c>
      <c r="R168">
        <v>2333757.04</v>
      </c>
      <c r="S168">
        <v>1044473.42</v>
      </c>
      <c r="T168">
        <v>135312</v>
      </c>
      <c r="U168">
        <v>791.99</v>
      </c>
      <c r="W168">
        <v>1121036</v>
      </c>
      <c r="Y168">
        <v>1281988</v>
      </c>
      <c r="Z168">
        <v>320</v>
      </c>
      <c r="AA168">
        <v>700</v>
      </c>
      <c r="AB168">
        <v>485457.51</v>
      </c>
      <c r="AC168">
        <v>137357.98000000001</v>
      </c>
      <c r="AG168">
        <v>56700</v>
      </c>
    </row>
    <row r="169" spans="1:33" x14ac:dyDescent="0.25">
      <c r="A169" t="s">
        <v>2733</v>
      </c>
      <c r="B169">
        <v>2455239.85</v>
      </c>
      <c r="C169">
        <v>1290449.53</v>
      </c>
      <c r="D169">
        <v>133976.94</v>
      </c>
      <c r="F169">
        <v>114227.24</v>
      </c>
      <c r="G169">
        <v>877067.67</v>
      </c>
      <c r="J169">
        <v>3500</v>
      </c>
      <c r="M169">
        <v>0</v>
      </c>
      <c r="Q169">
        <v>-422750.06</v>
      </c>
      <c r="R169">
        <v>3361619.92</v>
      </c>
      <c r="S169">
        <v>3558080.27</v>
      </c>
      <c r="U169">
        <v>2301.5</v>
      </c>
      <c r="W169">
        <v>1040116</v>
      </c>
      <c r="X169">
        <v>814</v>
      </c>
      <c r="Y169">
        <v>1671935</v>
      </c>
      <c r="Z169">
        <v>160</v>
      </c>
      <c r="AA169">
        <v>500</v>
      </c>
      <c r="AB169">
        <v>454083.21</v>
      </c>
      <c r="AC169">
        <v>125862.04</v>
      </c>
      <c r="AG169">
        <v>59.5</v>
      </c>
    </row>
    <row r="170" spans="1:33" x14ac:dyDescent="0.25">
      <c r="A170" t="s">
        <v>2734</v>
      </c>
      <c r="B170">
        <v>1420850.65</v>
      </c>
      <c r="C170">
        <v>5956530.7400000002</v>
      </c>
      <c r="D170">
        <v>379373.4</v>
      </c>
      <c r="F170">
        <v>302524.24</v>
      </c>
      <c r="G170">
        <v>385111.71</v>
      </c>
      <c r="J170">
        <v>5380</v>
      </c>
      <c r="M170">
        <v>6508.86</v>
      </c>
      <c r="Q170">
        <v>5649455.9000000004</v>
      </c>
      <c r="R170">
        <v>1757958</v>
      </c>
      <c r="S170">
        <v>2411735.62</v>
      </c>
      <c r="T170">
        <v>198800</v>
      </c>
      <c r="U170">
        <v>1804.28</v>
      </c>
      <c r="W170">
        <v>952164.8</v>
      </c>
      <c r="Y170">
        <v>1491811.8</v>
      </c>
      <c r="Z170">
        <v>1280</v>
      </c>
      <c r="AA170">
        <v>5760</v>
      </c>
      <c r="AB170">
        <v>444850.28</v>
      </c>
      <c r="AC170">
        <v>187545.12</v>
      </c>
    </row>
    <row r="171" spans="1:33" x14ac:dyDescent="0.25">
      <c r="A171" t="s">
        <v>2735</v>
      </c>
      <c r="B171">
        <v>670346.54</v>
      </c>
      <c r="C171">
        <v>612290.65</v>
      </c>
      <c r="D171">
        <v>30627.23</v>
      </c>
      <c r="F171">
        <v>402424.38</v>
      </c>
      <c r="G171">
        <v>87707.520000000004</v>
      </c>
      <c r="J171">
        <v>4000</v>
      </c>
      <c r="M171">
        <v>422.2</v>
      </c>
      <c r="Q171">
        <v>-728603.16</v>
      </c>
      <c r="R171">
        <v>2322668.0699999998</v>
      </c>
      <c r="S171">
        <v>1199214.47</v>
      </c>
      <c r="U171">
        <v>673.68</v>
      </c>
      <c r="W171">
        <v>890652</v>
      </c>
      <c r="Y171">
        <v>1035318</v>
      </c>
      <c r="AB171">
        <v>345571.09</v>
      </c>
      <c r="AC171">
        <v>175295.76</v>
      </c>
    </row>
    <row r="172" spans="1:33" x14ac:dyDescent="0.25">
      <c r="A172" t="s">
        <v>2736</v>
      </c>
      <c r="B172">
        <v>1033152.54</v>
      </c>
      <c r="C172">
        <v>1304047.05</v>
      </c>
      <c r="D172">
        <v>84154.86</v>
      </c>
      <c r="F172">
        <v>169878.69</v>
      </c>
      <c r="G172">
        <v>740470.74</v>
      </c>
      <c r="J172">
        <v>4000</v>
      </c>
      <c r="M172">
        <v>1330.35</v>
      </c>
      <c r="Q172">
        <v>250680.9</v>
      </c>
      <c r="R172">
        <v>2694089.96</v>
      </c>
      <c r="S172">
        <v>1498689.45</v>
      </c>
      <c r="T172">
        <v>111340</v>
      </c>
      <c r="U172">
        <v>922.42</v>
      </c>
      <c r="W172">
        <v>901174</v>
      </c>
      <c r="Y172">
        <v>1313465</v>
      </c>
      <c r="Z172">
        <v>640</v>
      </c>
      <c r="AA172">
        <v>2960</v>
      </c>
      <c r="AB172">
        <v>289739.53000000003</v>
      </c>
      <c r="AC172">
        <v>250839.87</v>
      </c>
    </row>
    <row r="173" spans="1:33" x14ac:dyDescent="0.25">
      <c r="A173" t="s">
        <v>2787</v>
      </c>
      <c r="B173">
        <v>598204.17000000004</v>
      </c>
      <c r="C173">
        <v>489009.75</v>
      </c>
      <c r="D173">
        <v>88501.55</v>
      </c>
      <c r="F173">
        <v>345664.28</v>
      </c>
      <c r="G173">
        <v>828063.3</v>
      </c>
      <c r="M173">
        <v>0</v>
      </c>
      <c r="Q173">
        <v>-379843.11</v>
      </c>
      <c r="R173">
        <v>2583594.75</v>
      </c>
      <c r="S173">
        <v>902973.7</v>
      </c>
      <c r="T173">
        <v>82500</v>
      </c>
      <c r="U173">
        <v>491.47</v>
      </c>
      <c r="W173">
        <v>491232</v>
      </c>
      <c r="X173">
        <v>60000</v>
      </c>
      <c r="Y173">
        <v>767510</v>
      </c>
      <c r="Z173">
        <v>160</v>
      </c>
      <c r="AA173">
        <v>800</v>
      </c>
      <c r="AB173">
        <v>198483.69</v>
      </c>
      <c r="AC173">
        <v>212597.07</v>
      </c>
    </row>
    <row r="174" spans="1:33" x14ac:dyDescent="0.25">
      <c r="A174" t="s">
        <v>2798</v>
      </c>
      <c r="B174">
        <v>292100.96000000002</v>
      </c>
      <c r="C174">
        <v>118598.2</v>
      </c>
      <c r="D174">
        <v>92216.45</v>
      </c>
      <c r="F174">
        <v>931374.82</v>
      </c>
      <c r="G174">
        <v>86863.19</v>
      </c>
      <c r="M174">
        <v>193.46</v>
      </c>
      <c r="Q174">
        <v>-2165428.7000000002</v>
      </c>
      <c r="R174">
        <v>3606433.4</v>
      </c>
      <c r="S174">
        <v>641239.91</v>
      </c>
      <c r="T174">
        <v>115900</v>
      </c>
      <c r="U174">
        <v>252.75</v>
      </c>
      <c r="W174">
        <v>536704</v>
      </c>
      <c r="Y174">
        <v>704529</v>
      </c>
      <c r="Z174">
        <v>160</v>
      </c>
      <c r="AA174">
        <v>700</v>
      </c>
      <c r="AB174">
        <v>168599.9</v>
      </c>
      <c r="AC174">
        <v>135348.6</v>
      </c>
    </row>
    <row r="175" spans="1:33" x14ac:dyDescent="0.25">
      <c r="A175" t="s">
        <v>2737</v>
      </c>
      <c r="B175">
        <v>486430.54</v>
      </c>
      <c r="C175">
        <v>1515056.17</v>
      </c>
      <c r="D175">
        <v>321877.19</v>
      </c>
      <c r="F175">
        <v>746116.18</v>
      </c>
      <c r="G175">
        <v>152656.94</v>
      </c>
      <c r="M175">
        <v>130</v>
      </c>
      <c r="Q175">
        <v>-96300.61</v>
      </c>
      <c r="R175">
        <v>1870843.71</v>
      </c>
      <c r="S175">
        <v>1815880.49</v>
      </c>
      <c r="W175">
        <v>88035.5</v>
      </c>
      <c r="Y175">
        <v>215746.5</v>
      </c>
      <c r="AB175">
        <v>120023.39</v>
      </c>
      <c r="AC175">
        <v>98487.23</v>
      </c>
    </row>
    <row r="176" spans="1:33" x14ac:dyDescent="0.25">
      <c r="A176" t="s">
        <v>2738</v>
      </c>
      <c r="B176">
        <v>611244.84</v>
      </c>
      <c r="C176">
        <v>60860</v>
      </c>
      <c r="D176">
        <v>202050.75</v>
      </c>
      <c r="F176">
        <v>664720.73</v>
      </c>
      <c r="G176">
        <v>464265.07</v>
      </c>
      <c r="J176">
        <v>3000</v>
      </c>
      <c r="M176">
        <v>350.75</v>
      </c>
      <c r="Q176">
        <v>-1527701.63</v>
      </c>
      <c r="R176">
        <v>3462022.37</v>
      </c>
      <c r="S176">
        <v>1361096.08</v>
      </c>
      <c r="U176">
        <v>727.01</v>
      </c>
      <c r="W176">
        <v>1615174.9</v>
      </c>
      <c r="X176">
        <v>112900</v>
      </c>
      <c r="Y176">
        <v>1925417.9</v>
      </c>
      <c r="Z176">
        <v>1180</v>
      </c>
      <c r="AB176">
        <v>482528.98</v>
      </c>
      <c r="AC176">
        <v>192059.7</v>
      </c>
      <c r="AG176">
        <v>134752.76</v>
      </c>
    </row>
    <row r="177" spans="1:33" x14ac:dyDescent="0.25">
      <c r="A177" t="s">
        <v>2739</v>
      </c>
      <c r="B177">
        <v>1065096.25</v>
      </c>
      <c r="C177">
        <v>44997.53</v>
      </c>
      <c r="D177">
        <v>116816.85</v>
      </c>
      <c r="F177">
        <v>8763280.1999999993</v>
      </c>
      <c r="G177">
        <v>3625408.6</v>
      </c>
      <c r="J177">
        <v>13866.23</v>
      </c>
      <c r="M177">
        <v>530.30999999999995</v>
      </c>
      <c r="Q177">
        <v>12089515.130000001</v>
      </c>
      <c r="S177">
        <v>1997511.5</v>
      </c>
      <c r="T177">
        <v>65000</v>
      </c>
      <c r="U177">
        <v>1614.03</v>
      </c>
      <c r="W177">
        <v>1196692.3799999999</v>
      </c>
      <c r="Y177">
        <v>1941270.61</v>
      </c>
      <c r="Z177">
        <v>4900</v>
      </c>
      <c r="AB177">
        <v>774744.81</v>
      </c>
      <c r="AC177">
        <v>680166.7</v>
      </c>
      <c r="AG177">
        <v>157891.65</v>
      </c>
    </row>
    <row r="178" spans="1:33" x14ac:dyDescent="0.25">
      <c r="A178" t="s">
        <v>2740</v>
      </c>
      <c r="B178">
        <v>1705198.75</v>
      </c>
      <c r="C178">
        <v>20359.099999999999</v>
      </c>
      <c r="D178">
        <v>173790.2</v>
      </c>
      <c r="F178">
        <v>542818.75</v>
      </c>
      <c r="G178">
        <v>3531068.21</v>
      </c>
      <c r="J178">
        <v>0</v>
      </c>
      <c r="L178">
        <v>209000</v>
      </c>
      <c r="M178">
        <v>512.54</v>
      </c>
      <c r="Q178">
        <v>-1569320.5</v>
      </c>
      <c r="R178">
        <v>3101018.9</v>
      </c>
      <c r="S178">
        <v>1458328.3</v>
      </c>
      <c r="T178">
        <v>1000000</v>
      </c>
      <c r="U178">
        <v>2751.45</v>
      </c>
      <c r="X178">
        <v>1871995.24</v>
      </c>
      <c r="Y178">
        <v>2151600</v>
      </c>
      <c r="AB178">
        <v>552781.12</v>
      </c>
      <c r="AC178">
        <v>749582.73</v>
      </c>
      <c r="AG178">
        <v>79361.37</v>
      </c>
    </row>
    <row r="179" spans="1:33" x14ac:dyDescent="0.25">
      <c r="A179" t="s">
        <v>2741</v>
      </c>
      <c r="B179">
        <v>591577.67000000004</v>
      </c>
      <c r="C179">
        <v>76702.89</v>
      </c>
      <c r="D179">
        <v>167433.76</v>
      </c>
      <c r="F179">
        <v>-122061.98</v>
      </c>
      <c r="G179">
        <v>583330.98</v>
      </c>
      <c r="J179">
        <v>3460</v>
      </c>
      <c r="M179">
        <v>98.64</v>
      </c>
      <c r="Q179">
        <v>1739595.64</v>
      </c>
      <c r="R179">
        <v>254405.43</v>
      </c>
      <c r="S179">
        <v>1008331.76</v>
      </c>
      <c r="U179">
        <v>788.03</v>
      </c>
      <c r="W179">
        <v>1666434.6</v>
      </c>
      <c r="X179">
        <v>91000</v>
      </c>
      <c r="Y179">
        <v>1994907.6</v>
      </c>
      <c r="Z179">
        <v>370</v>
      </c>
      <c r="AB179">
        <v>523140.01</v>
      </c>
      <c r="AC179">
        <v>513936.17</v>
      </c>
      <c r="AG179">
        <v>86668.03</v>
      </c>
    </row>
    <row r="180" spans="1:33" x14ac:dyDescent="0.25">
      <c r="A180" t="s">
        <v>2742</v>
      </c>
      <c r="B180">
        <v>584538</v>
      </c>
      <c r="C180">
        <v>74609</v>
      </c>
      <c r="D180">
        <v>293285.98</v>
      </c>
      <c r="F180">
        <v>-1050</v>
      </c>
      <c r="G180">
        <v>586085.64</v>
      </c>
      <c r="J180">
        <v>202538</v>
      </c>
      <c r="M180">
        <v>322.52999999999997</v>
      </c>
      <c r="Q180">
        <v>-2582631.5699999998</v>
      </c>
      <c r="R180">
        <v>4470863.96</v>
      </c>
      <c r="S180">
        <v>1238826.31</v>
      </c>
      <c r="U180">
        <v>859.87</v>
      </c>
      <c r="W180">
        <v>1970255.9</v>
      </c>
      <c r="X180">
        <v>193100</v>
      </c>
      <c r="Y180">
        <v>2267118.9</v>
      </c>
      <c r="Z180">
        <v>2380</v>
      </c>
      <c r="AB180">
        <v>738309.46</v>
      </c>
      <c r="AC180">
        <v>150600.94</v>
      </c>
      <c r="AG180">
        <v>342451.96</v>
      </c>
    </row>
    <row r="181" spans="1:33" x14ac:dyDescent="0.25">
      <c r="A181" t="s">
        <v>2743</v>
      </c>
      <c r="B181">
        <v>438243.87</v>
      </c>
      <c r="C181">
        <v>41048.75</v>
      </c>
      <c r="D181">
        <v>227817.83</v>
      </c>
      <c r="F181">
        <v>14697.55</v>
      </c>
      <c r="G181">
        <v>299480.03999999998</v>
      </c>
      <c r="J181">
        <v>3130</v>
      </c>
      <c r="L181">
        <v>12000</v>
      </c>
      <c r="M181">
        <v>870.5</v>
      </c>
      <c r="Q181">
        <v>-467276.95</v>
      </c>
      <c r="R181">
        <v>1561169.34</v>
      </c>
      <c r="S181">
        <v>1150756.31</v>
      </c>
      <c r="T181">
        <v>24000</v>
      </c>
      <c r="U181">
        <v>736.5</v>
      </c>
      <c r="W181">
        <v>2072229.8</v>
      </c>
      <c r="X181">
        <v>76000</v>
      </c>
      <c r="Y181">
        <v>2525393.7999999998</v>
      </c>
      <c r="Z181">
        <v>1120</v>
      </c>
      <c r="AB181">
        <v>327198.86</v>
      </c>
      <c r="AC181">
        <v>77376.91</v>
      </c>
      <c r="AG181">
        <v>87461.28</v>
      </c>
    </row>
    <row r="182" spans="1:33" x14ac:dyDescent="0.25">
      <c r="A182" t="s">
        <v>2744</v>
      </c>
      <c r="B182">
        <v>997081.07</v>
      </c>
      <c r="C182">
        <v>36011</v>
      </c>
      <c r="D182">
        <v>365846.34</v>
      </c>
      <c r="F182">
        <v>686000.9</v>
      </c>
      <c r="G182">
        <v>270641.46000000002</v>
      </c>
      <c r="J182">
        <v>2240</v>
      </c>
      <c r="M182">
        <v>93.46</v>
      </c>
      <c r="Q182">
        <v>1645088.45</v>
      </c>
      <c r="R182">
        <v>1137972.49</v>
      </c>
      <c r="S182">
        <v>924110.14</v>
      </c>
      <c r="T182">
        <v>22755.5</v>
      </c>
      <c r="U182">
        <v>1151.45</v>
      </c>
      <c r="W182">
        <v>2114448.2000000002</v>
      </c>
      <c r="X182">
        <v>87000</v>
      </c>
      <c r="Y182">
        <v>2338866.2000000002</v>
      </c>
      <c r="Z182">
        <v>2952</v>
      </c>
      <c r="AB182">
        <v>389000.86</v>
      </c>
      <c r="AC182">
        <v>157906.26999999999</v>
      </c>
      <c r="AG182">
        <v>186198.5</v>
      </c>
    </row>
    <row r="183" spans="1:33" x14ac:dyDescent="0.25">
      <c r="A183" t="s">
        <v>2745</v>
      </c>
      <c r="B183">
        <v>723689.36</v>
      </c>
      <c r="C183">
        <v>40898.129999999997</v>
      </c>
      <c r="D183">
        <v>234725.71</v>
      </c>
      <c r="F183">
        <v>2229381.54</v>
      </c>
      <c r="G183">
        <v>606270.85</v>
      </c>
      <c r="J183">
        <v>4500</v>
      </c>
      <c r="M183">
        <v>227921.44</v>
      </c>
      <c r="O183">
        <v>19500</v>
      </c>
      <c r="Q183">
        <v>1559655.25</v>
      </c>
      <c r="R183">
        <v>2630579.14</v>
      </c>
      <c r="S183">
        <v>1319398.8799999999</v>
      </c>
      <c r="V183">
        <v>749.55</v>
      </c>
      <c r="W183">
        <v>1265000</v>
      </c>
      <c r="X183">
        <v>176771.1</v>
      </c>
      <c r="Y183">
        <v>1907156.1</v>
      </c>
      <c r="Z183">
        <v>2600</v>
      </c>
      <c r="AB183">
        <v>598236.82999999996</v>
      </c>
      <c r="AC183">
        <v>378512.94</v>
      </c>
      <c r="AF183">
        <v>77951.44</v>
      </c>
    </row>
    <row r="184" spans="1:33" x14ac:dyDescent="0.25">
      <c r="A184" t="s">
        <v>2746</v>
      </c>
      <c r="B184">
        <v>540705.88</v>
      </c>
      <c r="C184">
        <v>53557.33</v>
      </c>
      <c r="D184">
        <v>305162.59000000003</v>
      </c>
      <c r="F184">
        <v>2328862.44</v>
      </c>
      <c r="G184">
        <v>379445.17</v>
      </c>
      <c r="J184">
        <v>80300</v>
      </c>
      <c r="L184">
        <v>65040</v>
      </c>
      <c r="M184">
        <v>15831.47</v>
      </c>
      <c r="Q184">
        <v>-817893.86</v>
      </c>
      <c r="R184">
        <v>4476501.28</v>
      </c>
      <c r="S184">
        <v>986843.76</v>
      </c>
      <c r="T184">
        <v>35000</v>
      </c>
      <c r="U184">
        <v>615.62</v>
      </c>
      <c r="W184">
        <v>1072935.8</v>
      </c>
      <c r="X184">
        <v>91400</v>
      </c>
      <c r="Y184">
        <v>1482004.8</v>
      </c>
      <c r="Z184">
        <v>1680</v>
      </c>
      <c r="AB184">
        <v>386358.11</v>
      </c>
      <c r="AC184">
        <v>172767.08</v>
      </c>
      <c r="AG184">
        <v>85956.57</v>
      </c>
    </row>
    <row r="185" spans="1:33" x14ac:dyDescent="0.25">
      <c r="A185" t="s">
        <v>2747</v>
      </c>
      <c r="B185">
        <v>351831.31</v>
      </c>
      <c r="C185">
        <v>55588.5</v>
      </c>
      <c r="D185">
        <v>191476.05</v>
      </c>
      <c r="F185">
        <v>163857.75</v>
      </c>
      <c r="G185">
        <v>573465.96</v>
      </c>
      <c r="J185">
        <v>4000</v>
      </c>
      <c r="L185">
        <v>86225</v>
      </c>
      <c r="M185">
        <v>0</v>
      </c>
      <c r="Q185">
        <v>-370901.6</v>
      </c>
      <c r="R185">
        <v>1898710.57</v>
      </c>
      <c r="S185">
        <v>1052087.3999999999</v>
      </c>
      <c r="T185">
        <v>64500</v>
      </c>
      <c r="U185">
        <v>647.72</v>
      </c>
      <c r="W185">
        <v>2269018.4</v>
      </c>
      <c r="X185">
        <v>83800</v>
      </c>
      <c r="Y185">
        <v>2627336.4</v>
      </c>
      <c r="Z185">
        <v>1528</v>
      </c>
      <c r="AB185">
        <v>501028.34</v>
      </c>
      <c r="AC185">
        <v>104881.98</v>
      </c>
      <c r="AG185">
        <v>133268.4</v>
      </c>
    </row>
    <row r="186" spans="1:33" x14ac:dyDescent="0.25">
      <c r="A186" t="s">
        <v>2748</v>
      </c>
      <c r="B186">
        <v>396826.67</v>
      </c>
      <c r="C186">
        <v>38679.42</v>
      </c>
      <c r="D186">
        <v>87759.95</v>
      </c>
      <c r="F186">
        <v>172643.32</v>
      </c>
      <c r="G186">
        <v>867930.69</v>
      </c>
      <c r="J186">
        <v>5500</v>
      </c>
      <c r="M186">
        <v>0</v>
      </c>
      <c r="Q186">
        <v>-1028566.92</v>
      </c>
      <c r="R186">
        <v>2242933.0699999998</v>
      </c>
      <c r="S186">
        <v>904334.75</v>
      </c>
      <c r="U186">
        <v>580.36</v>
      </c>
      <c r="W186">
        <v>1381967</v>
      </c>
      <c r="X186">
        <v>777000</v>
      </c>
      <c r="Y186">
        <v>1711843</v>
      </c>
      <c r="AB186">
        <v>442463.29</v>
      </c>
      <c r="AC186">
        <v>128788.93</v>
      </c>
      <c r="AG186">
        <v>149683.81</v>
      </c>
    </row>
    <row r="187" spans="1:33" x14ac:dyDescent="0.25">
      <c r="A187" t="s">
        <v>2790</v>
      </c>
      <c r="B187">
        <v>395912.51</v>
      </c>
      <c r="C187">
        <v>42834.75</v>
      </c>
      <c r="D187">
        <v>235524.42</v>
      </c>
      <c r="F187">
        <v>436983.55</v>
      </c>
      <c r="G187">
        <v>383306.54</v>
      </c>
      <c r="J187">
        <v>11440</v>
      </c>
      <c r="M187">
        <v>128.22</v>
      </c>
      <c r="Q187">
        <v>-1540430.21</v>
      </c>
      <c r="R187">
        <v>3271789.71</v>
      </c>
      <c r="S187">
        <v>725131.01</v>
      </c>
      <c r="U187">
        <v>452.15</v>
      </c>
      <c r="W187">
        <v>1275158.8999999999</v>
      </c>
      <c r="X187">
        <v>136800</v>
      </c>
      <c r="Y187">
        <v>1535102.9</v>
      </c>
      <c r="Z187">
        <v>2760</v>
      </c>
      <c r="AB187">
        <v>211882.85</v>
      </c>
      <c r="AC187">
        <v>247904.31</v>
      </c>
      <c r="AG187">
        <v>49938.95</v>
      </c>
    </row>
    <row r="188" spans="1:33" x14ac:dyDescent="0.25">
      <c r="A188" t="s">
        <v>2799</v>
      </c>
      <c r="B188">
        <v>711189.3</v>
      </c>
      <c r="C188">
        <v>24770.98</v>
      </c>
      <c r="D188">
        <v>473507.95</v>
      </c>
      <c r="F188">
        <v>1432521.48</v>
      </c>
      <c r="G188">
        <v>290721.36</v>
      </c>
      <c r="J188">
        <v>5325</v>
      </c>
      <c r="M188">
        <v>0</v>
      </c>
      <c r="Q188">
        <v>-114514.92</v>
      </c>
      <c r="R188">
        <v>3600900</v>
      </c>
      <c r="S188">
        <v>1052766.55</v>
      </c>
      <c r="T188">
        <v>4045</v>
      </c>
      <c r="U188">
        <v>1137.1600000000001</v>
      </c>
      <c r="W188">
        <v>1409867.1</v>
      </c>
      <c r="X188">
        <v>92000</v>
      </c>
      <c r="Y188">
        <v>1723040.1</v>
      </c>
      <c r="Z188">
        <v>1920</v>
      </c>
      <c r="AB188">
        <v>663836.19999999995</v>
      </c>
      <c r="AC188">
        <v>310413.64</v>
      </c>
      <c r="AG188">
        <v>85722.5</v>
      </c>
    </row>
    <row r="189" spans="1:33" x14ac:dyDescent="0.25">
      <c r="A189" t="s">
        <v>2749</v>
      </c>
      <c r="B189">
        <v>307374.87</v>
      </c>
      <c r="C189">
        <v>2840</v>
      </c>
      <c r="D189">
        <v>116999.31</v>
      </c>
      <c r="F189">
        <v>638516.28</v>
      </c>
      <c r="G189">
        <v>88806.91</v>
      </c>
      <c r="K189">
        <v>3000</v>
      </c>
      <c r="M189">
        <v>10778.6</v>
      </c>
      <c r="Q189">
        <v>-1689132.53</v>
      </c>
      <c r="R189">
        <v>2938659.03</v>
      </c>
      <c r="S189">
        <v>1176355.75</v>
      </c>
      <c r="T189">
        <v>31020</v>
      </c>
      <c r="U189">
        <v>623.24</v>
      </c>
      <c r="W189">
        <v>732670.2</v>
      </c>
      <c r="Y189">
        <v>1162450.2</v>
      </c>
      <c r="AB189">
        <v>510949.2</v>
      </c>
      <c r="AC189">
        <v>66484.88</v>
      </c>
      <c r="AG189">
        <v>40412</v>
      </c>
    </row>
    <row r="190" spans="1:33" x14ac:dyDescent="0.25">
      <c r="A190" t="s">
        <v>2750</v>
      </c>
      <c r="B190">
        <v>423113.38</v>
      </c>
      <c r="C190">
        <v>0</v>
      </c>
      <c r="D190">
        <v>482070.75</v>
      </c>
      <c r="F190">
        <v>1665864.3</v>
      </c>
      <c r="G190">
        <v>689924.34</v>
      </c>
      <c r="J190">
        <v>4000</v>
      </c>
      <c r="M190">
        <v>50.7</v>
      </c>
      <c r="Q190">
        <v>2475812.37</v>
      </c>
      <c r="R190">
        <v>514242.15</v>
      </c>
      <c r="S190">
        <v>993466.31</v>
      </c>
      <c r="T190">
        <v>143500</v>
      </c>
      <c r="V190">
        <v>336.52</v>
      </c>
      <c r="W190">
        <v>1473501</v>
      </c>
      <c r="X190">
        <v>75993.02</v>
      </c>
      <c r="Y190">
        <v>1858099.02</v>
      </c>
      <c r="Z190">
        <v>320</v>
      </c>
      <c r="AA190">
        <v>990</v>
      </c>
      <c r="AB190">
        <v>233313.42</v>
      </c>
      <c r="AC190">
        <v>94417.16</v>
      </c>
    </row>
    <row r="191" spans="1:33" x14ac:dyDescent="0.25">
      <c r="A191" t="s">
        <v>2751</v>
      </c>
      <c r="B191">
        <v>533642.89</v>
      </c>
      <c r="C191">
        <v>3788.42</v>
      </c>
      <c r="D191">
        <v>56191.13</v>
      </c>
      <c r="F191">
        <v>1975072.33</v>
      </c>
      <c r="G191">
        <v>481640.28</v>
      </c>
      <c r="J191">
        <v>0</v>
      </c>
      <c r="M191">
        <v>285.38</v>
      </c>
      <c r="Q191">
        <v>-28763.18</v>
      </c>
      <c r="R191">
        <v>2920045.89</v>
      </c>
      <c r="S191">
        <v>1474153.7</v>
      </c>
      <c r="T191">
        <v>393230</v>
      </c>
      <c r="U191">
        <v>464.19</v>
      </c>
      <c r="W191">
        <v>1610207.5</v>
      </c>
      <c r="X191">
        <v>345600</v>
      </c>
      <c r="Y191">
        <v>2285812.5</v>
      </c>
      <c r="Z191">
        <v>6940</v>
      </c>
      <c r="AA191">
        <v>2584</v>
      </c>
      <c r="AB191">
        <v>754235.72</v>
      </c>
      <c r="AC191">
        <v>300336.21000000002</v>
      </c>
    </row>
    <row r="192" spans="1:33" x14ac:dyDescent="0.25">
      <c r="A192" t="s">
        <v>2752</v>
      </c>
      <c r="B192">
        <v>437780.68</v>
      </c>
      <c r="C192">
        <v>5236.41</v>
      </c>
      <c r="D192">
        <v>46779.96</v>
      </c>
      <c r="F192">
        <v>323581.65000000002</v>
      </c>
      <c r="G192">
        <v>296685.48</v>
      </c>
      <c r="J192">
        <v>4000</v>
      </c>
      <c r="M192">
        <v>-47</v>
      </c>
      <c r="Q192">
        <v>-1614215.01</v>
      </c>
      <c r="R192">
        <v>2662416.9900000002</v>
      </c>
      <c r="S192">
        <v>806308.05</v>
      </c>
      <c r="U192">
        <v>2226.44</v>
      </c>
      <c r="W192">
        <v>688887.5</v>
      </c>
      <c r="X192">
        <v>7500</v>
      </c>
      <c r="Y192">
        <v>893131.5</v>
      </c>
      <c r="AB192">
        <v>247210.63</v>
      </c>
      <c r="AC192">
        <v>60663.96</v>
      </c>
      <c r="AG192">
        <v>18006.7</v>
      </c>
    </row>
    <row r="193" spans="1:33" x14ac:dyDescent="0.25">
      <c r="A193" t="s">
        <v>2753</v>
      </c>
      <c r="B193">
        <v>839339.11</v>
      </c>
      <c r="C193">
        <v>0</v>
      </c>
      <c r="D193">
        <v>35239.11</v>
      </c>
      <c r="F193">
        <v>154621.98000000001</v>
      </c>
      <c r="G193">
        <v>329521.14</v>
      </c>
      <c r="J193">
        <v>-49773.07</v>
      </c>
      <c r="M193">
        <v>6510.27</v>
      </c>
      <c r="Q193">
        <v>-1391960.82</v>
      </c>
      <c r="R193">
        <v>2577037.9500000002</v>
      </c>
      <c r="S193">
        <v>1113403.46</v>
      </c>
      <c r="U193">
        <v>1186.25</v>
      </c>
      <c r="W193">
        <v>273674</v>
      </c>
      <c r="X193">
        <v>164670</v>
      </c>
      <c r="Y193">
        <v>754847</v>
      </c>
      <c r="AB193">
        <v>187503.61</v>
      </c>
      <c r="AC193">
        <v>12906.09</v>
      </c>
      <c r="AG193">
        <v>117860</v>
      </c>
    </row>
    <row r="194" spans="1:33" x14ac:dyDescent="0.25">
      <c r="A194" t="s">
        <v>2754</v>
      </c>
      <c r="B194">
        <v>1126717.05</v>
      </c>
      <c r="C194">
        <v>88662</v>
      </c>
      <c r="D194">
        <v>100759.32</v>
      </c>
      <c r="F194">
        <v>320667.69</v>
      </c>
      <c r="G194">
        <v>365083.78</v>
      </c>
      <c r="M194">
        <v>263.35000000000002</v>
      </c>
      <c r="Q194">
        <v>-1134062.27</v>
      </c>
      <c r="R194">
        <v>2987149.95</v>
      </c>
      <c r="S194">
        <v>1218077.53</v>
      </c>
      <c r="T194">
        <v>172810</v>
      </c>
      <c r="U194">
        <v>1145.46</v>
      </c>
      <c r="W194">
        <v>640880</v>
      </c>
      <c r="X194">
        <v>48000</v>
      </c>
      <c r="Y194">
        <v>914786</v>
      </c>
      <c r="Z194">
        <v>32740</v>
      </c>
      <c r="AB194">
        <v>339631.2</v>
      </c>
      <c r="AC194">
        <v>256306.98</v>
      </c>
    </row>
    <row r="195" spans="1:33" x14ac:dyDescent="0.25">
      <c r="A195" t="s">
        <v>2755</v>
      </c>
      <c r="B195">
        <v>580136.53</v>
      </c>
      <c r="C195">
        <v>68502.06</v>
      </c>
      <c r="D195">
        <v>25300</v>
      </c>
      <c r="F195">
        <v>3277689.55</v>
      </c>
      <c r="G195">
        <v>561377.17000000004</v>
      </c>
      <c r="J195">
        <v>0</v>
      </c>
      <c r="M195">
        <v>13550</v>
      </c>
      <c r="Q195">
        <v>1336257.1499999999</v>
      </c>
      <c r="R195">
        <v>2987149.95</v>
      </c>
      <c r="S195">
        <v>1406113.12</v>
      </c>
      <c r="T195">
        <v>45000</v>
      </c>
      <c r="U195">
        <v>789.72</v>
      </c>
      <c r="W195">
        <v>1485440</v>
      </c>
      <c r="X195">
        <v>49600</v>
      </c>
      <c r="Y195">
        <v>1680378</v>
      </c>
      <c r="AB195">
        <v>765849.37</v>
      </c>
      <c r="AC195">
        <v>4724.72</v>
      </c>
      <c r="AG195">
        <v>4602.54</v>
      </c>
    </row>
    <row r="196" spans="1:33" x14ac:dyDescent="0.25">
      <c r="A196" t="s">
        <v>2756</v>
      </c>
      <c r="B196">
        <v>863802.32</v>
      </c>
      <c r="C196">
        <v>7800</v>
      </c>
      <c r="D196">
        <v>65607.75</v>
      </c>
      <c r="F196">
        <v>434176.82</v>
      </c>
      <c r="G196">
        <v>350892.85</v>
      </c>
      <c r="J196">
        <v>0</v>
      </c>
      <c r="M196">
        <v>196.26</v>
      </c>
      <c r="Q196">
        <v>-429932.22</v>
      </c>
      <c r="R196">
        <v>2090614.96</v>
      </c>
      <c r="S196">
        <v>1283154.67</v>
      </c>
      <c r="T196">
        <v>59000</v>
      </c>
      <c r="U196">
        <v>1112.8499999999999</v>
      </c>
      <c r="W196">
        <v>1190149</v>
      </c>
      <c r="X196">
        <v>43600</v>
      </c>
      <c r="Y196">
        <v>1354995</v>
      </c>
      <c r="Z196">
        <v>8160</v>
      </c>
      <c r="AB196">
        <v>715007.65</v>
      </c>
      <c r="AC196">
        <v>157834.13</v>
      </c>
      <c r="AG196">
        <v>1893</v>
      </c>
    </row>
    <row r="197" spans="1:33" x14ac:dyDescent="0.25">
      <c r="A197" t="s">
        <v>2757</v>
      </c>
      <c r="B197">
        <v>1149994.49</v>
      </c>
      <c r="C197">
        <v>553131.96</v>
      </c>
      <c r="D197">
        <v>41368.959999999999</v>
      </c>
      <c r="F197">
        <v>610497.49</v>
      </c>
      <c r="G197">
        <v>598694.23</v>
      </c>
      <c r="L197">
        <v>109</v>
      </c>
      <c r="M197">
        <v>-278.75</v>
      </c>
      <c r="Q197">
        <v>1645297.93</v>
      </c>
      <c r="R197">
        <v>433496.95</v>
      </c>
      <c r="S197">
        <v>3083468.74</v>
      </c>
      <c r="T197">
        <v>385000</v>
      </c>
      <c r="U197">
        <v>968.6</v>
      </c>
      <c r="X197">
        <v>54800</v>
      </c>
      <c r="Y197">
        <v>1569391</v>
      </c>
      <c r="Z197">
        <v>600</v>
      </c>
      <c r="AB197">
        <v>542696.27</v>
      </c>
      <c r="AC197">
        <v>182482</v>
      </c>
      <c r="AG197">
        <v>70000</v>
      </c>
    </row>
    <row r="198" spans="1:33" x14ac:dyDescent="0.25">
      <c r="A198" t="s">
        <v>2758</v>
      </c>
      <c r="B198">
        <v>1239970.1399999999</v>
      </c>
      <c r="C198">
        <v>0</v>
      </c>
      <c r="D198">
        <v>93047.1</v>
      </c>
      <c r="E198">
        <v>0</v>
      </c>
      <c r="F198">
        <v>74213.070000000007</v>
      </c>
      <c r="G198">
        <v>999246.44</v>
      </c>
      <c r="H198">
        <v>0</v>
      </c>
      <c r="I198">
        <v>0</v>
      </c>
      <c r="J198">
        <v>3500</v>
      </c>
      <c r="K198">
        <v>0</v>
      </c>
      <c r="L198">
        <v>0</v>
      </c>
      <c r="M198">
        <v>305</v>
      </c>
      <c r="N198">
        <v>0</v>
      </c>
      <c r="O198">
        <v>0</v>
      </c>
      <c r="P198">
        <v>-8100056.1100000003</v>
      </c>
      <c r="Q198">
        <v>5472626.5199999996</v>
      </c>
      <c r="R198">
        <v>4047651.72</v>
      </c>
      <c r="S198">
        <v>2166822.87</v>
      </c>
      <c r="T198">
        <v>249750</v>
      </c>
      <c r="U198">
        <v>912.92</v>
      </c>
      <c r="W198">
        <v>295500</v>
      </c>
      <c r="Y198">
        <v>790515</v>
      </c>
      <c r="Z198">
        <v>6384</v>
      </c>
      <c r="AB198">
        <v>448206.47</v>
      </c>
      <c r="AC198">
        <v>167668.70000000001</v>
      </c>
      <c r="AG198">
        <v>3000</v>
      </c>
    </row>
    <row r="199" spans="1:33" x14ac:dyDescent="0.25">
      <c r="A199" t="s">
        <v>2759</v>
      </c>
      <c r="B199">
        <v>1001311.28</v>
      </c>
      <c r="C199">
        <v>32180</v>
      </c>
      <c r="D199">
        <v>240858.89</v>
      </c>
      <c r="F199">
        <v>652402.34</v>
      </c>
      <c r="G199">
        <v>133638.62</v>
      </c>
      <c r="J199">
        <v>8900</v>
      </c>
      <c r="M199">
        <v>3362</v>
      </c>
      <c r="P199">
        <v>327749.2</v>
      </c>
      <c r="Q199">
        <v>286684.55</v>
      </c>
      <c r="R199">
        <v>769808.6</v>
      </c>
      <c r="S199">
        <v>1457058.21</v>
      </c>
      <c r="T199">
        <v>186063</v>
      </c>
      <c r="W199">
        <v>702484.3</v>
      </c>
      <c r="X199">
        <v>31200</v>
      </c>
      <c r="Y199">
        <v>946263.3</v>
      </c>
      <c r="AA199">
        <v>8800</v>
      </c>
      <c r="AB199">
        <v>362360.43</v>
      </c>
      <c r="AC199">
        <v>84745</v>
      </c>
    </row>
    <row r="200" spans="1:33" x14ac:dyDescent="0.25">
      <c r="A200" t="s">
        <v>2760</v>
      </c>
      <c r="B200">
        <v>1002575.06</v>
      </c>
      <c r="C200">
        <v>33000</v>
      </c>
      <c r="D200">
        <v>44009.919999999998</v>
      </c>
      <c r="F200">
        <v>1611661.18</v>
      </c>
      <c r="G200">
        <v>231089.66</v>
      </c>
      <c r="J200">
        <v>35500</v>
      </c>
      <c r="L200">
        <v>57679</v>
      </c>
      <c r="M200">
        <v>-2648</v>
      </c>
      <c r="Q200">
        <v>1037012.25</v>
      </c>
      <c r="R200">
        <v>1268762.8700000001</v>
      </c>
      <c r="S200">
        <v>1804936.79</v>
      </c>
      <c r="T200">
        <v>801.88</v>
      </c>
      <c r="V200">
        <v>780640</v>
      </c>
      <c r="W200">
        <v>37632</v>
      </c>
      <c r="Y200">
        <v>399590</v>
      </c>
      <c r="AA200">
        <v>16205</v>
      </c>
      <c r="AB200">
        <v>669989.54</v>
      </c>
      <c r="AC200">
        <v>111009.79</v>
      </c>
    </row>
    <row r="201" spans="1:33" x14ac:dyDescent="0.25">
      <c r="A201" t="s">
        <v>2761</v>
      </c>
      <c r="B201">
        <v>464898.22</v>
      </c>
      <c r="C201">
        <v>28101.3</v>
      </c>
      <c r="D201">
        <v>36967.39</v>
      </c>
      <c r="F201">
        <v>696693.22</v>
      </c>
      <c r="G201">
        <v>179441.23</v>
      </c>
      <c r="J201">
        <v>3500</v>
      </c>
      <c r="M201">
        <v>0</v>
      </c>
      <c r="Q201">
        <v>-1382014.75</v>
      </c>
      <c r="R201">
        <v>2464354.4300000002</v>
      </c>
      <c r="S201">
        <v>946187.32</v>
      </c>
      <c r="U201">
        <v>304.14</v>
      </c>
      <c r="W201">
        <v>341440</v>
      </c>
      <c r="Y201">
        <v>519565</v>
      </c>
      <c r="Z201">
        <v>320</v>
      </c>
      <c r="AA201">
        <v>1944</v>
      </c>
      <c r="AB201">
        <v>189102.39</v>
      </c>
      <c r="AC201">
        <v>125738.39</v>
      </c>
    </row>
    <row r="202" spans="1:33" x14ac:dyDescent="0.25">
      <c r="A202" t="s">
        <v>2762</v>
      </c>
      <c r="B202">
        <v>1123671.46</v>
      </c>
      <c r="C202">
        <v>3480</v>
      </c>
      <c r="D202">
        <v>129323.85</v>
      </c>
      <c r="F202">
        <v>1108448.79</v>
      </c>
      <c r="G202">
        <v>-40963.75</v>
      </c>
      <c r="J202">
        <v>-3420</v>
      </c>
      <c r="M202">
        <v>-583</v>
      </c>
      <c r="P202">
        <v>-759421.69</v>
      </c>
      <c r="Q202">
        <v>800763.73</v>
      </c>
      <c r="S202">
        <v>1236828.82</v>
      </c>
      <c r="V202">
        <v>1036160</v>
      </c>
      <c r="W202">
        <v>37272</v>
      </c>
      <c r="Y202">
        <v>278747</v>
      </c>
      <c r="AA202">
        <v>1136</v>
      </c>
      <c r="AB202">
        <v>271859.37</v>
      </c>
      <c r="AC202">
        <v>94394.16</v>
      </c>
    </row>
    <row r="203" spans="1:33" x14ac:dyDescent="0.25">
      <c r="A203" t="s">
        <v>2763</v>
      </c>
      <c r="B203">
        <v>901198.18</v>
      </c>
      <c r="C203">
        <v>1900</v>
      </c>
      <c r="D203">
        <v>4679.95</v>
      </c>
      <c r="F203">
        <v>209572.42</v>
      </c>
      <c r="G203">
        <v>259793</v>
      </c>
      <c r="J203">
        <v>8000</v>
      </c>
      <c r="M203">
        <v>0</v>
      </c>
      <c r="Q203">
        <v>-1603002.45</v>
      </c>
      <c r="R203">
        <v>2328715.77</v>
      </c>
      <c r="S203">
        <v>994806.3</v>
      </c>
      <c r="T203">
        <v>344600</v>
      </c>
      <c r="U203">
        <v>583.21</v>
      </c>
      <c r="W203">
        <v>834960</v>
      </c>
      <c r="Y203">
        <v>894596</v>
      </c>
      <c r="Z203">
        <v>480</v>
      </c>
      <c r="AA203">
        <v>21892</v>
      </c>
      <c r="AB203">
        <v>303213.3</v>
      </c>
      <c r="AC203">
        <v>54600.62</v>
      </c>
    </row>
    <row r="204" spans="1:33" x14ac:dyDescent="0.25">
      <c r="A204" t="s">
        <v>2764</v>
      </c>
      <c r="B204">
        <v>1911590.92</v>
      </c>
      <c r="C204">
        <v>0</v>
      </c>
      <c r="D204">
        <v>133340.53</v>
      </c>
      <c r="F204">
        <v>2243446.16</v>
      </c>
      <c r="G204">
        <v>280952.65999999997</v>
      </c>
      <c r="M204">
        <v>0</v>
      </c>
      <c r="Q204">
        <v>-559766.5</v>
      </c>
      <c r="R204">
        <v>4119895.74</v>
      </c>
      <c r="S204">
        <v>1509501.71</v>
      </c>
      <c r="T204">
        <v>285237</v>
      </c>
      <c r="U204">
        <v>1402.31</v>
      </c>
      <c r="W204">
        <v>842210.4</v>
      </c>
      <c r="X204">
        <v>108350</v>
      </c>
      <c r="Y204">
        <v>1190274.3999999999</v>
      </c>
      <c r="AA204">
        <v>4000</v>
      </c>
      <c r="AB204">
        <v>266656.15000000002</v>
      </c>
      <c r="AC204">
        <v>54639.839999999997</v>
      </c>
    </row>
    <row r="205" spans="1:33" x14ac:dyDescent="0.25">
      <c r="A205" t="s">
        <v>2788</v>
      </c>
      <c r="B205">
        <v>1359696.51</v>
      </c>
      <c r="C205">
        <v>0</v>
      </c>
      <c r="D205">
        <v>285288.82</v>
      </c>
      <c r="F205">
        <v>399520.59</v>
      </c>
      <c r="G205">
        <v>-47782.67</v>
      </c>
      <c r="J205">
        <v>36129</v>
      </c>
      <c r="M205">
        <v>354</v>
      </c>
      <c r="Q205">
        <v>-1682110.43</v>
      </c>
      <c r="R205">
        <v>2992215.82</v>
      </c>
      <c r="S205">
        <v>1246245.26</v>
      </c>
      <c r="T205">
        <v>200665</v>
      </c>
      <c r="U205">
        <v>3169.15</v>
      </c>
      <c r="W205">
        <v>1057362</v>
      </c>
      <c r="Y205">
        <v>1280634</v>
      </c>
      <c r="Z205">
        <v>1040</v>
      </c>
      <c r="AA205">
        <v>16800</v>
      </c>
      <c r="AB205">
        <v>84393.33</v>
      </c>
      <c r="AC205">
        <v>164839.22</v>
      </c>
    </row>
    <row r="206" spans="1:33" x14ac:dyDescent="0.25">
      <c r="A206" t="s">
        <v>2800</v>
      </c>
      <c r="B206">
        <v>627521.78</v>
      </c>
      <c r="C206">
        <v>31297.5</v>
      </c>
      <c r="D206">
        <v>173508.84</v>
      </c>
      <c r="F206">
        <v>1073003.49</v>
      </c>
      <c r="G206">
        <v>200669.87</v>
      </c>
      <c r="J206">
        <v>0</v>
      </c>
      <c r="Q206">
        <v>751825.18</v>
      </c>
      <c r="R206">
        <v>889745.48</v>
      </c>
      <c r="S206">
        <v>1065327.4099999999</v>
      </c>
      <c r="X206">
        <v>337.55</v>
      </c>
      <c r="Y206">
        <v>74639</v>
      </c>
      <c r="Z206">
        <v>160</v>
      </c>
      <c r="AA206">
        <v>1000</v>
      </c>
      <c r="AB206">
        <v>274110.7</v>
      </c>
      <c r="AC206">
        <v>21748.13</v>
      </c>
    </row>
    <row r="207" spans="1:33" x14ac:dyDescent="0.25">
      <c r="A207" t="s">
        <v>2765</v>
      </c>
      <c r="B207">
        <v>878095.57</v>
      </c>
      <c r="C207">
        <v>25901</v>
      </c>
      <c r="D207">
        <v>63993.18</v>
      </c>
      <c r="F207">
        <v>1705333.67</v>
      </c>
      <c r="G207">
        <v>230404.82</v>
      </c>
      <c r="M207">
        <v>0</v>
      </c>
      <c r="Q207">
        <v>1859638.48</v>
      </c>
      <c r="R207">
        <v>574807.30000000005</v>
      </c>
      <c r="S207">
        <v>1730295.07</v>
      </c>
      <c r="U207">
        <v>692.02</v>
      </c>
      <c r="W207">
        <v>1327109.8999999999</v>
      </c>
      <c r="X207">
        <v>109667.84</v>
      </c>
      <c r="Y207">
        <v>1578646.74</v>
      </c>
      <c r="Z207">
        <v>7700</v>
      </c>
      <c r="AB207">
        <v>348919.81</v>
      </c>
      <c r="AC207">
        <v>200147.7</v>
      </c>
      <c r="AG207">
        <v>287767</v>
      </c>
    </row>
    <row r="208" spans="1:33" x14ac:dyDescent="0.25">
      <c r="A208" t="s">
        <v>2766</v>
      </c>
      <c r="B208">
        <v>600398.38</v>
      </c>
      <c r="C208">
        <v>24432</v>
      </c>
      <c r="D208">
        <v>85108.52</v>
      </c>
      <c r="F208">
        <v>762769.51</v>
      </c>
      <c r="G208">
        <v>207582.51</v>
      </c>
      <c r="J208">
        <v>22170</v>
      </c>
      <c r="M208">
        <v>-661</v>
      </c>
      <c r="Q208">
        <v>-960217.59</v>
      </c>
      <c r="R208">
        <v>2085517.75</v>
      </c>
      <c r="S208">
        <v>1336569.71</v>
      </c>
      <c r="U208">
        <v>420.05</v>
      </c>
      <c r="W208">
        <v>418263.5</v>
      </c>
      <c r="X208">
        <v>201637</v>
      </c>
      <c r="Y208">
        <v>698074.5</v>
      </c>
      <c r="AB208">
        <v>384327.81</v>
      </c>
      <c r="AC208">
        <v>76754.649999999994</v>
      </c>
      <c r="AG208">
        <v>39000</v>
      </c>
    </row>
    <row r="209" spans="1:33" x14ac:dyDescent="0.25">
      <c r="A209" t="s">
        <v>2767</v>
      </c>
      <c r="B209">
        <v>1879671.89</v>
      </c>
      <c r="C209">
        <v>126265</v>
      </c>
      <c r="D209">
        <v>141020.59</v>
      </c>
      <c r="F209">
        <v>696201.73</v>
      </c>
      <c r="G209">
        <v>1121490.03</v>
      </c>
      <c r="J209">
        <v>0</v>
      </c>
      <c r="M209">
        <v>0</v>
      </c>
      <c r="Q209">
        <v>-469426.4</v>
      </c>
      <c r="R209">
        <v>2982894.62</v>
      </c>
      <c r="S209">
        <v>1806601.94</v>
      </c>
      <c r="T209">
        <v>45400</v>
      </c>
      <c r="U209">
        <v>1764.1</v>
      </c>
      <c r="W209">
        <v>2312516</v>
      </c>
      <c r="X209">
        <v>1074037</v>
      </c>
      <c r="Y209">
        <v>2634939</v>
      </c>
      <c r="AA209">
        <v>18425</v>
      </c>
      <c r="AB209">
        <v>365472.73</v>
      </c>
      <c r="AC209">
        <v>231331.29</v>
      </c>
      <c r="AD209">
        <v>60000</v>
      </c>
      <c r="AG209">
        <v>148204</v>
      </c>
    </row>
    <row r="210" spans="1:33" x14ac:dyDescent="0.25">
      <c r="A210" t="s">
        <v>2791</v>
      </c>
      <c r="B210">
        <v>518525.48</v>
      </c>
      <c r="C210">
        <v>64956</v>
      </c>
      <c r="D210">
        <v>35857.61</v>
      </c>
      <c r="F210">
        <v>1961698.98</v>
      </c>
      <c r="G210">
        <v>640855.65</v>
      </c>
      <c r="M210">
        <v>-6830</v>
      </c>
      <c r="Q210">
        <v>547860.67000000004</v>
      </c>
      <c r="R210">
        <v>2454994.11</v>
      </c>
      <c r="S210">
        <v>1265161.32</v>
      </c>
      <c r="U210">
        <v>372.38</v>
      </c>
      <c r="W210">
        <v>750583.2</v>
      </c>
      <c r="X210">
        <v>165200</v>
      </c>
      <c r="Y210">
        <v>952054.2</v>
      </c>
      <c r="Z210">
        <v>10288</v>
      </c>
      <c r="AB210">
        <v>447649.86</v>
      </c>
      <c r="AC210">
        <v>254580.58</v>
      </c>
      <c r="AG210">
        <v>34873.339999999997</v>
      </c>
    </row>
    <row r="211" spans="1:33" x14ac:dyDescent="0.25">
      <c r="A211" t="s">
        <v>2768</v>
      </c>
      <c r="B211">
        <v>1587206.49</v>
      </c>
      <c r="C211">
        <v>372031.74</v>
      </c>
      <c r="D211">
        <v>129006.23</v>
      </c>
      <c r="F211">
        <v>1160782.1000000001</v>
      </c>
      <c r="G211">
        <v>490283.27</v>
      </c>
      <c r="J211">
        <v>41700</v>
      </c>
      <c r="M211">
        <v>2340.25</v>
      </c>
      <c r="Q211">
        <v>208805.78</v>
      </c>
      <c r="R211">
        <v>3281871.5</v>
      </c>
      <c r="S211">
        <v>1386141.7</v>
      </c>
      <c r="T211">
        <v>-65300</v>
      </c>
      <c r="U211">
        <v>1490.99</v>
      </c>
      <c r="W211">
        <v>565820</v>
      </c>
      <c r="X211">
        <v>61200</v>
      </c>
      <c r="Y211">
        <v>855958</v>
      </c>
      <c r="Z211">
        <v>10450</v>
      </c>
      <c r="AB211">
        <v>451050.19</v>
      </c>
      <c r="AC211">
        <v>156723.32</v>
      </c>
      <c r="AE211">
        <v>4753.12</v>
      </c>
    </row>
    <row r="212" spans="1:33" x14ac:dyDescent="0.25">
      <c r="A212" t="s">
        <v>2769</v>
      </c>
      <c r="B212">
        <v>959719.83</v>
      </c>
      <c r="C212">
        <v>27071</v>
      </c>
      <c r="D212">
        <v>417925.02</v>
      </c>
      <c r="F212">
        <v>678340.93</v>
      </c>
      <c r="G212">
        <v>515449.72</v>
      </c>
      <c r="M212">
        <v>0</v>
      </c>
      <c r="P212">
        <v>26928</v>
      </c>
      <c r="Q212">
        <v>-48387.360000000001</v>
      </c>
      <c r="R212">
        <v>1463394.66</v>
      </c>
      <c r="S212">
        <v>1217435.6299999999</v>
      </c>
      <c r="T212">
        <v>28320</v>
      </c>
      <c r="U212">
        <v>680.14</v>
      </c>
      <c r="W212">
        <v>977290</v>
      </c>
      <c r="X212">
        <v>790710.84</v>
      </c>
      <c r="Y212">
        <v>1302835</v>
      </c>
      <c r="Z212">
        <v>1840</v>
      </c>
      <c r="AB212">
        <v>170236.73</v>
      </c>
      <c r="AC212">
        <v>95763.68</v>
      </c>
      <c r="AE212">
        <v>0</v>
      </c>
    </row>
    <row r="213" spans="1:33" x14ac:dyDescent="0.25">
      <c r="A213" t="s">
        <v>2770</v>
      </c>
      <c r="B213">
        <v>1065009.78</v>
      </c>
      <c r="C213">
        <v>190944.68</v>
      </c>
      <c r="D213">
        <v>38468.269999999997</v>
      </c>
      <c r="F213">
        <v>1605894.42</v>
      </c>
      <c r="G213">
        <v>185840.2</v>
      </c>
      <c r="M213">
        <v>-2405.63</v>
      </c>
      <c r="R213">
        <v>2681365.84</v>
      </c>
      <c r="S213">
        <v>1319185.2</v>
      </c>
      <c r="T213">
        <v>121600</v>
      </c>
      <c r="U213">
        <v>887.65</v>
      </c>
      <c r="W213">
        <v>1049720</v>
      </c>
      <c r="Y213">
        <v>1373811</v>
      </c>
      <c r="AB213">
        <v>249544.36</v>
      </c>
      <c r="AC213">
        <v>118187.76</v>
      </c>
      <c r="AE213">
        <v>10981.32</v>
      </c>
      <c r="AG213">
        <v>21000</v>
      </c>
    </row>
    <row r="214" spans="1:33" x14ac:dyDescent="0.25">
      <c r="A214" t="s">
        <v>2771</v>
      </c>
      <c r="B214">
        <v>1520649.47</v>
      </c>
      <c r="C214">
        <v>56143.86</v>
      </c>
      <c r="D214">
        <v>199979.32</v>
      </c>
      <c r="F214">
        <v>468263.87</v>
      </c>
      <c r="G214">
        <v>1021633.76</v>
      </c>
      <c r="J214">
        <v>13628</v>
      </c>
      <c r="M214">
        <v>1087.8</v>
      </c>
      <c r="Q214">
        <v>-2556891</v>
      </c>
      <c r="R214">
        <v>5060758.04</v>
      </c>
      <c r="S214">
        <v>2518737.4700000002</v>
      </c>
      <c r="T214">
        <v>46700</v>
      </c>
      <c r="U214">
        <v>1239.02</v>
      </c>
      <c r="W214">
        <v>1421230</v>
      </c>
      <c r="Y214">
        <v>1946054</v>
      </c>
      <c r="Z214">
        <v>42000</v>
      </c>
      <c r="AB214">
        <v>630056.25</v>
      </c>
      <c r="AC214">
        <v>144251.44</v>
      </c>
      <c r="AE214">
        <v>1438.64</v>
      </c>
      <c r="AG214">
        <v>3920</v>
      </c>
    </row>
    <row r="215" spans="1:33" x14ac:dyDescent="0.25">
      <c r="A215" t="s">
        <v>2792</v>
      </c>
      <c r="B215">
        <v>889933.08</v>
      </c>
      <c r="C215">
        <v>16065.78</v>
      </c>
      <c r="D215">
        <v>92248.25</v>
      </c>
      <c r="F215">
        <v>139149.35</v>
      </c>
      <c r="G215">
        <v>437978.98</v>
      </c>
      <c r="J215">
        <v>0</v>
      </c>
      <c r="M215">
        <v>817.55</v>
      </c>
      <c r="Q215">
        <v>-662450.73</v>
      </c>
      <c r="R215">
        <v>1741122.88</v>
      </c>
      <c r="S215">
        <v>1006304.23</v>
      </c>
      <c r="U215">
        <v>723.34</v>
      </c>
      <c r="W215">
        <v>377010</v>
      </c>
      <c r="X215">
        <v>131190</v>
      </c>
      <c r="Y215">
        <v>498013.82</v>
      </c>
      <c r="Z215">
        <v>1140</v>
      </c>
      <c r="AB215">
        <v>210581.72</v>
      </c>
      <c r="AC215">
        <v>98980.82</v>
      </c>
      <c r="AE215">
        <v>562.72</v>
      </c>
    </row>
    <row r="216" spans="1:33" x14ac:dyDescent="0.25">
      <c r="A216" t="s">
        <v>2636</v>
      </c>
      <c r="B216">
        <v>607845.97</v>
      </c>
      <c r="C216">
        <v>58427.25</v>
      </c>
      <c r="D216">
        <v>25939.42</v>
      </c>
      <c r="E216">
        <v>0</v>
      </c>
      <c r="F216">
        <v>620462.46</v>
      </c>
      <c r="G216">
        <v>474693.4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7703.08</v>
      </c>
      <c r="N216">
        <v>0</v>
      </c>
      <c r="O216">
        <v>1752</v>
      </c>
      <c r="P216">
        <v>0</v>
      </c>
      <c r="Q216">
        <v>-1648201.72</v>
      </c>
      <c r="R216">
        <v>3760347.17</v>
      </c>
      <c r="S216">
        <v>1180308.08</v>
      </c>
      <c r="T216">
        <v>337160</v>
      </c>
      <c r="U216">
        <v>972.44</v>
      </c>
      <c r="W216">
        <v>864473.95</v>
      </c>
      <c r="X216">
        <v>209216.99</v>
      </c>
      <c r="Y216">
        <v>1108500.95</v>
      </c>
      <c r="AB216">
        <v>1126122.3799999999</v>
      </c>
      <c r="AC216">
        <v>273975.15999999997</v>
      </c>
      <c r="AF216">
        <v>0</v>
      </c>
      <c r="AG216">
        <v>42827</v>
      </c>
    </row>
    <row r="217" spans="1:33" x14ac:dyDescent="0.25">
      <c r="A217" t="s">
        <v>2639</v>
      </c>
      <c r="B217">
        <v>698063.19</v>
      </c>
      <c r="C217">
        <v>35010</v>
      </c>
      <c r="D217">
        <v>18983.05</v>
      </c>
      <c r="F217">
        <v>-95437.37</v>
      </c>
      <c r="G217">
        <v>250485.82</v>
      </c>
      <c r="J217">
        <v>2800</v>
      </c>
      <c r="M217">
        <v>2538.2600000000002</v>
      </c>
      <c r="Q217">
        <v>-1408380.61</v>
      </c>
      <c r="R217">
        <v>2267172.48</v>
      </c>
      <c r="S217">
        <v>765517.8</v>
      </c>
      <c r="T217">
        <v>111330</v>
      </c>
      <c r="U217">
        <v>895.23</v>
      </c>
      <c r="W217">
        <v>566592</v>
      </c>
      <c r="X217">
        <v>23990</v>
      </c>
      <c r="Y217">
        <v>747193</v>
      </c>
      <c r="AB217">
        <v>387108.66</v>
      </c>
      <c r="AC217">
        <v>78946</v>
      </c>
      <c r="AF217">
        <v>68425.41</v>
      </c>
      <c r="AG217">
        <v>477.4</v>
      </c>
    </row>
    <row r="218" spans="1:33" x14ac:dyDescent="0.25">
      <c r="A218" t="s">
        <v>2640</v>
      </c>
      <c r="B218">
        <v>317437.31</v>
      </c>
      <c r="C218">
        <v>19521.75</v>
      </c>
      <c r="D218">
        <v>108689.19</v>
      </c>
      <c r="F218">
        <v>222936.08</v>
      </c>
      <c r="G218">
        <v>348611.92</v>
      </c>
      <c r="J218">
        <v>38952</v>
      </c>
      <c r="M218">
        <v>52037.17</v>
      </c>
      <c r="O218">
        <v>1815</v>
      </c>
      <c r="Q218">
        <v>-1052181.5900000001</v>
      </c>
      <c r="R218">
        <v>1878069.39</v>
      </c>
      <c r="S218">
        <v>856524.25</v>
      </c>
      <c r="T218">
        <v>124750</v>
      </c>
      <c r="U218">
        <v>569.65</v>
      </c>
      <c r="W218">
        <v>1172207.5</v>
      </c>
      <c r="X218">
        <v>31940</v>
      </c>
      <c r="Y218">
        <v>1341012.8999999999</v>
      </c>
      <c r="AB218">
        <v>456306.97</v>
      </c>
      <c r="AC218">
        <v>31584</v>
      </c>
      <c r="AG218">
        <v>66493.25</v>
      </c>
    </row>
    <row r="219" spans="1:33" x14ac:dyDescent="0.25">
      <c r="A219" t="s">
        <v>2644</v>
      </c>
      <c r="B219">
        <v>504022.19</v>
      </c>
      <c r="C219">
        <v>77040.28</v>
      </c>
      <c r="D219">
        <v>136335.18</v>
      </c>
      <c r="F219">
        <v>11</v>
      </c>
      <c r="G219">
        <v>634874.48</v>
      </c>
      <c r="J219">
        <v>0</v>
      </c>
      <c r="M219">
        <v>1608.3</v>
      </c>
      <c r="O219">
        <v>18680</v>
      </c>
      <c r="Q219">
        <v>-2325004.64</v>
      </c>
      <c r="R219">
        <v>4524693.96</v>
      </c>
      <c r="S219">
        <v>1543850.32</v>
      </c>
      <c r="U219">
        <v>1141.3900000000001</v>
      </c>
      <c r="W219">
        <v>1862838.4</v>
      </c>
      <c r="X219">
        <v>1277575.8500000001</v>
      </c>
      <c r="Y219">
        <v>2806591.6</v>
      </c>
      <c r="Z219">
        <v>29655</v>
      </c>
      <c r="AB219">
        <v>1850129.4</v>
      </c>
      <c r="AC219">
        <v>275630.71000000002</v>
      </c>
      <c r="AG219">
        <v>329468.74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R219"/>
  <sheetViews>
    <sheetView topLeftCell="E1" zoomScale="98" zoomScaleNormal="98" workbookViewId="0">
      <pane ySplit="3" topLeftCell="A73" activePane="bottomLeft" state="frozen"/>
      <selection pane="bottomLeft" activeCell="P79" sqref="P79"/>
    </sheetView>
  </sheetViews>
  <sheetFormatPr defaultColWidth="9" defaultRowHeight="13.8" x14ac:dyDescent="0.25"/>
  <cols>
    <col min="1" max="1" width="6.69921875" style="232" bestFit="1" customWidth="1"/>
    <col min="2" max="2" width="14.59765625" style="232" customWidth="1"/>
    <col min="3" max="3" width="7.5" style="232" bestFit="1" customWidth="1"/>
    <col min="4" max="4" width="44.59765625" style="232" bestFit="1" customWidth="1"/>
    <col min="5" max="5" width="35" customWidth="1"/>
    <col min="6" max="9" width="8.796875" style="297"/>
    <col min="10" max="13" width="8.796875"/>
    <col min="14" max="14" width="16.296875" style="297" bestFit="1" customWidth="1"/>
    <col min="15" max="18" width="8.796875" style="297"/>
    <col min="19" max="22" width="8.796875"/>
    <col min="23" max="28" width="8.796875" style="297"/>
    <col min="29" max="38" width="8.796875"/>
    <col min="39" max="39" width="16.3984375" style="242" customWidth="1"/>
    <col min="40" max="40" width="15.8984375" style="264" bestFit="1" customWidth="1"/>
    <col min="41" max="41" width="17.3984375" style="258" bestFit="1" customWidth="1"/>
    <col min="42" max="42" width="17.59765625" style="260" bestFit="1" customWidth="1"/>
    <col min="43" max="43" width="19.09765625" style="261" bestFit="1" customWidth="1"/>
    <col min="44" max="44" width="14.59765625" style="265" bestFit="1" customWidth="1"/>
    <col min="45" max="16384" width="9" style="267"/>
  </cols>
  <sheetData>
    <row r="1" spans="1:4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2583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2803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2584</v>
      </c>
      <c r="AI1" t="s">
        <v>2585</v>
      </c>
      <c r="AJ1" t="s">
        <v>2586</v>
      </c>
      <c r="AK1" t="s">
        <v>2467</v>
      </c>
      <c r="AL1" t="s">
        <v>2587</v>
      </c>
      <c r="AM1" s="242" t="s">
        <v>6</v>
      </c>
      <c r="AN1" s="243" t="s">
        <v>7</v>
      </c>
      <c r="AO1" s="258" t="s">
        <v>8</v>
      </c>
      <c r="AP1" s="259" t="s">
        <v>9</v>
      </c>
      <c r="AQ1" s="245" t="s">
        <v>10</v>
      </c>
      <c r="AR1" s="247" t="s">
        <v>11</v>
      </c>
    </row>
    <row r="2" spans="1:44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2588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2804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2589</v>
      </c>
      <c r="AI2" t="s">
        <v>2590</v>
      </c>
      <c r="AJ2" t="s">
        <v>2591</v>
      </c>
      <c r="AK2" t="s">
        <v>2495</v>
      </c>
      <c r="AL2" t="s">
        <v>2592</v>
      </c>
      <c r="AN2" s="243"/>
      <c r="AR2" s="244"/>
    </row>
    <row r="3" spans="1:44" x14ac:dyDescent="0.25">
      <c r="B3" s="232" t="s">
        <v>43</v>
      </c>
      <c r="E3" t="s">
        <v>2496</v>
      </c>
      <c r="F3" s="297">
        <v>181902366.05000001</v>
      </c>
      <c r="G3" s="297">
        <v>26775811.059999999</v>
      </c>
      <c r="H3" s="297">
        <v>43690441.649999999</v>
      </c>
      <c r="I3" s="297">
        <v>0</v>
      </c>
      <c r="J3">
        <v>143071546.05000001</v>
      </c>
      <c r="K3">
        <v>96399774.340000004</v>
      </c>
      <c r="L3">
        <v>0</v>
      </c>
      <c r="M3">
        <v>0</v>
      </c>
      <c r="N3" s="297">
        <v>2562068.06</v>
      </c>
      <c r="O3" s="297">
        <v>37354.5</v>
      </c>
      <c r="P3" s="297">
        <v>2704750.2</v>
      </c>
      <c r="Q3" s="297">
        <v>1706013.88</v>
      </c>
      <c r="R3" s="297">
        <v>0</v>
      </c>
      <c r="S3">
        <v>9695970.4499999993</v>
      </c>
      <c r="T3">
        <v>-15041118.359999999</v>
      </c>
      <c r="U3">
        <v>-67685757.439999998</v>
      </c>
      <c r="V3">
        <v>504022754.88999999</v>
      </c>
      <c r="W3" s="297">
        <v>293917466.42000002</v>
      </c>
      <c r="X3" s="297">
        <v>17194123.41</v>
      </c>
      <c r="Y3" s="297">
        <v>210149.1</v>
      </c>
      <c r="Z3" s="297">
        <v>1817886.07</v>
      </c>
      <c r="AA3" s="297">
        <v>252398041.74000001</v>
      </c>
      <c r="AB3" s="297">
        <v>39603060.759999998</v>
      </c>
      <c r="AC3">
        <v>328525651.81999999</v>
      </c>
      <c r="AD3">
        <v>974660.58</v>
      </c>
      <c r="AE3">
        <v>241079</v>
      </c>
      <c r="AF3">
        <v>118160687.2</v>
      </c>
      <c r="AG3">
        <v>32751035.34</v>
      </c>
      <c r="AH3">
        <v>2656120</v>
      </c>
      <c r="AI3">
        <v>398328.26</v>
      </c>
      <c r="AJ3">
        <v>172660.85</v>
      </c>
      <c r="AK3">
        <v>16051505.91</v>
      </c>
      <c r="AL3">
        <v>72154</v>
      </c>
      <c r="AM3" s="242">
        <f t="shared" ref="AM3:AR3" si="0">SUM(AM4:AM85)</f>
        <v>94799855.760000035</v>
      </c>
      <c r="AN3" s="243">
        <f t="shared" si="0"/>
        <v>2612300.5300000003</v>
      </c>
      <c r="AO3" s="258">
        <f t="shared" si="0"/>
        <v>92187555.230000034</v>
      </c>
      <c r="AP3" s="260" t="e">
        <f t="shared" si="0"/>
        <v>#REF!</v>
      </c>
      <c r="AQ3" s="261" t="e">
        <f t="shared" si="0"/>
        <v>#REF!</v>
      </c>
      <c r="AR3" s="244" t="e">
        <f t="shared" si="0"/>
        <v>#REF!</v>
      </c>
    </row>
    <row r="4" spans="1:44" x14ac:dyDescent="0.25">
      <c r="D4" s="232" t="s">
        <v>12</v>
      </c>
      <c r="AM4" s="242">
        <f t="shared" ref="AM4:AM9" si="1">SUM(S4:U4)</f>
        <v>0</v>
      </c>
      <c r="AN4" s="249">
        <f t="shared" ref="AN4:AN9" si="2">SUM(X4:AL4)</f>
        <v>0</v>
      </c>
      <c r="AO4" s="262">
        <f>AM4-AN4</f>
        <v>0</v>
      </c>
      <c r="AP4" s="263" t="e">
        <f>SUM(#REF!)</f>
        <v>#REF!</v>
      </c>
      <c r="AQ4" s="250" t="e">
        <f>SUM(#REF!)</f>
        <v>#REF!</v>
      </c>
      <c r="AR4" s="244" t="e">
        <f>AP4-AQ4</f>
        <v>#REF!</v>
      </c>
    </row>
    <row r="5" spans="1:44" x14ac:dyDescent="0.25">
      <c r="D5" s="232" t="s">
        <v>1402</v>
      </c>
      <c r="AM5" s="242">
        <f t="shared" si="1"/>
        <v>0</v>
      </c>
      <c r="AN5" s="249">
        <f t="shared" si="2"/>
        <v>0</v>
      </c>
      <c r="AO5" s="262">
        <f t="shared" ref="AO5:AO9" si="3">AM5-AN5</f>
        <v>0</v>
      </c>
      <c r="AP5" s="263" t="e">
        <f>SUM(#REF!)</f>
        <v>#REF!</v>
      </c>
      <c r="AQ5" s="250" t="e">
        <f>SUM(#REF!)</f>
        <v>#REF!</v>
      </c>
      <c r="AR5" s="244" t="e">
        <f t="shared" ref="AR5:AR67" si="4">AP5-AQ5</f>
        <v>#REF!</v>
      </c>
    </row>
    <row r="6" spans="1:44" x14ac:dyDescent="0.25">
      <c r="D6" s="232" t="s">
        <v>13</v>
      </c>
      <c r="AM6" s="242">
        <f t="shared" si="1"/>
        <v>0</v>
      </c>
      <c r="AN6" s="249">
        <f t="shared" si="2"/>
        <v>0</v>
      </c>
      <c r="AO6" s="262">
        <f t="shared" si="3"/>
        <v>0</v>
      </c>
      <c r="AP6" s="263" t="e">
        <f>SUM(#REF!)</f>
        <v>#REF!</v>
      </c>
      <c r="AQ6" s="250" t="e">
        <f>SUM(#REF!)</f>
        <v>#REF!</v>
      </c>
      <c r="AR6" s="244" t="e">
        <f t="shared" si="4"/>
        <v>#REF!</v>
      </c>
    </row>
    <row r="7" spans="1:44" x14ac:dyDescent="0.25">
      <c r="D7" s="232" t="s">
        <v>14</v>
      </c>
      <c r="AM7" s="242">
        <f t="shared" si="1"/>
        <v>0</v>
      </c>
      <c r="AN7" s="249">
        <f t="shared" si="2"/>
        <v>0</v>
      </c>
      <c r="AO7" s="262">
        <f t="shared" si="3"/>
        <v>0</v>
      </c>
      <c r="AP7" s="263" t="e">
        <f>SUM(#REF!)</f>
        <v>#REF!</v>
      </c>
      <c r="AQ7" s="250" t="e">
        <f>SUM(#REF!)</f>
        <v>#REF!</v>
      </c>
      <c r="AR7" s="244" t="e">
        <f t="shared" si="4"/>
        <v>#REF!</v>
      </c>
    </row>
    <row r="8" spans="1:44" x14ac:dyDescent="0.25">
      <c r="D8" s="232" t="s">
        <v>15</v>
      </c>
      <c r="AM8" s="242">
        <f t="shared" si="1"/>
        <v>0</v>
      </c>
      <c r="AN8" s="249">
        <f t="shared" si="2"/>
        <v>0</v>
      </c>
      <c r="AO8" s="262">
        <f t="shared" si="3"/>
        <v>0</v>
      </c>
      <c r="AP8" s="263" t="e">
        <f>SUM(#REF!)</f>
        <v>#REF!</v>
      </c>
      <c r="AQ8" s="250" t="e">
        <f>SUM(#REF!)</f>
        <v>#REF!</v>
      </c>
      <c r="AR8" s="244" t="e">
        <f t="shared" si="4"/>
        <v>#REF!</v>
      </c>
    </row>
    <row r="9" spans="1:44" ht="14.4" thickBot="1" x14ac:dyDescent="0.3">
      <c r="D9" s="232" t="s">
        <v>16</v>
      </c>
      <c r="AM9" s="242">
        <f t="shared" si="1"/>
        <v>0</v>
      </c>
      <c r="AN9" s="249">
        <f t="shared" si="2"/>
        <v>0</v>
      </c>
      <c r="AO9" s="262">
        <f t="shared" si="3"/>
        <v>0</v>
      </c>
      <c r="AP9" s="263" t="e">
        <f>SUM(#REF!)</f>
        <v>#REF!</v>
      </c>
      <c r="AQ9" s="250" t="e">
        <f>SUM(#REF!)</f>
        <v>#REF!</v>
      </c>
      <c r="AR9" s="244" t="e">
        <f t="shared" si="4"/>
        <v>#REF!</v>
      </c>
    </row>
    <row r="10" spans="1:44" ht="14.4" thickBot="1" x14ac:dyDescent="0.3">
      <c r="A10" s="232" t="s">
        <v>288</v>
      </c>
      <c r="B10" s="232" t="s">
        <v>29</v>
      </c>
      <c r="C10" s="269">
        <v>6923</v>
      </c>
      <c r="D10" s="270" t="s">
        <v>1403</v>
      </c>
      <c r="E10" t="s">
        <v>2593</v>
      </c>
      <c r="F10" s="297">
        <v>1092844.17</v>
      </c>
      <c r="G10" s="297">
        <v>33080</v>
      </c>
      <c r="H10" s="297">
        <v>929295.62</v>
      </c>
      <c r="J10">
        <v>89702</v>
      </c>
      <c r="K10">
        <v>1029711.41</v>
      </c>
      <c r="N10" s="297">
        <v>20772</v>
      </c>
      <c r="O10" s="297">
        <v>1044</v>
      </c>
      <c r="Q10" s="297">
        <v>0</v>
      </c>
      <c r="U10">
        <v>448185.69</v>
      </c>
      <c r="V10">
        <v>1691218.36</v>
      </c>
      <c r="W10" s="297">
        <v>1579298.61</v>
      </c>
      <c r="Y10" s="297">
        <v>1289.33</v>
      </c>
      <c r="AA10" s="297">
        <v>2203135.5</v>
      </c>
      <c r="AB10" s="297">
        <v>399740</v>
      </c>
      <c r="AC10">
        <v>2677151.5</v>
      </c>
      <c r="AD10">
        <v>52650</v>
      </c>
      <c r="AF10">
        <v>580267.17000000004</v>
      </c>
      <c r="AG10">
        <v>243933.07</v>
      </c>
      <c r="AK10">
        <v>29918</v>
      </c>
      <c r="AM10" s="242">
        <f>SUM(F10:I10)</f>
        <v>2055219.79</v>
      </c>
      <c r="AN10" s="249">
        <f>SUM(N10:R10)</f>
        <v>21816</v>
      </c>
      <c r="AO10" s="262">
        <f>AM10-AN10</f>
        <v>2033403.79</v>
      </c>
      <c r="AP10" s="263">
        <f>SUM(W10:AB10)</f>
        <v>4183463.4400000004</v>
      </c>
      <c r="AQ10" s="263">
        <f>SUM(AC10:AL10)</f>
        <v>3583919.7399999998</v>
      </c>
      <c r="AR10" s="244">
        <f t="shared" si="4"/>
        <v>599543.70000000065</v>
      </c>
    </row>
    <row r="11" spans="1:44" ht="14.4" thickBot="1" x14ac:dyDescent="0.3">
      <c r="A11" s="232" t="s">
        <v>288</v>
      </c>
      <c r="B11" s="232" t="s">
        <v>29</v>
      </c>
      <c r="C11" s="269">
        <v>7817</v>
      </c>
      <c r="D11" s="270" t="s">
        <v>797</v>
      </c>
      <c r="E11" t="s">
        <v>2594</v>
      </c>
      <c r="F11" s="297">
        <v>603398.78</v>
      </c>
      <c r="G11" s="297">
        <v>5480.75</v>
      </c>
      <c r="H11" s="297">
        <v>493067.3</v>
      </c>
      <c r="J11">
        <v>373336.26</v>
      </c>
      <c r="K11">
        <v>379979.9</v>
      </c>
      <c r="Q11" s="297">
        <v>0</v>
      </c>
      <c r="U11">
        <v>4634.97</v>
      </c>
      <c r="V11">
        <v>1534772.11</v>
      </c>
      <c r="W11" s="297">
        <v>1847635.33</v>
      </c>
      <c r="Y11" s="297">
        <v>780.71</v>
      </c>
      <c r="AA11" s="297">
        <v>2375239.17</v>
      </c>
      <c r="AB11" s="297">
        <v>260400</v>
      </c>
      <c r="AC11">
        <v>2722182.17</v>
      </c>
      <c r="AD11">
        <v>24570</v>
      </c>
      <c r="AF11">
        <v>911869.43999999994</v>
      </c>
      <c r="AG11">
        <v>68384.320000000007</v>
      </c>
      <c r="AK11">
        <v>18970</v>
      </c>
      <c r="AM11" s="242">
        <f t="shared" ref="AM11:AM74" si="5">SUM(F11:I11)</f>
        <v>1101946.83</v>
      </c>
      <c r="AN11" s="249">
        <f t="shared" ref="AN11:AN74" si="6">SUM(N11:R11)</f>
        <v>0</v>
      </c>
      <c r="AO11" s="262">
        <f t="shared" ref="AO11:AO74" si="7">AM11-AN11</f>
        <v>1101946.83</v>
      </c>
      <c r="AP11" s="263">
        <f t="shared" ref="AP11:AP74" si="8">SUM(W11:AB11)</f>
        <v>4484055.21</v>
      </c>
      <c r="AQ11" s="263">
        <f t="shared" ref="AQ11:AQ74" si="9">SUM(AC11:AL11)</f>
        <v>3745975.9299999997</v>
      </c>
      <c r="AR11" s="244">
        <f t="shared" si="4"/>
        <v>738079.28000000026</v>
      </c>
    </row>
    <row r="12" spans="1:44" ht="14.4" thickBot="1" x14ac:dyDescent="0.3">
      <c r="A12" s="232" t="s">
        <v>288</v>
      </c>
      <c r="B12" s="232" t="s">
        <v>29</v>
      </c>
      <c r="C12" s="269">
        <v>5402</v>
      </c>
      <c r="D12" s="270" t="s">
        <v>798</v>
      </c>
      <c r="E12" t="s">
        <v>2595</v>
      </c>
      <c r="F12" s="297">
        <v>1565106.75</v>
      </c>
      <c r="G12" s="297">
        <v>1900</v>
      </c>
      <c r="H12" s="297">
        <v>566000.81000000006</v>
      </c>
      <c r="J12">
        <v>61234.89</v>
      </c>
      <c r="K12">
        <v>2954631.57</v>
      </c>
      <c r="N12" s="297">
        <v>3850</v>
      </c>
      <c r="Q12" s="297">
        <v>0</v>
      </c>
      <c r="U12">
        <v>4132639.12</v>
      </c>
      <c r="V12">
        <v>1097038.29</v>
      </c>
      <c r="W12" s="297">
        <v>802680.65</v>
      </c>
      <c r="Y12" s="297">
        <v>1789.07</v>
      </c>
      <c r="AA12" s="297">
        <v>1779715.5</v>
      </c>
      <c r="AB12" s="297">
        <v>137000</v>
      </c>
      <c r="AC12">
        <v>2056755.5</v>
      </c>
      <c r="AD12">
        <v>7020</v>
      </c>
      <c r="AF12">
        <v>239561.88</v>
      </c>
      <c r="AG12">
        <v>592085.24</v>
      </c>
      <c r="AK12">
        <v>17272</v>
      </c>
      <c r="AM12" s="242">
        <f t="shared" si="5"/>
        <v>2133007.56</v>
      </c>
      <c r="AN12" s="249">
        <f t="shared" si="6"/>
        <v>3850</v>
      </c>
      <c r="AO12" s="262">
        <f t="shared" si="7"/>
        <v>2129157.56</v>
      </c>
      <c r="AP12" s="263">
        <f t="shared" si="8"/>
        <v>2721185.2199999997</v>
      </c>
      <c r="AQ12" s="263">
        <f t="shared" si="9"/>
        <v>2912694.62</v>
      </c>
      <c r="AR12" s="244">
        <f t="shared" si="4"/>
        <v>-191509.40000000037</v>
      </c>
    </row>
    <row r="13" spans="1:44" ht="14.4" thickBot="1" x14ac:dyDescent="0.3">
      <c r="A13" s="232" t="s">
        <v>288</v>
      </c>
      <c r="B13" s="232" t="s">
        <v>29</v>
      </c>
      <c r="C13" s="269">
        <v>4534</v>
      </c>
      <c r="D13" s="270" t="s">
        <v>799</v>
      </c>
      <c r="E13" t="s">
        <v>2596</v>
      </c>
      <c r="F13" s="297">
        <v>617368.61</v>
      </c>
      <c r="G13" s="297">
        <v>1415.5</v>
      </c>
      <c r="H13" s="297">
        <v>224291.31</v>
      </c>
      <c r="J13">
        <v>1780293.64</v>
      </c>
      <c r="K13">
        <v>225570.25</v>
      </c>
      <c r="N13" s="297">
        <v>7868</v>
      </c>
      <c r="O13" s="297">
        <v>31537</v>
      </c>
      <c r="U13">
        <v>748932.78</v>
      </c>
      <c r="V13">
        <v>1718005.94</v>
      </c>
      <c r="W13" s="297">
        <v>1062844.5900000001</v>
      </c>
      <c r="X13" s="297">
        <v>92200</v>
      </c>
      <c r="Y13" s="297">
        <v>449.79</v>
      </c>
      <c r="AA13" s="297">
        <v>1669796</v>
      </c>
      <c r="AB13" s="297">
        <v>115128</v>
      </c>
      <c r="AC13">
        <v>1966357</v>
      </c>
      <c r="AF13">
        <v>377853.9</v>
      </c>
      <c r="AG13">
        <v>184895.31</v>
      </c>
      <c r="AK13">
        <v>16337</v>
      </c>
      <c r="AM13" s="242">
        <f t="shared" si="5"/>
        <v>843075.41999999993</v>
      </c>
      <c r="AN13" s="249">
        <f t="shared" si="6"/>
        <v>39405</v>
      </c>
      <c r="AO13" s="262">
        <f t="shared" si="7"/>
        <v>803670.41999999993</v>
      </c>
      <c r="AP13" s="263">
        <f t="shared" si="8"/>
        <v>2940418.38</v>
      </c>
      <c r="AQ13" s="263">
        <f t="shared" si="9"/>
        <v>2545443.21</v>
      </c>
      <c r="AR13" s="244">
        <f t="shared" si="4"/>
        <v>394975.16999999993</v>
      </c>
    </row>
    <row r="14" spans="1:44" ht="14.4" thickBot="1" x14ac:dyDescent="0.3">
      <c r="A14" s="232" t="s">
        <v>288</v>
      </c>
      <c r="B14" s="232" t="s">
        <v>29</v>
      </c>
      <c r="C14" s="269">
        <v>8215</v>
      </c>
      <c r="D14" s="270" t="s">
        <v>800</v>
      </c>
      <c r="E14" t="s">
        <v>2597</v>
      </c>
      <c r="F14" s="297">
        <v>875530.5</v>
      </c>
      <c r="G14" s="297">
        <v>75062.009999999995</v>
      </c>
      <c r="H14" s="297">
        <v>687902.61</v>
      </c>
      <c r="J14">
        <v>6</v>
      </c>
      <c r="K14">
        <v>191942.3</v>
      </c>
      <c r="P14" s="297">
        <v>62009.2</v>
      </c>
      <c r="Q14" s="297">
        <v>92</v>
      </c>
      <c r="U14">
        <v>-1003058.05</v>
      </c>
      <c r="V14">
        <v>3950541.16</v>
      </c>
      <c r="W14" s="297">
        <v>2243407.5699999998</v>
      </c>
      <c r="X14" s="297">
        <v>366420</v>
      </c>
      <c r="Y14" s="297">
        <v>996.55</v>
      </c>
      <c r="AA14" s="297">
        <v>1790733.5</v>
      </c>
      <c r="AB14" s="297">
        <v>233971</v>
      </c>
      <c r="AC14">
        <v>2050111.5</v>
      </c>
      <c r="AF14">
        <v>1465671.18</v>
      </c>
      <c r="AG14">
        <v>1606729.89</v>
      </c>
      <c r="AK14">
        <v>24252.91</v>
      </c>
      <c r="AM14" s="242">
        <f t="shared" si="5"/>
        <v>1638495.12</v>
      </c>
      <c r="AN14" s="249">
        <f t="shared" si="6"/>
        <v>62101.2</v>
      </c>
      <c r="AO14" s="262">
        <f t="shared" si="7"/>
        <v>1576393.9200000002</v>
      </c>
      <c r="AP14" s="263">
        <f t="shared" si="8"/>
        <v>4635528.6199999992</v>
      </c>
      <c r="AQ14" s="263">
        <f t="shared" si="9"/>
        <v>5146765.4799999995</v>
      </c>
      <c r="AR14" s="244">
        <f t="shared" si="4"/>
        <v>-511236.86000000034</v>
      </c>
    </row>
    <row r="15" spans="1:44" ht="14.4" thickBot="1" x14ac:dyDescent="0.3">
      <c r="A15" s="232" t="s">
        <v>288</v>
      </c>
      <c r="B15" s="232" t="s">
        <v>29</v>
      </c>
      <c r="C15" s="269">
        <v>8736</v>
      </c>
      <c r="D15" s="270" t="s">
        <v>801</v>
      </c>
      <c r="E15" t="s">
        <v>2598</v>
      </c>
      <c r="F15" s="297">
        <v>1315078.95</v>
      </c>
      <c r="G15" s="297">
        <v>54843.75</v>
      </c>
      <c r="H15" s="297">
        <v>534488.55000000005</v>
      </c>
      <c r="J15">
        <v>538031.73</v>
      </c>
      <c r="K15">
        <v>465281.48</v>
      </c>
      <c r="Q15" s="297">
        <v>434.74</v>
      </c>
      <c r="U15">
        <v>-523333.52</v>
      </c>
      <c r="V15">
        <v>2643840</v>
      </c>
      <c r="W15" s="297">
        <v>2520018.91</v>
      </c>
      <c r="Y15" s="297">
        <v>1133.8900000000001</v>
      </c>
      <c r="AA15" s="297">
        <v>1771240.13</v>
      </c>
      <c r="AB15" s="297">
        <v>512505</v>
      </c>
      <c r="AC15">
        <v>2347785.13</v>
      </c>
      <c r="AE15">
        <v>1600</v>
      </c>
      <c r="AF15">
        <v>874092.72</v>
      </c>
      <c r="AG15">
        <v>272976.71000000002</v>
      </c>
      <c r="AK15">
        <v>36475</v>
      </c>
      <c r="AM15" s="242">
        <f t="shared" si="5"/>
        <v>1904411.25</v>
      </c>
      <c r="AN15" s="249">
        <f t="shared" si="6"/>
        <v>434.74</v>
      </c>
      <c r="AO15" s="262">
        <f t="shared" si="7"/>
        <v>1903976.51</v>
      </c>
      <c r="AP15" s="263">
        <f t="shared" si="8"/>
        <v>4804897.93</v>
      </c>
      <c r="AQ15" s="263">
        <f t="shared" si="9"/>
        <v>3532929.5599999996</v>
      </c>
      <c r="AR15" s="244">
        <f t="shared" si="4"/>
        <v>1271968.3700000001</v>
      </c>
    </row>
    <row r="16" spans="1:44" ht="14.4" thickBot="1" x14ac:dyDescent="0.3">
      <c r="A16" s="232" t="s">
        <v>288</v>
      </c>
      <c r="B16" s="232" t="s">
        <v>29</v>
      </c>
      <c r="C16" s="269">
        <v>4649</v>
      </c>
      <c r="D16" s="270" t="s">
        <v>802</v>
      </c>
      <c r="E16" t="s">
        <v>2599</v>
      </c>
      <c r="F16" s="297">
        <v>577027.06999999995</v>
      </c>
      <c r="G16" s="297">
        <v>14232.6</v>
      </c>
      <c r="H16" s="297">
        <v>254233.44</v>
      </c>
      <c r="J16">
        <v>510962.42</v>
      </c>
      <c r="K16">
        <v>215.98</v>
      </c>
      <c r="Q16" s="297">
        <v>0</v>
      </c>
      <c r="U16">
        <v>-1356354.53</v>
      </c>
      <c r="V16">
        <v>2287723.02</v>
      </c>
      <c r="W16" s="297">
        <v>1431418.6</v>
      </c>
      <c r="Y16" s="297">
        <v>652.38</v>
      </c>
      <c r="AA16" s="297">
        <v>927448</v>
      </c>
      <c r="AB16" s="297">
        <v>278600</v>
      </c>
      <c r="AC16">
        <v>1328842</v>
      </c>
      <c r="AD16">
        <v>10530</v>
      </c>
      <c r="AF16">
        <v>458839.74</v>
      </c>
      <c r="AG16">
        <v>69173.36</v>
      </c>
      <c r="AK16">
        <v>28048</v>
      </c>
      <c r="AM16" s="242">
        <f t="shared" si="5"/>
        <v>845493.10999999987</v>
      </c>
      <c r="AN16" s="249">
        <f t="shared" si="6"/>
        <v>0</v>
      </c>
      <c r="AO16" s="262">
        <f t="shared" si="7"/>
        <v>845493.10999999987</v>
      </c>
      <c r="AP16" s="263">
        <f t="shared" si="8"/>
        <v>2638118.98</v>
      </c>
      <c r="AQ16" s="263">
        <f t="shared" si="9"/>
        <v>1895433.1</v>
      </c>
      <c r="AR16" s="244">
        <f t="shared" si="4"/>
        <v>742685.87999999989</v>
      </c>
    </row>
    <row r="17" spans="1:44" ht="14.4" thickBot="1" x14ac:dyDescent="0.3">
      <c r="A17" s="232" t="s">
        <v>288</v>
      </c>
      <c r="B17" s="232" t="s">
        <v>29</v>
      </c>
      <c r="C17" s="269">
        <v>8434</v>
      </c>
      <c r="D17" s="270" t="s">
        <v>803</v>
      </c>
      <c r="E17" t="s">
        <v>2600</v>
      </c>
      <c r="F17" s="297">
        <v>1001018.03</v>
      </c>
      <c r="G17" s="297">
        <v>40134.25</v>
      </c>
      <c r="H17" s="297">
        <v>407023.81</v>
      </c>
      <c r="J17">
        <v>665806.68000000005</v>
      </c>
      <c r="K17">
        <v>1623583.59</v>
      </c>
      <c r="N17" s="297">
        <v>0</v>
      </c>
      <c r="Q17" s="297">
        <v>184.7</v>
      </c>
      <c r="U17">
        <v>2068567.9</v>
      </c>
      <c r="V17">
        <v>312292.87</v>
      </c>
      <c r="W17" s="297">
        <v>2771453.93</v>
      </c>
      <c r="Y17" s="297">
        <v>1054.92</v>
      </c>
      <c r="AA17" s="297">
        <v>2726854.5</v>
      </c>
      <c r="AB17" s="297">
        <v>288460</v>
      </c>
      <c r="AC17">
        <v>3179736.63</v>
      </c>
      <c r="AE17">
        <v>7020</v>
      </c>
      <c r="AF17">
        <v>777494.8</v>
      </c>
      <c r="AG17">
        <v>164804.29999999999</v>
      </c>
      <c r="AK17">
        <v>26570</v>
      </c>
      <c r="AM17" s="242">
        <f t="shared" si="5"/>
        <v>1448176.09</v>
      </c>
      <c r="AN17" s="249">
        <f t="shared" si="6"/>
        <v>184.7</v>
      </c>
      <c r="AO17" s="262">
        <f t="shared" si="7"/>
        <v>1447991.3900000001</v>
      </c>
      <c r="AP17" s="263">
        <f t="shared" si="8"/>
        <v>5787823.3499999996</v>
      </c>
      <c r="AQ17" s="263">
        <f t="shared" si="9"/>
        <v>4155625.7299999995</v>
      </c>
      <c r="AR17" s="244">
        <f t="shared" si="4"/>
        <v>1632197.62</v>
      </c>
    </row>
    <row r="18" spans="1:44" ht="14.4" thickBot="1" x14ac:dyDescent="0.3">
      <c r="A18" s="232" t="s">
        <v>288</v>
      </c>
      <c r="B18" s="232" t="s">
        <v>29</v>
      </c>
      <c r="C18" s="269">
        <v>9149</v>
      </c>
      <c r="D18" s="270" t="s">
        <v>804</v>
      </c>
      <c r="E18" t="s">
        <v>2601</v>
      </c>
      <c r="F18" s="297">
        <v>1583326.49</v>
      </c>
      <c r="G18" s="297">
        <v>28400</v>
      </c>
      <c r="H18" s="297">
        <v>147226.32</v>
      </c>
      <c r="J18">
        <v>1042175.72</v>
      </c>
      <c r="K18">
        <v>439937.44</v>
      </c>
      <c r="N18" s="297">
        <v>0</v>
      </c>
      <c r="Q18" s="297">
        <v>1370.06</v>
      </c>
      <c r="U18">
        <v>2828666.22</v>
      </c>
      <c r="V18">
        <v>928313.81</v>
      </c>
      <c r="W18" s="297">
        <v>1558773.32</v>
      </c>
      <c r="X18" s="297">
        <v>10550</v>
      </c>
      <c r="Y18" s="297">
        <v>2359.2399999999998</v>
      </c>
      <c r="AA18" s="297">
        <v>2357850.6</v>
      </c>
      <c r="AB18" s="297">
        <v>292400</v>
      </c>
      <c r="AC18">
        <v>2964415.6</v>
      </c>
      <c r="AF18">
        <v>712863.42</v>
      </c>
      <c r="AG18">
        <v>140943.12</v>
      </c>
      <c r="AK18">
        <v>31632</v>
      </c>
      <c r="AM18" s="242">
        <f t="shared" si="5"/>
        <v>1758952.81</v>
      </c>
      <c r="AN18" s="249">
        <f t="shared" si="6"/>
        <v>1370.06</v>
      </c>
      <c r="AO18" s="262">
        <f t="shared" si="7"/>
        <v>1757582.75</v>
      </c>
      <c r="AP18" s="263">
        <f t="shared" si="8"/>
        <v>4221933.16</v>
      </c>
      <c r="AQ18" s="263">
        <f t="shared" si="9"/>
        <v>3849854.14</v>
      </c>
      <c r="AR18" s="244">
        <f t="shared" si="4"/>
        <v>372079.02</v>
      </c>
    </row>
    <row r="19" spans="1:44" ht="14.4" thickBot="1" x14ac:dyDescent="0.3">
      <c r="A19" s="232" t="s">
        <v>288</v>
      </c>
      <c r="B19" s="232" t="s">
        <v>29</v>
      </c>
      <c r="C19" s="269">
        <v>6199</v>
      </c>
      <c r="D19" s="270" t="s">
        <v>805</v>
      </c>
      <c r="E19" t="s">
        <v>2602</v>
      </c>
      <c r="F19" s="297">
        <v>1763654.29</v>
      </c>
      <c r="G19" s="297">
        <v>78690</v>
      </c>
      <c r="H19" s="297">
        <v>795048.06</v>
      </c>
      <c r="J19">
        <v>257930.26</v>
      </c>
      <c r="K19">
        <v>312383.52</v>
      </c>
      <c r="N19" s="297">
        <v>4310</v>
      </c>
      <c r="Q19" s="297">
        <v>0</v>
      </c>
      <c r="S19">
        <v>217250</v>
      </c>
      <c r="U19">
        <v>1346474.75</v>
      </c>
      <c r="V19">
        <v>955989.15</v>
      </c>
      <c r="W19" s="297">
        <v>1786250.78</v>
      </c>
      <c r="X19" s="297">
        <v>246985</v>
      </c>
      <c r="Y19" s="297">
        <v>1988.25</v>
      </c>
      <c r="AA19" s="297">
        <v>2274766.1</v>
      </c>
      <c r="AB19" s="297">
        <v>287400</v>
      </c>
      <c r="AC19">
        <v>2745214.1</v>
      </c>
      <c r="AE19">
        <v>3510</v>
      </c>
      <c r="AF19">
        <v>601901.67000000004</v>
      </c>
      <c r="AG19">
        <v>221791.2</v>
      </c>
      <c r="AM19" s="242">
        <f t="shared" si="5"/>
        <v>2637392.35</v>
      </c>
      <c r="AN19" s="249">
        <f t="shared" si="6"/>
        <v>4310</v>
      </c>
      <c r="AO19" s="262">
        <f t="shared" si="7"/>
        <v>2633082.35</v>
      </c>
      <c r="AP19" s="263">
        <f t="shared" si="8"/>
        <v>4597390.13</v>
      </c>
      <c r="AQ19" s="263">
        <f t="shared" si="9"/>
        <v>3572416.97</v>
      </c>
      <c r="AR19" s="244">
        <f t="shared" si="4"/>
        <v>1024973.1599999997</v>
      </c>
    </row>
    <row r="20" spans="1:44" ht="14.4" thickBot="1" x14ac:dyDescent="0.3">
      <c r="A20" s="232" t="s">
        <v>288</v>
      </c>
      <c r="B20" s="232" t="s">
        <v>29</v>
      </c>
      <c r="C20" s="269">
        <v>5135</v>
      </c>
      <c r="D20" s="270" t="s">
        <v>806</v>
      </c>
      <c r="E20" t="s">
        <v>2603</v>
      </c>
      <c r="F20" s="297">
        <v>752088.41</v>
      </c>
      <c r="G20" s="297">
        <v>12741.19</v>
      </c>
      <c r="H20" s="297">
        <v>417505.93</v>
      </c>
      <c r="J20">
        <v>636841.86</v>
      </c>
      <c r="K20">
        <v>196211.07</v>
      </c>
      <c r="N20" s="297">
        <v>47340</v>
      </c>
      <c r="Q20" s="297">
        <v>0</v>
      </c>
      <c r="U20">
        <v>-105708.65</v>
      </c>
      <c r="V20">
        <v>1540469.93</v>
      </c>
      <c r="W20" s="297">
        <v>1384778.26</v>
      </c>
      <c r="X20" s="297">
        <v>242150</v>
      </c>
      <c r="Y20" s="297">
        <v>571.19000000000005</v>
      </c>
      <c r="AA20" s="297">
        <v>1597936.3</v>
      </c>
      <c r="AB20" s="297">
        <v>200600</v>
      </c>
      <c r="AC20">
        <v>1911044.3</v>
      </c>
      <c r="AF20">
        <v>457576.34</v>
      </c>
      <c r="AG20">
        <v>124649.01</v>
      </c>
      <c r="AM20" s="242">
        <f t="shared" si="5"/>
        <v>1182335.53</v>
      </c>
      <c r="AN20" s="249">
        <f t="shared" si="6"/>
        <v>47340</v>
      </c>
      <c r="AO20" s="262">
        <f t="shared" si="7"/>
        <v>1134995.53</v>
      </c>
      <c r="AP20" s="263">
        <f t="shared" si="8"/>
        <v>3426035.75</v>
      </c>
      <c r="AQ20" s="263">
        <f t="shared" si="9"/>
        <v>2493269.65</v>
      </c>
      <c r="AR20" s="244">
        <f t="shared" si="4"/>
        <v>932766.10000000009</v>
      </c>
    </row>
    <row r="21" spans="1:44" ht="14.4" thickBot="1" x14ac:dyDescent="0.3">
      <c r="A21" s="232" t="s">
        <v>288</v>
      </c>
      <c r="B21" s="232" t="s">
        <v>29</v>
      </c>
      <c r="C21" s="269">
        <v>10482</v>
      </c>
      <c r="D21" s="270" t="s">
        <v>807</v>
      </c>
      <c r="E21" t="s">
        <v>2604</v>
      </c>
      <c r="F21" s="297">
        <v>1624367.41</v>
      </c>
      <c r="G21" s="297">
        <v>9236</v>
      </c>
      <c r="H21" s="297">
        <v>441779.01</v>
      </c>
      <c r="J21">
        <v>1215693.53</v>
      </c>
      <c r="K21">
        <v>262079.55</v>
      </c>
      <c r="Q21" s="297">
        <v>2243.98</v>
      </c>
      <c r="U21">
        <v>132231.01999999999</v>
      </c>
      <c r="V21">
        <v>2399548.4500000002</v>
      </c>
      <c r="W21" s="297">
        <v>2843075.96</v>
      </c>
      <c r="X21" s="297">
        <v>120000</v>
      </c>
      <c r="Y21" s="297">
        <v>2301.17</v>
      </c>
      <c r="AA21" s="297">
        <v>3608087.97</v>
      </c>
      <c r="AB21" s="297">
        <v>420930</v>
      </c>
      <c r="AC21">
        <v>4308385.97</v>
      </c>
      <c r="AD21">
        <v>63180</v>
      </c>
      <c r="AF21">
        <v>1099491.1000000001</v>
      </c>
      <c r="AG21">
        <v>64720.33</v>
      </c>
      <c r="AK21">
        <v>32258</v>
      </c>
      <c r="AM21" s="242">
        <f t="shared" si="5"/>
        <v>2075382.42</v>
      </c>
      <c r="AN21" s="249">
        <f t="shared" si="6"/>
        <v>2243.98</v>
      </c>
      <c r="AO21" s="262">
        <f t="shared" si="7"/>
        <v>2073138.44</v>
      </c>
      <c r="AP21" s="263">
        <f t="shared" si="8"/>
        <v>6994395.0999999996</v>
      </c>
      <c r="AQ21" s="263">
        <f t="shared" si="9"/>
        <v>5568035.4000000004</v>
      </c>
      <c r="AR21" s="244">
        <f t="shared" si="4"/>
        <v>1426359.6999999993</v>
      </c>
    </row>
    <row r="22" spans="1:44" ht="14.4" thickBot="1" x14ac:dyDescent="0.3">
      <c r="A22" s="232" t="s">
        <v>288</v>
      </c>
      <c r="B22" s="232" t="s">
        <v>29</v>
      </c>
      <c r="C22" s="269">
        <v>8929</v>
      </c>
      <c r="D22" s="270" t="s">
        <v>808</v>
      </c>
      <c r="E22" t="s">
        <v>2605</v>
      </c>
      <c r="F22" s="297">
        <v>941288.06</v>
      </c>
      <c r="G22" s="297">
        <v>74100</v>
      </c>
      <c r="H22" s="297">
        <v>428219.63</v>
      </c>
      <c r="J22">
        <v>206802.5</v>
      </c>
      <c r="K22">
        <v>1054233.3799999999</v>
      </c>
      <c r="N22" s="297">
        <v>7066</v>
      </c>
      <c r="Q22" s="297">
        <v>0</v>
      </c>
      <c r="U22">
        <v>-1350863.04</v>
      </c>
      <c r="V22">
        <v>3847094.62</v>
      </c>
      <c r="W22" s="297">
        <v>2393758.9</v>
      </c>
      <c r="Y22" s="297">
        <v>1037.4100000000001</v>
      </c>
      <c r="AA22" s="297">
        <v>3070310</v>
      </c>
      <c r="AB22" s="297">
        <v>320865</v>
      </c>
      <c r="AC22">
        <v>3775162</v>
      </c>
      <c r="AF22">
        <v>1079673.8600000001</v>
      </c>
      <c r="AG22">
        <v>249922.52</v>
      </c>
      <c r="AK22">
        <v>25680</v>
      </c>
      <c r="AM22" s="242">
        <f t="shared" si="5"/>
        <v>1443607.69</v>
      </c>
      <c r="AN22" s="249">
        <f t="shared" si="6"/>
        <v>7066</v>
      </c>
      <c r="AO22" s="262">
        <f t="shared" si="7"/>
        <v>1436541.69</v>
      </c>
      <c r="AP22" s="263">
        <f t="shared" si="8"/>
        <v>5785971.3100000005</v>
      </c>
      <c r="AQ22" s="263">
        <f t="shared" si="9"/>
        <v>5130438.38</v>
      </c>
      <c r="AR22" s="244">
        <f t="shared" si="4"/>
        <v>655532.93000000063</v>
      </c>
    </row>
    <row r="23" spans="1:44" ht="14.4" thickBot="1" x14ac:dyDescent="0.3">
      <c r="A23" s="232" t="s">
        <v>288</v>
      </c>
      <c r="B23" s="232" t="s">
        <v>29</v>
      </c>
      <c r="C23" s="269">
        <v>13938</v>
      </c>
      <c r="D23" s="270" t="s">
        <v>809</v>
      </c>
      <c r="E23" t="s">
        <v>2606</v>
      </c>
      <c r="F23" s="297">
        <v>2226243.15</v>
      </c>
      <c r="G23" s="297">
        <v>42095</v>
      </c>
      <c r="H23" s="297">
        <v>1639311.95</v>
      </c>
      <c r="J23">
        <v>4</v>
      </c>
      <c r="K23">
        <v>488448.4</v>
      </c>
      <c r="N23" s="297">
        <v>7000</v>
      </c>
      <c r="Q23" s="297">
        <v>0</v>
      </c>
      <c r="U23">
        <v>-327686.31</v>
      </c>
      <c r="V23">
        <v>2781867.7</v>
      </c>
      <c r="W23" s="297">
        <v>3135428.59</v>
      </c>
      <c r="X23" s="297">
        <v>306300</v>
      </c>
      <c r="Y23" s="297">
        <v>1667.55</v>
      </c>
      <c r="AA23" s="297">
        <v>3545204.45</v>
      </c>
      <c r="AB23" s="297">
        <v>647200</v>
      </c>
      <c r="AC23">
        <v>4077930.45</v>
      </c>
      <c r="AD23">
        <v>21060</v>
      </c>
      <c r="AE23">
        <v>2000</v>
      </c>
      <c r="AF23">
        <v>761202.84</v>
      </c>
      <c r="AG23">
        <v>186881.84</v>
      </c>
      <c r="AK23">
        <v>31655</v>
      </c>
      <c r="AM23" s="242">
        <f t="shared" si="5"/>
        <v>3907650.0999999996</v>
      </c>
      <c r="AN23" s="249">
        <f t="shared" si="6"/>
        <v>7000</v>
      </c>
      <c r="AO23" s="262">
        <f t="shared" si="7"/>
        <v>3900650.0999999996</v>
      </c>
      <c r="AP23" s="263">
        <f t="shared" si="8"/>
        <v>7635800.5899999999</v>
      </c>
      <c r="AQ23" s="263">
        <f t="shared" si="9"/>
        <v>5080730.13</v>
      </c>
      <c r="AR23" s="244">
        <f t="shared" si="4"/>
        <v>2555070.46</v>
      </c>
    </row>
    <row r="24" spans="1:44" ht="14.4" thickBot="1" x14ac:dyDescent="0.3">
      <c r="A24" s="232" t="s">
        <v>288</v>
      </c>
      <c r="B24" s="232" t="s">
        <v>29</v>
      </c>
      <c r="C24" s="269">
        <v>6484</v>
      </c>
      <c r="D24" s="270" t="s">
        <v>810</v>
      </c>
      <c r="E24" t="s">
        <v>2607</v>
      </c>
      <c r="F24" s="297">
        <v>1052753.17</v>
      </c>
      <c r="G24" s="297">
        <v>11953.7</v>
      </c>
      <c r="H24" s="297">
        <v>388579.18</v>
      </c>
      <c r="J24">
        <v>370298.22</v>
      </c>
      <c r="K24">
        <v>309010.49</v>
      </c>
      <c r="Q24" s="297">
        <v>0</v>
      </c>
      <c r="U24">
        <v>-211842.09</v>
      </c>
      <c r="V24">
        <v>1887309.56</v>
      </c>
      <c r="W24" s="297">
        <v>1782948.52</v>
      </c>
      <c r="Y24" s="297">
        <v>1308.32</v>
      </c>
      <c r="AA24" s="297">
        <v>2829853</v>
      </c>
      <c r="AB24" s="297">
        <v>205000</v>
      </c>
      <c r="AC24">
        <v>3011124</v>
      </c>
      <c r="AF24">
        <v>756775.09</v>
      </c>
      <c r="AG24">
        <v>120262.12</v>
      </c>
      <c r="AK24">
        <v>213509</v>
      </c>
      <c r="AM24" s="242">
        <f t="shared" si="5"/>
        <v>1453286.0499999998</v>
      </c>
      <c r="AN24" s="249">
        <f t="shared" si="6"/>
        <v>0</v>
      </c>
      <c r="AO24" s="262">
        <f t="shared" si="7"/>
        <v>1453286.0499999998</v>
      </c>
      <c r="AP24" s="263">
        <f t="shared" si="8"/>
        <v>4819109.84</v>
      </c>
      <c r="AQ24" s="263">
        <f t="shared" si="9"/>
        <v>4101670.21</v>
      </c>
      <c r="AR24" s="244">
        <f t="shared" si="4"/>
        <v>717439.62999999989</v>
      </c>
    </row>
    <row r="25" spans="1:44" ht="14.4" thickBot="1" x14ac:dyDescent="0.3">
      <c r="A25" s="232" t="s">
        <v>288</v>
      </c>
      <c r="B25" s="232" t="s">
        <v>29</v>
      </c>
      <c r="C25" s="269">
        <v>4852</v>
      </c>
      <c r="D25" s="270" t="s">
        <v>811</v>
      </c>
      <c r="E25" t="s">
        <v>2608</v>
      </c>
      <c r="F25" s="297">
        <v>1063373.71</v>
      </c>
      <c r="G25" s="297">
        <v>33765.5</v>
      </c>
      <c r="H25" s="297">
        <v>288617.81</v>
      </c>
      <c r="J25">
        <v>857763.63</v>
      </c>
      <c r="K25">
        <v>162648.17000000001</v>
      </c>
      <c r="Q25" s="297">
        <v>0</v>
      </c>
      <c r="U25">
        <v>71983.820000000007</v>
      </c>
      <c r="V25">
        <v>2302867.0299999998</v>
      </c>
      <c r="W25" s="297">
        <v>1238540.9099999999</v>
      </c>
      <c r="Y25" s="297">
        <v>1249.71</v>
      </c>
      <c r="AA25" s="297">
        <v>1508222.47</v>
      </c>
      <c r="AB25" s="297">
        <v>106600</v>
      </c>
      <c r="AC25">
        <v>1716726</v>
      </c>
      <c r="AD25">
        <v>21060</v>
      </c>
      <c r="AF25">
        <v>560618.48</v>
      </c>
      <c r="AG25">
        <v>161569.64000000001</v>
      </c>
      <c r="AK25">
        <v>16600</v>
      </c>
      <c r="AM25" s="242">
        <f t="shared" si="5"/>
        <v>1385757.02</v>
      </c>
      <c r="AN25" s="249">
        <f t="shared" si="6"/>
        <v>0</v>
      </c>
      <c r="AO25" s="262">
        <f t="shared" si="7"/>
        <v>1385757.02</v>
      </c>
      <c r="AP25" s="263">
        <f t="shared" si="8"/>
        <v>2854613.09</v>
      </c>
      <c r="AQ25" s="263">
        <f t="shared" si="9"/>
        <v>2476574.12</v>
      </c>
      <c r="AR25" s="244">
        <f t="shared" si="4"/>
        <v>378038.96999999974</v>
      </c>
    </row>
    <row r="26" spans="1:44" ht="14.4" thickBot="1" x14ac:dyDescent="0.3">
      <c r="A26" s="232" t="s">
        <v>288</v>
      </c>
      <c r="B26" s="232" t="s">
        <v>29</v>
      </c>
      <c r="C26" s="269">
        <v>5055</v>
      </c>
      <c r="D26" s="270" t="s">
        <v>812</v>
      </c>
      <c r="E26" t="s">
        <v>2609</v>
      </c>
      <c r="F26" s="297">
        <v>735620.35</v>
      </c>
      <c r="G26" s="297">
        <v>11433.7</v>
      </c>
      <c r="H26" s="297">
        <v>221323.69</v>
      </c>
      <c r="J26">
        <v>183907</v>
      </c>
      <c r="K26">
        <v>445207.98</v>
      </c>
      <c r="Q26" s="297">
        <v>0</v>
      </c>
      <c r="U26">
        <v>-594163.61</v>
      </c>
      <c r="V26">
        <v>1722667.58</v>
      </c>
      <c r="W26" s="297">
        <v>1106425.1599999999</v>
      </c>
      <c r="X26" s="297">
        <v>164180</v>
      </c>
      <c r="Y26" s="297">
        <v>621.74</v>
      </c>
      <c r="AA26" s="297">
        <v>1534998.95</v>
      </c>
      <c r="AB26" s="297">
        <v>374000</v>
      </c>
      <c r="AC26">
        <v>2005635.95</v>
      </c>
      <c r="AF26">
        <v>493471.89</v>
      </c>
      <c r="AG26">
        <v>36434.959999999999</v>
      </c>
      <c r="AK26">
        <v>16851</v>
      </c>
      <c r="AM26" s="242">
        <f t="shared" si="5"/>
        <v>968377.74</v>
      </c>
      <c r="AN26" s="249">
        <f t="shared" si="6"/>
        <v>0</v>
      </c>
      <c r="AO26" s="262">
        <f t="shared" si="7"/>
        <v>968377.74</v>
      </c>
      <c r="AP26" s="263">
        <f t="shared" si="8"/>
        <v>3180225.8499999996</v>
      </c>
      <c r="AQ26" s="263">
        <f t="shared" si="9"/>
        <v>2552393.7999999998</v>
      </c>
      <c r="AR26" s="244">
        <f t="shared" si="4"/>
        <v>627832.04999999981</v>
      </c>
    </row>
    <row r="27" spans="1:44" ht="14.4" thickBot="1" x14ac:dyDescent="0.3">
      <c r="A27" s="232" t="s">
        <v>288</v>
      </c>
      <c r="B27" s="232" t="s">
        <v>29</v>
      </c>
      <c r="C27" s="269">
        <v>5073</v>
      </c>
      <c r="D27" s="270" t="s">
        <v>813</v>
      </c>
      <c r="E27" t="s">
        <v>2610</v>
      </c>
      <c r="F27" s="297">
        <v>1281668.78</v>
      </c>
      <c r="G27" s="297">
        <v>20200</v>
      </c>
      <c r="H27" s="297">
        <v>385008.64000000001</v>
      </c>
      <c r="J27">
        <v>142805.72</v>
      </c>
      <c r="K27">
        <v>342957.09</v>
      </c>
      <c r="P27" s="297">
        <v>19587</v>
      </c>
      <c r="Q27" s="297">
        <v>0</v>
      </c>
      <c r="U27">
        <v>-670065.26</v>
      </c>
      <c r="V27">
        <v>2074532.05</v>
      </c>
      <c r="W27" s="297">
        <v>1444593.05</v>
      </c>
      <c r="Y27" s="297">
        <v>1209.31</v>
      </c>
      <c r="AA27" s="297">
        <v>2327125.11</v>
      </c>
      <c r="AB27" s="297">
        <v>170000</v>
      </c>
      <c r="AC27">
        <v>2528432.85</v>
      </c>
      <c r="AF27">
        <v>465169.91999999998</v>
      </c>
      <c r="AG27">
        <v>119583.47</v>
      </c>
      <c r="AK27">
        <v>17866</v>
      </c>
      <c r="AM27" s="242">
        <f t="shared" si="5"/>
        <v>1686877.42</v>
      </c>
      <c r="AN27" s="249">
        <f t="shared" si="6"/>
        <v>19587</v>
      </c>
      <c r="AO27" s="262">
        <f t="shared" si="7"/>
        <v>1667290.42</v>
      </c>
      <c r="AP27" s="263">
        <f t="shared" si="8"/>
        <v>3942927.4699999997</v>
      </c>
      <c r="AQ27" s="263">
        <f t="shared" si="9"/>
        <v>3131052.24</v>
      </c>
      <c r="AR27" s="244">
        <f t="shared" si="4"/>
        <v>811875.22999999952</v>
      </c>
    </row>
    <row r="28" spans="1:44" ht="14.4" thickBot="1" x14ac:dyDescent="0.3">
      <c r="A28" s="232" t="s">
        <v>288</v>
      </c>
      <c r="B28" s="232" t="s">
        <v>29</v>
      </c>
      <c r="C28" s="269">
        <v>4573</v>
      </c>
      <c r="D28" s="270" t="s">
        <v>1404</v>
      </c>
      <c r="E28" t="s">
        <v>2611</v>
      </c>
      <c r="F28" s="297">
        <v>689238.21</v>
      </c>
      <c r="G28" s="297">
        <v>36887.89</v>
      </c>
      <c r="H28" s="297">
        <v>28043.66</v>
      </c>
      <c r="J28">
        <v>456412.54</v>
      </c>
      <c r="K28">
        <v>93861.61</v>
      </c>
      <c r="N28" s="297">
        <v>9150</v>
      </c>
      <c r="Q28" s="297">
        <v>6536</v>
      </c>
      <c r="U28">
        <v>-206494.73</v>
      </c>
      <c r="V28">
        <v>900591.29</v>
      </c>
      <c r="W28" s="297">
        <v>1331681.3899999999</v>
      </c>
      <c r="Y28" s="297">
        <v>504.73</v>
      </c>
      <c r="AA28" s="297">
        <v>2197864.92</v>
      </c>
      <c r="AB28" s="297">
        <v>349060</v>
      </c>
      <c r="AC28">
        <v>2384447.92</v>
      </c>
      <c r="AD28">
        <v>17550</v>
      </c>
      <c r="AF28">
        <v>479173.79</v>
      </c>
      <c r="AG28">
        <v>138486.79999999999</v>
      </c>
      <c r="AK28">
        <v>16703</v>
      </c>
      <c r="AM28" s="242">
        <f t="shared" si="5"/>
        <v>754169.76</v>
      </c>
      <c r="AN28" s="249">
        <f t="shared" si="6"/>
        <v>15686</v>
      </c>
      <c r="AO28" s="262">
        <f t="shared" si="7"/>
        <v>738483.76</v>
      </c>
      <c r="AP28" s="263">
        <f t="shared" si="8"/>
        <v>3879111.04</v>
      </c>
      <c r="AQ28" s="263">
        <f t="shared" si="9"/>
        <v>3036361.51</v>
      </c>
      <c r="AR28" s="244">
        <f t="shared" si="4"/>
        <v>842749.53000000026</v>
      </c>
    </row>
    <row r="29" spans="1:44" ht="14.4" thickBot="1" x14ac:dyDescent="0.3">
      <c r="A29" s="232" t="s">
        <v>288</v>
      </c>
      <c r="B29" s="232" t="s">
        <v>29</v>
      </c>
      <c r="C29" s="269">
        <v>7350</v>
      </c>
      <c r="D29" s="270" t="s">
        <v>815</v>
      </c>
      <c r="E29" t="s">
        <v>2612</v>
      </c>
      <c r="F29" s="297">
        <v>1009183.05</v>
      </c>
      <c r="G29" s="297">
        <v>14064.5</v>
      </c>
      <c r="H29" s="297">
        <v>268986.67</v>
      </c>
      <c r="J29">
        <v>375605.89</v>
      </c>
      <c r="K29">
        <v>1393531.87</v>
      </c>
      <c r="N29" s="297">
        <v>6300</v>
      </c>
      <c r="Q29" s="297">
        <v>38.659999999999997</v>
      </c>
      <c r="U29">
        <v>-981134.26</v>
      </c>
      <c r="V29">
        <v>2673935.1</v>
      </c>
      <c r="W29" s="297">
        <v>1991102.4</v>
      </c>
      <c r="X29" s="297">
        <v>224392</v>
      </c>
      <c r="Y29" s="297">
        <v>803.05</v>
      </c>
      <c r="AA29" s="297">
        <v>1561893.5</v>
      </c>
      <c r="AB29" s="297">
        <v>410460</v>
      </c>
      <c r="AC29">
        <v>1928707.5</v>
      </c>
      <c r="AE29">
        <v>31590</v>
      </c>
      <c r="AF29">
        <v>640288.43999999994</v>
      </c>
      <c r="AG29">
        <v>314041.56</v>
      </c>
      <c r="AK29">
        <v>19060</v>
      </c>
      <c r="AM29" s="242">
        <f t="shared" si="5"/>
        <v>1292234.22</v>
      </c>
      <c r="AN29" s="249">
        <f t="shared" si="6"/>
        <v>6338.66</v>
      </c>
      <c r="AO29" s="262">
        <f t="shared" si="7"/>
        <v>1285895.56</v>
      </c>
      <c r="AP29" s="263">
        <f t="shared" si="8"/>
        <v>4188650.9499999997</v>
      </c>
      <c r="AQ29" s="263">
        <f t="shared" si="9"/>
        <v>2933687.5</v>
      </c>
      <c r="AR29" s="244">
        <f t="shared" si="4"/>
        <v>1254963.4499999997</v>
      </c>
    </row>
    <row r="30" spans="1:44" ht="14.4" thickBot="1" x14ac:dyDescent="0.3">
      <c r="A30" s="232" t="s">
        <v>288</v>
      </c>
      <c r="B30" s="232" t="s">
        <v>29</v>
      </c>
      <c r="C30" s="269">
        <v>5666</v>
      </c>
      <c r="D30" s="270" t="s">
        <v>816</v>
      </c>
      <c r="E30" t="s">
        <v>2613</v>
      </c>
      <c r="F30" s="297">
        <v>2159793.5099999998</v>
      </c>
      <c r="G30" s="297">
        <v>7500</v>
      </c>
      <c r="H30" s="297">
        <v>317362.74</v>
      </c>
      <c r="J30">
        <v>445442.04</v>
      </c>
      <c r="K30">
        <v>833917.47</v>
      </c>
      <c r="N30" s="297">
        <v>18703</v>
      </c>
      <c r="Q30" s="297">
        <v>0</v>
      </c>
      <c r="U30">
        <v>1319902.47</v>
      </c>
      <c r="V30">
        <v>1942985.43</v>
      </c>
      <c r="W30" s="297">
        <v>1135823.03</v>
      </c>
      <c r="Y30" s="297">
        <v>2432.96</v>
      </c>
      <c r="AA30" s="297">
        <v>1038165</v>
      </c>
      <c r="AB30" s="297">
        <v>185171</v>
      </c>
      <c r="AC30">
        <v>1180547</v>
      </c>
      <c r="AD30">
        <v>2880</v>
      </c>
      <c r="AE30">
        <v>7650</v>
      </c>
      <c r="AF30">
        <v>642247.82999999996</v>
      </c>
      <c r="AG30">
        <v>188523.36</v>
      </c>
      <c r="AK30">
        <v>17479</v>
      </c>
      <c r="AM30" s="242">
        <f t="shared" si="5"/>
        <v>2484656.25</v>
      </c>
      <c r="AN30" s="249">
        <f t="shared" si="6"/>
        <v>18703</v>
      </c>
      <c r="AO30" s="262">
        <f t="shared" si="7"/>
        <v>2465953.25</v>
      </c>
      <c r="AP30" s="263">
        <f t="shared" si="8"/>
        <v>2361591.9900000002</v>
      </c>
      <c r="AQ30" s="263">
        <f t="shared" si="9"/>
        <v>2039327.19</v>
      </c>
      <c r="AR30" s="244">
        <f t="shared" si="4"/>
        <v>322264.80000000028</v>
      </c>
    </row>
    <row r="31" spans="1:44" ht="14.4" thickBot="1" x14ac:dyDescent="0.3">
      <c r="A31" s="232" t="s">
        <v>288</v>
      </c>
      <c r="B31" s="232" t="s">
        <v>29</v>
      </c>
      <c r="C31" s="269">
        <v>5772</v>
      </c>
      <c r="D31" s="270" t="s">
        <v>817</v>
      </c>
      <c r="E31" t="s">
        <v>2614</v>
      </c>
      <c r="F31" s="297">
        <v>262262.03999999998</v>
      </c>
      <c r="G31" s="297">
        <v>3739</v>
      </c>
      <c r="H31" s="297">
        <v>439741.6</v>
      </c>
      <c r="J31">
        <v>67033.23</v>
      </c>
      <c r="K31">
        <v>211897.4</v>
      </c>
      <c r="P31" s="297">
        <v>11000</v>
      </c>
      <c r="Q31" s="297">
        <v>-182</v>
      </c>
      <c r="U31">
        <v>-1281555.05</v>
      </c>
      <c r="V31">
        <v>2306439.37</v>
      </c>
      <c r="W31" s="297">
        <v>1206930.24</v>
      </c>
      <c r="Y31" s="297">
        <v>927.71</v>
      </c>
      <c r="AA31" s="297">
        <v>1569246.13</v>
      </c>
      <c r="AB31" s="297">
        <v>155500</v>
      </c>
      <c r="AC31">
        <v>1733318.13</v>
      </c>
      <c r="AD31">
        <v>21060</v>
      </c>
      <c r="AE31">
        <v>3406</v>
      </c>
      <c r="AF31">
        <v>831174.18</v>
      </c>
      <c r="AG31">
        <v>25438.32</v>
      </c>
      <c r="AK31">
        <v>22730</v>
      </c>
      <c r="AM31" s="242">
        <f t="shared" si="5"/>
        <v>705742.6399999999</v>
      </c>
      <c r="AN31" s="249">
        <f t="shared" si="6"/>
        <v>10818</v>
      </c>
      <c r="AO31" s="262">
        <f t="shared" si="7"/>
        <v>694924.6399999999</v>
      </c>
      <c r="AP31" s="263">
        <f t="shared" si="8"/>
        <v>2932604.08</v>
      </c>
      <c r="AQ31" s="263">
        <f t="shared" si="9"/>
        <v>2637126.63</v>
      </c>
      <c r="AR31" s="244">
        <f t="shared" si="4"/>
        <v>295477.45000000019</v>
      </c>
    </row>
    <row r="32" spans="1:44" ht="14.4" thickBot="1" x14ac:dyDescent="0.3">
      <c r="A32" s="232" t="s">
        <v>288</v>
      </c>
      <c r="B32" s="232" t="s">
        <v>29</v>
      </c>
      <c r="C32" s="269">
        <v>3690</v>
      </c>
      <c r="D32" s="270" t="s">
        <v>818</v>
      </c>
      <c r="E32" t="s">
        <v>2615</v>
      </c>
      <c r="F32" s="297">
        <v>1166990.3899999999</v>
      </c>
      <c r="G32" s="297">
        <v>11351.87</v>
      </c>
      <c r="H32" s="297">
        <v>184434.72</v>
      </c>
      <c r="J32">
        <v>255538.2</v>
      </c>
      <c r="K32">
        <v>316573.37</v>
      </c>
      <c r="Q32" s="297">
        <v>0</v>
      </c>
      <c r="U32">
        <v>1832.45</v>
      </c>
      <c r="V32">
        <v>1600056.47</v>
      </c>
      <c r="W32" s="297">
        <v>1002401.42</v>
      </c>
      <c r="X32" s="297">
        <v>58594</v>
      </c>
      <c r="Y32" s="297">
        <v>1197.55</v>
      </c>
      <c r="AA32" s="297">
        <v>1541904.17</v>
      </c>
      <c r="AB32" s="297">
        <v>134431</v>
      </c>
      <c r="AC32">
        <v>1754318.17</v>
      </c>
      <c r="AE32">
        <v>7020</v>
      </c>
      <c r="AF32">
        <v>588416.66</v>
      </c>
      <c r="AG32">
        <v>120317.54</v>
      </c>
      <c r="AK32">
        <v>21496</v>
      </c>
      <c r="AM32" s="242">
        <f t="shared" si="5"/>
        <v>1362776.98</v>
      </c>
      <c r="AN32" s="249">
        <f t="shared" si="6"/>
        <v>0</v>
      </c>
      <c r="AO32" s="262">
        <f t="shared" si="7"/>
        <v>1362776.98</v>
      </c>
      <c r="AP32" s="263">
        <f t="shared" si="8"/>
        <v>2738528.1399999997</v>
      </c>
      <c r="AQ32" s="263">
        <f t="shared" si="9"/>
        <v>2491568.37</v>
      </c>
      <c r="AR32" s="244">
        <f t="shared" si="4"/>
        <v>246959.76999999955</v>
      </c>
    </row>
    <row r="33" spans="1:44" ht="14.4" thickBot="1" x14ac:dyDescent="0.3">
      <c r="A33" s="232" t="s">
        <v>288</v>
      </c>
      <c r="B33" s="232" t="s">
        <v>29</v>
      </c>
      <c r="C33" s="269">
        <v>6191</v>
      </c>
      <c r="D33" s="270" t="s">
        <v>819</v>
      </c>
      <c r="E33" t="s">
        <v>2772</v>
      </c>
      <c r="F33" s="297">
        <v>1025946.48</v>
      </c>
      <c r="G33" s="297">
        <v>55632.5</v>
      </c>
      <c r="H33" s="297">
        <v>475252.19</v>
      </c>
      <c r="J33">
        <v>3</v>
      </c>
      <c r="K33">
        <v>460264.83</v>
      </c>
      <c r="N33" s="297">
        <v>9000</v>
      </c>
      <c r="Q33" s="297">
        <v>501</v>
      </c>
      <c r="U33">
        <v>-1626274.34</v>
      </c>
      <c r="V33">
        <v>2970314.75</v>
      </c>
      <c r="W33" s="297">
        <v>2039233.77</v>
      </c>
      <c r="X33" s="297">
        <v>299350</v>
      </c>
      <c r="Y33" s="297">
        <v>950.91</v>
      </c>
      <c r="AA33" s="297">
        <v>1814470.51</v>
      </c>
      <c r="AB33" s="297">
        <v>293550</v>
      </c>
      <c r="AC33">
        <v>2281093.5099999998</v>
      </c>
      <c r="AD33">
        <v>2460</v>
      </c>
      <c r="AE33">
        <v>14762</v>
      </c>
      <c r="AF33">
        <v>979164.55</v>
      </c>
      <c r="AG33">
        <v>116071.93</v>
      </c>
      <c r="AK33">
        <v>24617</v>
      </c>
      <c r="AM33" s="242">
        <f t="shared" si="5"/>
        <v>1556831.17</v>
      </c>
      <c r="AN33" s="249">
        <f t="shared" si="6"/>
        <v>9501</v>
      </c>
      <c r="AO33" s="262">
        <f t="shared" si="7"/>
        <v>1547330.17</v>
      </c>
      <c r="AP33" s="263">
        <f t="shared" si="8"/>
        <v>4447555.1900000004</v>
      </c>
      <c r="AQ33" s="263">
        <f t="shared" si="9"/>
        <v>3418168.9899999998</v>
      </c>
      <c r="AR33" s="244">
        <f t="shared" si="4"/>
        <v>1029386.2000000007</v>
      </c>
    </row>
    <row r="34" spans="1:44" ht="14.4" thickBot="1" x14ac:dyDescent="0.3">
      <c r="A34" s="232" t="s">
        <v>288</v>
      </c>
      <c r="B34" s="232" t="s">
        <v>29</v>
      </c>
      <c r="C34" s="269">
        <v>8132</v>
      </c>
      <c r="D34" s="270" t="s">
        <v>820</v>
      </c>
      <c r="E34" t="s">
        <v>2773</v>
      </c>
      <c r="F34" s="297">
        <v>860333.38</v>
      </c>
      <c r="G34" s="297">
        <v>180026</v>
      </c>
      <c r="H34" s="297">
        <v>362646.85</v>
      </c>
      <c r="J34">
        <v>1069490.81</v>
      </c>
      <c r="K34">
        <v>630026.99</v>
      </c>
      <c r="Q34" s="297">
        <v>0</v>
      </c>
      <c r="U34">
        <v>-461589.05</v>
      </c>
      <c r="V34">
        <v>3203233.17</v>
      </c>
      <c r="W34" s="297">
        <v>1376146.97</v>
      </c>
      <c r="X34" s="297">
        <v>228680</v>
      </c>
      <c r="Y34" s="297">
        <v>969.95</v>
      </c>
      <c r="AA34" s="297">
        <v>1307887</v>
      </c>
      <c r="AB34" s="297">
        <v>308615</v>
      </c>
      <c r="AC34">
        <v>1993511</v>
      </c>
      <c r="AD34">
        <v>28080</v>
      </c>
      <c r="AF34">
        <v>779939.46</v>
      </c>
      <c r="AG34">
        <v>157114.99</v>
      </c>
      <c r="AK34">
        <v>26745</v>
      </c>
      <c r="AM34" s="242">
        <f t="shared" si="5"/>
        <v>1403006.23</v>
      </c>
      <c r="AN34" s="249">
        <f t="shared" si="6"/>
        <v>0</v>
      </c>
      <c r="AO34" s="262">
        <f t="shared" si="7"/>
        <v>1403006.23</v>
      </c>
      <c r="AP34" s="263">
        <f t="shared" si="8"/>
        <v>3222298.92</v>
      </c>
      <c r="AQ34" s="263">
        <f t="shared" si="9"/>
        <v>2985390.45</v>
      </c>
      <c r="AR34" s="244">
        <f t="shared" si="4"/>
        <v>236908.46999999974</v>
      </c>
    </row>
    <row r="35" spans="1:44" ht="14.4" thickBot="1" x14ac:dyDescent="0.3">
      <c r="A35" s="232" t="s">
        <v>288</v>
      </c>
      <c r="B35" s="232" t="s">
        <v>29</v>
      </c>
      <c r="C35" s="269">
        <v>2634</v>
      </c>
      <c r="D35" s="270" t="s">
        <v>821</v>
      </c>
      <c r="E35" t="s">
        <v>2774</v>
      </c>
      <c r="F35" s="297">
        <v>620501.32999999996</v>
      </c>
      <c r="G35" s="297">
        <v>9662.5</v>
      </c>
      <c r="H35" s="297">
        <v>236050.09</v>
      </c>
      <c r="J35">
        <v>21843.55</v>
      </c>
      <c r="K35">
        <v>43257.41</v>
      </c>
      <c r="P35" s="297">
        <v>15346</v>
      </c>
      <c r="Q35" s="297">
        <v>0</v>
      </c>
      <c r="U35">
        <v>-1497471.15</v>
      </c>
      <c r="V35">
        <v>2001291.5</v>
      </c>
      <c r="W35" s="297">
        <v>905470.53</v>
      </c>
      <c r="Y35" s="297">
        <v>575.61</v>
      </c>
      <c r="AA35" s="297">
        <v>1461556.5</v>
      </c>
      <c r="AB35" s="297">
        <v>98600</v>
      </c>
      <c r="AC35">
        <v>1536415.5</v>
      </c>
      <c r="AD35">
        <v>3510</v>
      </c>
      <c r="AF35">
        <v>203683.46</v>
      </c>
      <c r="AG35">
        <v>29445.279999999999</v>
      </c>
      <c r="AK35">
        <v>16007</v>
      </c>
      <c r="AM35" s="242">
        <f t="shared" si="5"/>
        <v>866213.91999999993</v>
      </c>
      <c r="AN35" s="249">
        <f t="shared" si="6"/>
        <v>15346</v>
      </c>
      <c r="AO35" s="262">
        <f t="shared" si="7"/>
        <v>850867.91999999993</v>
      </c>
      <c r="AP35" s="263">
        <f t="shared" si="8"/>
        <v>2466202.64</v>
      </c>
      <c r="AQ35" s="263">
        <f t="shared" si="9"/>
        <v>1789061.24</v>
      </c>
      <c r="AR35" s="244">
        <f t="shared" si="4"/>
        <v>677141.40000000014</v>
      </c>
    </row>
    <row r="36" spans="1:44" ht="14.4" thickBot="1" x14ac:dyDescent="0.3">
      <c r="A36" s="232" t="s">
        <v>288</v>
      </c>
      <c r="B36" s="232" t="s">
        <v>29</v>
      </c>
      <c r="C36" s="269">
        <v>5394</v>
      </c>
      <c r="D36" s="270" t="s">
        <v>822</v>
      </c>
      <c r="E36" t="s">
        <v>2801</v>
      </c>
      <c r="F36" s="297">
        <v>651750.85</v>
      </c>
      <c r="G36" s="297">
        <v>72638.240000000005</v>
      </c>
      <c r="H36" s="297">
        <v>386410.68</v>
      </c>
      <c r="J36">
        <v>1351155.92</v>
      </c>
      <c r="K36">
        <v>562371.51</v>
      </c>
      <c r="N36" s="297">
        <v>7000</v>
      </c>
      <c r="Q36" s="297">
        <v>192.71</v>
      </c>
      <c r="U36">
        <v>-1097843.95</v>
      </c>
      <c r="V36">
        <v>3800882.66</v>
      </c>
      <c r="W36" s="297">
        <v>1412262.93</v>
      </c>
      <c r="Y36" s="297">
        <v>723.59</v>
      </c>
      <c r="AA36" s="297">
        <v>719552</v>
      </c>
      <c r="AB36" s="297">
        <v>214050</v>
      </c>
      <c r="AC36">
        <v>933186</v>
      </c>
      <c r="AD36">
        <v>5010</v>
      </c>
      <c r="AF36">
        <v>661649.1</v>
      </c>
      <c r="AG36">
        <v>162751.32</v>
      </c>
      <c r="AK36">
        <v>17585</v>
      </c>
      <c r="AM36" s="242">
        <f t="shared" si="5"/>
        <v>1110799.77</v>
      </c>
      <c r="AN36" s="249">
        <f t="shared" si="6"/>
        <v>7192.71</v>
      </c>
      <c r="AO36" s="262">
        <f t="shared" si="7"/>
        <v>1103607.06</v>
      </c>
      <c r="AP36" s="263">
        <f t="shared" si="8"/>
        <v>2346588.52</v>
      </c>
      <c r="AQ36" s="263">
        <f t="shared" si="9"/>
        <v>1780181.4200000002</v>
      </c>
      <c r="AR36" s="244">
        <f t="shared" si="4"/>
        <v>566407.09999999986</v>
      </c>
    </row>
    <row r="37" spans="1:44" ht="14.4" thickBot="1" x14ac:dyDescent="0.3">
      <c r="A37" s="232" t="s">
        <v>292</v>
      </c>
      <c r="B37" s="232" t="s">
        <v>30</v>
      </c>
      <c r="C37" s="269">
        <v>3425</v>
      </c>
      <c r="D37" s="270" t="s">
        <v>823</v>
      </c>
      <c r="E37" t="s">
        <v>2616</v>
      </c>
      <c r="F37" s="297">
        <v>885031.6</v>
      </c>
      <c r="G37" s="297">
        <v>18550.25</v>
      </c>
      <c r="H37" s="297">
        <v>53999.76</v>
      </c>
      <c r="J37">
        <v>655371.87</v>
      </c>
      <c r="K37">
        <v>707441.91</v>
      </c>
      <c r="N37" s="297">
        <v>4500</v>
      </c>
      <c r="Q37" s="297">
        <v>1065.97</v>
      </c>
      <c r="S37">
        <v>360415</v>
      </c>
      <c r="U37">
        <v>43396.29</v>
      </c>
      <c r="V37">
        <v>2024806.3999999999</v>
      </c>
      <c r="W37" s="297">
        <v>1308616.02</v>
      </c>
      <c r="Y37" s="297">
        <v>1336.91</v>
      </c>
      <c r="AA37" s="297">
        <v>984382</v>
      </c>
      <c r="AB37" s="297">
        <v>119192.7</v>
      </c>
      <c r="AC37">
        <v>1298538</v>
      </c>
      <c r="AF37">
        <v>667652.6</v>
      </c>
      <c r="AG37">
        <v>193784.05</v>
      </c>
      <c r="AK37">
        <v>97262.25</v>
      </c>
      <c r="AM37" s="242">
        <f t="shared" si="5"/>
        <v>957581.61</v>
      </c>
      <c r="AN37" s="249">
        <f t="shared" si="6"/>
        <v>5565.97</v>
      </c>
      <c r="AO37" s="262">
        <f t="shared" si="7"/>
        <v>952015.64</v>
      </c>
      <c r="AP37" s="263">
        <f t="shared" si="8"/>
        <v>2413527.63</v>
      </c>
      <c r="AQ37" s="263">
        <f t="shared" si="9"/>
        <v>2257236.9</v>
      </c>
      <c r="AR37" s="244">
        <f t="shared" si="4"/>
        <v>156290.72999999998</v>
      </c>
    </row>
    <row r="38" spans="1:44" ht="14.4" thickBot="1" x14ac:dyDescent="0.3">
      <c r="A38" s="232" t="s">
        <v>292</v>
      </c>
      <c r="B38" s="232" t="s">
        <v>30</v>
      </c>
      <c r="C38" s="269">
        <v>4047</v>
      </c>
      <c r="D38" s="270" t="s">
        <v>824</v>
      </c>
      <c r="E38" t="s">
        <v>2617</v>
      </c>
      <c r="F38" s="297">
        <v>1725390.98</v>
      </c>
      <c r="G38" s="297">
        <v>14006.83</v>
      </c>
      <c r="H38" s="297">
        <v>34687.300000000003</v>
      </c>
      <c r="J38">
        <v>174551.79</v>
      </c>
      <c r="K38">
        <v>417608.61</v>
      </c>
      <c r="N38" s="297">
        <v>0</v>
      </c>
      <c r="P38" s="297">
        <v>28480</v>
      </c>
      <c r="Q38" s="297">
        <v>1251.3</v>
      </c>
      <c r="U38">
        <v>-639967</v>
      </c>
      <c r="V38">
        <v>2381908.6800000002</v>
      </c>
      <c r="W38" s="297">
        <v>1932146.69</v>
      </c>
      <c r="X38" s="297">
        <v>75800</v>
      </c>
      <c r="Y38" s="297">
        <v>2099.23</v>
      </c>
      <c r="AA38" s="297">
        <v>1161307</v>
      </c>
      <c r="AB38" s="297">
        <v>240888.07</v>
      </c>
      <c r="AC38">
        <v>1665027</v>
      </c>
      <c r="AF38">
        <v>919625.82</v>
      </c>
      <c r="AG38">
        <v>122178.33</v>
      </c>
      <c r="AK38">
        <v>31446.62</v>
      </c>
      <c r="AM38" s="242">
        <f t="shared" si="5"/>
        <v>1774085.11</v>
      </c>
      <c r="AN38" s="249">
        <f t="shared" si="6"/>
        <v>29731.3</v>
      </c>
      <c r="AO38" s="262">
        <f t="shared" si="7"/>
        <v>1744353.81</v>
      </c>
      <c r="AP38" s="263">
        <f t="shared" si="8"/>
        <v>3412240.9899999998</v>
      </c>
      <c r="AQ38" s="263">
        <f t="shared" si="9"/>
        <v>2738277.77</v>
      </c>
      <c r="AR38" s="244">
        <f t="shared" si="4"/>
        <v>673963.21999999974</v>
      </c>
    </row>
    <row r="39" spans="1:44" ht="14.4" thickBot="1" x14ac:dyDescent="0.3">
      <c r="A39" s="232" t="s">
        <v>292</v>
      </c>
      <c r="B39" s="232" t="s">
        <v>30</v>
      </c>
      <c r="C39" s="269">
        <v>3656</v>
      </c>
      <c r="D39" s="270" t="s">
        <v>825</v>
      </c>
      <c r="E39" t="s">
        <v>2618</v>
      </c>
      <c r="F39" s="297">
        <v>771190.99</v>
      </c>
      <c r="G39" s="297">
        <v>31800</v>
      </c>
      <c r="H39" s="297">
        <v>101517.98</v>
      </c>
      <c r="J39">
        <v>735560.02</v>
      </c>
      <c r="K39">
        <v>319150.56</v>
      </c>
      <c r="N39" s="297">
        <v>0</v>
      </c>
      <c r="Q39" s="297">
        <v>639.25</v>
      </c>
      <c r="U39">
        <v>-866213.53</v>
      </c>
      <c r="V39">
        <v>2692203.68</v>
      </c>
      <c r="W39" s="297">
        <v>1802681.24</v>
      </c>
      <c r="X39" s="297">
        <v>273100</v>
      </c>
      <c r="Y39" s="297">
        <v>1384.75</v>
      </c>
      <c r="AA39" s="297">
        <v>1983828</v>
      </c>
      <c r="AB39" s="297">
        <v>71700</v>
      </c>
      <c r="AC39">
        <v>2483640</v>
      </c>
      <c r="AF39">
        <v>950885.19</v>
      </c>
      <c r="AG39">
        <v>125834.48</v>
      </c>
      <c r="AK39">
        <v>206463.1</v>
      </c>
      <c r="AM39" s="242">
        <f t="shared" si="5"/>
        <v>904508.97</v>
      </c>
      <c r="AN39" s="249">
        <f t="shared" si="6"/>
        <v>639.25</v>
      </c>
      <c r="AO39" s="262">
        <f t="shared" si="7"/>
        <v>903869.72</v>
      </c>
      <c r="AP39" s="263">
        <f t="shared" si="8"/>
        <v>4132693.99</v>
      </c>
      <c r="AQ39" s="263">
        <f t="shared" si="9"/>
        <v>3766822.77</v>
      </c>
      <c r="AR39" s="244">
        <f t="shared" si="4"/>
        <v>365871.2200000002</v>
      </c>
    </row>
    <row r="40" spans="1:44" ht="14.4" thickBot="1" x14ac:dyDescent="0.3">
      <c r="A40" s="232" t="s">
        <v>292</v>
      </c>
      <c r="B40" s="232" t="s">
        <v>30</v>
      </c>
      <c r="C40" s="269">
        <v>3640</v>
      </c>
      <c r="D40" s="270" t="s">
        <v>826</v>
      </c>
      <c r="E40" t="s">
        <v>2619</v>
      </c>
      <c r="F40" s="297">
        <v>940386.49</v>
      </c>
      <c r="G40" s="297">
        <v>23000.3</v>
      </c>
      <c r="H40" s="297">
        <v>201868.2</v>
      </c>
      <c r="J40">
        <v>92291.47</v>
      </c>
      <c r="K40">
        <v>634565.68000000005</v>
      </c>
      <c r="N40" s="297">
        <v>5200</v>
      </c>
      <c r="Q40" s="297">
        <v>1631.41</v>
      </c>
      <c r="S40">
        <v>367330</v>
      </c>
      <c r="U40">
        <v>485704.14</v>
      </c>
      <c r="V40">
        <v>288756.2</v>
      </c>
      <c r="W40" s="297">
        <v>2038599.61</v>
      </c>
      <c r="Y40" s="297">
        <v>975.48</v>
      </c>
      <c r="AA40" s="297">
        <v>819269.5</v>
      </c>
      <c r="AB40" s="297">
        <v>76977.2</v>
      </c>
      <c r="AC40">
        <v>1434768.5</v>
      </c>
      <c r="AD40">
        <v>640</v>
      </c>
      <c r="AE40">
        <v>4000</v>
      </c>
      <c r="AF40">
        <v>302726.28000000003</v>
      </c>
      <c r="AG40">
        <v>149284.79</v>
      </c>
      <c r="AK40">
        <v>99913</v>
      </c>
      <c r="AM40" s="242">
        <f t="shared" si="5"/>
        <v>1165254.99</v>
      </c>
      <c r="AN40" s="249">
        <f t="shared" si="6"/>
        <v>6831.41</v>
      </c>
      <c r="AO40" s="262">
        <f t="shared" si="7"/>
        <v>1158423.58</v>
      </c>
      <c r="AP40" s="263">
        <f t="shared" si="8"/>
        <v>2935821.79</v>
      </c>
      <c r="AQ40" s="263">
        <f t="shared" si="9"/>
        <v>1991332.57</v>
      </c>
      <c r="AR40" s="244">
        <f t="shared" si="4"/>
        <v>944489.22</v>
      </c>
    </row>
    <row r="41" spans="1:44" ht="14.4" thickBot="1" x14ac:dyDescent="0.3">
      <c r="A41" s="232" t="s">
        <v>292</v>
      </c>
      <c r="B41" s="232" t="s">
        <v>30</v>
      </c>
      <c r="C41" s="269">
        <v>7398</v>
      </c>
      <c r="D41" s="270" t="s">
        <v>827</v>
      </c>
      <c r="E41" t="s">
        <v>2620</v>
      </c>
      <c r="F41" s="297">
        <v>1777570.52</v>
      </c>
      <c r="G41" s="297">
        <v>52000</v>
      </c>
      <c r="H41" s="297">
        <v>120096.9</v>
      </c>
      <c r="J41">
        <v>439266.31</v>
      </c>
      <c r="K41">
        <v>147370.51</v>
      </c>
      <c r="N41" s="297">
        <v>5150</v>
      </c>
      <c r="Q41" s="297">
        <v>1773.41</v>
      </c>
      <c r="S41">
        <v>108020</v>
      </c>
      <c r="U41">
        <v>-1565386.45</v>
      </c>
      <c r="V41">
        <v>3281518.85</v>
      </c>
      <c r="W41" s="297">
        <v>2425583.81</v>
      </c>
      <c r="Y41" s="297">
        <v>3674.94</v>
      </c>
      <c r="AA41" s="297">
        <v>1827360.5</v>
      </c>
      <c r="AB41" s="297">
        <v>612222.81999999995</v>
      </c>
      <c r="AC41">
        <v>2815155.5</v>
      </c>
      <c r="AE41">
        <v>4932</v>
      </c>
      <c r="AF41">
        <v>783139.57</v>
      </c>
      <c r="AG41">
        <v>92228.160000000003</v>
      </c>
      <c r="AI41">
        <v>68328.75</v>
      </c>
      <c r="AK41">
        <v>47762</v>
      </c>
      <c r="AM41" s="242">
        <f t="shared" si="5"/>
        <v>1949667.42</v>
      </c>
      <c r="AN41" s="249">
        <f t="shared" si="6"/>
        <v>6923.41</v>
      </c>
      <c r="AO41" s="262">
        <f t="shared" si="7"/>
        <v>1942744.01</v>
      </c>
      <c r="AP41" s="263">
        <f t="shared" si="8"/>
        <v>4868842.07</v>
      </c>
      <c r="AQ41" s="263">
        <f t="shared" si="9"/>
        <v>3811545.98</v>
      </c>
      <c r="AR41" s="244">
        <f t="shared" si="4"/>
        <v>1057296.0900000003</v>
      </c>
    </row>
    <row r="42" spans="1:44" ht="14.4" thickBot="1" x14ac:dyDescent="0.3">
      <c r="A42" s="232" t="s">
        <v>292</v>
      </c>
      <c r="B42" s="232" t="s">
        <v>30</v>
      </c>
      <c r="C42" s="269">
        <v>7430</v>
      </c>
      <c r="D42" s="270" t="s">
        <v>828</v>
      </c>
      <c r="E42" t="s">
        <v>2621</v>
      </c>
      <c r="F42" s="297">
        <v>1295412.25</v>
      </c>
      <c r="G42" s="297">
        <v>3535</v>
      </c>
      <c r="H42" s="297">
        <v>91699.17</v>
      </c>
      <c r="J42">
        <v>270034.78000000003</v>
      </c>
      <c r="K42">
        <v>635801.59</v>
      </c>
      <c r="N42" s="297">
        <v>8000</v>
      </c>
      <c r="Q42" s="297">
        <v>1593.55</v>
      </c>
      <c r="S42">
        <v>413550</v>
      </c>
      <c r="U42">
        <v>-1280561.3799999999</v>
      </c>
      <c r="V42">
        <v>3750097.45</v>
      </c>
      <c r="W42" s="297">
        <v>1603944.54</v>
      </c>
      <c r="Y42" s="297">
        <v>1606.71</v>
      </c>
      <c r="AA42" s="297">
        <v>1757546</v>
      </c>
      <c r="AB42" s="297">
        <v>308782.89</v>
      </c>
      <c r="AC42">
        <v>2256183</v>
      </c>
      <c r="AD42">
        <v>2560</v>
      </c>
      <c r="AF42">
        <v>1197132.93</v>
      </c>
      <c r="AG42">
        <v>223140.24</v>
      </c>
      <c r="AK42">
        <v>164117.1</v>
      </c>
      <c r="AM42" s="242">
        <f t="shared" si="5"/>
        <v>1390646.42</v>
      </c>
      <c r="AN42" s="249">
        <f t="shared" si="6"/>
        <v>9593.5499999999993</v>
      </c>
      <c r="AO42" s="262">
        <f t="shared" si="7"/>
        <v>1381052.8699999999</v>
      </c>
      <c r="AP42" s="263">
        <f t="shared" si="8"/>
        <v>3671880.14</v>
      </c>
      <c r="AQ42" s="263">
        <f t="shared" si="9"/>
        <v>3843133.27</v>
      </c>
      <c r="AR42" s="244">
        <f t="shared" si="4"/>
        <v>-171253.12999999989</v>
      </c>
    </row>
    <row r="43" spans="1:44" ht="14.4" thickBot="1" x14ac:dyDescent="0.3">
      <c r="A43" s="232" t="s">
        <v>292</v>
      </c>
      <c r="B43" s="232" t="s">
        <v>30</v>
      </c>
      <c r="C43" s="269">
        <v>2978</v>
      </c>
      <c r="D43" s="270" t="s">
        <v>829</v>
      </c>
      <c r="E43" t="s">
        <v>2622</v>
      </c>
      <c r="F43" s="297">
        <v>719727.82</v>
      </c>
      <c r="G43" s="297">
        <v>4250.41</v>
      </c>
      <c r="H43" s="297">
        <v>103067.31</v>
      </c>
      <c r="I43" s="297">
        <v>0</v>
      </c>
      <c r="J43">
        <v>267281.46000000002</v>
      </c>
      <c r="K43">
        <v>651889.43999999994</v>
      </c>
      <c r="L43">
        <v>0</v>
      </c>
      <c r="M43">
        <v>0</v>
      </c>
      <c r="N43" s="297">
        <v>14982</v>
      </c>
      <c r="O43" s="297">
        <v>0</v>
      </c>
      <c r="P43" s="297">
        <v>0</v>
      </c>
      <c r="Q43" s="297">
        <v>850</v>
      </c>
      <c r="R43" s="297">
        <v>0</v>
      </c>
      <c r="S43">
        <v>355400</v>
      </c>
      <c r="T43">
        <v>0</v>
      </c>
      <c r="U43">
        <v>-454706.51</v>
      </c>
      <c r="V43">
        <v>1851653.95</v>
      </c>
      <c r="W43" s="297">
        <v>1385510.36</v>
      </c>
      <c r="Y43" s="297">
        <v>718.1</v>
      </c>
      <c r="Z43" s="297">
        <v>0</v>
      </c>
      <c r="AA43" s="297">
        <v>564088</v>
      </c>
      <c r="AB43" s="297">
        <v>102969.64</v>
      </c>
      <c r="AC43">
        <v>1063938</v>
      </c>
      <c r="AE43">
        <v>0</v>
      </c>
      <c r="AF43">
        <v>478238.41</v>
      </c>
      <c r="AG43">
        <v>172851.06</v>
      </c>
      <c r="AH43">
        <v>13400</v>
      </c>
      <c r="AI43">
        <v>0</v>
      </c>
      <c r="AJ43">
        <v>0</v>
      </c>
      <c r="AK43">
        <v>163204.13</v>
      </c>
      <c r="AM43" s="242">
        <f t="shared" si="5"/>
        <v>827045.54</v>
      </c>
      <c r="AN43" s="249">
        <f t="shared" si="6"/>
        <v>15832</v>
      </c>
      <c r="AO43" s="262">
        <f t="shared" si="7"/>
        <v>811213.54</v>
      </c>
      <c r="AP43" s="263">
        <f t="shared" si="8"/>
        <v>2053286.1</v>
      </c>
      <c r="AQ43" s="263">
        <f t="shared" si="9"/>
        <v>1891631.6</v>
      </c>
      <c r="AR43" s="244">
        <f t="shared" si="4"/>
        <v>161654.5</v>
      </c>
    </row>
    <row r="44" spans="1:44" ht="14.4" thickBot="1" x14ac:dyDescent="0.3">
      <c r="A44" s="232" t="s">
        <v>292</v>
      </c>
      <c r="B44" s="232" t="s">
        <v>30</v>
      </c>
      <c r="C44" s="269">
        <v>3394</v>
      </c>
      <c r="D44" s="270" t="s">
        <v>830</v>
      </c>
      <c r="E44" t="s">
        <v>2775</v>
      </c>
      <c r="F44" s="297">
        <v>811024.6</v>
      </c>
      <c r="G44" s="297">
        <v>7617.18</v>
      </c>
      <c r="H44" s="297">
        <v>100186.02</v>
      </c>
      <c r="J44">
        <v>83009.16</v>
      </c>
      <c r="K44">
        <v>440866.61</v>
      </c>
      <c r="N44" s="297">
        <v>97938</v>
      </c>
      <c r="Q44" s="297">
        <v>1155.2</v>
      </c>
      <c r="S44">
        <v>485740</v>
      </c>
      <c r="U44">
        <v>-1066447.33</v>
      </c>
      <c r="V44">
        <v>1865771.67</v>
      </c>
      <c r="W44" s="297">
        <v>1713421.46</v>
      </c>
      <c r="Y44" s="297">
        <v>701.1</v>
      </c>
      <c r="AA44" s="297">
        <v>986562.5</v>
      </c>
      <c r="AB44" s="297">
        <v>141417.81</v>
      </c>
      <c r="AC44">
        <v>1528220.5</v>
      </c>
      <c r="AE44">
        <v>2016</v>
      </c>
      <c r="AF44">
        <v>849996.01</v>
      </c>
      <c r="AG44">
        <v>158489.45000000001</v>
      </c>
      <c r="AK44">
        <v>49371.24</v>
      </c>
      <c r="AM44" s="242">
        <f t="shared" si="5"/>
        <v>918827.8</v>
      </c>
      <c r="AN44" s="249">
        <f t="shared" si="6"/>
        <v>99093.2</v>
      </c>
      <c r="AO44" s="262">
        <f t="shared" si="7"/>
        <v>819734.60000000009</v>
      </c>
      <c r="AP44" s="263">
        <f t="shared" si="8"/>
        <v>2842102.87</v>
      </c>
      <c r="AQ44" s="263">
        <f t="shared" si="9"/>
        <v>2588093.2000000002</v>
      </c>
      <c r="AR44" s="244">
        <f t="shared" si="4"/>
        <v>254009.66999999993</v>
      </c>
    </row>
    <row r="45" spans="1:44" ht="14.4" thickBot="1" x14ac:dyDescent="0.3">
      <c r="A45" s="232" t="s">
        <v>292</v>
      </c>
      <c r="B45" s="232" t="s">
        <v>30</v>
      </c>
      <c r="C45" s="269">
        <v>1969</v>
      </c>
      <c r="D45" s="270" t="s">
        <v>831</v>
      </c>
      <c r="E45" t="s">
        <v>2776</v>
      </c>
      <c r="F45" s="297">
        <v>683999.7</v>
      </c>
      <c r="G45" s="297">
        <v>0</v>
      </c>
      <c r="H45" s="297">
        <v>75765.58</v>
      </c>
      <c r="J45">
        <v>452480.83</v>
      </c>
      <c r="K45">
        <v>106494.07</v>
      </c>
      <c r="Q45" s="297">
        <v>0</v>
      </c>
      <c r="U45">
        <v>-11805.61</v>
      </c>
      <c r="V45">
        <v>1234901.48</v>
      </c>
      <c r="W45" s="297">
        <v>951849.88</v>
      </c>
      <c r="X45" s="297">
        <v>53500</v>
      </c>
      <c r="Y45" s="297">
        <v>792.87</v>
      </c>
      <c r="AA45" s="297">
        <v>1336569.5</v>
      </c>
      <c r="AB45" s="297">
        <v>92015.41</v>
      </c>
      <c r="AC45">
        <v>1713865.5</v>
      </c>
      <c r="AF45">
        <v>289163.73</v>
      </c>
      <c r="AG45">
        <v>147124.56</v>
      </c>
      <c r="AK45">
        <v>14844</v>
      </c>
      <c r="AM45" s="242">
        <f t="shared" si="5"/>
        <v>759765.27999999991</v>
      </c>
      <c r="AN45" s="249">
        <f t="shared" si="6"/>
        <v>0</v>
      </c>
      <c r="AO45" s="262">
        <f t="shared" si="7"/>
        <v>759765.27999999991</v>
      </c>
      <c r="AP45" s="263">
        <f t="shared" si="8"/>
        <v>2434727.66</v>
      </c>
      <c r="AQ45" s="263">
        <f t="shared" si="9"/>
        <v>2164997.79</v>
      </c>
      <c r="AR45" s="244">
        <f t="shared" si="4"/>
        <v>269729.87000000011</v>
      </c>
    </row>
    <row r="46" spans="1:44" ht="14.4" thickBot="1" x14ac:dyDescent="0.3">
      <c r="A46" s="232" t="s">
        <v>292</v>
      </c>
      <c r="B46" s="232" t="s">
        <v>30</v>
      </c>
      <c r="C46" s="269">
        <v>3732</v>
      </c>
      <c r="D46" s="270" t="s">
        <v>832</v>
      </c>
      <c r="E46" t="s">
        <v>2794</v>
      </c>
      <c r="F46" s="297">
        <v>1048238.08</v>
      </c>
      <c r="G46" s="297">
        <v>8200</v>
      </c>
      <c r="H46" s="297">
        <v>24594.05</v>
      </c>
      <c r="J46">
        <v>782334.74</v>
      </c>
      <c r="K46">
        <v>299327.21999999997</v>
      </c>
      <c r="N46" s="297">
        <v>-88441</v>
      </c>
      <c r="Q46" s="297">
        <v>867.19</v>
      </c>
      <c r="S46">
        <v>597260</v>
      </c>
      <c r="U46">
        <v>-424636.11</v>
      </c>
      <c r="V46">
        <v>2300894.7000000002</v>
      </c>
      <c r="W46" s="297">
        <v>1105802.1499999999</v>
      </c>
      <c r="Y46" s="297">
        <v>1331.93</v>
      </c>
      <c r="AA46" s="297">
        <v>976569</v>
      </c>
      <c r="AB46" s="297">
        <v>96633.39</v>
      </c>
      <c r="AC46">
        <v>1382644.5</v>
      </c>
      <c r="AF46">
        <v>522364.64</v>
      </c>
      <c r="AG46">
        <v>174041.52</v>
      </c>
      <c r="AK46">
        <v>90689.5</v>
      </c>
      <c r="AM46" s="242">
        <f t="shared" si="5"/>
        <v>1081032.1300000001</v>
      </c>
      <c r="AN46" s="249">
        <f t="shared" si="6"/>
        <v>-87573.81</v>
      </c>
      <c r="AO46" s="262">
        <f t="shared" si="7"/>
        <v>1168605.9400000002</v>
      </c>
      <c r="AP46" s="263">
        <f t="shared" si="8"/>
        <v>2180336.4699999997</v>
      </c>
      <c r="AQ46" s="263">
        <f t="shared" si="9"/>
        <v>2169740.16</v>
      </c>
      <c r="AR46" s="244">
        <f t="shared" si="4"/>
        <v>10596.30999999959</v>
      </c>
    </row>
    <row r="47" spans="1:44" ht="14.4" thickBot="1" x14ac:dyDescent="0.3">
      <c r="A47" s="232" t="s">
        <v>292</v>
      </c>
      <c r="B47" s="232" t="s">
        <v>30</v>
      </c>
      <c r="C47" s="269">
        <v>3225</v>
      </c>
      <c r="D47" s="270" t="s">
        <v>833</v>
      </c>
      <c r="E47" t="s">
        <v>2802</v>
      </c>
      <c r="F47" s="297">
        <v>1201132.47</v>
      </c>
      <c r="G47" s="297">
        <v>9913</v>
      </c>
      <c r="H47" s="297">
        <v>128575.98</v>
      </c>
      <c r="J47">
        <v>3658979.28</v>
      </c>
      <c r="K47">
        <v>307328.78999999998</v>
      </c>
      <c r="N47" s="297">
        <v>-215767</v>
      </c>
      <c r="Q47" s="297">
        <v>1270.1099999999999</v>
      </c>
      <c r="U47">
        <v>1332578.8799999999</v>
      </c>
      <c r="V47">
        <v>4006426</v>
      </c>
      <c r="W47" s="297">
        <v>1545651.76</v>
      </c>
      <c r="Y47" s="297">
        <v>1749.46</v>
      </c>
      <c r="AA47" s="297">
        <v>967842</v>
      </c>
      <c r="AB47" s="297">
        <v>67600</v>
      </c>
      <c r="AC47">
        <v>1442420</v>
      </c>
      <c r="AF47">
        <v>443727.21</v>
      </c>
      <c r="AG47">
        <v>222257.71</v>
      </c>
      <c r="AK47">
        <v>73645.5</v>
      </c>
      <c r="AM47" s="242">
        <f t="shared" si="5"/>
        <v>1339621.45</v>
      </c>
      <c r="AN47" s="249">
        <f t="shared" si="6"/>
        <v>-214496.89</v>
      </c>
      <c r="AO47" s="262">
        <f t="shared" si="7"/>
        <v>1554118.3399999999</v>
      </c>
      <c r="AP47" s="263">
        <f t="shared" si="8"/>
        <v>2582843.2199999997</v>
      </c>
      <c r="AQ47" s="263">
        <f t="shared" si="9"/>
        <v>2182050.42</v>
      </c>
      <c r="AR47" s="244">
        <f t="shared" si="4"/>
        <v>400792.79999999981</v>
      </c>
    </row>
    <row r="48" spans="1:44" ht="14.4" thickBot="1" x14ac:dyDescent="0.3">
      <c r="A48" s="232" t="s">
        <v>17</v>
      </c>
      <c r="B48" s="232" t="s">
        <v>18</v>
      </c>
      <c r="C48" s="269">
        <v>3207</v>
      </c>
      <c r="D48" s="270" t="s">
        <v>834</v>
      </c>
      <c r="E48" t="s">
        <v>2623</v>
      </c>
      <c r="F48" s="297">
        <v>314470.21000000002</v>
      </c>
      <c r="G48" s="297">
        <v>168796.11</v>
      </c>
      <c r="H48" s="297">
        <v>136877.82</v>
      </c>
      <c r="J48">
        <v>138025.56</v>
      </c>
      <c r="K48">
        <v>203622.84</v>
      </c>
      <c r="Q48" s="297">
        <v>0</v>
      </c>
      <c r="U48">
        <v>-1058013.69</v>
      </c>
      <c r="V48">
        <v>1877057.75</v>
      </c>
      <c r="W48" s="297">
        <v>948883.94</v>
      </c>
      <c r="Y48" s="297">
        <v>279.41000000000003</v>
      </c>
      <c r="AA48" s="297">
        <v>1243419</v>
      </c>
      <c r="AB48" s="297">
        <v>130000</v>
      </c>
      <c r="AC48">
        <v>1398952</v>
      </c>
      <c r="AF48">
        <v>507603.28</v>
      </c>
      <c r="AG48">
        <v>112720.09</v>
      </c>
      <c r="AM48" s="242">
        <f t="shared" si="5"/>
        <v>620144.14</v>
      </c>
      <c r="AN48" s="249">
        <f t="shared" si="6"/>
        <v>0</v>
      </c>
      <c r="AO48" s="262">
        <f t="shared" si="7"/>
        <v>620144.14</v>
      </c>
      <c r="AP48" s="263">
        <f t="shared" si="8"/>
        <v>2322582.35</v>
      </c>
      <c r="AQ48" s="263">
        <f t="shared" si="9"/>
        <v>2019275.37</v>
      </c>
      <c r="AR48" s="244">
        <f t="shared" si="4"/>
        <v>303306.98</v>
      </c>
    </row>
    <row r="49" spans="1:44" ht="14.4" thickBot="1" x14ac:dyDescent="0.3">
      <c r="A49" s="232" t="s">
        <v>17</v>
      </c>
      <c r="B49" s="232" t="s">
        <v>18</v>
      </c>
      <c r="C49" s="233">
        <v>3287</v>
      </c>
      <c r="D49" s="234" t="s">
        <v>835</v>
      </c>
      <c r="E49" t="s">
        <v>2624</v>
      </c>
      <c r="F49" s="297">
        <v>530506.47</v>
      </c>
      <c r="G49" s="297">
        <v>114972.5</v>
      </c>
      <c r="H49" s="297">
        <v>70732.72</v>
      </c>
      <c r="J49">
        <v>465732.6</v>
      </c>
      <c r="K49">
        <v>172316.56</v>
      </c>
      <c r="N49" s="297">
        <v>119000</v>
      </c>
      <c r="P49" s="297">
        <v>6500</v>
      </c>
      <c r="Q49" s="297">
        <v>0</v>
      </c>
      <c r="U49">
        <v>-1800136.91</v>
      </c>
      <c r="V49">
        <v>2506199.65</v>
      </c>
      <c r="W49" s="297">
        <v>1261363.51</v>
      </c>
      <c r="X49" s="297">
        <v>15500</v>
      </c>
      <c r="Y49" s="297">
        <v>436.87</v>
      </c>
      <c r="AA49" s="297">
        <v>1898996</v>
      </c>
      <c r="AB49" s="297">
        <v>17526</v>
      </c>
      <c r="AC49">
        <v>2147788</v>
      </c>
      <c r="AF49">
        <v>357243.69</v>
      </c>
      <c r="AG49">
        <v>49675.360000000001</v>
      </c>
      <c r="AK49">
        <v>2400</v>
      </c>
      <c r="AM49" s="242">
        <f t="shared" si="5"/>
        <v>716211.69</v>
      </c>
      <c r="AN49" s="249">
        <f t="shared" si="6"/>
        <v>125500</v>
      </c>
      <c r="AO49" s="262">
        <f t="shared" si="7"/>
        <v>590711.68999999994</v>
      </c>
      <c r="AP49" s="263">
        <f t="shared" si="8"/>
        <v>3193822.38</v>
      </c>
      <c r="AQ49" s="263">
        <f t="shared" si="9"/>
        <v>2557107.0499999998</v>
      </c>
      <c r="AR49" s="244">
        <f t="shared" si="4"/>
        <v>636715.33000000007</v>
      </c>
    </row>
    <row r="50" spans="1:44" s="253" customFormat="1" ht="14.4" thickBot="1" x14ac:dyDescent="0.3">
      <c r="A50" s="235" t="s">
        <v>17</v>
      </c>
      <c r="B50" s="235" t="s">
        <v>18</v>
      </c>
      <c r="C50" s="236">
        <v>2936</v>
      </c>
      <c r="D50" s="237" t="s">
        <v>836</v>
      </c>
      <c r="E50" t="s">
        <v>2625</v>
      </c>
      <c r="F50" s="297">
        <v>120643.66</v>
      </c>
      <c r="G50" s="297">
        <v>15644.81</v>
      </c>
      <c r="H50" s="297">
        <v>41002</v>
      </c>
      <c r="I50" s="297"/>
      <c r="J50">
        <v>3</v>
      </c>
      <c r="K50">
        <v>44958.2</v>
      </c>
      <c r="L50"/>
      <c r="M50"/>
      <c r="N50" s="297"/>
      <c r="O50" s="297"/>
      <c r="P50" s="297"/>
      <c r="Q50" s="297">
        <v>0</v>
      </c>
      <c r="R50" s="297"/>
      <c r="S50"/>
      <c r="T50">
        <v>-238853.94</v>
      </c>
      <c r="U50">
        <v>-1563942.89</v>
      </c>
      <c r="V50">
        <v>1985151.03</v>
      </c>
      <c r="W50" s="297">
        <v>851298.31</v>
      </c>
      <c r="X50" s="297">
        <v>173754</v>
      </c>
      <c r="Y50" s="297">
        <v>121.67</v>
      </c>
      <c r="Z50" s="297"/>
      <c r="AA50" s="297">
        <v>1044568</v>
      </c>
      <c r="AB50" s="297"/>
      <c r="AC50">
        <v>1357998</v>
      </c>
      <c r="AD50"/>
      <c r="AE50"/>
      <c r="AF50">
        <v>396633.51</v>
      </c>
      <c r="AG50">
        <v>43548.4</v>
      </c>
      <c r="AH50"/>
      <c r="AI50"/>
      <c r="AJ50"/>
      <c r="AK50">
        <v>2201.6</v>
      </c>
      <c r="AL50">
        <v>48000</v>
      </c>
      <c r="AM50" s="242">
        <f t="shared" si="5"/>
        <v>177290.47</v>
      </c>
      <c r="AN50" s="249">
        <f t="shared" si="6"/>
        <v>0</v>
      </c>
      <c r="AO50" s="262">
        <f t="shared" si="7"/>
        <v>177290.47</v>
      </c>
      <c r="AP50" s="263">
        <f t="shared" si="8"/>
        <v>2069741.98</v>
      </c>
      <c r="AQ50" s="263">
        <f t="shared" si="9"/>
        <v>1848381.51</v>
      </c>
      <c r="AR50" s="244">
        <f t="shared" si="4"/>
        <v>221360.46999999997</v>
      </c>
    </row>
    <row r="51" spans="1:44" s="253" customFormat="1" ht="14.4" thickBot="1" x14ac:dyDescent="0.3">
      <c r="A51" s="235" t="s">
        <v>17</v>
      </c>
      <c r="B51" s="235" t="s">
        <v>18</v>
      </c>
      <c r="C51" s="236">
        <v>2495</v>
      </c>
      <c r="D51" s="237" t="s">
        <v>837</v>
      </c>
      <c r="E51" t="s">
        <v>2626</v>
      </c>
      <c r="F51" s="297">
        <v>36857.64</v>
      </c>
      <c r="G51" s="297">
        <v>59150.27</v>
      </c>
      <c r="H51" s="297">
        <v>130890.13</v>
      </c>
      <c r="I51" s="297"/>
      <c r="J51">
        <v>712850.66</v>
      </c>
      <c r="K51">
        <v>114413.95</v>
      </c>
      <c r="L51"/>
      <c r="M51"/>
      <c r="N51" s="297">
        <v>6600</v>
      </c>
      <c r="O51" s="297"/>
      <c r="P51" s="297"/>
      <c r="Q51" s="297">
        <v>568</v>
      </c>
      <c r="R51" s="297"/>
      <c r="S51"/>
      <c r="T51"/>
      <c r="U51">
        <v>-482443.54</v>
      </c>
      <c r="V51">
        <v>1821817.03</v>
      </c>
      <c r="W51" s="297">
        <v>640415.56999999995</v>
      </c>
      <c r="X51" s="297"/>
      <c r="Y51" s="297">
        <v>305.93</v>
      </c>
      <c r="Z51" s="297"/>
      <c r="AA51" s="297">
        <v>1358526</v>
      </c>
      <c r="AB51" s="297">
        <v>232269</v>
      </c>
      <c r="AC51">
        <v>1615092</v>
      </c>
      <c r="AD51"/>
      <c r="AE51"/>
      <c r="AF51">
        <v>473194.54</v>
      </c>
      <c r="AG51">
        <v>163521.57999999999</v>
      </c>
      <c r="AH51"/>
      <c r="AI51"/>
      <c r="AJ51"/>
      <c r="AK51">
        <v>1534.72</v>
      </c>
      <c r="AL51"/>
      <c r="AM51" s="242">
        <f t="shared" si="5"/>
        <v>226898.04</v>
      </c>
      <c r="AN51" s="249">
        <f t="shared" si="6"/>
        <v>7168</v>
      </c>
      <c r="AO51" s="262">
        <f t="shared" si="7"/>
        <v>219730.04</v>
      </c>
      <c r="AP51" s="263">
        <f t="shared" si="8"/>
        <v>2231516.5</v>
      </c>
      <c r="AQ51" s="263">
        <f t="shared" si="9"/>
        <v>2253342.8400000003</v>
      </c>
      <c r="AR51" s="244">
        <f t="shared" si="4"/>
        <v>-21826.340000000317</v>
      </c>
    </row>
    <row r="52" spans="1:44" s="253" customFormat="1" ht="14.4" thickBot="1" x14ac:dyDescent="0.3">
      <c r="A52" s="235" t="s">
        <v>17</v>
      </c>
      <c r="B52" s="235" t="s">
        <v>18</v>
      </c>
      <c r="C52" s="236">
        <v>5264</v>
      </c>
      <c r="D52" s="237" t="s">
        <v>838</v>
      </c>
      <c r="E52" t="s">
        <v>2627</v>
      </c>
      <c r="F52" s="297">
        <v>711684.73</v>
      </c>
      <c r="G52" s="297">
        <v>249682.97</v>
      </c>
      <c r="H52" s="297">
        <v>217834.43</v>
      </c>
      <c r="I52" s="297"/>
      <c r="J52">
        <v>470592.15</v>
      </c>
      <c r="K52">
        <v>407396.35</v>
      </c>
      <c r="L52"/>
      <c r="M52"/>
      <c r="N52" s="297">
        <v>6000</v>
      </c>
      <c r="O52" s="297"/>
      <c r="P52" s="297"/>
      <c r="Q52" s="297">
        <v>-124</v>
      </c>
      <c r="R52" s="297"/>
      <c r="S52">
        <v>118506</v>
      </c>
      <c r="T52"/>
      <c r="U52">
        <v>436324.13</v>
      </c>
      <c r="V52">
        <v>1102265.42</v>
      </c>
      <c r="W52" s="297">
        <v>1428289.27</v>
      </c>
      <c r="X52" s="297"/>
      <c r="Y52" s="297">
        <v>513.25</v>
      </c>
      <c r="Z52" s="297"/>
      <c r="AA52" s="297">
        <v>2022408.5</v>
      </c>
      <c r="AB52" s="297">
        <v>128910</v>
      </c>
      <c r="AC52">
        <v>2336155.5</v>
      </c>
      <c r="AD52">
        <v>11456.06</v>
      </c>
      <c r="AE52"/>
      <c r="AF52">
        <v>434540.04</v>
      </c>
      <c r="AG52">
        <v>86624</v>
      </c>
      <c r="AH52"/>
      <c r="AI52"/>
      <c r="AJ52"/>
      <c r="AK52">
        <v>51800.34</v>
      </c>
      <c r="AL52"/>
      <c r="AM52" s="242">
        <f t="shared" si="5"/>
        <v>1179202.1299999999</v>
      </c>
      <c r="AN52" s="249">
        <f t="shared" si="6"/>
        <v>5876</v>
      </c>
      <c r="AO52" s="262">
        <f t="shared" si="7"/>
        <v>1173326.1299999999</v>
      </c>
      <c r="AP52" s="263">
        <f t="shared" si="8"/>
        <v>3580121.02</v>
      </c>
      <c r="AQ52" s="263">
        <f t="shared" si="9"/>
        <v>2920575.94</v>
      </c>
      <c r="AR52" s="244">
        <f t="shared" si="4"/>
        <v>659545.08000000007</v>
      </c>
    </row>
    <row r="53" spans="1:44" ht="14.4" thickBot="1" x14ac:dyDescent="0.3">
      <c r="A53" s="232" t="s">
        <v>17</v>
      </c>
      <c r="B53" s="232" t="s">
        <v>18</v>
      </c>
      <c r="C53" s="233">
        <v>2213</v>
      </c>
      <c r="D53" s="234" t="s">
        <v>839</v>
      </c>
      <c r="E53" t="s">
        <v>2628</v>
      </c>
      <c r="F53" s="297">
        <v>197444</v>
      </c>
      <c r="G53" s="297">
        <v>207024.5</v>
      </c>
      <c r="H53" s="297">
        <v>44965.61</v>
      </c>
      <c r="J53">
        <v>31749.599999999999</v>
      </c>
      <c r="K53">
        <v>324591.07</v>
      </c>
      <c r="N53" s="297">
        <v>8400</v>
      </c>
      <c r="Q53" s="297">
        <v>0</v>
      </c>
      <c r="T53">
        <v>-10797.58</v>
      </c>
      <c r="U53">
        <v>-1206444.8899999999</v>
      </c>
      <c r="V53">
        <v>2172216.88</v>
      </c>
      <c r="W53" s="297">
        <v>927383.61</v>
      </c>
      <c r="X53" s="297">
        <v>12000</v>
      </c>
      <c r="Y53" s="297">
        <v>386.24</v>
      </c>
      <c r="AA53" s="297">
        <v>1232339</v>
      </c>
      <c r="AB53" s="297">
        <v>184263</v>
      </c>
      <c r="AC53">
        <v>1832474</v>
      </c>
      <c r="AF53">
        <v>393980.93</v>
      </c>
      <c r="AG53">
        <v>63681</v>
      </c>
      <c r="AK53">
        <v>13935.55</v>
      </c>
      <c r="AM53" s="242">
        <f t="shared" si="5"/>
        <v>449434.11</v>
      </c>
      <c r="AN53" s="249">
        <f t="shared" si="6"/>
        <v>8400</v>
      </c>
      <c r="AO53" s="262">
        <f t="shared" si="7"/>
        <v>441034.11</v>
      </c>
      <c r="AP53" s="263">
        <f t="shared" si="8"/>
        <v>2356371.85</v>
      </c>
      <c r="AQ53" s="263">
        <f t="shared" si="9"/>
        <v>2304071.48</v>
      </c>
      <c r="AR53" s="244">
        <f t="shared" si="4"/>
        <v>52300.370000000112</v>
      </c>
    </row>
    <row r="54" spans="1:44" ht="14.4" thickBot="1" x14ac:dyDescent="0.3">
      <c r="A54" s="232" t="s">
        <v>17</v>
      </c>
      <c r="B54" s="232" t="s">
        <v>18</v>
      </c>
      <c r="C54" s="233">
        <v>2562</v>
      </c>
      <c r="D54" s="234" t="s">
        <v>840</v>
      </c>
      <c r="E54" t="s">
        <v>2629</v>
      </c>
      <c r="F54" s="297">
        <v>509362.93</v>
      </c>
      <c r="G54" s="297">
        <v>99429.56</v>
      </c>
      <c r="H54" s="297">
        <v>88380.62</v>
      </c>
      <c r="J54">
        <v>1128391.2</v>
      </c>
      <c r="K54">
        <v>428742.82</v>
      </c>
      <c r="U54">
        <v>31239.94</v>
      </c>
      <c r="V54">
        <v>1936400.69</v>
      </c>
      <c r="W54" s="297">
        <v>962854.72</v>
      </c>
      <c r="Y54" s="297">
        <v>380.14</v>
      </c>
      <c r="AA54" s="297">
        <v>1819940</v>
      </c>
      <c r="AC54">
        <v>2006609</v>
      </c>
      <c r="AF54">
        <v>149932.19</v>
      </c>
      <c r="AG54">
        <v>100259.68</v>
      </c>
      <c r="AK54">
        <v>2387.4899999999998</v>
      </c>
      <c r="AM54" s="242">
        <f t="shared" si="5"/>
        <v>697173.11</v>
      </c>
      <c r="AN54" s="249">
        <f t="shared" si="6"/>
        <v>0</v>
      </c>
      <c r="AO54" s="262">
        <f t="shared" si="7"/>
        <v>697173.11</v>
      </c>
      <c r="AP54" s="263">
        <f t="shared" si="8"/>
        <v>2783174.86</v>
      </c>
      <c r="AQ54" s="263">
        <f t="shared" si="9"/>
        <v>2259188.3600000003</v>
      </c>
      <c r="AR54" s="244">
        <f t="shared" si="4"/>
        <v>523986.49999999953</v>
      </c>
    </row>
    <row r="55" spans="1:44" s="253" customFormat="1" ht="14.4" thickBot="1" x14ac:dyDescent="0.3">
      <c r="A55" s="235" t="s">
        <v>17</v>
      </c>
      <c r="B55" s="235" t="s">
        <v>18</v>
      </c>
      <c r="C55" s="236">
        <v>7114</v>
      </c>
      <c r="D55" s="237" t="s">
        <v>841</v>
      </c>
      <c r="E55" t="s">
        <v>2630</v>
      </c>
      <c r="F55" s="297">
        <v>901597.97</v>
      </c>
      <c r="G55" s="297">
        <v>716.6</v>
      </c>
      <c r="H55" s="297">
        <v>352684.39</v>
      </c>
      <c r="I55" s="297"/>
      <c r="J55">
        <v>27487.84</v>
      </c>
      <c r="K55">
        <v>312769.06</v>
      </c>
      <c r="L55"/>
      <c r="M55"/>
      <c r="N55" s="297">
        <v>0</v>
      </c>
      <c r="O55" s="297"/>
      <c r="P55" s="297"/>
      <c r="Q55" s="297">
        <v>555</v>
      </c>
      <c r="R55" s="297"/>
      <c r="S55"/>
      <c r="T55">
        <v>316447.92</v>
      </c>
      <c r="U55">
        <v>-757560.43</v>
      </c>
      <c r="V55">
        <v>1262941.0900000001</v>
      </c>
      <c r="W55" s="297">
        <v>2122768.06</v>
      </c>
      <c r="X55" s="297">
        <v>111550</v>
      </c>
      <c r="Y55" s="297">
        <v>643.86</v>
      </c>
      <c r="Z55" s="297"/>
      <c r="AA55" s="297">
        <v>2476583</v>
      </c>
      <c r="AB55" s="297"/>
      <c r="AC55">
        <v>2954187</v>
      </c>
      <c r="AD55"/>
      <c r="AE55"/>
      <c r="AF55">
        <v>497200.49</v>
      </c>
      <c r="AG55">
        <v>63408.56</v>
      </c>
      <c r="AH55">
        <v>15000</v>
      </c>
      <c r="AI55"/>
      <c r="AJ55"/>
      <c r="AK55">
        <v>54691.43</v>
      </c>
      <c r="AL55"/>
      <c r="AM55" s="242">
        <f t="shared" si="5"/>
        <v>1254998.96</v>
      </c>
      <c r="AN55" s="249">
        <f t="shared" si="6"/>
        <v>555</v>
      </c>
      <c r="AO55" s="262">
        <f t="shared" si="7"/>
        <v>1254443.96</v>
      </c>
      <c r="AP55" s="263">
        <f t="shared" si="8"/>
        <v>4711544.92</v>
      </c>
      <c r="AQ55" s="263">
        <f t="shared" si="9"/>
        <v>3584487.4800000004</v>
      </c>
      <c r="AR55" s="244">
        <f t="shared" si="4"/>
        <v>1127057.4399999995</v>
      </c>
    </row>
    <row r="56" spans="1:44" ht="14.4" thickBot="1" x14ac:dyDescent="0.3">
      <c r="A56" s="232" t="s">
        <v>17</v>
      </c>
      <c r="B56" s="232" t="s">
        <v>18</v>
      </c>
      <c r="C56" s="233">
        <v>6804</v>
      </c>
      <c r="D56" s="234" t="s">
        <v>842</v>
      </c>
      <c r="E56" t="s">
        <v>2777</v>
      </c>
      <c r="F56" s="297">
        <v>88465.600000000006</v>
      </c>
      <c r="G56" s="297">
        <v>14096.35</v>
      </c>
      <c r="H56" s="297">
        <v>68927.58</v>
      </c>
      <c r="J56">
        <v>393271.17</v>
      </c>
      <c r="K56">
        <v>528579.61</v>
      </c>
      <c r="N56" s="297">
        <v>1000</v>
      </c>
      <c r="Q56" s="297">
        <v>0</v>
      </c>
      <c r="U56">
        <v>-744630.25</v>
      </c>
      <c r="V56">
        <v>2033596.36</v>
      </c>
      <c r="W56" s="297">
        <v>1233176.2</v>
      </c>
      <c r="Y56" s="297">
        <v>405.03</v>
      </c>
      <c r="AA56" s="297">
        <v>284960</v>
      </c>
      <c r="AB56" s="297">
        <v>1916949</v>
      </c>
      <c r="AC56">
        <v>2315162</v>
      </c>
      <c r="AD56">
        <v>2190</v>
      </c>
      <c r="AF56">
        <v>857896.61</v>
      </c>
      <c r="AG56">
        <v>83487.92</v>
      </c>
      <c r="AK56">
        <v>10262.700000000001</v>
      </c>
      <c r="AM56" s="242">
        <f t="shared" si="5"/>
        <v>171489.53000000003</v>
      </c>
      <c r="AN56" s="249">
        <f t="shared" si="6"/>
        <v>1000</v>
      </c>
      <c r="AO56" s="262">
        <f t="shared" si="7"/>
        <v>170489.53000000003</v>
      </c>
      <c r="AP56" s="263">
        <f t="shared" si="8"/>
        <v>3435490.23</v>
      </c>
      <c r="AQ56" s="263">
        <f t="shared" si="9"/>
        <v>3268999.23</v>
      </c>
      <c r="AR56" s="244">
        <f t="shared" si="4"/>
        <v>166491</v>
      </c>
    </row>
    <row r="57" spans="1:44" s="253" customFormat="1" ht="14.4" thickBot="1" x14ac:dyDescent="0.3">
      <c r="A57" s="235" t="s">
        <v>17</v>
      </c>
      <c r="B57" s="235" t="s">
        <v>18</v>
      </c>
      <c r="C57" s="236">
        <v>3739</v>
      </c>
      <c r="D57" s="237" t="s">
        <v>843</v>
      </c>
      <c r="E57" t="s">
        <v>2778</v>
      </c>
      <c r="F57" s="297">
        <v>325562.46000000002</v>
      </c>
      <c r="G57" s="297">
        <v>464348.54</v>
      </c>
      <c r="H57" s="297">
        <v>528220.15</v>
      </c>
      <c r="I57" s="297"/>
      <c r="J57">
        <v>323872.68</v>
      </c>
      <c r="K57">
        <v>-112682.32</v>
      </c>
      <c r="L57"/>
      <c r="M57"/>
      <c r="N57" s="297">
        <v>28220</v>
      </c>
      <c r="O57" s="297"/>
      <c r="P57" s="297"/>
      <c r="Q57" s="297">
        <v>52783</v>
      </c>
      <c r="R57" s="297"/>
      <c r="S57">
        <v>220075</v>
      </c>
      <c r="T57">
        <v>367602.08</v>
      </c>
      <c r="U57">
        <v>-1400951.92</v>
      </c>
      <c r="V57">
        <v>2378594.3199999998</v>
      </c>
      <c r="W57" s="297">
        <v>1267117.54</v>
      </c>
      <c r="X57" s="297">
        <v>170500</v>
      </c>
      <c r="Y57" s="297">
        <v>477.69</v>
      </c>
      <c r="Z57" s="297"/>
      <c r="AA57" s="297">
        <v>823333</v>
      </c>
      <c r="AB57" s="297">
        <v>100000</v>
      </c>
      <c r="AC57">
        <v>1134323</v>
      </c>
      <c r="AD57">
        <v>3612</v>
      </c>
      <c r="AE57"/>
      <c r="AF57">
        <v>992498.13</v>
      </c>
      <c r="AG57">
        <v>98592.48</v>
      </c>
      <c r="AH57"/>
      <c r="AI57"/>
      <c r="AJ57"/>
      <c r="AK57"/>
      <c r="AL57"/>
      <c r="AM57" s="242">
        <f t="shared" si="5"/>
        <v>1318131.1499999999</v>
      </c>
      <c r="AN57" s="249">
        <f t="shared" si="6"/>
        <v>81003</v>
      </c>
      <c r="AO57" s="262">
        <f t="shared" si="7"/>
        <v>1237128.1499999999</v>
      </c>
      <c r="AP57" s="263">
        <f t="shared" si="8"/>
        <v>2361428.23</v>
      </c>
      <c r="AQ57" s="263">
        <f t="shared" si="9"/>
        <v>2229025.61</v>
      </c>
      <c r="AR57" s="244">
        <f t="shared" si="4"/>
        <v>132402.62000000011</v>
      </c>
    </row>
    <row r="58" spans="1:44" s="253" customFormat="1" ht="14.4" thickBot="1" x14ac:dyDescent="0.3">
      <c r="A58" s="235" t="s">
        <v>17</v>
      </c>
      <c r="B58" s="235" t="s">
        <v>18</v>
      </c>
      <c r="C58" s="236">
        <v>2743</v>
      </c>
      <c r="D58" s="237" t="s">
        <v>844</v>
      </c>
      <c r="E58" t="s">
        <v>2779</v>
      </c>
      <c r="F58" s="297">
        <v>277113.78999999998</v>
      </c>
      <c r="G58" s="297">
        <v>79174.8</v>
      </c>
      <c r="H58" s="297">
        <v>171015</v>
      </c>
      <c r="I58" s="297"/>
      <c r="J58">
        <v>1572289.96</v>
      </c>
      <c r="K58">
        <v>289627.5</v>
      </c>
      <c r="L58"/>
      <c r="M58"/>
      <c r="N58" s="297">
        <v>0</v>
      </c>
      <c r="O58" s="297"/>
      <c r="P58" s="297"/>
      <c r="Q58" s="297">
        <v>0</v>
      </c>
      <c r="R58" s="297"/>
      <c r="S58"/>
      <c r="T58">
        <v>195407.87</v>
      </c>
      <c r="U58">
        <v>-218103.98</v>
      </c>
      <c r="V58">
        <v>2522084.4900000002</v>
      </c>
      <c r="W58" s="297">
        <v>911025.58</v>
      </c>
      <c r="X58" s="297">
        <v>144000</v>
      </c>
      <c r="Y58" s="297">
        <v>253.31</v>
      </c>
      <c r="Z58" s="297"/>
      <c r="AA58" s="297">
        <v>1019401</v>
      </c>
      <c r="AB58" s="297"/>
      <c r="AC58">
        <v>1250463</v>
      </c>
      <c r="AD58">
        <v>620</v>
      </c>
      <c r="AE58"/>
      <c r="AF58">
        <v>463807.03</v>
      </c>
      <c r="AG58">
        <v>187720</v>
      </c>
      <c r="AH58"/>
      <c r="AI58"/>
      <c r="AJ58"/>
      <c r="AK58">
        <v>53056.69</v>
      </c>
      <c r="AL58"/>
      <c r="AM58" s="242">
        <f t="shared" si="5"/>
        <v>527303.59</v>
      </c>
      <c r="AN58" s="249">
        <f t="shared" si="6"/>
        <v>0</v>
      </c>
      <c r="AO58" s="262">
        <f t="shared" si="7"/>
        <v>527303.59</v>
      </c>
      <c r="AP58" s="263">
        <f t="shared" si="8"/>
        <v>2074679.8900000001</v>
      </c>
      <c r="AQ58" s="263">
        <f t="shared" si="9"/>
        <v>1955666.72</v>
      </c>
      <c r="AR58" s="244">
        <f t="shared" si="4"/>
        <v>119013.17000000016</v>
      </c>
    </row>
    <row r="59" spans="1:44" ht="14.4" thickBot="1" x14ac:dyDescent="0.3">
      <c r="A59" s="232" t="s">
        <v>19</v>
      </c>
      <c r="B59" s="232" t="s">
        <v>20</v>
      </c>
      <c r="C59" s="233">
        <v>4721</v>
      </c>
      <c r="D59" s="234" t="s">
        <v>845</v>
      </c>
      <c r="E59" t="s">
        <v>2631</v>
      </c>
      <c r="F59" s="297">
        <v>2158548.37</v>
      </c>
      <c r="G59" s="297">
        <v>115346</v>
      </c>
      <c r="H59" s="297">
        <v>88419.73</v>
      </c>
      <c r="J59">
        <v>372665.82</v>
      </c>
      <c r="K59">
        <v>470186.93</v>
      </c>
      <c r="N59" s="297">
        <v>1930.2</v>
      </c>
      <c r="Q59" s="297">
        <v>596.94000000000005</v>
      </c>
      <c r="U59">
        <v>359258.23</v>
      </c>
      <c r="V59">
        <v>2222830.41</v>
      </c>
      <c r="W59" s="297">
        <v>1911697.97</v>
      </c>
      <c r="Y59" s="297">
        <v>2620.67</v>
      </c>
      <c r="AA59" s="297">
        <v>1159820</v>
      </c>
      <c r="AB59" s="297">
        <v>10500</v>
      </c>
      <c r="AC59">
        <v>1639875</v>
      </c>
      <c r="AF59">
        <v>402468.69</v>
      </c>
      <c r="AG59">
        <v>201600.46</v>
      </c>
      <c r="AM59" s="242">
        <f t="shared" si="5"/>
        <v>2362314.1</v>
      </c>
      <c r="AN59" s="249">
        <f t="shared" si="6"/>
        <v>2527.1400000000003</v>
      </c>
      <c r="AO59" s="262">
        <f t="shared" si="7"/>
        <v>2359786.96</v>
      </c>
      <c r="AP59" s="263">
        <f t="shared" si="8"/>
        <v>3084638.6399999997</v>
      </c>
      <c r="AQ59" s="263">
        <f t="shared" si="9"/>
        <v>2243944.15</v>
      </c>
      <c r="AR59" s="244">
        <f t="shared" si="4"/>
        <v>840694.48999999976</v>
      </c>
    </row>
    <row r="60" spans="1:44" ht="14.4" thickBot="1" x14ac:dyDescent="0.3">
      <c r="A60" s="232" t="s">
        <v>19</v>
      </c>
      <c r="B60" s="232" t="s">
        <v>20</v>
      </c>
      <c r="C60" s="269">
        <v>8384</v>
      </c>
      <c r="D60" s="270" t="s">
        <v>846</v>
      </c>
      <c r="E60" t="s">
        <v>2632</v>
      </c>
      <c r="F60" s="297">
        <v>3768381.68</v>
      </c>
      <c r="G60" s="297">
        <v>320907.25</v>
      </c>
      <c r="H60" s="297">
        <v>170901.81</v>
      </c>
      <c r="J60">
        <v>2377213.92</v>
      </c>
      <c r="K60">
        <v>1717249.48</v>
      </c>
      <c r="N60" s="297">
        <v>11400</v>
      </c>
      <c r="Q60" s="297">
        <v>1422.49</v>
      </c>
      <c r="U60">
        <v>-567537.61</v>
      </c>
      <c r="V60">
        <v>7696912.6699999999</v>
      </c>
      <c r="W60" s="297">
        <v>3477220.88</v>
      </c>
      <c r="X60" s="297">
        <v>516760</v>
      </c>
      <c r="Y60" s="297">
        <v>4101.8</v>
      </c>
      <c r="AA60" s="297">
        <v>2623627.9</v>
      </c>
      <c r="AB60" s="297">
        <v>292600</v>
      </c>
      <c r="AC60">
        <v>3189224.9</v>
      </c>
      <c r="AF60">
        <v>1786434.97</v>
      </c>
      <c r="AG60">
        <v>125321.60000000001</v>
      </c>
      <c r="AK60">
        <v>7000</v>
      </c>
      <c r="AM60" s="242">
        <f t="shared" si="5"/>
        <v>4260190.74</v>
      </c>
      <c r="AN60" s="249">
        <f t="shared" si="6"/>
        <v>12822.49</v>
      </c>
      <c r="AO60" s="262">
        <f t="shared" si="7"/>
        <v>4247368.25</v>
      </c>
      <c r="AP60" s="263">
        <f t="shared" si="8"/>
        <v>6914310.5800000001</v>
      </c>
      <c r="AQ60" s="263">
        <f t="shared" si="9"/>
        <v>5107981.47</v>
      </c>
      <c r="AR60" s="244">
        <f t="shared" si="4"/>
        <v>1806329.1100000003</v>
      </c>
    </row>
    <row r="61" spans="1:44" ht="14.4" thickBot="1" x14ac:dyDescent="0.3">
      <c r="A61" s="232" t="s">
        <v>19</v>
      </c>
      <c r="B61" s="232" t="s">
        <v>20</v>
      </c>
      <c r="C61" s="269">
        <v>4586</v>
      </c>
      <c r="D61" s="270" t="s">
        <v>847</v>
      </c>
      <c r="E61" t="s">
        <v>2633</v>
      </c>
      <c r="F61" s="297">
        <v>817711.16</v>
      </c>
      <c r="G61" s="297">
        <v>321163.94</v>
      </c>
      <c r="H61" s="297">
        <v>580155.99</v>
      </c>
      <c r="J61">
        <v>410044.6</v>
      </c>
      <c r="K61">
        <v>488513.16</v>
      </c>
      <c r="N61" s="297">
        <v>0</v>
      </c>
      <c r="Q61" s="297">
        <v>5071.8100000000004</v>
      </c>
      <c r="U61">
        <v>-168493.13</v>
      </c>
      <c r="V61">
        <v>2278267.36</v>
      </c>
      <c r="W61" s="297">
        <v>1207405.02</v>
      </c>
      <c r="X61" s="297">
        <v>452810</v>
      </c>
      <c r="Y61" s="297">
        <v>914.16</v>
      </c>
      <c r="AA61" s="297">
        <v>1150443</v>
      </c>
      <c r="AB61" s="297">
        <v>9000</v>
      </c>
      <c r="AC61">
        <v>1484105</v>
      </c>
      <c r="AF61">
        <v>495387.21</v>
      </c>
      <c r="AG61">
        <v>111974.67</v>
      </c>
      <c r="AK61">
        <v>7000</v>
      </c>
      <c r="AM61" s="242">
        <f t="shared" si="5"/>
        <v>1719031.09</v>
      </c>
      <c r="AN61" s="249">
        <f t="shared" si="6"/>
        <v>5071.8100000000004</v>
      </c>
      <c r="AO61" s="262">
        <f t="shared" si="7"/>
        <v>1713959.28</v>
      </c>
      <c r="AP61" s="263">
        <f t="shared" si="8"/>
        <v>2820572.1799999997</v>
      </c>
      <c r="AQ61" s="263">
        <f t="shared" si="9"/>
        <v>2098466.88</v>
      </c>
      <c r="AR61" s="244">
        <f t="shared" si="4"/>
        <v>722105.29999999981</v>
      </c>
    </row>
    <row r="62" spans="1:44" ht="14.4" thickBot="1" x14ac:dyDescent="0.3">
      <c r="A62" s="232" t="s">
        <v>19</v>
      </c>
      <c r="B62" s="232" t="s">
        <v>20</v>
      </c>
      <c r="C62" s="269">
        <v>3004</v>
      </c>
      <c r="D62" s="270" t="s">
        <v>848</v>
      </c>
      <c r="E62" t="s">
        <v>2634</v>
      </c>
      <c r="F62" s="297">
        <v>858431.3</v>
      </c>
      <c r="G62" s="297">
        <v>39988.94</v>
      </c>
      <c r="H62" s="297">
        <v>85123.14</v>
      </c>
      <c r="J62">
        <v>8731.48</v>
      </c>
      <c r="K62">
        <v>164656.04999999999</v>
      </c>
      <c r="N62" s="297">
        <v>5100</v>
      </c>
      <c r="Q62" s="297">
        <v>336.9</v>
      </c>
      <c r="T62">
        <v>245436.01</v>
      </c>
      <c r="V62">
        <v>817347.69</v>
      </c>
      <c r="W62" s="297">
        <v>881989.48</v>
      </c>
      <c r="X62" s="297">
        <v>343850</v>
      </c>
      <c r="Y62" s="297">
        <v>1125.3800000000001</v>
      </c>
      <c r="AA62" s="297">
        <v>1261192</v>
      </c>
      <c r="AB62" s="297">
        <v>28800</v>
      </c>
      <c r="AC62">
        <v>1400798.72</v>
      </c>
      <c r="AD62">
        <v>28320</v>
      </c>
      <c r="AF62">
        <v>481699.73</v>
      </c>
      <c r="AG62">
        <v>63362.239999999998</v>
      </c>
      <c r="AI62">
        <v>137229.67000000001</v>
      </c>
      <c r="AK62">
        <v>17050</v>
      </c>
      <c r="AM62" s="242">
        <f t="shared" si="5"/>
        <v>983543.38</v>
      </c>
      <c r="AN62" s="249">
        <f t="shared" si="6"/>
        <v>5436.9</v>
      </c>
      <c r="AO62" s="262">
        <f t="shared" si="7"/>
        <v>978106.48</v>
      </c>
      <c r="AP62" s="263">
        <f t="shared" si="8"/>
        <v>2516956.86</v>
      </c>
      <c r="AQ62" s="263">
        <f t="shared" si="9"/>
        <v>2128460.36</v>
      </c>
      <c r="AR62" s="244">
        <f t="shared" si="4"/>
        <v>388496.5</v>
      </c>
    </row>
    <row r="63" spans="1:44" ht="14.4" thickBot="1" x14ac:dyDescent="0.3">
      <c r="A63" s="232" t="s">
        <v>19</v>
      </c>
      <c r="B63" s="232" t="s">
        <v>20</v>
      </c>
      <c r="C63" s="269">
        <v>7236</v>
      </c>
      <c r="D63" s="270" t="s">
        <v>849</v>
      </c>
      <c r="E63" t="s">
        <v>2635</v>
      </c>
      <c r="F63" s="297">
        <v>1411131.86</v>
      </c>
      <c r="G63" s="297">
        <v>82012</v>
      </c>
      <c r="H63" s="297">
        <v>428248.94</v>
      </c>
      <c r="J63">
        <v>127492.98</v>
      </c>
      <c r="K63">
        <v>570952.95999999996</v>
      </c>
      <c r="N63" s="297">
        <v>2222</v>
      </c>
      <c r="Q63" s="297">
        <v>0</v>
      </c>
      <c r="U63">
        <v>1034050.21</v>
      </c>
      <c r="V63">
        <v>1211807.73</v>
      </c>
      <c r="W63" s="297">
        <v>1748108.41</v>
      </c>
      <c r="X63" s="297">
        <v>191771</v>
      </c>
      <c r="Y63" s="297">
        <v>1723.18</v>
      </c>
      <c r="AA63" s="297">
        <v>963992</v>
      </c>
      <c r="AB63" s="297">
        <v>135100</v>
      </c>
      <c r="AC63">
        <v>1369280</v>
      </c>
      <c r="AF63">
        <v>869935.15</v>
      </c>
      <c r="AG63">
        <v>90935.360000000001</v>
      </c>
      <c r="AM63" s="242">
        <f t="shared" si="5"/>
        <v>1921392.8</v>
      </c>
      <c r="AN63" s="249">
        <f t="shared" si="6"/>
        <v>2222</v>
      </c>
      <c r="AO63" s="262">
        <f t="shared" si="7"/>
        <v>1919170.8</v>
      </c>
      <c r="AP63" s="263">
        <f t="shared" si="8"/>
        <v>3040694.59</v>
      </c>
      <c r="AQ63" s="263">
        <f t="shared" si="9"/>
        <v>2330150.5099999998</v>
      </c>
      <c r="AR63" s="244">
        <f t="shared" si="4"/>
        <v>710544.08000000007</v>
      </c>
    </row>
    <row r="64" spans="1:44" ht="14.4" thickBot="1" x14ac:dyDescent="0.3">
      <c r="A64" s="232" t="s">
        <v>19</v>
      </c>
      <c r="B64" s="232" t="s">
        <v>20</v>
      </c>
      <c r="C64" s="269">
        <v>5706</v>
      </c>
      <c r="D64" s="270" t="s">
        <v>850</v>
      </c>
      <c r="E64" t="s">
        <v>2637</v>
      </c>
      <c r="F64" s="297">
        <v>1046073.48</v>
      </c>
      <c r="G64" s="297">
        <v>138219.4</v>
      </c>
      <c r="H64" s="297">
        <v>325831.55</v>
      </c>
      <c r="J64">
        <v>350326.07</v>
      </c>
      <c r="K64">
        <v>338718.92</v>
      </c>
      <c r="N64" s="297">
        <v>7750</v>
      </c>
      <c r="Q64" s="297">
        <v>436</v>
      </c>
      <c r="U64">
        <v>-719912.79</v>
      </c>
      <c r="V64">
        <v>2590732.39</v>
      </c>
      <c r="W64" s="297">
        <v>1644202.5</v>
      </c>
      <c r="X64" s="297">
        <v>217180</v>
      </c>
      <c r="Y64" s="297">
        <v>1312.97</v>
      </c>
      <c r="AA64" s="297">
        <v>2277260</v>
      </c>
      <c r="AB64" s="297">
        <v>36000</v>
      </c>
      <c r="AC64">
        <v>2649730</v>
      </c>
      <c r="AF64">
        <v>895606.61</v>
      </c>
      <c r="AG64">
        <v>33964.1</v>
      </c>
      <c r="AK64">
        <v>7000</v>
      </c>
      <c r="AM64" s="242">
        <f t="shared" si="5"/>
        <v>1510124.43</v>
      </c>
      <c r="AN64" s="249">
        <f t="shared" si="6"/>
        <v>8186</v>
      </c>
      <c r="AO64" s="262">
        <f t="shared" si="7"/>
        <v>1501938.43</v>
      </c>
      <c r="AP64" s="263">
        <f t="shared" si="8"/>
        <v>4175955.4699999997</v>
      </c>
      <c r="AQ64" s="263">
        <f t="shared" si="9"/>
        <v>3586300.71</v>
      </c>
      <c r="AR64" s="244">
        <f t="shared" si="4"/>
        <v>589654.75999999978</v>
      </c>
    </row>
    <row r="65" spans="1:44" s="266" customFormat="1" ht="14.4" thickBot="1" x14ac:dyDescent="0.3">
      <c r="A65" s="241" t="s">
        <v>19</v>
      </c>
      <c r="B65" s="241" t="s">
        <v>20</v>
      </c>
      <c r="C65" s="271">
        <v>1949</v>
      </c>
      <c r="D65" s="272" t="s">
        <v>851</v>
      </c>
      <c r="E65" t="s">
        <v>2638</v>
      </c>
      <c r="F65" s="297">
        <v>1814951.4</v>
      </c>
      <c r="G65" s="297">
        <v>68367.16</v>
      </c>
      <c r="H65" s="297">
        <v>28610.639999999999</v>
      </c>
      <c r="I65" s="297"/>
      <c r="J65">
        <v>843972.91</v>
      </c>
      <c r="K65">
        <v>391445.48</v>
      </c>
      <c r="L65"/>
      <c r="M65"/>
      <c r="N65" s="297">
        <v>4500</v>
      </c>
      <c r="O65" s="297"/>
      <c r="P65" s="297"/>
      <c r="Q65" s="297">
        <v>326</v>
      </c>
      <c r="R65" s="297"/>
      <c r="S65"/>
      <c r="T65"/>
      <c r="U65">
        <v>772067.79</v>
      </c>
      <c r="V65">
        <v>2642678.98</v>
      </c>
      <c r="W65" s="297">
        <v>1291460.58</v>
      </c>
      <c r="X65" s="297"/>
      <c r="Y65" s="297">
        <v>2687.31</v>
      </c>
      <c r="Z65" s="297"/>
      <c r="AA65" s="297">
        <v>1284644.8</v>
      </c>
      <c r="AB65" s="297">
        <v>97200</v>
      </c>
      <c r="AC65">
        <v>1516903.8</v>
      </c>
      <c r="AD65"/>
      <c r="AE65"/>
      <c r="AF65">
        <v>859166.75</v>
      </c>
      <c r="AG65">
        <v>226764.87</v>
      </c>
      <c r="AH65"/>
      <c r="AI65">
        <v>52772.74</v>
      </c>
      <c r="AJ65"/>
      <c r="AK65"/>
      <c r="AL65"/>
      <c r="AM65" s="242">
        <f t="shared" si="5"/>
        <v>1911929.1999999997</v>
      </c>
      <c r="AN65" s="249">
        <f t="shared" si="6"/>
        <v>4826</v>
      </c>
      <c r="AO65" s="262">
        <f t="shared" si="7"/>
        <v>1907103.1999999997</v>
      </c>
      <c r="AP65" s="263">
        <f t="shared" si="8"/>
        <v>2675992.6900000004</v>
      </c>
      <c r="AQ65" s="263">
        <f t="shared" si="9"/>
        <v>2655608.16</v>
      </c>
      <c r="AR65" s="244">
        <f t="shared" si="4"/>
        <v>20384.530000000261</v>
      </c>
    </row>
    <row r="66" spans="1:44" ht="14.4" thickBot="1" x14ac:dyDescent="0.3">
      <c r="A66" s="232" t="s">
        <v>19</v>
      </c>
      <c r="B66" s="232" t="s">
        <v>20</v>
      </c>
      <c r="C66" s="269">
        <v>3449</v>
      </c>
      <c r="D66" s="270" t="s">
        <v>852</v>
      </c>
      <c r="E66" t="s">
        <v>2641</v>
      </c>
      <c r="F66" s="297">
        <v>743029.59</v>
      </c>
      <c r="G66" s="297">
        <v>36237.25</v>
      </c>
      <c r="H66" s="297">
        <v>141710.92000000001</v>
      </c>
      <c r="J66">
        <v>654687</v>
      </c>
      <c r="K66">
        <v>544647.16</v>
      </c>
      <c r="N66" s="297">
        <v>3500</v>
      </c>
      <c r="Q66" s="297">
        <v>472</v>
      </c>
      <c r="U66">
        <v>430042.58</v>
      </c>
      <c r="V66">
        <v>1743741.15</v>
      </c>
      <c r="W66" s="297">
        <v>1178736.42</v>
      </c>
      <c r="Y66" s="297">
        <v>1162.1400000000001</v>
      </c>
      <c r="AA66" s="297">
        <v>1282056</v>
      </c>
      <c r="AB66" s="297">
        <v>12000</v>
      </c>
      <c r="AC66">
        <v>1644837.65</v>
      </c>
      <c r="AF66">
        <v>568436.88</v>
      </c>
      <c r="AG66">
        <v>77768</v>
      </c>
      <c r="AI66">
        <v>31230.5</v>
      </c>
      <c r="AK66">
        <v>7000</v>
      </c>
      <c r="AM66" s="242">
        <f t="shared" si="5"/>
        <v>920977.76</v>
      </c>
      <c r="AN66" s="249">
        <f t="shared" si="6"/>
        <v>3972</v>
      </c>
      <c r="AO66" s="262">
        <f t="shared" si="7"/>
        <v>917005.76</v>
      </c>
      <c r="AP66" s="263">
        <f t="shared" si="8"/>
        <v>2473954.5599999996</v>
      </c>
      <c r="AQ66" s="263">
        <f t="shared" si="9"/>
        <v>2329273.0299999998</v>
      </c>
      <c r="AR66" s="244">
        <f t="shared" si="4"/>
        <v>144681.5299999998</v>
      </c>
    </row>
    <row r="67" spans="1:44" ht="14.4" thickBot="1" x14ac:dyDescent="0.3">
      <c r="A67" s="232" t="s">
        <v>19</v>
      </c>
      <c r="B67" s="232" t="s">
        <v>20</v>
      </c>
      <c r="C67" s="269">
        <v>4604</v>
      </c>
      <c r="D67" s="270" t="s">
        <v>853</v>
      </c>
      <c r="E67" t="s">
        <v>2642</v>
      </c>
      <c r="F67" s="297">
        <v>484709.5</v>
      </c>
      <c r="G67" s="297">
        <v>24795.34</v>
      </c>
      <c r="H67" s="297">
        <v>140020.43</v>
      </c>
      <c r="J67">
        <v>811907.01</v>
      </c>
      <c r="K67">
        <v>777506.22</v>
      </c>
      <c r="N67" s="297">
        <v>19800</v>
      </c>
      <c r="Q67" s="297">
        <v>9327.4599999999991</v>
      </c>
      <c r="U67">
        <v>-1195110.95</v>
      </c>
      <c r="V67">
        <v>3470807.24</v>
      </c>
      <c r="W67" s="297">
        <v>1204382.03</v>
      </c>
      <c r="Y67" s="297">
        <v>1168.99</v>
      </c>
      <c r="AA67" s="297">
        <v>803440</v>
      </c>
      <c r="AC67">
        <v>1140647</v>
      </c>
      <c r="AF67">
        <v>687800.76</v>
      </c>
      <c r="AG67">
        <v>46568</v>
      </c>
      <c r="AK67">
        <v>7000</v>
      </c>
      <c r="AM67" s="242">
        <f t="shared" si="5"/>
        <v>649525.27</v>
      </c>
      <c r="AN67" s="249">
        <f t="shared" si="6"/>
        <v>29127.46</v>
      </c>
      <c r="AO67" s="262">
        <f t="shared" si="7"/>
        <v>620397.81000000006</v>
      </c>
      <c r="AP67" s="263">
        <f t="shared" si="8"/>
        <v>2008991.02</v>
      </c>
      <c r="AQ67" s="263">
        <f t="shared" si="9"/>
        <v>1882015.76</v>
      </c>
      <c r="AR67" s="244">
        <f t="shared" si="4"/>
        <v>126975.26000000001</v>
      </c>
    </row>
    <row r="68" spans="1:44" ht="14.4" thickBot="1" x14ac:dyDescent="0.3">
      <c r="A68" s="232" t="s">
        <v>19</v>
      </c>
      <c r="B68" s="232" t="s">
        <v>20</v>
      </c>
      <c r="C68" s="269">
        <v>2993</v>
      </c>
      <c r="D68" s="270" t="s">
        <v>854</v>
      </c>
      <c r="E68" t="s">
        <v>2643</v>
      </c>
      <c r="F68" s="297">
        <v>469420.54</v>
      </c>
      <c r="G68" s="297">
        <v>109721.11</v>
      </c>
      <c r="H68" s="297">
        <v>37931.660000000003</v>
      </c>
      <c r="J68">
        <v>146631.6</v>
      </c>
      <c r="K68">
        <v>588543.92000000004</v>
      </c>
      <c r="N68" s="297">
        <v>4500</v>
      </c>
      <c r="Q68" s="297">
        <v>448</v>
      </c>
      <c r="U68">
        <v>-126342.28</v>
      </c>
      <c r="V68">
        <v>1201384.94</v>
      </c>
      <c r="W68" s="297">
        <v>1041970.38</v>
      </c>
      <c r="X68" s="297">
        <v>260180</v>
      </c>
      <c r="Y68" s="297">
        <v>438.16</v>
      </c>
      <c r="AA68" s="297">
        <v>969840</v>
      </c>
      <c r="AB68" s="297">
        <v>12000</v>
      </c>
      <c r="AC68">
        <v>1272998</v>
      </c>
      <c r="AF68">
        <v>512880.92</v>
      </c>
      <c r="AG68">
        <v>42839.199999999997</v>
      </c>
      <c r="AK68">
        <v>7000</v>
      </c>
      <c r="AM68" s="242">
        <f t="shared" si="5"/>
        <v>617073.31000000006</v>
      </c>
      <c r="AN68" s="249">
        <f t="shared" si="6"/>
        <v>4948</v>
      </c>
      <c r="AO68" s="262">
        <f t="shared" si="7"/>
        <v>612125.31000000006</v>
      </c>
      <c r="AP68" s="263">
        <f t="shared" si="8"/>
        <v>2284428.54</v>
      </c>
      <c r="AQ68" s="263">
        <f t="shared" si="9"/>
        <v>1835718.1199999999</v>
      </c>
      <c r="AR68" s="244">
        <f t="shared" ref="AR68:AR131" si="10">AP68-AQ68</f>
        <v>448710.42000000016</v>
      </c>
    </row>
    <row r="69" spans="1:44" ht="14.4" thickBot="1" x14ac:dyDescent="0.3">
      <c r="A69" s="232" t="s">
        <v>19</v>
      </c>
      <c r="B69" s="232" t="s">
        <v>20</v>
      </c>
      <c r="C69" s="269">
        <v>4393</v>
      </c>
      <c r="D69" s="270" t="s">
        <v>855</v>
      </c>
      <c r="E69" t="s">
        <v>2645</v>
      </c>
      <c r="F69" s="297">
        <v>463138.74</v>
      </c>
      <c r="G69" s="297">
        <v>147576.78</v>
      </c>
      <c r="H69" s="297">
        <v>200748.79999999999</v>
      </c>
      <c r="J69">
        <v>334991.68</v>
      </c>
      <c r="K69">
        <v>386015.94</v>
      </c>
      <c r="N69" s="297">
        <v>4800</v>
      </c>
      <c r="Q69" s="297">
        <v>347.07</v>
      </c>
      <c r="U69">
        <v>317774.59999999998</v>
      </c>
      <c r="V69">
        <v>934454.85</v>
      </c>
      <c r="W69" s="297">
        <v>996397.92</v>
      </c>
      <c r="X69" s="297">
        <v>210156</v>
      </c>
      <c r="Y69" s="297">
        <v>555.41999999999996</v>
      </c>
      <c r="AA69" s="297">
        <v>1764080</v>
      </c>
      <c r="AB69" s="297">
        <v>176200</v>
      </c>
      <c r="AC69">
        <v>2007302</v>
      </c>
      <c r="AF69">
        <v>654940.81999999995</v>
      </c>
      <c r="AG69">
        <v>8427.6</v>
      </c>
      <c r="AK69">
        <v>7123.5</v>
      </c>
      <c r="AM69" s="242">
        <f t="shared" si="5"/>
        <v>811464.32000000007</v>
      </c>
      <c r="AN69" s="249">
        <f t="shared" si="6"/>
        <v>5147.07</v>
      </c>
      <c r="AO69" s="262">
        <f t="shared" si="7"/>
        <v>806317.25000000012</v>
      </c>
      <c r="AP69" s="263">
        <f t="shared" si="8"/>
        <v>3147389.34</v>
      </c>
      <c r="AQ69" s="263">
        <f t="shared" si="9"/>
        <v>2677793.92</v>
      </c>
      <c r="AR69" s="244">
        <f t="shared" si="10"/>
        <v>469595.41999999993</v>
      </c>
    </row>
    <row r="70" spans="1:44" ht="14.4" thickBot="1" x14ac:dyDescent="0.3">
      <c r="A70" s="232" t="s">
        <v>19</v>
      </c>
      <c r="B70" s="232" t="s">
        <v>20</v>
      </c>
      <c r="C70" s="269">
        <v>2760</v>
      </c>
      <c r="D70" s="270" t="s">
        <v>856</v>
      </c>
      <c r="E70" t="s">
        <v>2646</v>
      </c>
      <c r="F70" s="297">
        <v>650432.76</v>
      </c>
      <c r="G70" s="297">
        <v>30424.66</v>
      </c>
      <c r="H70" s="297">
        <v>76242.55</v>
      </c>
      <c r="J70">
        <v>122891</v>
      </c>
      <c r="K70">
        <v>208476.7</v>
      </c>
      <c r="Q70" s="297">
        <v>421.96</v>
      </c>
      <c r="U70">
        <v>-739998.45</v>
      </c>
      <c r="V70">
        <v>1881601.57</v>
      </c>
      <c r="W70" s="297">
        <v>877728.31</v>
      </c>
      <c r="Y70" s="297">
        <v>861.48</v>
      </c>
      <c r="AA70" s="297">
        <v>1086624</v>
      </c>
      <c r="AB70" s="297">
        <v>96600</v>
      </c>
      <c r="AC70">
        <v>1287397</v>
      </c>
      <c r="AF70">
        <v>379693.98</v>
      </c>
      <c r="AG70">
        <v>131730.22</v>
      </c>
      <c r="AK70">
        <v>7000</v>
      </c>
      <c r="AM70" s="242">
        <f t="shared" si="5"/>
        <v>757099.97000000009</v>
      </c>
      <c r="AN70" s="249">
        <f t="shared" si="6"/>
        <v>421.96</v>
      </c>
      <c r="AO70" s="262">
        <f t="shared" si="7"/>
        <v>756678.01000000013</v>
      </c>
      <c r="AP70" s="263">
        <f t="shared" si="8"/>
        <v>2061813.79</v>
      </c>
      <c r="AQ70" s="263">
        <f t="shared" si="9"/>
        <v>1805821.2</v>
      </c>
      <c r="AR70" s="244">
        <f t="shared" si="10"/>
        <v>255992.59000000008</v>
      </c>
    </row>
    <row r="71" spans="1:44" ht="14.4" thickBot="1" x14ac:dyDescent="0.3">
      <c r="A71" s="232" t="s">
        <v>19</v>
      </c>
      <c r="B71" s="232" t="s">
        <v>20</v>
      </c>
      <c r="C71" s="269">
        <v>4335</v>
      </c>
      <c r="D71" s="270" t="s">
        <v>857</v>
      </c>
      <c r="E71" t="s">
        <v>2647</v>
      </c>
      <c r="F71" s="297">
        <v>746553.97</v>
      </c>
      <c r="G71" s="297">
        <v>93333</v>
      </c>
      <c r="H71" s="297">
        <v>46059.23</v>
      </c>
      <c r="J71">
        <v>252856.8</v>
      </c>
      <c r="K71">
        <v>693495.9</v>
      </c>
      <c r="N71" s="297">
        <v>6470</v>
      </c>
      <c r="Q71" s="297">
        <v>123</v>
      </c>
      <c r="U71">
        <v>-900628.38</v>
      </c>
      <c r="V71">
        <v>2618687.59</v>
      </c>
      <c r="W71" s="297">
        <v>862051.63</v>
      </c>
      <c r="Y71" s="297">
        <v>855.49</v>
      </c>
      <c r="AA71" s="297">
        <v>691240</v>
      </c>
      <c r="AB71" s="297">
        <v>49200</v>
      </c>
      <c r="AC71">
        <v>846212</v>
      </c>
      <c r="AF71">
        <v>246859.37</v>
      </c>
      <c r="AG71">
        <v>174752.69</v>
      </c>
      <c r="AM71" s="242">
        <f t="shared" si="5"/>
        <v>885946.2</v>
      </c>
      <c r="AN71" s="249">
        <f t="shared" si="6"/>
        <v>6593</v>
      </c>
      <c r="AO71" s="262">
        <f t="shared" si="7"/>
        <v>879353.2</v>
      </c>
      <c r="AP71" s="263">
        <f t="shared" si="8"/>
        <v>1603347.12</v>
      </c>
      <c r="AQ71" s="263">
        <f t="shared" si="9"/>
        <v>1267824.06</v>
      </c>
      <c r="AR71" s="244">
        <f t="shared" si="10"/>
        <v>335523.06000000006</v>
      </c>
    </row>
    <row r="72" spans="1:44" ht="14.4" thickBot="1" x14ac:dyDescent="0.3">
      <c r="A72" s="232" t="s">
        <v>19</v>
      </c>
      <c r="B72" s="232" t="s">
        <v>20</v>
      </c>
      <c r="C72" s="269">
        <v>2477</v>
      </c>
      <c r="D72" s="270" t="s">
        <v>858</v>
      </c>
      <c r="E72" t="s">
        <v>2648</v>
      </c>
      <c r="F72" s="297">
        <v>461054.51</v>
      </c>
      <c r="G72" s="297">
        <v>475631.3</v>
      </c>
      <c r="H72" s="297">
        <v>73728.84</v>
      </c>
      <c r="J72">
        <v>20058.22</v>
      </c>
      <c r="K72">
        <v>687898.96</v>
      </c>
      <c r="N72" s="297">
        <v>4900</v>
      </c>
      <c r="Q72" s="297">
        <v>1010.23</v>
      </c>
      <c r="U72">
        <v>-531088.15</v>
      </c>
      <c r="V72">
        <v>2255161.35</v>
      </c>
      <c r="W72" s="297">
        <v>838832.14</v>
      </c>
      <c r="X72" s="297">
        <v>321120</v>
      </c>
      <c r="Y72" s="297">
        <v>616.05999999999995</v>
      </c>
      <c r="AA72" s="297">
        <v>965486</v>
      </c>
      <c r="AB72" s="297">
        <v>112800</v>
      </c>
      <c r="AC72">
        <v>1088101</v>
      </c>
      <c r="AF72">
        <v>787869.56</v>
      </c>
      <c r="AG72">
        <v>184708.11</v>
      </c>
      <c r="AK72">
        <v>7000</v>
      </c>
      <c r="AM72" s="242">
        <f t="shared" si="5"/>
        <v>1010414.65</v>
      </c>
      <c r="AN72" s="249">
        <f t="shared" si="6"/>
        <v>5910.23</v>
      </c>
      <c r="AO72" s="262">
        <f t="shared" si="7"/>
        <v>1004504.42</v>
      </c>
      <c r="AP72" s="263">
        <f t="shared" si="8"/>
        <v>2238854.2000000002</v>
      </c>
      <c r="AQ72" s="263">
        <f t="shared" si="9"/>
        <v>2067678.67</v>
      </c>
      <c r="AR72" s="244">
        <f t="shared" si="10"/>
        <v>171175.53000000026</v>
      </c>
    </row>
    <row r="73" spans="1:44" ht="14.4" thickBot="1" x14ac:dyDescent="0.3">
      <c r="A73" s="232" t="s">
        <v>19</v>
      </c>
      <c r="B73" s="232" t="s">
        <v>20</v>
      </c>
      <c r="C73" s="269">
        <v>5216</v>
      </c>
      <c r="D73" s="270" t="s">
        <v>859</v>
      </c>
      <c r="E73" t="s">
        <v>2649</v>
      </c>
      <c r="F73" s="297">
        <v>445004.74</v>
      </c>
      <c r="G73" s="297">
        <v>977970.12</v>
      </c>
      <c r="H73" s="297">
        <v>53330.42</v>
      </c>
      <c r="J73">
        <v>485400.62</v>
      </c>
      <c r="K73">
        <v>297652.84999999998</v>
      </c>
      <c r="N73" s="297">
        <v>3600</v>
      </c>
      <c r="Q73" s="297">
        <v>3584.84</v>
      </c>
      <c r="U73">
        <v>-389558.16</v>
      </c>
      <c r="V73">
        <v>2065017.96</v>
      </c>
      <c r="W73" s="297">
        <v>1614079.78</v>
      </c>
      <c r="X73" s="297">
        <v>282800</v>
      </c>
      <c r="Y73" s="297">
        <v>594.52</v>
      </c>
      <c r="AA73" s="297">
        <v>651000</v>
      </c>
      <c r="AC73">
        <v>1054728</v>
      </c>
      <c r="AF73">
        <v>595075.32999999996</v>
      </c>
      <c r="AG73">
        <v>44678.25</v>
      </c>
      <c r="AK73">
        <v>7000</v>
      </c>
      <c r="AM73" s="242">
        <f t="shared" si="5"/>
        <v>1476305.2799999998</v>
      </c>
      <c r="AN73" s="249">
        <f t="shared" si="6"/>
        <v>7184.84</v>
      </c>
      <c r="AO73" s="262">
        <f t="shared" si="7"/>
        <v>1469120.4399999997</v>
      </c>
      <c r="AP73" s="263">
        <f t="shared" si="8"/>
        <v>2548474.2999999998</v>
      </c>
      <c r="AQ73" s="263">
        <f t="shared" si="9"/>
        <v>1701481.58</v>
      </c>
      <c r="AR73" s="244">
        <f t="shared" si="10"/>
        <v>846992.71999999974</v>
      </c>
    </row>
    <row r="74" spans="1:44" s="242" customFormat="1" ht="14.4" thickBot="1" x14ac:dyDescent="0.3">
      <c r="A74" s="232" t="s">
        <v>19</v>
      </c>
      <c r="B74" s="232" t="s">
        <v>20</v>
      </c>
      <c r="C74" s="269">
        <v>5544</v>
      </c>
      <c r="D74" s="270" t="s">
        <v>860</v>
      </c>
      <c r="E74" t="s">
        <v>2650</v>
      </c>
      <c r="F74" s="297">
        <v>996608.84</v>
      </c>
      <c r="G74" s="297">
        <v>126860.85</v>
      </c>
      <c r="H74" s="297">
        <v>345416.57</v>
      </c>
      <c r="I74" s="297"/>
      <c r="J74">
        <v>331637.15999999997</v>
      </c>
      <c r="K74">
        <v>332431.31</v>
      </c>
      <c r="L74"/>
      <c r="M74"/>
      <c r="N74" s="297">
        <v>4500</v>
      </c>
      <c r="O74" s="297"/>
      <c r="P74" s="297"/>
      <c r="Q74" s="297">
        <v>1971</v>
      </c>
      <c r="R74" s="297"/>
      <c r="S74"/>
      <c r="T74"/>
      <c r="U74">
        <v>-366556.1</v>
      </c>
      <c r="V74">
        <v>2127187.88</v>
      </c>
      <c r="W74" s="297">
        <v>1657085.55</v>
      </c>
      <c r="X74" s="297">
        <v>87200</v>
      </c>
      <c r="Y74" s="297">
        <v>1387.78</v>
      </c>
      <c r="Z74" s="297"/>
      <c r="AA74" s="297">
        <v>874848</v>
      </c>
      <c r="AB74" s="297">
        <v>63200</v>
      </c>
      <c r="AC74">
        <v>1371925</v>
      </c>
      <c r="AD74">
        <v>5458</v>
      </c>
      <c r="AE74"/>
      <c r="AF74">
        <v>513672.11</v>
      </c>
      <c r="AG74">
        <v>68442.740000000005</v>
      </c>
      <c r="AH74"/>
      <c r="AI74"/>
      <c r="AJ74"/>
      <c r="AK74">
        <v>7000</v>
      </c>
      <c r="AL74"/>
      <c r="AM74" s="242">
        <f t="shared" si="5"/>
        <v>1468886.26</v>
      </c>
      <c r="AN74" s="249">
        <f t="shared" si="6"/>
        <v>6471</v>
      </c>
      <c r="AO74" s="262">
        <f t="shared" si="7"/>
        <v>1462415.26</v>
      </c>
      <c r="AP74" s="263">
        <f t="shared" si="8"/>
        <v>2683721.33</v>
      </c>
      <c r="AQ74" s="263">
        <f t="shared" si="9"/>
        <v>1966497.8499999999</v>
      </c>
      <c r="AR74" s="244">
        <f t="shared" si="10"/>
        <v>717223.48000000021</v>
      </c>
    </row>
    <row r="75" spans="1:44" ht="14.4" thickBot="1" x14ac:dyDescent="0.3">
      <c r="A75" s="232" t="s">
        <v>19</v>
      </c>
      <c r="B75" s="232" t="s">
        <v>20</v>
      </c>
      <c r="C75" s="269">
        <v>2866</v>
      </c>
      <c r="D75" s="270" t="s">
        <v>861</v>
      </c>
      <c r="E75" t="s">
        <v>2795</v>
      </c>
      <c r="F75" s="297">
        <v>1194741.58</v>
      </c>
      <c r="G75" s="297">
        <v>412402.75</v>
      </c>
      <c r="H75" s="297">
        <v>127598.35</v>
      </c>
      <c r="J75">
        <v>541080.06999999995</v>
      </c>
      <c r="K75">
        <v>559942.31999999995</v>
      </c>
      <c r="N75" s="297">
        <v>10821</v>
      </c>
      <c r="Q75" s="297">
        <v>3895.15</v>
      </c>
      <c r="U75">
        <v>-954807.39</v>
      </c>
      <c r="V75">
        <v>3692657.78</v>
      </c>
      <c r="W75" s="297">
        <v>921545.03</v>
      </c>
      <c r="X75" s="297">
        <v>450530</v>
      </c>
      <c r="Y75" s="297">
        <v>1254.55</v>
      </c>
      <c r="AA75" s="297">
        <v>1399692</v>
      </c>
      <c r="AB75" s="297">
        <v>101100</v>
      </c>
      <c r="AC75">
        <v>1642428</v>
      </c>
      <c r="AF75">
        <v>608746.46</v>
      </c>
      <c r="AG75">
        <v>261083.24</v>
      </c>
      <c r="AM75" s="242">
        <f t="shared" ref="AM75:AM138" si="11">SUM(F75:I75)</f>
        <v>1734742.6800000002</v>
      </c>
      <c r="AN75" s="249">
        <f t="shared" ref="AN75:AN138" si="12">SUM(N75:R75)</f>
        <v>14716.15</v>
      </c>
      <c r="AO75" s="262">
        <f t="shared" ref="AO75:AO138" si="13">AM75-AN75</f>
        <v>1720026.5300000003</v>
      </c>
      <c r="AP75" s="263">
        <f t="shared" ref="AP75:AP138" si="14">SUM(W75:AB75)</f>
        <v>2874121.58</v>
      </c>
      <c r="AQ75" s="263">
        <f t="shared" ref="AQ75:AQ138" si="15">SUM(AC75:AL75)</f>
        <v>2512257.7000000002</v>
      </c>
      <c r="AR75" s="244">
        <f t="shared" si="10"/>
        <v>361863.87999999989</v>
      </c>
    </row>
    <row r="76" spans="1:44" ht="14.4" thickBot="1" x14ac:dyDescent="0.3">
      <c r="A76" s="232" t="s">
        <v>21</v>
      </c>
      <c r="B76" s="232" t="s">
        <v>22</v>
      </c>
      <c r="C76" s="269">
        <v>3680</v>
      </c>
      <c r="D76" s="270" t="s">
        <v>862</v>
      </c>
      <c r="E76" t="s">
        <v>2651</v>
      </c>
      <c r="F76" s="297">
        <v>563136.67000000004</v>
      </c>
      <c r="G76" s="297">
        <v>92992</v>
      </c>
      <c r="H76" s="297">
        <v>137938.53</v>
      </c>
      <c r="J76">
        <v>2129366.92</v>
      </c>
      <c r="K76">
        <v>460748.96</v>
      </c>
      <c r="Q76" s="297">
        <v>8439</v>
      </c>
      <c r="U76">
        <v>638295.48</v>
      </c>
      <c r="V76">
        <v>2241713.0099999998</v>
      </c>
      <c r="W76" s="297">
        <v>2377227.94</v>
      </c>
      <c r="X76" s="297">
        <v>210000</v>
      </c>
      <c r="Y76" s="297">
        <v>841.93</v>
      </c>
      <c r="AB76" s="297">
        <v>711738</v>
      </c>
      <c r="AC76">
        <v>1176965</v>
      </c>
      <c r="AD76">
        <v>1240</v>
      </c>
      <c r="AF76">
        <v>1020290.45</v>
      </c>
      <c r="AG76">
        <v>166281.82999999999</v>
      </c>
      <c r="AH76">
        <v>500</v>
      </c>
      <c r="AK76">
        <v>96220</v>
      </c>
      <c r="AM76" s="242">
        <f t="shared" si="11"/>
        <v>794067.20000000007</v>
      </c>
      <c r="AN76" s="249">
        <f t="shared" si="12"/>
        <v>8439</v>
      </c>
      <c r="AO76" s="262">
        <f t="shared" si="13"/>
        <v>785628.20000000007</v>
      </c>
      <c r="AP76" s="263">
        <f t="shared" si="14"/>
        <v>3299807.87</v>
      </c>
      <c r="AQ76" s="263">
        <f t="shared" si="15"/>
        <v>2461497.2800000003</v>
      </c>
      <c r="AR76" s="244">
        <f t="shared" si="10"/>
        <v>838310.58999999985</v>
      </c>
    </row>
    <row r="77" spans="1:44" ht="14.4" thickBot="1" x14ac:dyDescent="0.3">
      <c r="A77" s="232" t="s">
        <v>21</v>
      </c>
      <c r="B77" s="232" t="s">
        <v>22</v>
      </c>
      <c r="C77" s="269">
        <v>5005</v>
      </c>
      <c r="D77" s="270" t="s">
        <v>863</v>
      </c>
      <c r="E77" t="s">
        <v>2652</v>
      </c>
      <c r="F77" s="297">
        <v>1149822.04</v>
      </c>
      <c r="G77" s="297">
        <v>178395.5</v>
      </c>
      <c r="H77" s="297">
        <v>85168.85</v>
      </c>
      <c r="J77">
        <v>547427.11</v>
      </c>
      <c r="K77">
        <v>304356.37</v>
      </c>
      <c r="N77" s="297">
        <v>0</v>
      </c>
      <c r="P77" s="297">
        <v>6600</v>
      </c>
      <c r="Q77" s="297">
        <v>32072.61</v>
      </c>
      <c r="S77">
        <v>444</v>
      </c>
      <c r="U77">
        <v>-682607.68</v>
      </c>
      <c r="V77">
        <v>1881918.88</v>
      </c>
      <c r="W77" s="297">
        <v>2472688.54</v>
      </c>
      <c r="Y77" s="297">
        <v>1057.8499999999999</v>
      </c>
      <c r="AA77" s="297">
        <v>1213275</v>
      </c>
      <c r="AB77" s="297">
        <v>430900</v>
      </c>
      <c r="AC77">
        <v>1501248</v>
      </c>
      <c r="AD77">
        <v>9890</v>
      </c>
      <c r="AF77">
        <v>749381.39</v>
      </c>
      <c r="AG77">
        <v>87959.94</v>
      </c>
      <c r="AH77">
        <v>214200</v>
      </c>
      <c r="AK77">
        <v>123700</v>
      </c>
      <c r="AM77" s="242">
        <f t="shared" si="11"/>
        <v>1413386.3900000001</v>
      </c>
      <c r="AN77" s="249">
        <f t="shared" si="12"/>
        <v>38672.61</v>
      </c>
      <c r="AO77" s="262">
        <f t="shared" si="13"/>
        <v>1374713.78</v>
      </c>
      <c r="AP77" s="263">
        <f t="shared" si="14"/>
        <v>4117921.39</v>
      </c>
      <c r="AQ77" s="263">
        <f t="shared" si="15"/>
        <v>2686379.33</v>
      </c>
      <c r="AR77" s="244">
        <f t="shared" si="10"/>
        <v>1431542.06</v>
      </c>
    </row>
    <row r="78" spans="1:44" ht="14.4" thickBot="1" x14ac:dyDescent="0.3">
      <c r="A78" s="232" t="s">
        <v>21</v>
      </c>
      <c r="B78" s="232" t="s">
        <v>22</v>
      </c>
      <c r="C78" s="269">
        <v>3048</v>
      </c>
      <c r="D78" s="270" t="s">
        <v>864</v>
      </c>
      <c r="E78" t="s">
        <v>2653</v>
      </c>
      <c r="F78" s="297">
        <v>380059.81</v>
      </c>
      <c r="G78" s="297">
        <v>64332.25</v>
      </c>
      <c r="H78" s="297">
        <v>411860.58</v>
      </c>
      <c r="J78">
        <v>397193.46</v>
      </c>
      <c r="K78">
        <v>1149611.78</v>
      </c>
      <c r="N78" s="297">
        <v>15340.04</v>
      </c>
      <c r="P78" s="297">
        <v>523985</v>
      </c>
      <c r="Q78" s="297">
        <v>58153.27</v>
      </c>
      <c r="S78">
        <v>5000</v>
      </c>
      <c r="U78">
        <v>-453550.69</v>
      </c>
      <c r="V78">
        <v>1941230.36</v>
      </c>
      <c r="W78" s="297">
        <v>1922100.87</v>
      </c>
      <c r="Y78" s="297">
        <v>516.83000000000004</v>
      </c>
      <c r="AA78" s="297">
        <v>742602</v>
      </c>
      <c r="AB78" s="297">
        <v>84000</v>
      </c>
      <c r="AC78">
        <v>1279392</v>
      </c>
      <c r="AD78">
        <v>2080</v>
      </c>
      <c r="AF78">
        <v>647764.38</v>
      </c>
      <c r="AG78">
        <v>125730.72</v>
      </c>
      <c r="AK78">
        <v>80205</v>
      </c>
      <c r="AM78" s="242">
        <f t="shared" si="11"/>
        <v>856252.64</v>
      </c>
      <c r="AN78" s="249">
        <f t="shared" si="12"/>
        <v>597478.31000000006</v>
      </c>
      <c r="AO78" s="262">
        <f t="shared" si="13"/>
        <v>258774.32999999996</v>
      </c>
      <c r="AP78" s="263">
        <f t="shared" si="14"/>
        <v>2749219.7</v>
      </c>
      <c r="AQ78" s="263">
        <f t="shared" si="15"/>
        <v>2135172.0999999996</v>
      </c>
      <c r="AR78" s="244">
        <f t="shared" si="10"/>
        <v>614047.60000000056</v>
      </c>
    </row>
    <row r="79" spans="1:44" ht="14.4" thickBot="1" x14ac:dyDescent="0.3">
      <c r="A79" s="232" t="s">
        <v>21</v>
      </c>
      <c r="B79" s="232" t="s">
        <v>22</v>
      </c>
      <c r="C79" s="269">
        <v>6117</v>
      </c>
      <c r="D79" s="270" t="s">
        <v>865</v>
      </c>
      <c r="E79" t="s">
        <v>2654</v>
      </c>
      <c r="F79" s="297">
        <v>513955.73</v>
      </c>
      <c r="G79" s="297">
        <v>95514</v>
      </c>
      <c r="H79" s="297">
        <v>32676.05</v>
      </c>
      <c r="J79">
        <v>183378.76</v>
      </c>
      <c r="K79">
        <v>341089.36</v>
      </c>
      <c r="N79" s="297">
        <v>693921.66</v>
      </c>
      <c r="P79" s="297">
        <v>270000</v>
      </c>
      <c r="Q79" s="297">
        <v>1780.92</v>
      </c>
      <c r="S79">
        <v>5000</v>
      </c>
      <c r="U79">
        <v>-1201310.21</v>
      </c>
      <c r="V79">
        <v>1940061.77</v>
      </c>
      <c r="W79" s="297">
        <v>2196610.7799999998</v>
      </c>
      <c r="X79" s="297">
        <v>127000</v>
      </c>
      <c r="Y79" s="297">
        <v>1062.3599999999999</v>
      </c>
      <c r="AA79" s="297">
        <v>722022</v>
      </c>
      <c r="AB79" s="297">
        <v>142400</v>
      </c>
      <c r="AC79">
        <v>1403015</v>
      </c>
      <c r="AD79">
        <v>9780</v>
      </c>
      <c r="AF79">
        <v>1879406.8</v>
      </c>
      <c r="AG79">
        <v>42051.519999999997</v>
      </c>
      <c r="AL79">
        <v>1754</v>
      </c>
      <c r="AM79" s="242">
        <f t="shared" si="11"/>
        <v>642145.78</v>
      </c>
      <c r="AN79" s="249">
        <f t="shared" si="12"/>
        <v>965702.58000000007</v>
      </c>
      <c r="AO79" s="262">
        <f t="shared" si="13"/>
        <v>-323556.80000000005</v>
      </c>
      <c r="AP79" s="263">
        <f t="shared" si="14"/>
        <v>3189095.1399999997</v>
      </c>
      <c r="AQ79" s="263">
        <f t="shared" si="15"/>
        <v>3336007.32</v>
      </c>
      <c r="AR79" s="244">
        <f t="shared" si="10"/>
        <v>-146912.18000000017</v>
      </c>
    </row>
    <row r="80" spans="1:44" ht="14.4" thickBot="1" x14ac:dyDescent="0.3">
      <c r="A80" s="232" t="s">
        <v>21</v>
      </c>
      <c r="B80" s="232" t="s">
        <v>22</v>
      </c>
      <c r="C80" s="269">
        <v>3261</v>
      </c>
      <c r="D80" s="270" t="s">
        <v>866</v>
      </c>
      <c r="E80" t="s">
        <v>2655</v>
      </c>
      <c r="F80" s="297">
        <v>467794.99</v>
      </c>
      <c r="G80" s="297">
        <v>72973.5</v>
      </c>
      <c r="H80" s="297">
        <v>37974.81</v>
      </c>
      <c r="J80">
        <v>328004</v>
      </c>
      <c r="K80">
        <v>366804.41</v>
      </c>
      <c r="N80" s="297">
        <v>0</v>
      </c>
      <c r="Q80" s="297">
        <v>911</v>
      </c>
      <c r="U80">
        <v>-1305797.92</v>
      </c>
      <c r="V80">
        <v>2076384.94</v>
      </c>
      <c r="W80" s="297">
        <v>1424749.66</v>
      </c>
      <c r="X80" s="297">
        <v>123510</v>
      </c>
      <c r="Y80" s="297">
        <v>692.68</v>
      </c>
      <c r="AA80" s="297">
        <v>702744</v>
      </c>
      <c r="AB80" s="297">
        <v>15750</v>
      </c>
      <c r="AC80">
        <v>978607</v>
      </c>
      <c r="AD80">
        <v>1440</v>
      </c>
      <c r="AF80">
        <v>570433.94999999995</v>
      </c>
      <c r="AG80">
        <v>64000</v>
      </c>
      <c r="AK80">
        <v>8400</v>
      </c>
      <c r="AM80" s="242">
        <f t="shared" si="11"/>
        <v>578743.30000000005</v>
      </c>
      <c r="AN80" s="249">
        <f t="shared" si="12"/>
        <v>911</v>
      </c>
      <c r="AO80" s="262">
        <f t="shared" si="13"/>
        <v>577832.30000000005</v>
      </c>
      <c r="AP80" s="263">
        <f t="shared" si="14"/>
        <v>2267446.34</v>
      </c>
      <c r="AQ80" s="263">
        <f t="shared" si="15"/>
        <v>1622880.95</v>
      </c>
      <c r="AR80" s="244">
        <f t="shared" si="10"/>
        <v>644565.3899999999</v>
      </c>
    </row>
    <row r="81" spans="1:44" ht="14.4" thickBot="1" x14ac:dyDescent="0.3">
      <c r="A81" s="232" t="s">
        <v>21</v>
      </c>
      <c r="B81" s="232" t="s">
        <v>22</v>
      </c>
      <c r="C81" s="269">
        <v>2381</v>
      </c>
      <c r="D81" s="270" t="s">
        <v>867</v>
      </c>
      <c r="E81" t="s">
        <v>2656</v>
      </c>
      <c r="F81" s="297">
        <v>560151.9</v>
      </c>
      <c r="G81" s="297">
        <v>0</v>
      </c>
      <c r="H81" s="297">
        <v>227158.48</v>
      </c>
      <c r="J81">
        <v>-254402.92</v>
      </c>
      <c r="K81">
        <v>-35235.32</v>
      </c>
      <c r="N81" s="297">
        <v>153320</v>
      </c>
      <c r="P81" s="297">
        <v>70000</v>
      </c>
      <c r="Q81" s="297">
        <v>1652</v>
      </c>
      <c r="S81">
        <v>10000</v>
      </c>
      <c r="U81">
        <v>-1996079.47</v>
      </c>
      <c r="V81">
        <v>1879892.65</v>
      </c>
      <c r="W81" s="297">
        <v>1881922.32</v>
      </c>
      <c r="Y81" s="297">
        <v>649.80999999999995</v>
      </c>
      <c r="AA81" s="297">
        <v>657853</v>
      </c>
      <c r="AC81">
        <v>908039</v>
      </c>
      <c r="AF81">
        <v>826372.28</v>
      </c>
      <c r="AG81">
        <v>164479.84</v>
      </c>
      <c r="AM81" s="242">
        <f t="shared" si="11"/>
        <v>787310.38</v>
      </c>
      <c r="AN81" s="249">
        <f t="shared" si="12"/>
        <v>224972</v>
      </c>
      <c r="AO81" s="262">
        <f t="shared" si="13"/>
        <v>562338.38</v>
      </c>
      <c r="AP81" s="263">
        <f t="shared" si="14"/>
        <v>2540425.13</v>
      </c>
      <c r="AQ81" s="263">
        <f t="shared" si="15"/>
        <v>1898891.12</v>
      </c>
      <c r="AR81" s="244">
        <f t="shared" si="10"/>
        <v>641534.00999999978</v>
      </c>
    </row>
    <row r="82" spans="1:44" ht="14.4" thickBot="1" x14ac:dyDescent="0.3">
      <c r="A82" s="232" t="s">
        <v>21</v>
      </c>
      <c r="B82" s="232" t="s">
        <v>22</v>
      </c>
      <c r="C82" s="269">
        <v>2712</v>
      </c>
      <c r="D82" s="270" t="s">
        <v>868</v>
      </c>
      <c r="E82" t="s">
        <v>2657</v>
      </c>
      <c r="F82" s="297">
        <v>345025.02</v>
      </c>
      <c r="G82" s="297">
        <v>28741.15</v>
      </c>
      <c r="H82" s="297">
        <v>45669.41</v>
      </c>
      <c r="J82">
        <v>117177.15</v>
      </c>
      <c r="K82">
        <v>418541.82</v>
      </c>
      <c r="N82" s="297">
        <v>-1300</v>
      </c>
      <c r="P82" s="297">
        <v>196645</v>
      </c>
      <c r="Q82" s="297">
        <v>7381.21</v>
      </c>
      <c r="S82">
        <v>74000</v>
      </c>
      <c r="U82">
        <v>-1497565.63</v>
      </c>
      <c r="V82">
        <v>1840507.51</v>
      </c>
      <c r="W82" s="297">
        <v>1438208.57</v>
      </c>
      <c r="Y82" s="297">
        <v>788.89</v>
      </c>
      <c r="AA82" s="297">
        <v>1077180</v>
      </c>
      <c r="AB82" s="297">
        <v>479576</v>
      </c>
      <c r="AC82">
        <v>1596448</v>
      </c>
      <c r="AD82">
        <v>11240</v>
      </c>
      <c r="AF82">
        <v>747392.59</v>
      </c>
      <c r="AG82">
        <v>67529.36</v>
      </c>
      <c r="AM82" s="242">
        <f t="shared" si="11"/>
        <v>419435.58000000007</v>
      </c>
      <c r="AN82" s="249">
        <f t="shared" si="12"/>
        <v>202726.21</v>
      </c>
      <c r="AO82" s="262">
        <f t="shared" si="13"/>
        <v>216709.37000000008</v>
      </c>
      <c r="AP82" s="263">
        <f t="shared" si="14"/>
        <v>2995753.46</v>
      </c>
      <c r="AQ82" s="263">
        <f t="shared" si="15"/>
        <v>2422609.9499999997</v>
      </c>
      <c r="AR82" s="244">
        <f t="shared" si="10"/>
        <v>573143.51000000024</v>
      </c>
    </row>
    <row r="83" spans="1:44" ht="14.4" thickBot="1" x14ac:dyDescent="0.3">
      <c r="A83" s="232" t="s">
        <v>21</v>
      </c>
      <c r="B83" s="232" t="s">
        <v>22</v>
      </c>
      <c r="C83" s="269">
        <v>1686</v>
      </c>
      <c r="D83" s="270" t="s">
        <v>869</v>
      </c>
      <c r="E83" t="s">
        <v>2658</v>
      </c>
      <c r="F83" s="297">
        <v>249753.42</v>
      </c>
      <c r="G83" s="297">
        <v>145656</v>
      </c>
      <c r="H83" s="297">
        <v>22410.15</v>
      </c>
      <c r="J83">
        <v>2566426.4700000002</v>
      </c>
      <c r="K83">
        <v>241858.38</v>
      </c>
      <c r="N83" s="297">
        <v>0</v>
      </c>
      <c r="Q83" s="297">
        <v>804</v>
      </c>
      <c r="U83">
        <v>639563.52000000002</v>
      </c>
      <c r="V83">
        <v>2241713.0099999998</v>
      </c>
      <c r="W83" s="297">
        <v>1448156.84</v>
      </c>
      <c r="Y83" s="297">
        <v>4944.57</v>
      </c>
      <c r="AA83" s="297">
        <v>72355</v>
      </c>
      <c r="AB83" s="297">
        <v>784705.32</v>
      </c>
      <c r="AC83">
        <v>972328.4</v>
      </c>
      <c r="AE83">
        <v>600</v>
      </c>
      <c r="AF83">
        <v>280720.87</v>
      </c>
      <c r="AG83">
        <v>343637.82</v>
      </c>
      <c r="AM83" s="242">
        <f t="shared" si="11"/>
        <v>417819.57000000007</v>
      </c>
      <c r="AN83" s="249">
        <f t="shared" si="12"/>
        <v>804</v>
      </c>
      <c r="AO83" s="262">
        <f t="shared" si="13"/>
        <v>417015.57000000007</v>
      </c>
      <c r="AP83" s="263">
        <f t="shared" si="14"/>
        <v>2310161.73</v>
      </c>
      <c r="AQ83" s="263">
        <f t="shared" si="15"/>
        <v>1597287.09</v>
      </c>
      <c r="AR83" s="244">
        <f t="shared" si="10"/>
        <v>712874.6399999999</v>
      </c>
    </row>
    <row r="84" spans="1:44" ht="14.4" thickBot="1" x14ac:dyDescent="0.3">
      <c r="A84" s="232" t="s">
        <v>21</v>
      </c>
      <c r="B84" s="232" t="s">
        <v>22</v>
      </c>
      <c r="C84" s="269">
        <v>2512</v>
      </c>
      <c r="D84" s="270" t="s">
        <v>870</v>
      </c>
      <c r="E84" t="s">
        <v>2780</v>
      </c>
      <c r="F84" s="297">
        <v>400773.67</v>
      </c>
      <c r="G84" s="297">
        <v>38119.26</v>
      </c>
      <c r="H84" s="297">
        <v>20694.88</v>
      </c>
      <c r="J84">
        <v>90150.55</v>
      </c>
      <c r="K84">
        <v>-26960.7</v>
      </c>
      <c r="N84" s="297">
        <v>0</v>
      </c>
      <c r="P84" s="297">
        <v>42500</v>
      </c>
      <c r="Q84" s="297">
        <v>0</v>
      </c>
      <c r="S84">
        <v>15000</v>
      </c>
      <c r="U84">
        <v>-2955638.86</v>
      </c>
      <c r="V84">
        <v>3200752.69</v>
      </c>
      <c r="W84" s="297">
        <v>1102770.97</v>
      </c>
      <c r="X84" s="297">
        <v>73530</v>
      </c>
      <c r="Y84" s="297">
        <v>957.99</v>
      </c>
      <c r="AA84" s="297">
        <v>557817</v>
      </c>
      <c r="AB84" s="297">
        <v>90000</v>
      </c>
      <c r="AC84">
        <v>738106</v>
      </c>
      <c r="AE84">
        <v>2080</v>
      </c>
      <c r="AF84">
        <v>486918.76</v>
      </c>
      <c r="AG84">
        <v>180101.44</v>
      </c>
      <c r="AM84" s="242">
        <f t="shared" si="11"/>
        <v>459587.81</v>
      </c>
      <c r="AN84" s="249">
        <f t="shared" si="12"/>
        <v>42500</v>
      </c>
      <c r="AO84" s="262">
        <f t="shared" si="13"/>
        <v>417087.81</v>
      </c>
      <c r="AP84" s="263">
        <f t="shared" si="14"/>
        <v>1825075.96</v>
      </c>
      <c r="AQ84" s="263">
        <f t="shared" si="15"/>
        <v>1407206.2</v>
      </c>
      <c r="AR84" s="244">
        <f t="shared" si="10"/>
        <v>417869.76</v>
      </c>
    </row>
    <row r="85" spans="1:44" ht="14.4" thickBot="1" x14ac:dyDescent="0.3">
      <c r="A85" s="232" t="s">
        <v>301</v>
      </c>
      <c r="B85" s="232" t="s">
        <v>32</v>
      </c>
      <c r="C85" s="269">
        <v>3664</v>
      </c>
      <c r="D85" s="270" t="s">
        <v>871</v>
      </c>
      <c r="E85" t="s">
        <v>2659</v>
      </c>
      <c r="F85" s="297">
        <v>908052.87</v>
      </c>
      <c r="G85" s="297">
        <v>44513.3</v>
      </c>
      <c r="H85" s="297">
        <v>65390.62</v>
      </c>
      <c r="J85">
        <v>-108285.34</v>
      </c>
      <c r="K85">
        <v>530492.36</v>
      </c>
      <c r="N85" s="297">
        <v>2450</v>
      </c>
      <c r="Q85" s="297">
        <v>125.33</v>
      </c>
      <c r="S85">
        <v>122482</v>
      </c>
      <c r="U85">
        <v>640661.23</v>
      </c>
      <c r="V85">
        <v>1037408.38</v>
      </c>
      <c r="W85" s="297">
        <v>745778.43</v>
      </c>
      <c r="X85" s="297">
        <v>66970</v>
      </c>
      <c r="Y85" s="297">
        <v>1231.19</v>
      </c>
      <c r="AA85" s="297">
        <v>1061620.6000000001</v>
      </c>
      <c r="AB85" s="297">
        <v>9350</v>
      </c>
      <c r="AC85">
        <v>1287004.6000000001</v>
      </c>
      <c r="AD85">
        <v>2800</v>
      </c>
      <c r="AF85">
        <v>426700.22</v>
      </c>
      <c r="AG85">
        <v>236464.96</v>
      </c>
      <c r="AK85">
        <v>51863.75</v>
      </c>
      <c r="AM85" s="242">
        <f t="shared" si="11"/>
        <v>1017956.79</v>
      </c>
      <c r="AN85" s="249">
        <f t="shared" si="12"/>
        <v>2575.33</v>
      </c>
      <c r="AO85" s="262">
        <f t="shared" si="13"/>
        <v>1015381.4600000001</v>
      </c>
      <c r="AP85" s="263">
        <f t="shared" si="14"/>
        <v>1884950.2200000002</v>
      </c>
      <c r="AQ85" s="263">
        <f t="shared" si="15"/>
        <v>2004833.53</v>
      </c>
      <c r="AR85" s="244">
        <f t="shared" si="10"/>
        <v>-119883.30999999982</v>
      </c>
    </row>
    <row r="86" spans="1:44" ht="14.4" thickBot="1" x14ac:dyDescent="0.3">
      <c r="A86" s="232" t="s">
        <v>301</v>
      </c>
      <c r="B86" s="232" t="s">
        <v>32</v>
      </c>
      <c r="C86" s="269">
        <v>7927</v>
      </c>
      <c r="D86" s="270" t="s">
        <v>872</v>
      </c>
      <c r="E86" t="s">
        <v>2660</v>
      </c>
      <c r="F86" s="297">
        <v>2835933.44</v>
      </c>
      <c r="G86" s="297">
        <v>-58850.25</v>
      </c>
      <c r="H86" s="297">
        <v>52031.13</v>
      </c>
      <c r="J86">
        <v>1274387.6599999999</v>
      </c>
      <c r="K86">
        <v>1105707.9099999999</v>
      </c>
      <c r="N86" s="297">
        <v>4000</v>
      </c>
      <c r="Q86" s="297">
        <v>24885.3</v>
      </c>
      <c r="U86">
        <v>1726147.02</v>
      </c>
      <c r="V86">
        <v>3848145.72</v>
      </c>
      <c r="W86" s="297">
        <v>1928678.88</v>
      </c>
      <c r="X86" s="297">
        <v>357215</v>
      </c>
      <c r="Y86" s="297">
        <v>3778.56</v>
      </c>
      <c r="AA86" s="297">
        <v>1920142.28</v>
      </c>
      <c r="AB86" s="297">
        <v>103354</v>
      </c>
      <c r="AC86">
        <v>2545673.2799999998</v>
      </c>
      <c r="AD86">
        <v>8706</v>
      </c>
      <c r="AF86">
        <v>1206776.03</v>
      </c>
      <c r="AG86">
        <v>362935.56</v>
      </c>
      <c r="AK86">
        <v>183503</v>
      </c>
      <c r="AM86" s="242">
        <f t="shared" si="11"/>
        <v>2829114.32</v>
      </c>
      <c r="AN86" s="249">
        <f t="shared" si="12"/>
        <v>28885.3</v>
      </c>
      <c r="AO86" s="262">
        <f t="shared" si="13"/>
        <v>2800229.02</v>
      </c>
      <c r="AP86" s="263">
        <f t="shared" si="14"/>
        <v>4313168.72</v>
      </c>
      <c r="AQ86" s="263">
        <f t="shared" si="15"/>
        <v>4307593.8699999992</v>
      </c>
      <c r="AR86" s="244">
        <f t="shared" si="10"/>
        <v>5574.8500000005588</v>
      </c>
    </row>
    <row r="87" spans="1:44" ht="14.4" thickBot="1" x14ac:dyDescent="0.3">
      <c r="A87" s="232" t="s">
        <v>301</v>
      </c>
      <c r="B87" s="232" t="s">
        <v>32</v>
      </c>
      <c r="C87" s="269">
        <v>7609</v>
      </c>
      <c r="D87" s="270" t="s">
        <v>873</v>
      </c>
      <c r="E87" t="s">
        <v>2661</v>
      </c>
      <c r="F87" s="297">
        <v>1907269.01</v>
      </c>
      <c r="G87" s="297">
        <v>41795</v>
      </c>
      <c r="H87" s="297">
        <v>45605.01</v>
      </c>
      <c r="J87">
        <v>1273438.5</v>
      </c>
      <c r="K87">
        <v>463350.23</v>
      </c>
      <c r="N87" s="297">
        <v>0</v>
      </c>
      <c r="P87" s="297">
        <v>146200</v>
      </c>
      <c r="Q87" s="297">
        <v>6374.77</v>
      </c>
      <c r="S87">
        <v>228307.35</v>
      </c>
      <c r="U87">
        <v>1211206.6100000001</v>
      </c>
      <c r="V87">
        <v>2477300.52</v>
      </c>
      <c r="W87" s="297">
        <v>1417039.86</v>
      </c>
      <c r="Y87" s="297">
        <v>2220.2199999999998</v>
      </c>
      <c r="AA87" s="297">
        <v>1731512</v>
      </c>
      <c r="AB87" s="297">
        <v>97500</v>
      </c>
      <c r="AC87">
        <v>2295350</v>
      </c>
      <c r="AD87">
        <v>3000</v>
      </c>
      <c r="AF87">
        <v>692620.99</v>
      </c>
      <c r="AG87">
        <v>217928.35</v>
      </c>
      <c r="AK87">
        <v>83041</v>
      </c>
      <c r="AM87" s="242">
        <f t="shared" si="11"/>
        <v>1994669.02</v>
      </c>
      <c r="AN87" s="249">
        <f t="shared" si="12"/>
        <v>152574.76999999999</v>
      </c>
      <c r="AO87" s="262">
        <f t="shared" si="13"/>
        <v>1842094.25</v>
      </c>
      <c r="AP87" s="263">
        <f t="shared" si="14"/>
        <v>3248272.08</v>
      </c>
      <c r="AQ87" s="263">
        <f t="shared" si="15"/>
        <v>3291940.3400000003</v>
      </c>
      <c r="AR87" s="244">
        <f t="shared" si="10"/>
        <v>-43668.260000000242</v>
      </c>
    </row>
    <row r="88" spans="1:44" ht="14.4" thickBot="1" x14ac:dyDescent="0.3">
      <c r="A88" s="232" t="s">
        <v>301</v>
      </c>
      <c r="B88" s="232" t="s">
        <v>32</v>
      </c>
      <c r="C88" s="269">
        <v>6471</v>
      </c>
      <c r="D88" s="270" t="s">
        <v>874</v>
      </c>
      <c r="E88" t="s">
        <v>2662</v>
      </c>
      <c r="F88" s="297">
        <v>1987820.75</v>
      </c>
      <c r="G88" s="297">
        <v>155194.78</v>
      </c>
      <c r="H88" s="297">
        <v>76911.7</v>
      </c>
      <c r="J88">
        <v>779030.67</v>
      </c>
      <c r="K88">
        <v>446124.39</v>
      </c>
      <c r="N88" s="297">
        <v>4700</v>
      </c>
      <c r="Q88" s="297">
        <v>8797.59</v>
      </c>
      <c r="S88">
        <v>353793.8</v>
      </c>
      <c r="T88">
        <v>736.99</v>
      </c>
      <c r="U88">
        <v>1841571.34</v>
      </c>
      <c r="V88">
        <v>1537645.9</v>
      </c>
      <c r="W88" s="297">
        <v>1284411.3400000001</v>
      </c>
      <c r="X88" s="297">
        <v>230000</v>
      </c>
      <c r="Y88" s="297">
        <v>2611.44</v>
      </c>
      <c r="AA88" s="297">
        <v>1213153.8999999999</v>
      </c>
      <c r="AB88" s="297">
        <v>28000</v>
      </c>
      <c r="AC88">
        <v>1582994.9</v>
      </c>
      <c r="AD88">
        <v>13588</v>
      </c>
      <c r="AE88">
        <v>8440</v>
      </c>
      <c r="AF88">
        <v>948493.21</v>
      </c>
      <c r="AG88">
        <v>116611.36</v>
      </c>
      <c r="AK88">
        <v>66866.16</v>
      </c>
      <c r="AM88" s="242">
        <f t="shared" si="11"/>
        <v>2219927.23</v>
      </c>
      <c r="AN88" s="249">
        <f t="shared" si="12"/>
        <v>13497.59</v>
      </c>
      <c r="AO88" s="262">
        <f t="shared" si="13"/>
        <v>2206429.64</v>
      </c>
      <c r="AP88" s="263">
        <f t="shared" si="14"/>
        <v>2758176.6799999997</v>
      </c>
      <c r="AQ88" s="263">
        <f t="shared" si="15"/>
        <v>2736993.63</v>
      </c>
      <c r="AR88" s="244">
        <f t="shared" si="10"/>
        <v>21183.049999999814</v>
      </c>
    </row>
    <row r="89" spans="1:44" ht="14.4" thickBot="1" x14ac:dyDescent="0.3">
      <c r="A89" s="232" t="s">
        <v>301</v>
      </c>
      <c r="B89" s="232" t="s">
        <v>32</v>
      </c>
      <c r="C89" s="269">
        <v>4146</v>
      </c>
      <c r="D89" s="270" t="s">
        <v>875</v>
      </c>
      <c r="E89" t="s">
        <v>2663</v>
      </c>
      <c r="F89" s="297">
        <v>1421097.84</v>
      </c>
      <c r="G89" s="297">
        <v>57492.5</v>
      </c>
      <c r="H89" s="297">
        <v>100697.73</v>
      </c>
      <c r="J89">
        <v>767610.48</v>
      </c>
      <c r="K89">
        <v>1086042.9099999999</v>
      </c>
      <c r="N89" s="297">
        <v>22597</v>
      </c>
      <c r="Q89" s="297">
        <v>320.85000000000002</v>
      </c>
      <c r="S89">
        <v>111983</v>
      </c>
      <c r="U89">
        <v>904301.5</v>
      </c>
      <c r="V89">
        <v>1677376.63</v>
      </c>
      <c r="W89" s="297">
        <v>1876510.4</v>
      </c>
      <c r="Y89" s="297">
        <v>1722.73</v>
      </c>
      <c r="AA89" s="297">
        <v>928313.2</v>
      </c>
      <c r="AB89" s="297">
        <v>23190.75</v>
      </c>
      <c r="AC89">
        <v>1278805.95</v>
      </c>
      <c r="AE89">
        <v>7266</v>
      </c>
      <c r="AF89">
        <v>429030.8</v>
      </c>
      <c r="AG89">
        <v>131567.35</v>
      </c>
      <c r="AK89">
        <v>25004.5</v>
      </c>
      <c r="AM89" s="242">
        <f t="shared" si="11"/>
        <v>1579288.07</v>
      </c>
      <c r="AN89" s="249">
        <f t="shared" si="12"/>
        <v>22917.85</v>
      </c>
      <c r="AO89" s="262">
        <f t="shared" si="13"/>
        <v>1556370.22</v>
      </c>
      <c r="AP89" s="263">
        <f t="shared" si="14"/>
        <v>2829737.08</v>
      </c>
      <c r="AQ89" s="263">
        <f t="shared" si="15"/>
        <v>1871674.6</v>
      </c>
      <c r="AR89" s="244">
        <f t="shared" si="10"/>
        <v>958062.48</v>
      </c>
    </row>
    <row r="90" spans="1:44" ht="14.4" thickBot="1" x14ac:dyDescent="0.3">
      <c r="A90" s="232" t="s">
        <v>301</v>
      </c>
      <c r="B90" s="232" t="s">
        <v>32</v>
      </c>
      <c r="C90" s="269">
        <v>8209</v>
      </c>
      <c r="D90" s="270" t="s">
        <v>876</v>
      </c>
      <c r="E90" t="s">
        <v>2664</v>
      </c>
      <c r="F90" s="297">
        <v>2187874.2999999998</v>
      </c>
      <c r="G90" s="297">
        <v>248273.85</v>
      </c>
      <c r="H90" s="297">
        <v>128934.48</v>
      </c>
      <c r="J90">
        <v>569467.62</v>
      </c>
      <c r="K90">
        <v>514725.96</v>
      </c>
      <c r="N90" s="297">
        <v>1000</v>
      </c>
      <c r="Q90" s="297">
        <v>277378.5</v>
      </c>
      <c r="U90">
        <v>1833898.9</v>
      </c>
      <c r="V90">
        <v>1937621.24</v>
      </c>
      <c r="W90" s="297">
        <v>2056788.16</v>
      </c>
      <c r="Y90" s="297">
        <v>2959.83</v>
      </c>
      <c r="AA90" s="297">
        <v>1460503</v>
      </c>
      <c r="AB90" s="297">
        <v>33134</v>
      </c>
      <c r="AC90">
        <v>2050789</v>
      </c>
      <c r="AD90">
        <v>5996</v>
      </c>
      <c r="AF90">
        <v>1157373.5</v>
      </c>
      <c r="AG90">
        <v>136101.67000000001</v>
      </c>
      <c r="AK90">
        <v>200947.25</v>
      </c>
      <c r="AM90" s="242">
        <f t="shared" si="11"/>
        <v>2565082.63</v>
      </c>
      <c r="AN90" s="249">
        <f t="shared" si="12"/>
        <v>278378.5</v>
      </c>
      <c r="AO90" s="262">
        <f t="shared" si="13"/>
        <v>2286704.13</v>
      </c>
      <c r="AP90" s="263">
        <f t="shared" si="14"/>
        <v>3553384.99</v>
      </c>
      <c r="AQ90" s="263">
        <f t="shared" si="15"/>
        <v>3551207.42</v>
      </c>
      <c r="AR90" s="244">
        <f t="shared" si="10"/>
        <v>2177.570000000298</v>
      </c>
    </row>
    <row r="91" spans="1:44" ht="14.4" thickBot="1" x14ac:dyDescent="0.3">
      <c r="A91" s="232" t="s">
        <v>301</v>
      </c>
      <c r="B91" s="232" t="s">
        <v>32</v>
      </c>
      <c r="C91" s="269">
        <v>4164</v>
      </c>
      <c r="D91" s="270" t="s">
        <v>877</v>
      </c>
      <c r="E91" t="s">
        <v>2665</v>
      </c>
      <c r="F91" s="297">
        <v>1161369.08</v>
      </c>
      <c r="G91" s="297">
        <v>29559.5</v>
      </c>
      <c r="H91" s="297">
        <v>89353.12</v>
      </c>
      <c r="J91">
        <v>529494.61</v>
      </c>
      <c r="K91">
        <v>173186.94</v>
      </c>
      <c r="N91" s="297">
        <v>4000</v>
      </c>
      <c r="Q91" s="297">
        <v>166793.35</v>
      </c>
      <c r="S91">
        <v>7365</v>
      </c>
      <c r="T91">
        <v>-267452.31</v>
      </c>
      <c r="U91">
        <v>-2110571.13</v>
      </c>
      <c r="V91">
        <v>4355323.6100000003</v>
      </c>
      <c r="W91" s="297">
        <v>933363.44</v>
      </c>
      <c r="Y91" s="297">
        <v>1572.37</v>
      </c>
      <c r="AA91" s="297">
        <v>1328014.8999999999</v>
      </c>
      <c r="AB91" s="297">
        <v>1500</v>
      </c>
      <c r="AC91">
        <v>1494327.9</v>
      </c>
      <c r="AF91">
        <v>528147.80000000005</v>
      </c>
      <c r="AG91">
        <v>87049.37</v>
      </c>
      <c r="AK91">
        <v>67644.75</v>
      </c>
      <c r="AM91" s="242">
        <f t="shared" si="11"/>
        <v>1280281.7000000002</v>
      </c>
      <c r="AN91" s="249">
        <f t="shared" si="12"/>
        <v>170793.35</v>
      </c>
      <c r="AO91" s="262">
        <f t="shared" si="13"/>
        <v>1109488.3500000001</v>
      </c>
      <c r="AP91" s="263">
        <f t="shared" si="14"/>
        <v>2264450.71</v>
      </c>
      <c r="AQ91" s="263">
        <f t="shared" si="15"/>
        <v>2177169.8199999998</v>
      </c>
      <c r="AR91" s="244">
        <f t="shared" si="10"/>
        <v>87280.89000000013</v>
      </c>
    </row>
    <row r="92" spans="1:44" ht="14.4" thickBot="1" x14ac:dyDescent="0.3">
      <c r="A92" s="232" t="s">
        <v>301</v>
      </c>
      <c r="B92" s="232" t="s">
        <v>32</v>
      </c>
      <c r="C92" s="269">
        <v>5920</v>
      </c>
      <c r="D92" s="270" t="s">
        <v>878</v>
      </c>
      <c r="E92" t="s">
        <v>2666</v>
      </c>
      <c r="F92" s="297">
        <v>1629602.32</v>
      </c>
      <c r="G92" s="297">
        <v>35631.300000000003</v>
      </c>
      <c r="H92" s="297">
        <v>69083.649999999994</v>
      </c>
      <c r="J92">
        <v>671755.4</v>
      </c>
      <c r="K92">
        <v>868237.16</v>
      </c>
      <c r="N92" s="297">
        <v>5600</v>
      </c>
      <c r="Q92" s="297">
        <v>373.76</v>
      </c>
      <c r="U92">
        <v>805409.04</v>
      </c>
      <c r="V92">
        <v>2312272.9300000002</v>
      </c>
      <c r="W92" s="297">
        <v>1456441.25</v>
      </c>
      <c r="X92" s="297">
        <v>22500</v>
      </c>
      <c r="Y92" s="297">
        <v>2199.65</v>
      </c>
      <c r="AA92" s="297">
        <v>2478754</v>
      </c>
      <c r="AB92" s="297">
        <v>38021.75</v>
      </c>
      <c r="AC92">
        <v>2740918.75</v>
      </c>
      <c r="AD92">
        <v>7996</v>
      </c>
      <c r="AF92">
        <v>455181.25</v>
      </c>
      <c r="AG92">
        <v>215979.46</v>
      </c>
      <c r="AK92">
        <v>100723</v>
      </c>
      <c r="AM92" s="242">
        <f t="shared" si="11"/>
        <v>1734317.27</v>
      </c>
      <c r="AN92" s="249">
        <f t="shared" si="12"/>
        <v>5973.76</v>
      </c>
      <c r="AO92" s="262">
        <f t="shared" si="13"/>
        <v>1728343.51</v>
      </c>
      <c r="AP92" s="263">
        <f t="shared" si="14"/>
        <v>3997916.65</v>
      </c>
      <c r="AQ92" s="263">
        <f t="shared" si="15"/>
        <v>3520798.46</v>
      </c>
      <c r="AR92" s="244">
        <f t="shared" si="10"/>
        <v>477118.18999999994</v>
      </c>
    </row>
    <row r="93" spans="1:44" ht="14.4" thickBot="1" x14ac:dyDescent="0.3">
      <c r="A93" s="232" t="s">
        <v>301</v>
      </c>
      <c r="B93" s="232" t="s">
        <v>32</v>
      </c>
      <c r="C93" s="269">
        <v>4614</v>
      </c>
      <c r="D93" s="270" t="s">
        <v>879</v>
      </c>
      <c r="E93" t="s">
        <v>2667</v>
      </c>
      <c r="F93" s="297">
        <v>531064.41</v>
      </c>
      <c r="G93" s="297">
        <v>51702.5</v>
      </c>
      <c r="H93" s="297">
        <v>61402.41</v>
      </c>
      <c r="J93">
        <v>762205.41</v>
      </c>
      <c r="K93">
        <v>1082965.69</v>
      </c>
      <c r="N93" s="297">
        <v>5000</v>
      </c>
      <c r="Q93" s="297">
        <v>62486.73</v>
      </c>
      <c r="U93">
        <v>539905.56000000006</v>
      </c>
      <c r="V93">
        <v>1586779.38</v>
      </c>
      <c r="W93" s="297">
        <v>1771382.08</v>
      </c>
      <c r="Y93" s="297">
        <v>924.09</v>
      </c>
      <c r="AA93" s="297">
        <v>1649595</v>
      </c>
      <c r="AB93" s="297">
        <v>62093.3</v>
      </c>
      <c r="AC93">
        <v>2037868.3</v>
      </c>
      <c r="AF93">
        <v>557850.62</v>
      </c>
      <c r="AG93">
        <v>168549.44</v>
      </c>
      <c r="AK93">
        <v>77812.75</v>
      </c>
      <c r="AM93" s="242">
        <f t="shared" si="11"/>
        <v>644169.32000000007</v>
      </c>
      <c r="AN93" s="249">
        <f t="shared" si="12"/>
        <v>67486.73000000001</v>
      </c>
      <c r="AO93" s="262">
        <f t="shared" si="13"/>
        <v>576682.59000000008</v>
      </c>
      <c r="AP93" s="263">
        <f t="shared" si="14"/>
        <v>3483994.4699999997</v>
      </c>
      <c r="AQ93" s="263">
        <f t="shared" si="15"/>
        <v>2842081.11</v>
      </c>
      <c r="AR93" s="244">
        <f t="shared" si="10"/>
        <v>641913.35999999987</v>
      </c>
    </row>
    <row r="94" spans="1:44" ht="14.4" thickBot="1" x14ac:dyDescent="0.3">
      <c r="A94" s="232" t="s">
        <v>301</v>
      </c>
      <c r="B94" s="232" t="s">
        <v>32</v>
      </c>
      <c r="C94" s="269">
        <v>6523</v>
      </c>
      <c r="D94" s="270" t="s">
        <v>880</v>
      </c>
      <c r="E94" t="s">
        <v>2668</v>
      </c>
      <c r="F94" s="297">
        <v>919793.01</v>
      </c>
      <c r="G94" s="297">
        <v>37424.300000000003</v>
      </c>
      <c r="H94" s="297">
        <v>48265.89</v>
      </c>
      <c r="J94">
        <v>1215032.04</v>
      </c>
      <c r="K94">
        <v>152744.12</v>
      </c>
      <c r="N94" s="297">
        <v>2980</v>
      </c>
      <c r="P94" s="297">
        <v>79524</v>
      </c>
      <c r="Q94" s="297">
        <v>41.87</v>
      </c>
      <c r="S94">
        <v>41718</v>
      </c>
      <c r="U94">
        <v>-1593114.53</v>
      </c>
      <c r="V94">
        <v>4249528.84</v>
      </c>
      <c r="W94" s="297">
        <v>1395170.53</v>
      </c>
      <c r="Y94" s="297">
        <v>1264.4100000000001</v>
      </c>
      <c r="AA94" s="297">
        <v>1522870.8</v>
      </c>
      <c r="AB94" s="297">
        <v>17554</v>
      </c>
      <c r="AC94">
        <v>1695492.8</v>
      </c>
      <c r="AF94">
        <v>914814.48</v>
      </c>
      <c r="AG94">
        <v>302988.7</v>
      </c>
      <c r="AK94">
        <v>59603</v>
      </c>
      <c r="AM94" s="242">
        <f t="shared" si="11"/>
        <v>1005483.2000000001</v>
      </c>
      <c r="AN94" s="249">
        <f t="shared" si="12"/>
        <v>82545.87</v>
      </c>
      <c r="AO94" s="262">
        <f t="shared" si="13"/>
        <v>922937.33000000007</v>
      </c>
      <c r="AP94" s="263">
        <f t="shared" si="14"/>
        <v>2936859.74</v>
      </c>
      <c r="AQ94" s="263">
        <f t="shared" si="15"/>
        <v>2972898.9800000004</v>
      </c>
      <c r="AR94" s="244">
        <f t="shared" si="10"/>
        <v>-36039.240000000224</v>
      </c>
    </row>
    <row r="95" spans="1:44" ht="14.4" thickBot="1" x14ac:dyDescent="0.3">
      <c r="A95" s="232" t="s">
        <v>301</v>
      </c>
      <c r="B95" s="232" t="s">
        <v>32</v>
      </c>
      <c r="C95" s="269">
        <v>4131</v>
      </c>
      <c r="D95" s="270" t="s">
        <v>881</v>
      </c>
      <c r="E95" t="s">
        <v>2669</v>
      </c>
      <c r="F95" s="297">
        <v>1333408.1100000001</v>
      </c>
      <c r="G95" s="297">
        <v>36998.5</v>
      </c>
      <c r="H95" s="297">
        <v>94135.42</v>
      </c>
      <c r="J95">
        <v>695939.78</v>
      </c>
      <c r="K95">
        <v>306144.34000000003</v>
      </c>
      <c r="N95" s="297">
        <v>123060</v>
      </c>
      <c r="Q95" s="297">
        <v>648</v>
      </c>
      <c r="S95">
        <v>190503</v>
      </c>
      <c r="U95">
        <v>417650.37</v>
      </c>
      <c r="V95">
        <v>1939533.85</v>
      </c>
      <c r="W95" s="297">
        <v>1459916.85</v>
      </c>
      <c r="X95" s="297">
        <v>114500</v>
      </c>
      <c r="Y95" s="297">
        <v>1699.55</v>
      </c>
      <c r="AA95" s="297">
        <v>1055825</v>
      </c>
      <c r="AB95" s="297">
        <v>21000</v>
      </c>
      <c r="AC95">
        <v>1445419</v>
      </c>
      <c r="AF95">
        <v>655532.17000000004</v>
      </c>
      <c r="AG95">
        <v>178288.02</v>
      </c>
      <c r="AH95">
        <v>77440</v>
      </c>
      <c r="AK95">
        <v>306641.05</v>
      </c>
      <c r="AM95" s="242">
        <f t="shared" si="11"/>
        <v>1464542.03</v>
      </c>
      <c r="AN95" s="249">
        <f t="shared" si="12"/>
        <v>123708</v>
      </c>
      <c r="AO95" s="262">
        <f t="shared" si="13"/>
        <v>1340834.03</v>
      </c>
      <c r="AP95" s="263">
        <f t="shared" si="14"/>
        <v>2652941.4000000004</v>
      </c>
      <c r="AQ95" s="263">
        <f t="shared" si="15"/>
        <v>2663320.2399999998</v>
      </c>
      <c r="AR95" s="244">
        <f t="shared" si="10"/>
        <v>-10378.839999999385</v>
      </c>
    </row>
    <row r="96" spans="1:44" ht="14.4" thickBot="1" x14ac:dyDescent="0.3">
      <c r="A96" s="232" t="s">
        <v>301</v>
      </c>
      <c r="B96" s="232" t="s">
        <v>32</v>
      </c>
      <c r="C96" s="269">
        <v>5378</v>
      </c>
      <c r="D96" s="270" t="s">
        <v>882</v>
      </c>
      <c r="E96" t="s">
        <v>2670</v>
      </c>
      <c r="F96" s="297">
        <v>992485.94</v>
      </c>
      <c r="G96" s="297">
        <v>28519.8</v>
      </c>
      <c r="H96" s="297">
        <v>145135.01</v>
      </c>
      <c r="J96">
        <v>981532.93</v>
      </c>
      <c r="K96">
        <v>563035.56000000006</v>
      </c>
      <c r="N96" s="297">
        <v>6950</v>
      </c>
      <c r="Q96" s="297">
        <v>404.35</v>
      </c>
      <c r="U96">
        <v>124329.34</v>
      </c>
      <c r="V96">
        <v>2506558.63</v>
      </c>
      <c r="W96" s="297">
        <v>1194224.27</v>
      </c>
      <c r="Y96" s="297">
        <v>1324.19</v>
      </c>
      <c r="AA96" s="297">
        <v>1484412</v>
      </c>
      <c r="AB96" s="297">
        <v>27050</v>
      </c>
      <c r="AC96">
        <v>1797729</v>
      </c>
      <c r="AF96">
        <v>512896.75</v>
      </c>
      <c r="AG96">
        <v>76844.92</v>
      </c>
      <c r="AK96">
        <v>23904.25</v>
      </c>
      <c r="AM96" s="242">
        <f t="shared" si="11"/>
        <v>1166140.75</v>
      </c>
      <c r="AN96" s="249">
        <f t="shared" si="12"/>
        <v>7354.35</v>
      </c>
      <c r="AO96" s="262">
        <f t="shared" si="13"/>
        <v>1158786.3999999999</v>
      </c>
      <c r="AP96" s="263">
        <f t="shared" si="14"/>
        <v>2707010.46</v>
      </c>
      <c r="AQ96" s="263">
        <f t="shared" si="15"/>
        <v>2411374.92</v>
      </c>
      <c r="AR96" s="244">
        <f t="shared" si="10"/>
        <v>295635.54000000004</v>
      </c>
    </row>
    <row r="97" spans="1:44" ht="14.4" thickBot="1" x14ac:dyDescent="0.3">
      <c r="A97" s="232" t="s">
        <v>301</v>
      </c>
      <c r="B97" s="232" t="s">
        <v>32</v>
      </c>
      <c r="C97" s="269">
        <v>4212</v>
      </c>
      <c r="D97" s="270" t="s">
        <v>883</v>
      </c>
      <c r="E97" t="s">
        <v>2671</v>
      </c>
      <c r="F97" s="297">
        <v>873065.81</v>
      </c>
      <c r="G97" s="297">
        <v>161093.29999999999</v>
      </c>
      <c r="H97" s="297">
        <v>69413.86</v>
      </c>
      <c r="J97">
        <v>2381578.96</v>
      </c>
      <c r="K97">
        <v>794702.55</v>
      </c>
      <c r="N97" s="297">
        <v>13180</v>
      </c>
      <c r="Q97" s="297">
        <v>174.75</v>
      </c>
      <c r="S97">
        <v>70000</v>
      </c>
      <c r="U97">
        <v>3046444.3</v>
      </c>
      <c r="V97">
        <v>1606333.65</v>
      </c>
      <c r="W97" s="297">
        <v>1334633.4099999999</v>
      </c>
      <c r="X97" s="297">
        <v>81520</v>
      </c>
      <c r="Y97" s="297">
        <v>1299.78</v>
      </c>
      <c r="AA97" s="297">
        <v>1590629.2</v>
      </c>
      <c r="AB97" s="297">
        <v>29881.25</v>
      </c>
      <c r="AC97">
        <v>2087927.45</v>
      </c>
      <c r="AD97">
        <v>13096</v>
      </c>
      <c r="AF97">
        <v>624208.46</v>
      </c>
      <c r="AG97">
        <v>285678.90999999997</v>
      </c>
      <c r="AK97">
        <v>104788</v>
      </c>
      <c r="AM97" s="242">
        <f t="shared" si="11"/>
        <v>1103572.9700000002</v>
      </c>
      <c r="AN97" s="249">
        <f t="shared" si="12"/>
        <v>13354.75</v>
      </c>
      <c r="AO97" s="262">
        <f t="shared" si="13"/>
        <v>1090218.2200000002</v>
      </c>
      <c r="AP97" s="263">
        <f t="shared" si="14"/>
        <v>3037963.6399999997</v>
      </c>
      <c r="AQ97" s="263">
        <f t="shared" si="15"/>
        <v>3115698.8200000003</v>
      </c>
      <c r="AR97" s="244">
        <f t="shared" si="10"/>
        <v>-77735.180000000633</v>
      </c>
    </row>
    <row r="98" spans="1:44" ht="14.4" thickBot="1" x14ac:dyDescent="0.3">
      <c r="A98" s="232" t="s">
        <v>301</v>
      </c>
      <c r="B98" s="232" t="s">
        <v>32</v>
      </c>
      <c r="C98" s="269">
        <v>3326</v>
      </c>
      <c r="D98" s="270" t="s">
        <v>884</v>
      </c>
      <c r="E98" t="s">
        <v>2781</v>
      </c>
      <c r="F98" s="297">
        <v>1101401.71</v>
      </c>
      <c r="G98" s="297">
        <v>17503.5</v>
      </c>
      <c r="H98" s="297">
        <v>28069.19</v>
      </c>
      <c r="J98">
        <v>782236.93</v>
      </c>
      <c r="K98">
        <v>840900.1</v>
      </c>
      <c r="N98" s="297">
        <v>82702</v>
      </c>
      <c r="Q98" s="297">
        <v>216562.69</v>
      </c>
      <c r="S98">
        <v>87854</v>
      </c>
      <c r="T98">
        <v>-266840.08</v>
      </c>
      <c r="U98">
        <v>98071.93</v>
      </c>
      <c r="V98">
        <v>2538238.23</v>
      </c>
      <c r="W98" s="297">
        <v>1299564.69</v>
      </c>
      <c r="Y98" s="297">
        <v>1495.07</v>
      </c>
      <c r="AA98" s="297">
        <v>717290</v>
      </c>
      <c r="AB98" s="297">
        <v>6000</v>
      </c>
      <c r="AC98">
        <v>1038113</v>
      </c>
      <c r="AD98">
        <v>27400</v>
      </c>
      <c r="AE98">
        <v>8418</v>
      </c>
      <c r="AF98">
        <v>552608.72</v>
      </c>
      <c r="AG98">
        <v>147240.97</v>
      </c>
      <c r="AK98">
        <v>44269.5</v>
      </c>
      <c r="AM98" s="242">
        <f t="shared" si="11"/>
        <v>1146974.3999999999</v>
      </c>
      <c r="AN98" s="249">
        <f t="shared" si="12"/>
        <v>299264.69</v>
      </c>
      <c r="AO98" s="262">
        <f t="shared" si="13"/>
        <v>847709.71</v>
      </c>
      <c r="AP98" s="263">
        <f t="shared" si="14"/>
        <v>2024349.76</v>
      </c>
      <c r="AQ98" s="263">
        <f t="shared" si="15"/>
        <v>1818050.19</v>
      </c>
      <c r="AR98" s="244">
        <f t="shared" si="10"/>
        <v>206299.57000000007</v>
      </c>
    </row>
    <row r="99" spans="1:44" ht="14.4" thickBot="1" x14ac:dyDescent="0.3">
      <c r="A99" s="232" t="s">
        <v>304</v>
      </c>
      <c r="B99" s="232" t="s">
        <v>33</v>
      </c>
      <c r="C99" s="269">
        <v>2523</v>
      </c>
      <c r="D99" s="270" t="s">
        <v>885</v>
      </c>
      <c r="E99" t="s">
        <v>2672</v>
      </c>
      <c r="F99" s="297">
        <v>393700.03</v>
      </c>
      <c r="G99" s="297">
        <v>5937.5</v>
      </c>
      <c r="H99" s="297">
        <v>135210.92000000001</v>
      </c>
      <c r="J99">
        <v>1068384.44</v>
      </c>
      <c r="K99">
        <v>192963.95</v>
      </c>
      <c r="N99" s="297">
        <v>0</v>
      </c>
      <c r="Q99" s="297">
        <v>11715</v>
      </c>
      <c r="U99">
        <v>-10490.72</v>
      </c>
      <c r="V99">
        <v>1774553.91</v>
      </c>
      <c r="W99" s="297">
        <v>903398.34</v>
      </c>
      <c r="Y99" s="297">
        <v>572.70000000000005</v>
      </c>
      <c r="AA99" s="297">
        <v>893547.5</v>
      </c>
      <c r="AB99" s="297">
        <v>84880</v>
      </c>
      <c r="AC99">
        <v>1101648.5</v>
      </c>
      <c r="AF99">
        <v>360581.29</v>
      </c>
      <c r="AG99">
        <v>139699.6</v>
      </c>
      <c r="AK99">
        <v>21950.5</v>
      </c>
      <c r="AM99" s="242">
        <f t="shared" si="11"/>
        <v>534848.45000000007</v>
      </c>
      <c r="AN99" s="249">
        <f t="shared" si="12"/>
        <v>11715</v>
      </c>
      <c r="AO99" s="262">
        <f t="shared" si="13"/>
        <v>523133.45000000007</v>
      </c>
      <c r="AP99" s="263">
        <f t="shared" si="14"/>
        <v>1882398.54</v>
      </c>
      <c r="AQ99" s="263">
        <f t="shared" si="15"/>
        <v>1623879.8900000001</v>
      </c>
      <c r="AR99" s="244">
        <f t="shared" si="10"/>
        <v>258518.64999999991</v>
      </c>
    </row>
    <row r="100" spans="1:44" ht="14.4" thickBot="1" x14ac:dyDescent="0.3">
      <c r="A100" s="232" t="s">
        <v>304</v>
      </c>
      <c r="B100" s="232" t="s">
        <v>33</v>
      </c>
      <c r="C100" s="269">
        <v>5391</v>
      </c>
      <c r="D100" s="270" t="s">
        <v>886</v>
      </c>
      <c r="E100" t="s">
        <v>2673</v>
      </c>
      <c r="F100" s="297">
        <v>693257.06</v>
      </c>
      <c r="G100" s="297">
        <v>103577.4</v>
      </c>
      <c r="H100" s="297">
        <v>46720.84</v>
      </c>
      <c r="J100">
        <v>135483.85999999999</v>
      </c>
      <c r="K100">
        <v>435837.64</v>
      </c>
      <c r="N100" s="297">
        <v>0</v>
      </c>
      <c r="Q100" s="297">
        <v>4915</v>
      </c>
      <c r="U100">
        <v>-90778.28</v>
      </c>
      <c r="V100">
        <v>1563007.5</v>
      </c>
      <c r="W100" s="297">
        <v>1136835.95</v>
      </c>
      <c r="X100" s="297">
        <v>307120</v>
      </c>
      <c r="Y100" s="297">
        <v>848.29</v>
      </c>
      <c r="AA100" s="297">
        <v>1278001.5</v>
      </c>
      <c r="AB100" s="297">
        <v>306996</v>
      </c>
      <c r="AC100">
        <v>1580731.5</v>
      </c>
      <c r="AF100">
        <v>757924.9</v>
      </c>
      <c r="AG100">
        <v>164372.16</v>
      </c>
      <c r="AH100">
        <v>113900</v>
      </c>
      <c r="AI100">
        <v>56340.6</v>
      </c>
      <c r="AM100" s="242">
        <f t="shared" si="11"/>
        <v>843555.3</v>
      </c>
      <c r="AN100" s="249">
        <f t="shared" si="12"/>
        <v>4915</v>
      </c>
      <c r="AO100" s="262">
        <f t="shared" si="13"/>
        <v>838640.3</v>
      </c>
      <c r="AP100" s="263">
        <f t="shared" si="14"/>
        <v>3029801.74</v>
      </c>
      <c r="AQ100" s="263">
        <f t="shared" si="15"/>
        <v>2673269.16</v>
      </c>
      <c r="AR100" s="244">
        <f t="shared" si="10"/>
        <v>356532.58000000007</v>
      </c>
    </row>
    <row r="101" spans="1:44" ht="14.4" thickBot="1" x14ac:dyDescent="0.3">
      <c r="A101" s="232" t="s">
        <v>304</v>
      </c>
      <c r="B101" s="232" t="s">
        <v>33</v>
      </c>
      <c r="C101" s="269">
        <v>2709</v>
      </c>
      <c r="D101" s="270" t="s">
        <v>887</v>
      </c>
      <c r="E101" t="s">
        <v>2674</v>
      </c>
      <c r="F101" s="297">
        <v>538206.13</v>
      </c>
      <c r="G101" s="297">
        <v>2477</v>
      </c>
      <c r="H101" s="297">
        <v>38000.94</v>
      </c>
      <c r="J101">
        <v>614543.06999999995</v>
      </c>
      <c r="K101">
        <v>479388.17</v>
      </c>
      <c r="N101" s="297">
        <v>2500</v>
      </c>
      <c r="Q101" s="297">
        <v>10711.5</v>
      </c>
      <c r="T101">
        <v>-7.0000000000000007E-2</v>
      </c>
      <c r="U101">
        <v>-608653.67000000004</v>
      </c>
      <c r="V101">
        <v>2046781.46</v>
      </c>
      <c r="W101" s="297">
        <v>953642.9</v>
      </c>
      <c r="X101" s="297">
        <v>241860</v>
      </c>
      <c r="AA101" s="297">
        <v>951793.5</v>
      </c>
      <c r="AB101" s="297">
        <v>50399.34</v>
      </c>
      <c r="AC101">
        <v>1228150.5</v>
      </c>
      <c r="AF101">
        <v>334167.32</v>
      </c>
      <c r="AG101">
        <v>148282.82999999999</v>
      </c>
      <c r="AH101">
        <v>14000</v>
      </c>
      <c r="AK101">
        <v>57409.5</v>
      </c>
      <c r="AM101" s="242">
        <f t="shared" si="11"/>
        <v>578684.07000000007</v>
      </c>
      <c r="AN101" s="249">
        <f t="shared" si="12"/>
        <v>13211.5</v>
      </c>
      <c r="AO101" s="262">
        <f t="shared" si="13"/>
        <v>565472.57000000007</v>
      </c>
      <c r="AP101" s="263">
        <f t="shared" si="14"/>
        <v>2197695.7399999998</v>
      </c>
      <c r="AQ101" s="263">
        <f t="shared" si="15"/>
        <v>1782010.1500000001</v>
      </c>
      <c r="AR101" s="244">
        <f t="shared" si="10"/>
        <v>415685.58999999962</v>
      </c>
    </row>
    <row r="102" spans="1:44" ht="14.4" thickBot="1" x14ac:dyDescent="0.3">
      <c r="A102" s="232" t="s">
        <v>304</v>
      </c>
      <c r="B102" s="232" t="s">
        <v>33</v>
      </c>
      <c r="C102" s="269">
        <v>3276</v>
      </c>
      <c r="D102" s="270" t="s">
        <v>888</v>
      </c>
      <c r="E102" t="s">
        <v>2675</v>
      </c>
      <c r="F102" s="297">
        <v>351154.18</v>
      </c>
      <c r="G102" s="297">
        <v>19061</v>
      </c>
      <c r="H102" s="297">
        <v>52281.440000000002</v>
      </c>
      <c r="J102">
        <v>564865.35</v>
      </c>
      <c r="K102">
        <v>432317.72</v>
      </c>
      <c r="N102" s="297">
        <v>0</v>
      </c>
      <c r="Q102" s="297">
        <v>0</v>
      </c>
      <c r="U102">
        <v>-1670740.94</v>
      </c>
      <c r="V102">
        <v>3243756.17</v>
      </c>
      <c r="W102" s="297">
        <v>646624.38</v>
      </c>
      <c r="X102" s="297">
        <v>102052</v>
      </c>
      <c r="Y102" s="297">
        <v>416.28</v>
      </c>
      <c r="AA102" s="297">
        <v>1039297</v>
      </c>
      <c r="AB102" s="297">
        <v>15200</v>
      </c>
      <c r="AC102">
        <v>1292627</v>
      </c>
      <c r="AF102">
        <v>213914.58</v>
      </c>
      <c r="AG102">
        <v>208361.12</v>
      </c>
      <c r="AK102">
        <v>17222.5</v>
      </c>
      <c r="AM102" s="242">
        <f t="shared" si="11"/>
        <v>422496.62</v>
      </c>
      <c r="AN102" s="249">
        <f t="shared" si="12"/>
        <v>0</v>
      </c>
      <c r="AO102" s="262">
        <f t="shared" si="13"/>
        <v>422496.62</v>
      </c>
      <c r="AP102" s="263">
        <f t="shared" si="14"/>
        <v>1803589.6600000001</v>
      </c>
      <c r="AQ102" s="263">
        <f t="shared" si="15"/>
        <v>1732125.2000000002</v>
      </c>
      <c r="AR102" s="244">
        <f t="shared" si="10"/>
        <v>71464.459999999963</v>
      </c>
    </row>
    <row r="103" spans="1:44" ht="14.4" thickBot="1" x14ac:dyDescent="0.3">
      <c r="A103" s="232" t="s">
        <v>304</v>
      </c>
      <c r="B103" s="232" t="s">
        <v>33</v>
      </c>
      <c r="C103" s="269">
        <v>1694</v>
      </c>
      <c r="D103" s="270" t="s">
        <v>889</v>
      </c>
      <c r="E103" t="s">
        <v>2676</v>
      </c>
      <c r="F103" s="297">
        <v>589561.79</v>
      </c>
      <c r="G103" s="297">
        <v>13962</v>
      </c>
      <c r="H103" s="297">
        <v>25651.74</v>
      </c>
      <c r="J103">
        <v>399434.32</v>
      </c>
      <c r="K103">
        <v>458424</v>
      </c>
      <c r="N103" s="297">
        <v>3000</v>
      </c>
      <c r="P103" s="297">
        <v>248000</v>
      </c>
      <c r="Q103" s="297">
        <v>4915</v>
      </c>
      <c r="U103">
        <v>1109168.3600000001</v>
      </c>
      <c r="W103" s="297">
        <v>665698.38</v>
      </c>
      <c r="X103" s="297">
        <v>114000</v>
      </c>
      <c r="Y103" s="297">
        <v>407.16</v>
      </c>
      <c r="AA103" s="297">
        <v>648382</v>
      </c>
      <c r="AB103" s="297">
        <v>120700</v>
      </c>
      <c r="AC103">
        <v>808969</v>
      </c>
      <c r="AF103">
        <v>231118.3</v>
      </c>
      <c r="AG103">
        <v>169895.25</v>
      </c>
      <c r="AK103">
        <v>12554.5</v>
      </c>
      <c r="AM103" s="242">
        <f t="shared" si="11"/>
        <v>629175.53</v>
      </c>
      <c r="AN103" s="249">
        <f t="shared" si="12"/>
        <v>255915</v>
      </c>
      <c r="AO103" s="262">
        <f t="shared" si="13"/>
        <v>373260.53</v>
      </c>
      <c r="AP103" s="263">
        <f t="shared" si="14"/>
        <v>1549187.54</v>
      </c>
      <c r="AQ103" s="263">
        <f t="shared" si="15"/>
        <v>1222537.05</v>
      </c>
      <c r="AR103" s="244">
        <f t="shared" si="10"/>
        <v>326650.49</v>
      </c>
    </row>
    <row r="104" spans="1:44" ht="14.4" thickBot="1" x14ac:dyDescent="0.3">
      <c r="A104" s="232" t="s">
        <v>304</v>
      </c>
      <c r="B104" s="232" t="s">
        <v>33</v>
      </c>
      <c r="C104" s="269">
        <v>2072</v>
      </c>
      <c r="D104" s="270" t="s">
        <v>890</v>
      </c>
      <c r="E104" t="s">
        <v>2782</v>
      </c>
      <c r="F104" s="297">
        <v>246373.21</v>
      </c>
      <c r="G104" s="297">
        <v>26983.5</v>
      </c>
      <c r="H104" s="297">
        <v>11569.87</v>
      </c>
      <c r="J104">
        <v>682958.03</v>
      </c>
      <c r="K104">
        <v>328244.12</v>
      </c>
      <c r="N104" s="297">
        <v>500</v>
      </c>
      <c r="P104" s="297">
        <v>77966</v>
      </c>
      <c r="Q104" s="297">
        <v>6435</v>
      </c>
      <c r="U104">
        <v>-488778.9</v>
      </c>
      <c r="V104">
        <v>1695120.4</v>
      </c>
      <c r="W104" s="297">
        <v>740143.93</v>
      </c>
      <c r="X104" s="297">
        <v>17920</v>
      </c>
      <c r="Y104" s="297">
        <v>295.13</v>
      </c>
      <c r="AA104" s="297">
        <v>1169063</v>
      </c>
      <c r="AC104">
        <v>1316874</v>
      </c>
      <c r="AF104">
        <v>194713.77</v>
      </c>
      <c r="AG104">
        <v>200485.06</v>
      </c>
      <c r="AK104">
        <v>15723</v>
      </c>
      <c r="AM104" s="242">
        <f t="shared" si="11"/>
        <v>284926.57999999996</v>
      </c>
      <c r="AN104" s="249">
        <f t="shared" si="12"/>
        <v>84901</v>
      </c>
      <c r="AO104" s="262">
        <f t="shared" si="13"/>
        <v>200025.57999999996</v>
      </c>
      <c r="AP104" s="263">
        <f t="shared" si="14"/>
        <v>1927422.06</v>
      </c>
      <c r="AQ104" s="263">
        <f t="shared" si="15"/>
        <v>1727795.83</v>
      </c>
      <c r="AR104" s="244">
        <f t="shared" si="10"/>
        <v>199626.22999999998</v>
      </c>
    </row>
    <row r="105" spans="1:44" ht="14.4" thickBot="1" x14ac:dyDescent="0.3">
      <c r="A105" s="232" t="s">
        <v>23</v>
      </c>
      <c r="B105" s="232" t="s">
        <v>24</v>
      </c>
      <c r="C105" s="269">
        <v>2599</v>
      </c>
      <c r="D105" s="270" t="s">
        <v>891</v>
      </c>
      <c r="E105" t="s">
        <v>2677</v>
      </c>
      <c r="F105" s="297">
        <v>510697.26</v>
      </c>
      <c r="G105" s="297">
        <v>21328.75</v>
      </c>
      <c r="H105" s="297">
        <v>85758.42</v>
      </c>
      <c r="J105">
        <v>502843.69</v>
      </c>
      <c r="K105">
        <v>252063.22</v>
      </c>
      <c r="N105" s="297">
        <v>12900</v>
      </c>
      <c r="O105" s="297">
        <v>-500</v>
      </c>
      <c r="Q105" s="297">
        <v>2470.27</v>
      </c>
      <c r="U105">
        <v>-192047.28</v>
      </c>
      <c r="V105">
        <v>1187793.3799999999</v>
      </c>
      <c r="W105" s="297">
        <v>1215631.6200000001</v>
      </c>
      <c r="Y105" s="297">
        <v>393.78</v>
      </c>
      <c r="AA105" s="297">
        <v>832240</v>
      </c>
      <c r="AB105" s="297">
        <v>147508</v>
      </c>
      <c r="AC105">
        <v>1094297</v>
      </c>
      <c r="AF105">
        <v>323669.46999999997</v>
      </c>
      <c r="AG105">
        <v>94679.81</v>
      </c>
      <c r="AK105">
        <v>136960.75</v>
      </c>
      <c r="AM105" s="242">
        <f t="shared" si="11"/>
        <v>617784.43000000005</v>
      </c>
      <c r="AN105" s="249">
        <f t="shared" si="12"/>
        <v>14870.27</v>
      </c>
      <c r="AO105" s="262">
        <f t="shared" si="13"/>
        <v>602914.16</v>
      </c>
      <c r="AP105" s="263">
        <f t="shared" si="14"/>
        <v>2195773.4000000004</v>
      </c>
      <c r="AQ105" s="263">
        <f t="shared" si="15"/>
        <v>1649607.03</v>
      </c>
      <c r="AR105" s="244">
        <f t="shared" si="10"/>
        <v>546166.37000000034</v>
      </c>
    </row>
    <row r="106" spans="1:44" ht="14.4" thickBot="1" x14ac:dyDescent="0.3">
      <c r="A106" s="232" t="s">
        <v>23</v>
      </c>
      <c r="B106" s="232" t="s">
        <v>24</v>
      </c>
      <c r="C106" s="269">
        <v>7351</v>
      </c>
      <c r="D106" s="270" t="s">
        <v>892</v>
      </c>
      <c r="E106" t="s">
        <v>2678</v>
      </c>
      <c r="F106" s="297">
        <v>1093463.6000000001</v>
      </c>
      <c r="G106" s="297">
        <v>18259.5</v>
      </c>
      <c r="H106" s="297">
        <v>188704.45</v>
      </c>
      <c r="J106">
        <v>-1477155.99</v>
      </c>
      <c r="K106">
        <v>777905.07</v>
      </c>
      <c r="N106" s="297">
        <v>52020</v>
      </c>
      <c r="Q106" s="297">
        <v>1894.03</v>
      </c>
      <c r="S106">
        <v>165000</v>
      </c>
      <c r="T106">
        <v>-4271385.13</v>
      </c>
      <c r="U106">
        <v>60263</v>
      </c>
      <c r="V106">
        <v>4005245.62</v>
      </c>
      <c r="W106" s="297">
        <v>2418510.81</v>
      </c>
      <c r="Y106" s="297">
        <v>706.51</v>
      </c>
      <c r="AA106" s="297">
        <v>1310350</v>
      </c>
      <c r="AB106" s="297">
        <v>287600</v>
      </c>
      <c r="AC106">
        <v>1785158</v>
      </c>
      <c r="AF106">
        <v>800989.92</v>
      </c>
      <c r="AG106">
        <v>250266.6</v>
      </c>
      <c r="AK106">
        <v>295358.69</v>
      </c>
      <c r="AM106" s="242">
        <f t="shared" si="11"/>
        <v>1300427.55</v>
      </c>
      <c r="AN106" s="249">
        <f t="shared" si="12"/>
        <v>53914.03</v>
      </c>
      <c r="AO106" s="262">
        <f t="shared" si="13"/>
        <v>1246513.52</v>
      </c>
      <c r="AP106" s="263">
        <f t="shared" si="14"/>
        <v>4017167.32</v>
      </c>
      <c r="AQ106" s="263">
        <f t="shared" si="15"/>
        <v>3131773.21</v>
      </c>
      <c r="AR106" s="244">
        <f t="shared" si="10"/>
        <v>885394.10999999987</v>
      </c>
    </row>
    <row r="107" spans="1:44" ht="14.4" thickBot="1" x14ac:dyDescent="0.3">
      <c r="A107" s="232" t="s">
        <v>23</v>
      </c>
      <c r="B107" s="232" t="s">
        <v>24</v>
      </c>
      <c r="C107" s="269">
        <v>6204</v>
      </c>
      <c r="D107" s="270" t="s">
        <v>893</v>
      </c>
      <c r="E107" t="s">
        <v>2679</v>
      </c>
      <c r="F107" s="297">
        <v>619016.54</v>
      </c>
      <c r="G107" s="297">
        <v>25659.75</v>
      </c>
      <c r="H107" s="297">
        <v>44362.25</v>
      </c>
      <c r="J107">
        <v>954822.93</v>
      </c>
      <c r="K107">
        <v>780902.36</v>
      </c>
      <c r="N107" s="297">
        <v>8213</v>
      </c>
      <c r="P107" s="297">
        <v>199999</v>
      </c>
      <c r="Q107" s="297">
        <v>3667.41</v>
      </c>
      <c r="U107">
        <v>-228666.95</v>
      </c>
      <c r="V107">
        <v>2324775.44</v>
      </c>
      <c r="W107" s="297">
        <v>1792774.18</v>
      </c>
      <c r="Y107" s="297">
        <v>469.82</v>
      </c>
      <c r="AA107" s="297">
        <v>1914780</v>
      </c>
      <c r="AB107" s="297">
        <v>48900</v>
      </c>
      <c r="AC107">
        <v>2220664</v>
      </c>
      <c r="AD107">
        <v>4400</v>
      </c>
      <c r="AF107">
        <v>821091.61</v>
      </c>
      <c r="AG107">
        <v>336027.06</v>
      </c>
      <c r="AK107">
        <v>52206</v>
      </c>
      <c r="AM107" s="242">
        <f t="shared" si="11"/>
        <v>689038.54</v>
      </c>
      <c r="AN107" s="249">
        <f t="shared" si="12"/>
        <v>211879.41</v>
      </c>
      <c r="AO107" s="262">
        <f t="shared" si="13"/>
        <v>477159.13</v>
      </c>
      <c r="AP107" s="263">
        <f t="shared" si="14"/>
        <v>3756924</v>
      </c>
      <c r="AQ107" s="263">
        <f t="shared" si="15"/>
        <v>3434388.67</v>
      </c>
      <c r="AR107" s="244">
        <f t="shared" si="10"/>
        <v>322535.33000000007</v>
      </c>
    </row>
    <row r="108" spans="1:44" ht="14.4" thickBot="1" x14ac:dyDescent="0.3">
      <c r="A108" s="232" t="s">
        <v>23</v>
      </c>
      <c r="B108" s="232" t="s">
        <v>24</v>
      </c>
      <c r="C108" s="269">
        <v>5587</v>
      </c>
      <c r="D108" s="270" t="s">
        <v>894</v>
      </c>
      <c r="E108" t="s">
        <v>2680</v>
      </c>
      <c r="F108" s="297">
        <v>460014.51</v>
      </c>
      <c r="G108" s="297">
        <v>124720.5</v>
      </c>
      <c r="H108" s="297">
        <v>20653.88</v>
      </c>
      <c r="J108">
        <v>719700.8</v>
      </c>
      <c r="K108">
        <v>969238.87</v>
      </c>
      <c r="N108" s="297">
        <v>9000</v>
      </c>
      <c r="P108" s="297">
        <v>52776</v>
      </c>
      <c r="Q108" s="297">
        <v>674</v>
      </c>
      <c r="U108">
        <v>-1441459.5</v>
      </c>
      <c r="V108">
        <v>2620032.73</v>
      </c>
      <c r="W108" s="297">
        <v>2453080.48</v>
      </c>
      <c r="Y108" s="297">
        <v>612.04</v>
      </c>
      <c r="AA108" s="297">
        <v>915820</v>
      </c>
      <c r="AB108" s="297">
        <v>249400</v>
      </c>
      <c r="AC108">
        <v>1413150</v>
      </c>
      <c r="AD108">
        <v>2231.52</v>
      </c>
      <c r="AF108">
        <v>605257.69999999995</v>
      </c>
      <c r="AG108">
        <v>238593.72</v>
      </c>
      <c r="AK108">
        <v>109894.25</v>
      </c>
      <c r="AL108">
        <v>22400</v>
      </c>
      <c r="AM108" s="242">
        <f t="shared" si="11"/>
        <v>605388.89</v>
      </c>
      <c r="AN108" s="249">
        <f t="shared" si="12"/>
        <v>62450</v>
      </c>
      <c r="AO108" s="262">
        <f t="shared" si="13"/>
        <v>542938.89</v>
      </c>
      <c r="AP108" s="263">
        <f t="shared" si="14"/>
        <v>3618912.52</v>
      </c>
      <c r="AQ108" s="263">
        <f t="shared" si="15"/>
        <v>2391527.19</v>
      </c>
      <c r="AR108" s="244">
        <f t="shared" si="10"/>
        <v>1227385.33</v>
      </c>
    </row>
    <row r="109" spans="1:44" ht="14.4" thickBot="1" x14ac:dyDescent="0.3">
      <c r="A109" s="232" t="s">
        <v>309</v>
      </c>
      <c r="B109" s="232" t="s">
        <v>34</v>
      </c>
      <c r="C109" s="269">
        <v>3439</v>
      </c>
      <c r="D109" s="270" t="s">
        <v>895</v>
      </c>
      <c r="E109" t="s">
        <v>2681</v>
      </c>
      <c r="F109" s="297">
        <v>833994.16</v>
      </c>
      <c r="G109" s="297">
        <v>4843.8</v>
      </c>
      <c r="H109" s="297">
        <v>71540.509999999995</v>
      </c>
      <c r="J109">
        <v>1852.75</v>
      </c>
      <c r="K109">
        <v>132345.96</v>
      </c>
      <c r="N109" s="297">
        <v>150000</v>
      </c>
      <c r="O109" s="297">
        <v>563</v>
      </c>
      <c r="P109" s="297">
        <v>15020</v>
      </c>
      <c r="Q109" s="297">
        <v>1089.07</v>
      </c>
      <c r="S109">
        <v>163500</v>
      </c>
      <c r="U109">
        <v>-203480.12</v>
      </c>
      <c r="V109">
        <v>961037.76</v>
      </c>
      <c r="W109" s="297">
        <v>2611879.5699999998</v>
      </c>
      <c r="X109" s="297">
        <v>6000</v>
      </c>
      <c r="Y109" s="297">
        <v>989.97</v>
      </c>
      <c r="AA109" s="297">
        <v>941080</v>
      </c>
      <c r="AB109" s="297">
        <v>87258.16</v>
      </c>
      <c r="AC109">
        <v>1334829</v>
      </c>
      <c r="AD109">
        <v>13800</v>
      </c>
      <c r="AF109">
        <v>1071864.8600000001</v>
      </c>
      <c r="AG109">
        <v>56022.65</v>
      </c>
      <c r="AK109">
        <v>881450</v>
      </c>
      <c r="AM109" s="242">
        <f t="shared" si="11"/>
        <v>910378.47000000009</v>
      </c>
      <c r="AN109" s="249">
        <f t="shared" si="12"/>
        <v>166672.07</v>
      </c>
      <c r="AO109" s="262">
        <f t="shared" si="13"/>
        <v>743706.40000000014</v>
      </c>
      <c r="AP109" s="263">
        <f t="shared" si="14"/>
        <v>3647207.7</v>
      </c>
      <c r="AQ109" s="263">
        <f t="shared" si="15"/>
        <v>3357966.5100000002</v>
      </c>
      <c r="AR109" s="244">
        <f t="shared" si="10"/>
        <v>289241.18999999994</v>
      </c>
    </row>
    <row r="110" spans="1:44" ht="14.4" thickBot="1" x14ac:dyDescent="0.3">
      <c r="A110" s="232" t="s">
        <v>309</v>
      </c>
      <c r="B110" s="232" t="s">
        <v>34</v>
      </c>
      <c r="C110" s="269">
        <v>2930</v>
      </c>
      <c r="D110" s="270" t="s">
        <v>896</v>
      </c>
      <c r="E110" t="s">
        <v>2682</v>
      </c>
      <c r="F110" s="297">
        <v>595628.81999999995</v>
      </c>
      <c r="G110" s="297">
        <v>12274</v>
      </c>
      <c r="H110" s="297">
        <v>251029.12</v>
      </c>
      <c r="J110">
        <v>2</v>
      </c>
      <c r="K110">
        <v>327964.62</v>
      </c>
      <c r="N110" s="297">
        <v>0</v>
      </c>
      <c r="P110" s="297">
        <v>13830</v>
      </c>
      <c r="Q110" s="297">
        <v>167.38</v>
      </c>
      <c r="S110">
        <v>498260</v>
      </c>
      <c r="U110">
        <v>-455499.15</v>
      </c>
      <c r="V110">
        <v>852668.5</v>
      </c>
      <c r="W110" s="297">
        <v>1270290.03</v>
      </c>
      <c r="X110" s="297">
        <v>113400</v>
      </c>
      <c r="Y110" s="297">
        <v>530.41</v>
      </c>
      <c r="AA110" s="297">
        <v>1060195.5</v>
      </c>
      <c r="AB110" s="297">
        <v>89813.119999999995</v>
      </c>
      <c r="AC110">
        <v>1311432.5</v>
      </c>
      <c r="AD110">
        <v>23120</v>
      </c>
      <c r="AF110">
        <v>594437.89</v>
      </c>
      <c r="AG110">
        <v>49301.37</v>
      </c>
      <c r="AK110">
        <v>10281.5</v>
      </c>
      <c r="AM110" s="242">
        <f t="shared" si="11"/>
        <v>858931.94</v>
      </c>
      <c r="AN110" s="249">
        <f t="shared" si="12"/>
        <v>13997.38</v>
      </c>
      <c r="AO110" s="262">
        <f t="shared" si="13"/>
        <v>844934.55999999994</v>
      </c>
      <c r="AP110" s="263">
        <f t="shared" si="14"/>
        <v>2534229.06</v>
      </c>
      <c r="AQ110" s="263">
        <f t="shared" si="15"/>
        <v>1988573.2600000002</v>
      </c>
      <c r="AR110" s="244">
        <f t="shared" si="10"/>
        <v>545655.79999999981</v>
      </c>
    </row>
    <row r="111" spans="1:44" ht="14.4" thickBot="1" x14ac:dyDescent="0.3">
      <c r="A111" s="232" t="s">
        <v>309</v>
      </c>
      <c r="B111" s="232" t="s">
        <v>34</v>
      </c>
      <c r="C111" s="269">
        <v>1981</v>
      </c>
      <c r="D111" s="270" t="s">
        <v>897</v>
      </c>
      <c r="E111" t="s">
        <v>2683</v>
      </c>
      <c r="F111" s="297">
        <v>704557.33</v>
      </c>
      <c r="G111" s="297">
        <v>119223.21</v>
      </c>
      <c r="H111" s="297">
        <v>113825.93</v>
      </c>
      <c r="J111">
        <v>457119.42</v>
      </c>
      <c r="K111">
        <v>171452.43</v>
      </c>
      <c r="N111" s="297">
        <v>0</v>
      </c>
      <c r="P111" s="297">
        <v>3130</v>
      </c>
      <c r="Q111" s="297">
        <v>0</v>
      </c>
      <c r="S111">
        <v>254785</v>
      </c>
      <c r="U111">
        <v>-781525.36</v>
      </c>
      <c r="V111">
        <v>1993338.97</v>
      </c>
      <c r="W111" s="297">
        <v>1196098.8899999999</v>
      </c>
      <c r="X111" s="297">
        <v>70700</v>
      </c>
      <c r="Y111" s="297">
        <v>708.7</v>
      </c>
      <c r="AA111" s="297">
        <v>1126356</v>
      </c>
      <c r="AB111" s="297">
        <v>60972.56</v>
      </c>
      <c r="AC111">
        <v>1347360</v>
      </c>
      <c r="AD111">
        <v>36520</v>
      </c>
      <c r="AF111">
        <v>475641.18</v>
      </c>
      <c r="AG111">
        <v>77362.12</v>
      </c>
      <c r="AK111">
        <v>192734.44</v>
      </c>
      <c r="AM111" s="242">
        <f t="shared" si="11"/>
        <v>937606.47</v>
      </c>
      <c r="AN111" s="249">
        <f t="shared" si="12"/>
        <v>3130</v>
      </c>
      <c r="AO111" s="262">
        <f t="shared" si="13"/>
        <v>934476.47</v>
      </c>
      <c r="AP111" s="263">
        <f t="shared" si="14"/>
        <v>2454836.15</v>
      </c>
      <c r="AQ111" s="263">
        <f t="shared" si="15"/>
        <v>2129617.7399999998</v>
      </c>
      <c r="AR111" s="244">
        <f t="shared" si="10"/>
        <v>325218.41000000015</v>
      </c>
    </row>
    <row r="112" spans="1:44" ht="14.4" thickBot="1" x14ac:dyDescent="0.3">
      <c r="A112" s="232" t="s">
        <v>309</v>
      </c>
      <c r="B112" s="232" t="s">
        <v>34</v>
      </c>
      <c r="C112" s="269">
        <v>1907</v>
      </c>
      <c r="D112" s="270" t="s">
        <v>898</v>
      </c>
      <c r="E112" t="s">
        <v>2684</v>
      </c>
      <c r="F112" s="297">
        <v>476373.99</v>
      </c>
      <c r="G112" s="297">
        <v>157218.57999999999</v>
      </c>
      <c r="H112" s="297">
        <v>205356.22</v>
      </c>
      <c r="J112">
        <v>5</v>
      </c>
      <c r="K112">
        <v>181326.72</v>
      </c>
      <c r="N112" s="297">
        <v>0</v>
      </c>
      <c r="P112" s="297">
        <v>10580</v>
      </c>
      <c r="Q112" s="297">
        <v>2278.23</v>
      </c>
      <c r="S112">
        <v>196076</v>
      </c>
      <c r="U112">
        <v>-2555317.38</v>
      </c>
      <c r="V112">
        <v>3276385.87</v>
      </c>
      <c r="W112" s="297">
        <v>1080790.08</v>
      </c>
      <c r="Y112" s="297">
        <v>402.57</v>
      </c>
      <c r="AA112" s="297">
        <v>835674</v>
      </c>
      <c r="AB112" s="297">
        <v>71100</v>
      </c>
      <c r="AC112">
        <v>1131363</v>
      </c>
      <c r="AD112">
        <v>18680</v>
      </c>
      <c r="AF112">
        <v>377445.77</v>
      </c>
      <c r="AG112">
        <v>21970.639999999999</v>
      </c>
      <c r="AK112">
        <v>31968.47</v>
      </c>
      <c r="AM112" s="242">
        <f t="shared" si="11"/>
        <v>838948.78999999992</v>
      </c>
      <c r="AN112" s="249">
        <f t="shared" si="12"/>
        <v>12858.23</v>
      </c>
      <c r="AO112" s="262">
        <f t="shared" si="13"/>
        <v>826090.55999999994</v>
      </c>
      <c r="AP112" s="263">
        <f t="shared" si="14"/>
        <v>1987966.6500000001</v>
      </c>
      <c r="AQ112" s="263">
        <f t="shared" si="15"/>
        <v>1581427.88</v>
      </c>
      <c r="AR112" s="244">
        <f t="shared" si="10"/>
        <v>406538.77000000025</v>
      </c>
    </row>
    <row r="113" spans="1:44" ht="14.4" thickBot="1" x14ac:dyDescent="0.3">
      <c r="A113" s="232" t="s">
        <v>309</v>
      </c>
      <c r="B113" s="232" t="s">
        <v>34</v>
      </c>
      <c r="C113" s="269">
        <v>3127</v>
      </c>
      <c r="D113" s="270" t="s">
        <v>899</v>
      </c>
      <c r="E113" t="s">
        <v>2685</v>
      </c>
      <c r="F113" s="297">
        <v>926667.76</v>
      </c>
      <c r="G113" s="297">
        <v>8438.58</v>
      </c>
      <c r="H113" s="297">
        <v>391180.86</v>
      </c>
      <c r="J113">
        <v>502213.86</v>
      </c>
      <c r="K113">
        <v>442321.75</v>
      </c>
      <c r="N113" s="297">
        <v>0</v>
      </c>
      <c r="Q113" s="297">
        <v>397.25</v>
      </c>
      <c r="S113">
        <v>137300</v>
      </c>
      <c r="U113">
        <v>-2028687.29</v>
      </c>
      <c r="V113">
        <v>3690825.96</v>
      </c>
      <c r="W113" s="297">
        <v>1620812.07</v>
      </c>
      <c r="X113" s="297">
        <v>33600</v>
      </c>
      <c r="Y113" s="297">
        <v>393.38</v>
      </c>
      <c r="AA113" s="297">
        <v>1170001</v>
      </c>
      <c r="AB113" s="297">
        <v>88568.25</v>
      </c>
      <c r="AC113">
        <v>1405279</v>
      </c>
      <c r="AD113">
        <v>7040</v>
      </c>
      <c r="AF113">
        <v>544667.93000000005</v>
      </c>
      <c r="AG113">
        <v>234272.68</v>
      </c>
      <c r="AK113">
        <v>13725.04</v>
      </c>
      <c r="AM113" s="242">
        <f t="shared" si="11"/>
        <v>1326287.2</v>
      </c>
      <c r="AN113" s="249">
        <f t="shared" si="12"/>
        <v>397.25</v>
      </c>
      <c r="AO113" s="262">
        <f t="shared" si="13"/>
        <v>1325889.95</v>
      </c>
      <c r="AP113" s="263">
        <f t="shared" si="14"/>
        <v>2913374.7</v>
      </c>
      <c r="AQ113" s="263">
        <f t="shared" si="15"/>
        <v>2204984.6500000004</v>
      </c>
      <c r="AR113" s="244">
        <f t="shared" si="10"/>
        <v>708390.04999999981</v>
      </c>
    </row>
    <row r="114" spans="1:44" ht="14.4" thickBot="1" x14ac:dyDescent="0.3">
      <c r="A114" s="232" t="s">
        <v>309</v>
      </c>
      <c r="B114" s="232" t="s">
        <v>34</v>
      </c>
      <c r="C114" s="269">
        <v>2860</v>
      </c>
      <c r="D114" s="270" t="s">
        <v>900</v>
      </c>
      <c r="E114" t="s">
        <v>2686</v>
      </c>
      <c r="F114" s="297">
        <v>996426.41</v>
      </c>
      <c r="G114" s="297">
        <v>21990.29</v>
      </c>
      <c r="H114" s="297">
        <v>289873.2</v>
      </c>
      <c r="J114">
        <v>123636.39</v>
      </c>
      <c r="K114">
        <v>261581.74</v>
      </c>
      <c r="N114" s="297">
        <v>0</v>
      </c>
      <c r="P114" s="297">
        <v>3590</v>
      </c>
      <c r="Q114" s="297">
        <v>1440</v>
      </c>
      <c r="S114">
        <v>135650</v>
      </c>
      <c r="U114">
        <v>-474652.86</v>
      </c>
      <c r="V114">
        <v>1854865.59</v>
      </c>
      <c r="W114" s="297">
        <v>1472077.08</v>
      </c>
      <c r="Y114" s="297">
        <v>1123.26</v>
      </c>
      <c r="AA114" s="297">
        <v>690333</v>
      </c>
      <c r="AB114" s="297">
        <v>62141.39</v>
      </c>
      <c r="AC114">
        <v>994808</v>
      </c>
      <c r="AD114">
        <v>20264</v>
      </c>
      <c r="AF114">
        <v>492950.65</v>
      </c>
      <c r="AG114">
        <v>64151.37</v>
      </c>
      <c r="AK114">
        <v>244008.01</v>
      </c>
      <c r="AM114" s="242">
        <f t="shared" si="11"/>
        <v>1308289.9000000001</v>
      </c>
      <c r="AN114" s="249">
        <f t="shared" si="12"/>
        <v>5030</v>
      </c>
      <c r="AO114" s="262">
        <f t="shared" si="13"/>
        <v>1303259.9000000001</v>
      </c>
      <c r="AP114" s="263">
        <f t="shared" si="14"/>
        <v>2225674.73</v>
      </c>
      <c r="AQ114" s="263">
        <f t="shared" si="15"/>
        <v>1816182.03</v>
      </c>
      <c r="AR114" s="244">
        <f t="shared" si="10"/>
        <v>409492.69999999995</v>
      </c>
    </row>
    <row r="115" spans="1:44" ht="14.4" thickBot="1" x14ac:dyDescent="0.3">
      <c r="A115" s="232" t="s">
        <v>309</v>
      </c>
      <c r="B115" s="232" t="s">
        <v>34</v>
      </c>
      <c r="C115" s="269">
        <v>3321</v>
      </c>
      <c r="D115" s="270" t="s">
        <v>901</v>
      </c>
      <c r="E115" t="s">
        <v>2687</v>
      </c>
      <c r="F115" s="297">
        <v>991125.29</v>
      </c>
      <c r="G115" s="297">
        <v>51393.5</v>
      </c>
      <c r="H115" s="297">
        <v>588530.79</v>
      </c>
      <c r="J115">
        <v>139178.35999999999</v>
      </c>
      <c r="K115">
        <v>727711.36</v>
      </c>
      <c r="N115" s="297">
        <v>0</v>
      </c>
      <c r="P115" s="297">
        <v>5000</v>
      </c>
      <c r="Q115" s="297">
        <v>37.380000000000003</v>
      </c>
      <c r="S115">
        <v>306174.8</v>
      </c>
      <c r="U115">
        <v>43365.43</v>
      </c>
      <c r="V115">
        <v>1808375.97</v>
      </c>
      <c r="W115" s="297">
        <v>1329443.8</v>
      </c>
      <c r="X115" s="297">
        <v>162500</v>
      </c>
      <c r="Y115" s="297">
        <v>929.02</v>
      </c>
      <c r="AA115" s="297">
        <v>1050714</v>
      </c>
      <c r="AB115" s="297">
        <v>66336.56</v>
      </c>
      <c r="AC115">
        <v>1377391</v>
      </c>
      <c r="AD115">
        <v>12200</v>
      </c>
      <c r="AF115">
        <v>403672.7</v>
      </c>
      <c r="AG115">
        <v>169055.66</v>
      </c>
      <c r="AK115">
        <v>37039.599999999999</v>
      </c>
      <c r="AM115" s="242">
        <f t="shared" si="11"/>
        <v>1631049.58</v>
      </c>
      <c r="AN115" s="249">
        <f t="shared" si="12"/>
        <v>5037.38</v>
      </c>
      <c r="AO115" s="262">
        <f t="shared" si="13"/>
        <v>1626012.2000000002</v>
      </c>
      <c r="AP115" s="263">
        <f t="shared" si="14"/>
        <v>2609923.3800000004</v>
      </c>
      <c r="AQ115" s="263">
        <f t="shared" si="15"/>
        <v>1999358.96</v>
      </c>
      <c r="AR115" s="244">
        <f t="shared" si="10"/>
        <v>610564.42000000039</v>
      </c>
    </row>
    <row r="116" spans="1:44" ht="14.4" thickBot="1" x14ac:dyDescent="0.3">
      <c r="A116" s="232" t="s">
        <v>309</v>
      </c>
      <c r="B116" s="232" t="s">
        <v>34</v>
      </c>
      <c r="C116" s="269">
        <v>3558</v>
      </c>
      <c r="D116" s="270" t="s">
        <v>902</v>
      </c>
      <c r="E116" t="s">
        <v>2688</v>
      </c>
      <c r="F116" s="297">
        <v>2113344.86</v>
      </c>
      <c r="G116" s="297">
        <v>28702.62</v>
      </c>
      <c r="H116" s="297">
        <v>427430.24</v>
      </c>
      <c r="J116">
        <v>280115.87</v>
      </c>
      <c r="K116">
        <v>290166.55</v>
      </c>
      <c r="N116" s="297">
        <v>0</v>
      </c>
      <c r="O116" s="297">
        <v>371</v>
      </c>
      <c r="P116" s="297">
        <v>22890</v>
      </c>
      <c r="Q116" s="297">
        <v>673.8</v>
      </c>
      <c r="S116">
        <v>972758.5</v>
      </c>
      <c r="U116">
        <v>-533990.11</v>
      </c>
      <c r="V116">
        <v>2329931.42</v>
      </c>
      <c r="W116" s="297">
        <v>1402574.26</v>
      </c>
      <c r="X116" s="297">
        <v>143870</v>
      </c>
      <c r="Y116" s="297">
        <v>1509.02</v>
      </c>
      <c r="AA116" s="297">
        <v>1007849.5</v>
      </c>
      <c r="AB116" s="297">
        <v>83110.61</v>
      </c>
      <c r="AC116">
        <v>1304611.5</v>
      </c>
      <c r="AF116">
        <v>496939.13</v>
      </c>
      <c r="AG116">
        <v>161091.98000000001</v>
      </c>
      <c r="AK116">
        <v>54644.25</v>
      </c>
      <c r="AM116" s="242">
        <f t="shared" si="11"/>
        <v>2569477.7199999997</v>
      </c>
      <c r="AN116" s="249">
        <f t="shared" si="12"/>
        <v>23934.799999999999</v>
      </c>
      <c r="AO116" s="262">
        <f t="shared" si="13"/>
        <v>2545542.92</v>
      </c>
      <c r="AP116" s="263">
        <f t="shared" si="14"/>
        <v>2638913.39</v>
      </c>
      <c r="AQ116" s="263">
        <f t="shared" si="15"/>
        <v>2017286.8599999999</v>
      </c>
      <c r="AR116" s="244">
        <f t="shared" si="10"/>
        <v>621626.53000000026</v>
      </c>
    </row>
    <row r="117" spans="1:44" ht="14.4" thickBot="1" x14ac:dyDescent="0.3">
      <c r="A117" s="232" t="s">
        <v>309</v>
      </c>
      <c r="B117" s="232" t="s">
        <v>34</v>
      </c>
      <c r="C117" s="269">
        <v>1774</v>
      </c>
      <c r="D117" s="270" t="s">
        <v>903</v>
      </c>
      <c r="E117" t="s">
        <v>2689</v>
      </c>
      <c r="F117" s="297">
        <v>609795.56999999995</v>
      </c>
      <c r="G117" s="297">
        <v>9975.32</v>
      </c>
      <c r="H117" s="297">
        <v>35214.25</v>
      </c>
      <c r="J117">
        <v>1188813.74</v>
      </c>
      <c r="K117">
        <v>292763.68</v>
      </c>
      <c r="N117" s="297">
        <v>108000</v>
      </c>
      <c r="P117" s="297">
        <v>18420</v>
      </c>
      <c r="Q117" s="297">
        <v>0</v>
      </c>
      <c r="S117">
        <v>118700</v>
      </c>
      <c r="U117">
        <v>775924.69</v>
      </c>
      <c r="V117">
        <v>857017.52</v>
      </c>
      <c r="W117" s="297">
        <v>1117960.93</v>
      </c>
      <c r="Y117" s="297">
        <v>455.11</v>
      </c>
      <c r="AA117" s="297">
        <v>803722.5</v>
      </c>
      <c r="AB117" s="297">
        <v>270462.15000000002</v>
      </c>
      <c r="AC117">
        <v>1141697.5</v>
      </c>
      <c r="AD117">
        <v>16240</v>
      </c>
      <c r="AF117">
        <v>355500</v>
      </c>
      <c r="AG117">
        <v>137447.35999999999</v>
      </c>
      <c r="AK117">
        <v>22382.59</v>
      </c>
      <c r="AM117" s="242">
        <f t="shared" si="11"/>
        <v>654985.1399999999</v>
      </c>
      <c r="AN117" s="249">
        <f t="shared" si="12"/>
        <v>126420</v>
      </c>
      <c r="AO117" s="262">
        <f t="shared" si="13"/>
        <v>528565.1399999999</v>
      </c>
      <c r="AP117" s="263">
        <f t="shared" si="14"/>
        <v>2192600.69</v>
      </c>
      <c r="AQ117" s="263">
        <f t="shared" si="15"/>
        <v>1673267.45</v>
      </c>
      <c r="AR117" s="244">
        <f t="shared" si="10"/>
        <v>519333.24</v>
      </c>
    </row>
    <row r="118" spans="1:44" ht="14.4" thickBot="1" x14ac:dyDescent="0.3">
      <c r="A118" s="232" t="s">
        <v>309</v>
      </c>
      <c r="B118" s="232" t="s">
        <v>34</v>
      </c>
      <c r="C118" s="269">
        <v>1942</v>
      </c>
      <c r="D118" s="270" t="s">
        <v>904</v>
      </c>
      <c r="E118" t="s">
        <v>2783</v>
      </c>
      <c r="F118" s="297">
        <v>579528.11</v>
      </c>
      <c r="G118" s="297">
        <v>1353.15</v>
      </c>
      <c r="H118" s="297">
        <v>225480.21</v>
      </c>
      <c r="J118">
        <v>2257372.5699999998</v>
      </c>
      <c r="K118">
        <v>74151.34</v>
      </c>
      <c r="N118" s="297">
        <v>137920</v>
      </c>
      <c r="O118" s="297">
        <v>336</v>
      </c>
      <c r="Q118" s="297">
        <v>1165.25</v>
      </c>
      <c r="S118">
        <v>115880</v>
      </c>
      <c r="U118">
        <v>-45306.95</v>
      </c>
      <c r="V118">
        <v>2768353.45</v>
      </c>
      <c r="W118" s="297">
        <v>1194811.1100000001</v>
      </c>
      <c r="X118" s="297">
        <v>7200</v>
      </c>
      <c r="Y118" s="297">
        <v>676.95</v>
      </c>
      <c r="AA118" s="297">
        <v>470305.5</v>
      </c>
      <c r="AB118" s="297">
        <v>55388.24</v>
      </c>
      <c r="AC118">
        <v>687310.5</v>
      </c>
      <c r="AD118">
        <v>12040</v>
      </c>
      <c r="AF118">
        <v>543238.42000000004</v>
      </c>
      <c r="AG118">
        <v>117507.61</v>
      </c>
      <c r="AK118">
        <v>10035.049999999999</v>
      </c>
      <c r="AM118" s="242">
        <f t="shared" si="11"/>
        <v>806361.47</v>
      </c>
      <c r="AN118" s="249">
        <f t="shared" si="12"/>
        <v>139421.25</v>
      </c>
      <c r="AO118" s="262">
        <f t="shared" si="13"/>
        <v>666940.22</v>
      </c>
      <c r="AP118" s="263">
        <f t="shared" si="14"/>
        <v>1728381.8</v>
      </c>
      <c r="AQ118" s="263">
        <f t="shared" si="15"/>
        <v>1370131.58</v>
      </c>
      <c r="AR118" s="244">
        <f t="shared" si="10"/>
        <v>358250.22</v>
      </c>
    </row>
    <row r="119" spans="1:44" ht="14.4" thickBot="1" x14ac:dyDescent="0.3">
      <c r="A119" s="232" t="s">
        <v>309</v>
      </c>
      <c r="B119" s="232" t="s">
        <v>34</v>
      </c>
      <c r="C119" s="269">
        <v>2702</v>
      </c>
      <c r="D119" s="270" t="s">
        <v>905</v>
      </c>
      <c r="E119" t="s">
        <v>2784</v>
      </c>
      <c r="F119" s="297">
        <v>1172309.81</v>
      </c>
      <c r="G119" s="297">
        <v>40906.239999999998</v>
      </c>
      <c r="H119" s="297">
        <v>46936.9</v>
      </c>
      <c r="J119">
        <v>260272.69</v>
      </c>
      <c r="K119">
        <v>56300.41</v>
      </c>
      <c r="N119" s="297">
        <v>4000</v>
      </c>
      <c r="P119" s="297">
        <v>5120</v>
      </c>
      <c r="Q119" s="297">
        <v>108.9</v>
      </c>
      <c r="S119">
        <v>236200</v>
      </c>
      <c r="U119">
        <v>-2245169.67</v>
      </c>
      <c r="V119">
        <v>3313708.59</v>
      </c>
      <c r="W119" s="297">
        <v>1346471.5</v>
      </c>
      <c r="Y119" s="297">
        <v>851.25</v>
      </c>
      <c r="AA119" s="297">
        <v>1529934</v>
      </c>
      <c r="AB119" s="297">
        <v>102734.17</v>
      </c>
      <c r="AC119">
        <v>1765229</v>
      </c>
      <c r="AD119">
        <v>18680</v>
      </c>
      <c r="AF119">
        <v>534686.52</v>
      </c>
      <c r="AG119">
        <v>64096.639999999999</v>
      </c>
      <c r="AK119">
        <v>19226.2</v>
      </c>
      <c r="AM119" s="242">
        <f t="shared" si="11"/>
        <v>1260152.95</v>
      </c>
      <c r="AN119" s="249">
        <f t="shared" si="12"/>
        <v>9228.9</v>
      </c>
      <c r="AO119" s="262">
        <f t="shared" si="13"/>
        <v>1250924.05</v>
      </c>
      <c r="AP119" s="263">
        <f t="shared" si="14"/>
        <v>2979990.92</v>
      </c>
      <c r="AQ119" s="263">
        <f t="shared" si="15"/>
        <v>2401918.3600000003</v>
      </c>
      <c r="AR119" s="244">
        <f t="shared" si="10"/>
        <v>578072.55999999959</v>
      </c>
    </row>
    <row r="120" spans="1:44" ht="14.4" thickBot="1" x14ac:dyDescent="0.3">
      <c r="A120" s="232" t="s">
        <v>309</v>
      </c>
      <c r="B120" s="232" t="s">
        <v>34</v>
      </c>
      <c r="C120" s="269">
        <v>2772</v>
      </c>
      <c r="D120" s="270" t="s">
        <v>906</v>
      </c>
      <c r="E120" t="s">
        <v>2796</v>
      </c>
      <c r="F120" s="297">
        <v>711692.35</v>
      </c>
      <c r="G120" s="297">
        <v>18196.95</v>
      </c>
      <c r="H120" s="297">
        <v>114325.28</v>
      </c>
      <c r="J120">
        <v>272810.19</v>
      </c>
      <c r="K120">
        <v>185567.58</v>
      </c>
      <c r="N120" s="297">
        <v>4000</v>
      </c>
      <c r="P120" s="297">
        <v>120000</v>
      </c>
      <c r="Q120" s="297">
        <v>32.71</v>
      </c>
      <c r="S120">
        <v>31765</v>
      </c>
      <c r="U120">
        <v>-2523579.8199999998</v>
      </c>
      <c r="V120">
        <v>3532326.06</v>
      </c>
      <c r="W120" s="297">
        <v>1343747.67</v>
      </c>
      <c r="Y120" s="297">
        <v>700.43</v>
      </c>
      <c r="AA120" s="297">
        <v>205852.5</v>
      </c>
      <c r="AB120" s="297">
        <v>72166.13</v>
      </c>
      <c r="AC120">
        <v>546613.5</v>
      </c>
      <c r="AD120">
        <v>21120</v>
      </c>
      <c r="AF120">
        <v>498843.34</v>
      </c>
      <c r="AG120">
        <v>147590.94</v>
      </c>
      <c r="AK120">
        <v>31161.85</v>
      </c>
      <c r="AM120" s="242">
        <f t="shared" si="11"/>
        <v>844214.58</v>
      </c>
      <c r="AN120" s="249">
        <f t="shared" si="12"/>
        <v>124032.71</v>
      </c>
      <c r="AO120" s="262">
        <f t="shared" si="13"/>
        <v>720181.87</v>
      </c>
      <c r="AP120" s="263">
        <f t="shared" si="14"/>
        <v>1622466.73</v>
      </c>
      <c r="AQ120" s="263">
        <f t="shared" si="15"/>
        <v>1245329.6300000001</v>
      </c>
      <c r="AR120" s="244">
        <f t="shared" si="10"/>
        <v>377137.09999999986</v>
      </c>
    </row>
    <row r="121" spans="1:44" ht="14.4" thickBot="1" x14ac:dyDescent="0.3">
      <c r="A121" s="232" t="s">
        <v>25</v>
      </c>
      <c r="B121" s="232" t="s">
        <v>26</v>
      </c>
      <c r="C121" s="269">
        <v>6140</v>
      </c>
      <c r="D121" s="270" t="s">
        <v>907</v>
      </c>
      <c r="E121" t="s">
        <v>2690</v>
      </c>
      <c r="F121" s="297">
        <v>248553.53</v>
      </c>
      <c r="G121" s="297">
        <v>0</v>
      </c>
      <c r="H121" s="297">
        <v>175346.71</v>
      </c>
      <c r="J121">
        <v>983997.45</v>
      </c>
      <c r="K121">
        <v>185099.42</v>
      </c>
      <c r="N121" s="297">
        <v>-3900</v>
      </c>
      <c r="Q121" s="297">
        <v>23.6</v>
      </c>
      <c r="S121">
        <v>186000</v>
      </c>
      <c r="T121">
        <v>201641.54</v>
      </c>
      <c r="V121">
        <v>1454124.22</v>
      </c>
      <c r="W121" s="297">
        <v>1232404.99</v>
      </c>
      <c r="Y121" s="297">
        <v>308.14999999999998</v>
      </c>
      <c r="AA121" s="297">
        <v>1102815</v>
      </c>
      <c r="AB121" s="297">
        <v>154600</v>
      </c>
      <c r="AC121">
        <v>1577532</v>
      </c>
      <c r="AD121">
        <v>1130</v>
      </c>
      <c r="AE121">
        <v>2235</v>
      </c>
      <c r="AF121">
        <v>707382.2</v>
      </c>
      <c r="AG121">
        <v>163584.23000000001</v>
      </c>
      <c r="AK121">
        <v>43960</v>
      </c>
      <c r="AM121" s="242">
        <f t="shared" si="11"/>
        <v>423900.24</v>
      </c>
      <c r="AN121" s="249">
        <f t="shared" si="12"/>
        <v>-3876.4</v>
      </c>
      <c r="AO121" s="262">
        <f t="shared" si="13"/>
        <v>427776.64</v>
      </c>
      <c r="AP121" s="263">
        <f t="shared" si="14"/>
        <v>2490128.1399999997</v>
      </c>
      <c r="AQ121" s="263">
        <f t="shared" si="15"/>
        <v>2495823.4300000002</v>
      </c>
      <c r="AR121" s="244">
        <f t="shared" si="10"/>
        <v>-5695.2900000005029</v>
      </c>
    </row>
    <row r="122" spans="1:44" ht="14.4" thickBot="1" x14ac:dyDescent="0.3">
      <c r="A122" s="232" t="s">
        <v>25</v>
      </c>
      <c r="B122" s="232" t="s">
        <v>26</v>
      </c>
      <c r="C122" s="269">
        <v>5316</v>
      </c>
      <c r="D122" s="270" t="s">
        <v>908</v>
      </c>
      <c r="E122" t="s">
        <v>2691</v>
      </c>
      <c r="F122" s="297">
        <v>523136.64</v>
      </c>
      <c r="G122" s="297">
        <v>0</v>
      </c>
      <c r="H122" s="297">
        <v>148567.54999999999</v>
      </c>
      <c r="J122">
        <v>72392.25</v>
      </c>
      <c r="K122">
        <v>103855.03999999999</v>
      </c>
      <c r="N122" s="297">
        <v>4000</v>
      </c>
      <c r="Q122" s="297">
        <v>124.84</v>
      </c>
      <c r="T122">
        <v>344369.91999999998</v>
      </c>
      <c r="U122">
        <v>-4717709.96</v>
      </c>
      <c r="V122">
        <v>5145573.0199999996</v>
      </c>
      <c r="W122" s="297">
        <v>1016087.54</v>
      </c>
      <c r="X122" s="297">
        <v>37500</v>
      </c>
      <c r="Y122" s="297">
        <v>702.68</v>
      </c>
      <c r="AA122" s="297">
        <v>1529386</v>
      </c>
      <c r="AB122" s="297">
        <v>106400</v>
      </c>
      <c r="AC122">
        <v>1932584</v>
      </c>
      <c r="AF122">
        <v>267037.21999999997</v>
      </c>
      <c r="AG122">
        <v>52103.38</v>
      </c>
      <c r="AK122">
        <v>71893.75</v>
      </c>
      <c r="AM122" s="242">
        <f t="shared" si="11"/>
        <v>671704.19</v>
      </c>
      <c r="AN122" s="249">
        <f t="shared" si="12"/>
        <v>4124.84</v>
      </c>
      <c r="AO122" s="262">
        <f t="shared" si="13"/>
        <v>667579.35</v>
      </c>
      <c r="AP122" s="263">
        <f t="shared" si="14"/>
        <v>2690076.2199999997</v>
      </c>
      <c r="AQ122" s="263">
        <f t="shared" si="15"/>
        <v>2323618.3499999996</v>
      </c>
      <c r="AR122" s="244">
        <f t="shared" si="10"/>
        <v>366457.87000000011</v>
      </c>
    </row>
    <row r="123" spans="1:44" ht="14.4" thickBot="1" x14ac:dyDescent="0.3">
      <c r="A123" s="232" t="s">
        <v>25</v>
      </c>
      <c r="B123" s="232" t="s">
        <v>26</v>
      </c>
      <c r="C123" s="269">
        <v>1456</v>
      </c>
      <c r="D123" s="270" t="s">
        <v>909</v>
      </c>
      <c r="E123" t="s">
        <v>2692</v>
      </c>
      <c r="F123" s="297">
        <v>213328.75</v>
      </c>
      <c r="G123" s="297">
        <v>7020</v>
      </c>
      <c r="H123" s="297">
        <v>94803.92</v>
      </c>
      <c r="J123">
        <v>1</v>
      </c>
      <c r="K123">
        <v>-136508.28</v>
      </c>
      <c r="Q123" s="297">
        <v>-2629</v>
      </c>
      <c r="T123">
        <v>2649119.54</v>
      </c>
      <c r="U123">
        <v>-5153797.42</v>
      </c>
      <c r="V123">
        <v>2682356.15</v>
      </c>
      <c r="W123" s="297">
        <v>443441.3</v>
      </c>
      <c r="Y123" s="297">
        <v>320.63</v>
      </c>
      <c r="AA123" s="297">
        <v>149840</v>
      </c>
      <c r="AB123" s="297">
        <v>73600</v>
      </c>
      <c r="AC123">
        <v>303501</v>
      </c>
      <c r="AF123">
        <v>172024</v>
      </c>
      <c r="AG123">
        <v>3333.28</v>
      </c>
      <c r="AM123" s="242">
        <f t="shared" si="11"/>
        <v>315152.67</v>
      </c>
      <c r="AN123" s="249">
        <f t="shared" si="12"/>
        <v>-2629</v>
      </c>
      <c r="AO123" s="262">
        <f t="shared" si="13"/>
        <v>317781.67</v>
      </c>
      <c r="AP123" s="263">
        <f t="shared" si="14"/>
        <v>667201.92999999993</v>
      </c>
      <c r="AQ123" s="263">
        <f t="shared" si="15"/>
        <v>478858.28</v>
      </c>
      <c r="AR123" s="244">
        <f t="shared" si="10"/>
        <v>188343.64999999991</v>
      </c>
    </row>
    <row r="124" spans="1:44" ht="14.4" thickBot="1" x14ac:dyDescent="0.3">
      <c r="A124" s="232" t="s">
        <v>25</v>
      </c>
      <c r="B124" s="232" t="s">
        <v>26</v>
      </c>
      <c r="C124" s="269">
        <v>2839</v>
      </c>
      <c r="D124" s="270" t="s">
        <v>910</v>
      </c>
      <c r="E124" t="s">
        <v>2693</v>
      </c>
      <c r="F124" s="297">
        <v>370057.68</v>
      </c>
      <c r="G124" s="297">
        <v>58860</v>
      </c>
      <c r="H124" s="297">
        <v>13196</v>
      </c>
      <c r="J124">
        <v>-13756.98</v>
      </c>
      <c r="K124">
        <v>18866.93</v>
      </c>
      <c r="N124" s="297">
        <v>0</v>
      </c>
      <c r="Q124" s="297">
        <v>482.4</v>
      </c>
      <c r="S124">
        <v>80000</v>
      </c>
      <c r="T124">
        <v>102744.59</v>
      </c>
      <c r="U124">
        <v>-1873194.25</v>
      </c>
      <c r="V124">
        <v>2132666.9300000002</v>
      </c>
      <c r="W124" s="297">
        <v>681941.3</v>
      </c>
      <c r="Y124" s="297">
        <v>633.49</v>
      </c>
      <c r="AA124" s="297">
        <v>815540</v>
      </c>
      <c r="AB124" s="297">
        <v>82240</v>
      </c>
      <c r="AC124">
        <v>1048790</v>
      </c>
      <c r="AF124">
        <v>274953.77</v>
      </c>
      <c r="AG124">
        <v>38967.519999999997</v>
      </c>
      <c r="AK124">
        <v>3240</v>
      </c>
      <c r="AM124" s="242">
        <f t="shared" si="11"/>
        <v>442113.68</v>
      </c>
      <c r="AN124" s="249">
        <f t="shared" si="12"/>
        <v>482.4</v>
      </c>
      <c r="AO124" s="262">
        <f t="shared" si="13"/>
        <v>441631.27999999997</v>
      </c>
      <c r="AP124" s="263">
        <f t="shared" si="14"/>
        <v>1580354.79</v>
      </c>
      <c r="AQ124" s="263">
        <f t="shared" si="15"/>
        <v>1365951.29</v>
      </c>
      <c r="AR124" s="244">
        <f t="shared" si="10"/>
        <v>214403.5</v>
      </c>
    </row>
    <row r="125" spans="1:44" ht="14.4" thickBot="1" x14ac:dyDescent="0.3">
      <c r="A125" s="232" t="s">
        <v>25</v>
      </c>
      <c r="B125" s="232" t="s">
        <v>26</v>
      </c>
      <c r="C125" s="269">
        <v>4801</v>
      </c>
      <c r="D125" s="270" t="s">
        <v>911</v>
      </c>
      <c r="E125" t="s">
        <v>2694</v>
      </c>
      <c r="F125" s="297">
        <v>848209.07</v>
      </c>
      <c r="G125" s="297">
        <v>0</v>
      </c>
      <c r="H125" s="297">
        <v>104058.39</v>
      </c>
      <c r="J125">
        <v>838571.87</v>
      </c>
      <c r="K125">
        <v>59296.95</v>
      </c>
      <c r="Q125" s="297">
        <v>0</v>
      </c>
      <c r="U125">
        <v>-940100.83</v>
      </c>
      <c r="V125">
        <v>2748053.22</v>
      </c>
      <c r="W125" s="297">
        <v>1171562.26</v>
      </c>
      <c r="X125" s="297">
        <v>80000</v>
      </c>
      <c r="Y125" s="297">
        <v>1090.8699999999999</v>
      </c>
      <c r="AA125" s="297">
        <v>1381544.51</v>
      </c>
      <c r="AB125" s="297">
        <v>117110</v>
      </c>
      <c r="AC125">
        <v>1702513.51</v>
      </c>
      <c r="AD125">
        <v>16570</v>
      </c>
      <c r="AE125">
        <v>7778</v>
      </c>
      <c r="AF125">
        <v>437731.77</v>
      </c>
      <c r="AG125">
        <v>66904.429999999993</v>
      </c>
      <c r="AK125">
        <v>151427.94</v>
      </c>
      <c r="AM125" s="242">
        <f t="shared" si="11"/>
        <v>952267.46</v>
      </c>
      <c r="AN125" s="249">
        <f t="shared" si="12"/>
        <v>0</v>
      </c>
      <c r="AO125" s="262">
        <f t="shared" si="13"/>
        <v>952267.46</v>
      </c>
      <c r="AP125" s="263">
        <f t="shared" si="14"/>
        <v>2751307.64</v>
      </c>
      <c r="AQ125" s="263">
        <f t="shared" si="15"/>
        <v>2382925.6500000004</v>
      </c>
      <c r="AR125" s="244">
        <f t="shared" si="10"/>
        <v>368381.98999999976</v>
      </c>
    </row>
    <row r="126" spans="1:44" ht="14.4" thickBot="1" x14ac:dyDescent="0.3">
      <c r="A126" s="232" t="s">
        <v>25</v>
      </c>
      <c r="B126" s="232" t="s">
        <v>26</v>
      </c>
      <c r="C126" s="269">
        <v>3761</v>
      </c>
      <c r="D126" s="270" t="s">
        <v>912</v>
      </c>
      <c r="E126" t="s">
        <v>2695</v>
      </c>
      <c r="F126" s="297">
        <v>1153422.04</v>
      </c>
      <c r="G126" s="297">
        <v>0</v>
      </c>
      <c r="H126" s="297">
        <v>124332.22</v>
      </c>
      <c r="J126">
        <v>273308.88</v>
      </c>
      <c r="K126">
        <v>444815.1</v>
      </c>
      <c r="N126" s="297">
        <v>0</v>
      </c>
      <c r="Q126" s="297">
        <v>5242</v>
      </c>
      <c r="T126">
        <v>596494.93999999994</v>
      </c>
      <c r="U126">
        <v>-1335662.26</v>
      </c>
      <c r="V126">
        <v>2407634.36</v>
      </c>
      <c r="W126" s="297">
        <v>678229.77</v>
      </c>
      <c r="X126" s="297">
        <v>78000</v>
      </c>
      <c r="Y126" s="297">
        <v>1346.23</v>
      </c>
      <c r="AA126" s="297">
        <v>967928.5</v>
      </c>
      <c r="AB126" s="297">
        <v>78400</v>
      </c>
      <c r="AC126">
        <v>1084957.5</v>
      </c>
      <c r="AF126">
        <v>267917.13</v>
      </c>
      <c r="AG126">
        <v>30178.5</v>
      </c>
      <c r="AK126">
        <v>12431</v>
      </c>
      <c r="AM126" s="242">
        <f t="shared" si="11"/>
        <v>1277754.26</v>
      </c>
      <c r="AN126" s="249">
        <f t="shared" si="12"/>
        <v>5242</v>
      </c>
      <c r="AO126" s="262">
        <f t="shared" si="13"/>
        <v>1272512.26</v>
      </c>
      <c r="AP126" s="263">
        <f t="shared" si="14"/>
        <v>1803904.5</v>
      </c>
      <c r="AQ126" s="263">
        <f t="shared" si="15"/>
        <v>1395484.13</v>
      </c>
      <c r="AR126" s="244">
        <f t="shared" si="10"/>
        <v>408420.37000000011</v>
      </c>
    </row>
    <row r="127" spans="1:44" ht="14.4" thickBot="1" x14ac:dyDescent="0.3">
      <c r="A127" s="232" t="s">
        <v>25</v>
      </c>
      <c r="B127" s="232" t="s">
        <v>26</v>
      </c>
      <c r="C127" s="269">
        <v>4191</v>
      </c>
      <c r="D127" s="270" t="s">
        <v>913</v>
      </c>
      <c r="E127" t="s">
        <v>2696</v>
      </c>
      <c r="F127" s="297">
        <v>164781.56</v>
      </c>
      <c r="G127" s="297">
        <v>90000</v>
      </c>
      <c r="H127" s="297">
        <v>83876.5</v>
      </c>
      <c r="J127">
        <v>2154558.21</v>
      </c>
      <c r="K127">
        <v>75495.5</v>
      </c>
      <c r="N127" s="297">
        <v>4620</v>
      </c>
      <c r="Q127" s="297">
        <v>17.7</v>
      </c>
      <c r="U127">
        <v>-912322.39</v>
      </c>
      <c r="V127">
        <v>3580405.02</v>
      </c>
      <c r="W127" s="297">
        <v>861214</v>
      </c>
      <c r="Y127" s="297">
        <v>378.91</v>
      </c>
      <c r="AA127" s="297">
        <v>1292557</v>
      </c>
      <c r="AB127" s="297">
        <v>78400</v>
      </c>
      <c r="AC127">
        <v>1701622</v>
      </c>
      <c r="AF127">
        <v>263758.67</v>
      </c>
      <c r="AG127">
        <v>54809.34</v>
      </c>
      <c r="AK127">
        <v>5704</v>
      </c>
      <c r="AM127" s="242">
        <f t="shared" si="11"/>
        <v>338658.06</v>
      </c>
      <c r="AN127" s="249">
        <f t="shared" si="12"/>
        <v>4637.7</v>
      </c>
      <c r="AO127" s="262">
        <f t="shared" si="13"/>
        <v>334020.36</v>
      </c>
      <c r="AP127" s="263">
        <f t="shared" si="14"/>
        <v>2232549.91</v>
      </c>
      <c r="AQ127" s="263">
        <f t="shared" si="15"/>
        <v>2025894.01</v>
      </c>
      <c r="AR127" s="244">
        <f t="shared" si="10"/>
        <v>206655.90000000014</v>
      </c>
    </row>
    <row r="128" spans="1:44" ht="14.4" thickBot="1" x14ac:dyDescent="0.3">
      <c r="A128" s="232" t="s">
        <v>25</v>
      </c>
      <c r="B128" s="232" t="s">
        <v>26</v>
      </c>
      <c r="C128" s="269">
        <v>1988</v>
      </c>
      <c r="D128" s="270" t="s">
        <v>914</v>
      </c>
      <c r="E128" t="s">
        <v>2697</v>
      </c>
      <c r="F128" s="297">
        <v>1203294.31</v>
      </c>
      <c r="G128" s="297">
        <v>-6302</v>
      </c>
      <c r="H128" s="297">
        <v>70290.06</v>
      </c>
      <c r="J128">
        <v>204889.08</v>
      </c>
      <c r="K128">
        <v>44016.52</v>
      </c>
      <c r="Q128" s="297">
        <v>216700</v>
      </c>
      <c r="T128">
        <v>1388545.52</v>
      </c>
      <c r="U128">
        <v>-2413945.5</v>
      </c>
      <c r="V128">
        <v>2242898.44</v>
      </c>
      <c r="W128" s="297">
        <v>571148.68000000005</v>
      </c>
      <c r="X128" s="297">
        <v>64950</v>
      </c>
      <c r="Y128" s="297">
        <v>1371.28</v>
      </c>
      <c r="AA128" s="297">
        <v>808720</v>
      </c>
      <c r="AB128" s="297">
        <v>46000</v>
      </c>
      <c r="AC128">
        <v>896481</v>
      </c>
      <c r="AD128">
        <v>65200</v>
      </c>
      <c r="AF128">
        <v>236136.45</v>
      </c>
      <c r="AG128">
        <v>64283</v>
      </c>
      <c r="AM128" s="242">
        <f t="shared" si="11"/>
        <v>1267282.3700000001</v>
      </c>
      <c r="AN128" s="249">
        <f t="shared" si="12"/>
        <v>216700</v>
      </c>
      <c r="AO128" s="262">
        <f t="shared" si="13"/>
        <v>1050582.3700000001</v>
      </c>
      <c r="AP128" s="263">
        <f t="shared" si="14"/>
        <v>1492189.96</v>
      </c>
      <c r="AQ128" s="263">
        <f t="shared" si="15"/>
        <v>1262100.45</v>
      </c>
      <c r="AR128" s="244">
        <f t="shared" si="10"/>
        <v>230089.51</v>
      </c>
    </row>
    <row r="129" spans="1:44" ht="14.4" thickBot="1" x14ac:dyDescent="0.3">
      <c r="A129" s="232" t="s">
        <v>25</v>
      </c>
      <c r="B129" s="232" t="s">
        <v>26</v>
      </c>
      <c r="C129" s="269">
        <v>2809</v>
      </c>
      <c r="D129" s="270" t="s">
        <v>915</v>
      </c>
      <c r="E129" t="s">
        <v>2785</v>
      </c>
      <c r="F129" s="297">
        <v>300589.53999999998</v>
      </c>
      <c r="G129" s="297">
        <v>101520</v>
      </c>
      <c r="H129" s="297">
        <v>96519.27</v>
      </c>
      <c r="J129">
        <v>109055</v>
      </c>
      <c r="K129">
        <v>599641.22</v>
      </c>
      <c r="Q129" s="297">
        <v>8063</v>
      </c>
      <c r="T129">
        <v>-4189079.08</v>
      </c>
      <c r="U129">
        <v>1483739.32</v>
      </c>
      <c r="V129">
        <v>3888577.01</v>
      </c>
      <c r="W129" s="297">
        <v>651583.11</v>
      </c>
      <c r="Y129" s="297">
        <v>578.49</v>
      </c>
      <c r="AA129" s="297">
        <v>904738.8</v>
      </c>
      <c r="AB129" s="297">
        <v>44400</v>
      </c>
      <c r="AC129">
        <v>997664.8</v>
      </c>
      <c r="AF129">
        <v>334300.82</v>
      </c>
      <c r="AG129">
        <v>36330</v>
      </c>
      <c r="AM129" s="242">
        <f t="shared" si="11"/>
        <v>498628.81</v>
      </c>
      <c r="AN129" s="249">
        <f t="shared" si="12"/>
        <v>8063</v>
      </c>
      <c r="AO129" s="262">
        <f t="shared" si="13"/>
        <v>490565.81</v>
      </c>
      <c r="AP129" s="263">
        <f t="shared" si="14"/>
        <v>1601300.4</v>
      </c>
      <c r="AQ129" s="263">
        <f t="shared" si="15"/>
        <v>1368295.62</v>
      </c>
      <c r="AR129" s="244">
        <f t="shared" si="10"/>
        <v>233004.7799999998</v>
      </c>
    </row>
    <row r="130" spans="1:44" ht="14.4" thickBot="1" x14ac:dyDescent="0.3">
      <c r="A130" s="232" t="s">
        <v>25</v>
      </c>
      <c r="B130" s="232" t="s">
        <v>26</v>
      </c>
      <c r="C130" s="269">
        <v>2809</v>
      </c>
      <c r="D130" s="270" t="s">
        <v>916</v>
      </c>
      <c r="E130" t="s">
        <v>2786</v>
      </c>
      <c r="F130" s="297">
        <v>77653.52</v>
      </c>
      <c r="G130" s="297">
        <v>10260</v>
      </c>
      <c r="H130" s="297">
        <v>12134.81</v>
      </c>
      <c r="J130">
        <v>3239355.53</v>
      </c>
      <c r="K130">
        <v>218093.6</v>
      </c>
      <c r="N130" s="297">
        <v>4974</v>
      </c>
      <c r="Q130" s="297">
        <v>56150</v>
      </c>
      <c r="T130">
        <v>-3565905.4</v>
      </c>
      <c r="U130">
        <v>1241273.02</v>
      </c>
      <c r="V130">
        <v>6097995.7300000004</v>
      </c>
      <c r="W130" s="297">
        <v>532447.51</v>
      </c>
      <c r="X130" s="297">
        <v>56150</v>
      </c>
      <c r="Y130" s="297">
        <v>142.34</v>
      </c>
      <c r="AA130" s="297">
        <v>705014.4</v>
      </c>
      <c r="AB130" s="297">
        <v>44200</v>
      </c>
      <c r="AC130">
        <v>894657.4</v>
      </c>
      <c r="AF130">
        <v>270737.34000000003</v>
      </c>
      <c r="AG130">
        <v>156667.84</v>
      </c>
      <c r="AK130">
        <v>20491.560000000001</v>
      </c>
      <c r="AM130" s="242">
        <f t="shared" si="11"/>
        <v>100048.33</v>
      </c>
      <c r="AN130" s="249">
        <f t="shared" si="12"/>
        <v>61124</v>
      </c>
      <c r="AO130" s="262">
        <f t="shared" si="13"/>
        <v>38924.33</v>
      </c>
      <c r="AP130" s="263">
        <f t="shared" si="14"/>
        <v>1337954.25</v>
      </c>
      <c r="AQ130" s="263">
        <f t="shared" si="15"/>
        <v>1342554.1400000001</v>
      </c>
      <c r="AR130" s="244">
        <f t="shared" si="10"/>
        <v>-4599.8900000001304</v>
      </c>
    </row>
    <row r="131" spans="1:44" ht="14.4" thickBot="1" x14ac:dyDescent="0.3">
      <c r="A131" s="232" t="s">
        <v>314</v>
      </c>
      <c r="B131" s="232" t="s">
        <v>35</v>
      </c>
      <c r="C131" s="269">
        <v>8788</v>
      </c>
      <c r="D131" s="270" t="s">
        <v>917</v>
      </c>
      <c r="E131" t="s">
        <v>2698</v>
      </c>
      <c r="F131" s="297">
        <v>850219.94</v>
      </c>
      <c r="G131" s="297">
        <v>161863</v>
      </c>
      <c r="H131" s="297">
        <v>341165.62</v>
      </c>
      <c r="J131">
        <v>410773.77</v>
      </c>
      <c r="K131">
        <v>90077.41</v>
      </c>
      <c r="N131" s="297">
        <v>0</v>
      </c>
      <c r="Q131" s="297">
        <v>1370</v>
      </c>
      <c r="S131">
        <v>61620</v>
      </c>
      <c r="U131">
        <v>-2880324.88</v>
      </c>
      <c r="V131">
        <v>3801437.29</v>
      </c>
      <c r="W131" s="297">
        <v>1586781.17</v>
      </c>
      <c r="Y131" s="297">
        <v>687.65</v>
      </c>
      <c r="AA131" s="297">
        <v>912855.6</v>
      </c>
      <c r="AB131" s="297">
        <v>981031.34</v>
      </c>
      <c r="AC131">
        <v>1456105.6</v>
      </c>
      <c r="AF131">
        <v>611234.92000000004</v>
      </c>
      <c r="AG131">
        <v>42032.54</v>
      </c>
      <c r="AK131">
        <v>148117</v>
      </c>
      <c r="AM131" s="242">
        <f t="shared" si="11"/>
        <v>1353248.56</v>
      </c>
      <c r="AN131" s="249">
        <f t="shared" si="12"/>
        <v>1370</v>
      </c>
      <c r="AO131" s="262">
        <f t="shared" si="13"/>
        <v>1351878.56</v>
      </c>
      <c r="AP131" s="263">
        <f t="shared" si="14"/>
        <v>3481355.76</v>
      </c>
      <c r="AQ131" s="263">
        <f t="shared" si="15"/>
        <v>2257490.06</v>
      </c>
      <c r="AR131" s="244">
        <f t="shared" si="10"/>
        <v>1223865.6999999997</v>
      </c>
    </row>
    <row r="132" spans="1:44" ht="14.4" thickBot="1" x14ac:dyDescent="0.3">
      <c r="A132" s="232" t="s">
        <v>314</v>
      </c>
      <c r="B132" s="232" t="s">
        <v>35</v>
      </c>
      <c r="C132" s="269">
        <v>4890</v>
      </c>
      <c r="D132" s="270" t="s">
        <v>918</v>
      </c>
      <c r="E132" t="s">
        <v>2699</v>
      </c>
      <c r="F132" s="297">
        <v>465528.49</v>
      </c>
      <c r="G132" s="297">
        <v>11385</v>
      </c>
      <c r="H132" s="297">
        <v>606706.12</v>
      </c>
      <c r="J132">
        <v>359226.2</v>
      </c>
      <c r="K132">
        <v>99048.2</v>
      </c>
      <c r="N132" s="297">
        <v>7200</v>
      </c>
      <c r="Q132" s="297">
        <v>1935</v>
      </c>
      <c r="S132">
        <v>137700</v>
      </c>
      <c r="U132">
        <v>-1258859.77</v>
      </c>
      <c r="V132">
        <v>2453088.7400000002</v>
      </c>
      <c r="W132" s="297">
        <v>1315092.67</v>
      </c>
      <c r="X132" s="297">
        <v>105331</v>
      </c>
      <c r="Y132" s="297">
        <v>680.8</v>
      </c>
      <c r="AA132" s="297">
        <v>902173.75</v>
      </c>
      <c r="AB132" s="297">
        <v>290450</v>
      </c>
      <c r="AC132">
        <v>1418675.75</v>
      </c>
      <c r="AD132">
        <v>20500</v>
      </c>
      <c r="AF132">
        <v>553527.98</v>
      </c>
      <c r="AG132">
        <v>32468.080000000002</v>
      </c>
      <c r="AK132">
        <v>99344.42</v>
      </c>
      <c r="AM132" s="242">
        <f t="shared" si="11"/>
        <v>1083619.6099999999</v>
      </c>
      <c r="AN132" s="249">
        <f t="shared" si="12"/>
        <v>9135</v>
      </c>
      <c r="AO132" s="262">
        <f t="shared" si="13"/>
        <v>1074484.6099999999</v>
      </c>
      <c r="AP132" s="263">
        <f t="shared" si="14"/>
        <v>2613728.2199999997</v>
      </c>
      <c r="AQ132" s="263">
        <f t="shared" si="15"/>
        <v>2124516.23</v>
      </c>
      <c r="AR132" s="244">
        <f t="shared" ref="AR132:AR195" si="16">AP132-AQ132</f>
        <v>489211.98999999976</v>
      </c>
    </row>
    <row r="133" spans="1:44" ht="14.4" thickBot="1" x14ac:dyDescent="0.3">
      <c r="A133" s="232" t="s">
        <v>314</v>
      </c>
      <c r="B133" s="232" t="s">
        <v>35</v>
      </c>
      <c r="C133" s="269">
        <v>8526</v>
      </c>
      <c r="D133" s="270" t="s">
        <v>919</v>
      </c>
      <c r="E133" t="s">
        <v>2700</v>
      </c>
      <c r="F133" s="297">
        <v>788526.17</v>
      </c>
      <c r="G133" s="297">
        <v>20814.23</v>
      </c>
      <c r="H133" s="297">
        <v>411310.19</v>
      </c>
      <c r="J133">
        <v>279283.75</v>
      </c>
      <c r="K133">
        <v>549073.68000000005</v>
      </c>
      <c r="N133" s="297">
        <v>1000</v>
      </c>
      <c r="Q133" s="297">
        <v>690.15</v>
      </c>
      <c r="S133">
        <v>13246</v>
      </c>
      <c r="U133">
        <v>-1680276.9</v>
      </c>
      <c r="V133">
        <v>3154881.69</v>
      </c>
      <c r="W133" s="297">
        <v>1957502.51</v>
      </c>
      <c r="X133" s="297">
        <v>359785.03</v>
      </c>
      <c r="Y133" s="297">
        <v>980.12</v>
      </c>
      <c r="AA133" s="297">
        <v>1917751</v>
      </c>
      <c r="AB133" s="297">
        <v>460658.86</v>
      </c>
      <c r="AC133">
        <v>2225260</v>
      </c>
      <c r="AF133">
        <v>1285877.73</v>
      </c>
      <c r="AG133">
        <v>107441.75</v>
      </c>
      <c r="AK133">
        <v>130493.58</v>
      </c>
      <c r="AM133" s="242">
        <f t="shared" si="11"/>
        <v>1220650.5900000001</v>
      </c>
      <c r="AN133" s="249">
        <f t="shared" si="12"/>
        <v>1690.15</v>
      </c>
      <c r="AO133" s="262">
        <f t="shared" si="13"/>
        <v>1218960.4400000002</v>
      </c>
      <c r="AP133" s="263">
        <f t="shared" si="14"/>
        <v>4696677.5200000005</v>
      </c>
      <c r="AQ133" s="263">
        <f t="shared" si="15"/>
        <v>3749073.06</v>
      </c>
      <c r="AR133" s="244">
        <f t="shared" si="16"/>
        <v>947604.46000000043</v>
      </c>
    </row>
    <row r="134" spans="1:44" ht="14.4" thickBot="1" x14ac:dyDescent="0.3">
      <c r="A134" s="232" t="s">
        <v>314</v>
      </c>
      <c r="B134" s="232" t="s">
        <v>35</v>
      </c>
      <c r="C134" s="269">
        <v>6442</v>
      </c>
      <c r="D134" s="270" t="s">
        <v>920</v>
      </c>
      <c r="E134" t="s">
        <v>2701</v>
      </c>
      <c r="F134" s="297">
        <v>829732.43</v>
      </c>
      <c r="G134" s="297">
        <v>122900</v>
      </c>
      <c r="H134" s="297">
        <v>118823.57</v>
      </c>
      <c r="J134">
        <v>81906.38</v>
      </c>
      <c r="K134">
        <v>259044.71</v>
      </c>
      <c r="N134" s="297">
        <v>0</v>
      </c>
      <c r="Q134" s="297">
        <v>1322</v>
      </c>
      <c r="S134">
        <v>197372</v>
      </c>
      <c r="T134">
        <v>-134551.09</v>
      </c>
      <c r="U134">
        <v>1950</v>
      </c>
      <c r="V134">
        <v>1192306.58</v>
      </c>
      <c r="W134" s="297">
        <v>1972892.73</v>
      </c>
      <c r="X134" s="297">
        <v>20424</v>
      </c>
      <c r="Y134" s="297">
        <v>838.51</v>
      </c>
      <c r="AA134" s="297">
        <v>699727</v>
      </c>
      <c r="AB134" s="297">
        <v>312372.96000000002</v>
      </c>
      <c r="AC134">
        <v>1262929</v>
      </c>
      <c r="AD134">
        <v>7190</v>
      </c>
      <c r="AF134">
        <v>873389.82</v>
      </c>
      <c r="AG134">
        <v>45970.62</v>
      </c>
      <c r="AK134">
        <v>341059.35</v>
      </c>
      <c r="AM134" s="242">
        <f t="shared" si="11"/>
        <v>1071456</v>
      </c>
      <c r="AN134" s="249">
        <f t="shared" si="12"/>
        <v>1322</v>
      </c>
      <c r="AO134" s="262">
        <f t="shared" si="13"/>
        <v>1070134</v>
      </c>
      <c r="AP134" s="263">
        <f t="shared" si="14"/>
        <v>3006255.2</v>
      </c>
      <c r="AQ134" s="263">
        <f t="shared" si="15"/>
        <v>2530538.79</v>
      </c>
      <c r="AR134" s="244">
        <f t="shared" si="16"/>
        <v>475716.41000000015</v>
      </c>
    </row>
    <row r="135" spans="1:44" ht="14.4" thickBot="1" x14ac:dyDescent="0.3">
      <c r="A135" s="232" t="s">
        <v>314</v>
      </c>
      <c r="B135" s="232" t="s">
        <v>35</v>
      </c>
      <c r="C135" s="269">
        <v>3652</v>
      </c>
      <c r="D135" s="270" t="s">
        <v>921</v>
      </c>
      <c r="E135" t="s">
        <v>2702</v>
      </c>
      <c r="F135" s="297">
        <v>932644.64</v>
      </c>
      <c r="G135" s="297">
        <v>36007.5</v>
      </c>
      <c r="H135" s="297">
        <v>108674.87</v>
      </c>
      <c r="J135">
        <v>510955.98</v>
      </c>
      <c r="K135">
        <v>264197.95</v>
      </c>
      <c r="N135" s="297">
        <v>0</v>
      </c>
      <c r="Q135" s="297">
        <v>957</v>
      </c>
      <c r="U135">
        <v>-540543.19999999995</v>
      </c>
      <c r="V135">
        <v>2072080.16</v>
      </c>
      <c r="W135" s="297">
        <v>1082107.3700000001</v>
      </c>
      <c r="Y135" s="297">
        <v>949.52</v>
      </c>
      <c r="AA135" s="297">
        <v>1090575.19</v>
      </c>
      <c r="AB135" s="297">
        <v>386616.65</v>
      </c>
      <c r="AC135">
        <v>1341403.19</v>
      </c>
      <c r="AF135">
        <v>422482.26</v>
      </c>
      <c r="AG135">
        <v>98260.7</v>
      </c>
      <c r="AK135">
        <v>129513.25</v>
      </c>
      <c r="AM135" s="242">
        <f t="shared" si="11"/>
        <v>1077327.01</v>
      </c>
      <c r="AN135" s="249">
        <f t="shared" si="12"/>
        <v>957</v>
      </c>
      <c r="AO135" s="262">
        <f t="shared" si="13"/>
        <v>1076370.01</v>
      </c>
      <c r="AP135" s="263">
        <f t="shared" si="14"/>
        <v>2560248.73</v>
      </c>
      <c r="AQ135" s="263">
        <f t="shared" si="15"/>
        <v>1991659.4</v>
      </c>
      <c r="AR135" s="244">
        <f t="shared" si="16"/>
        <v>568589.33000000007</v>
      </c>
    </row>
    <row r="136" spans="1:44" ht="14.4" thickBot="1" x14ac:dyDescent="0.3">
      <c r="A136" s="232" t="s">
        <v>314</v>
      </c>
      <c r="B136" s="232" t="s">
        <v>35</v>
      </c>
      <c r="C136" s="269">
        <v>7302</v>
      </c>
      <c r="D136" s="270" t="s">
        <v>922</v>
      </c>
      <c r="E136" t="s">
        <v>2703</v>
      </c>
      <c r="F136" s="297">
        <v>865865.89</v>
      </c>
      <c r="G136" s="297">
        <v>19555.5</v>
      </c>
      <c r="H136" s="297">
        <v>920203.01</v>
      </c>
      <c r="J136">
        <v>369420.53</v>
      </c>
      <c r="K136">
        <v>154069.69</v>
      </c>
      <c r="N136" s="297">
        <v>30527</v>
      </c>
      <c r="Q136" s="297">
        <v>654</v>
      </c>
      <c r="S136">
        <v>18000</v>
      </c>
      <c r="U136">
        <v>-1434575.66</v>
      </c>
      <c r="V136">
        <v>3517785.78</v>
      </c>
      <c r="W136" s="297">
        <v>2855293.37</v>
      </c>
      <c r="X136" s="297">
        <v>9000</v>
      </c>
      <c r="Y136" s="297">
        <v>1060.1400000000001</v>
      </c>
      <c r="AA136" s="297">
        <v>607761</v>
      </c>
      <c r="AB136" s="297">
        <v>250150</v>
      </c>
      <c r="AC136">
        <v>879189</v>
      </c>
      <c r="AF136">
        <v>868894.32</v>
      </c>
      <c r="AG136">
        <v>24838.240000000002</v>
      </c>
      <c r="AK136">
        <v>1427010.61</v>
      </c>
      <c r="AM136" s="242">
        <f t="shared" si="11"/>
        <v>1805624.4</v>
      </c>
      <c r="AN136" s="249">
        <f t="shared" si="12"/>
        <v>31181</v>
      </c>
      <c r="AO136" s="262">
        <f t="shared" si="13"/>
        <v>1774443.4</v>
      </c>
      <c r="AP136" s="263">
        <f t="shared" si="14"/>
        <v>3723264.5100000002</v>
      </c>
      <c r="AQ136" s="263">
        <f t="shared" si="15"/>
        <v>3199932.17</v>
      </c>
      <c r="AR136" s="244">
        <f t="shared" si="16"/>
        <v>523332.34000000032</v>
      </c>
    </row>
    <row r="137" spans="1:44" ht="14.4" thickBot="1" x14ac:dyDescent="0.3">
      <c r="A137" s="232" t="s">
        <v>314</v>
      </c>
      <c r="B137" s="232" t="s">
        <v>35</v>
      </c>
      <c r="C137" s="269">
        <v>3122</v>
      </c>
      <c r="D137" s="270" t="s">
        <v>923</v>
      </c>
      <c r="E137" t="s">
        <v>2704</v>
      </c>
      <c r="F137" s="297">
        <v>574915.1</v>
      </c>
      <c r="G137" s="297">
        <v>135484.5</v>
      </c>
      <c r="H137" s="297">
        <v>79888.31</v>
      </c>
      <c r="J137">
        <v>436668.41</v>
      </c>
      <c r="K137">
        <v>188219.29</v>
      </c>
      <c r="N137" s="297">
        <v>0</v>
      </c>
      <c r="Q137" s="297">
        <v>610</v>
      </c>
      <c r="S137">
        <v>159775</v>
      </c>
      <c r="U137">
        <v>-1414609.76</v>
      </c>
      <c r="V137">
        <v>2461639.23</v>
      </c>
      <c r="W137" s="297">
        <v>1181846.03</v>
      </c>
      <c r="X137" s="297">
        <v>102000</v>
      </c>
      <c r="Y137" s="297">
        <v>614.61</v>
      </c>
      <c r="AA137" s="297">
        <v>1307680.3</v>
      </c>
      <c r="AB137" s="297">
        <v>153450</v>
      </c>
      <c r="AC137">
        <v>1575735.3</v>
      </c>
      <c r="AD137">
        <v>1200</v>
      </c>
      <c r="AF137">
        <v>487255.06</v>
      </c>
      <c r="AG137">
        <v>120754.69</v>
      </c>
      <c r="AK137">
        <v>178229.75</v>
      </c>
      <c r="AM137" s="242">
        <f t="shared" si="11"/>
        <v>790287.90999999992</v>
      </c>
      <c r="AN137" s="249">
        <f t="shared" si="12"/>
        <v>610</v>
      </c>
      <c r="AO137" s="262">
        <f t="shared" si="13"/>
        <v>789677.90999999992</v>
      </c>
      <c r="AP137" s="263">
        <f t="shared" si="14"/>
        <v>2745590.9400000004</v>
      </c>
      <c r="AQ137" s="263">
        <f t="shared" si="15"/>
        <v>2363174.8000000003</v>
      </c>
      <c r="AR137" s="244">
        <f t="shared" si="16"/>
        <v>382416.14000000013</v>
      </c>
    </row>
    <row r="138" spans="1:44" ht="14.4" thickBot="1" x14ac:dyDescent="0.3">
      <c r="A138" s="232" t="s">
        <v>314</v>
      </c>
      <c r="B138" s="232" t="s">
        <v>35</v>
      </c>
      <c r="C138" s="269">
        <v>3540</v>
      </c>
      <c r="D138" s="270" t="s">
        <v>924</v>
      </c>
      <c r="E138" t="s">
        <v>2705</v>
      </c>
      <c r="F138" s="297">
        <v>462233.99</v>
      </c>
      <c r="G138" s="297">
        <v>10543</v>
      </c>
      <c r="H138" s="297">
        <v>230808.81</v>
      </c>
      <c r="J138">
        <v>1659994.35</v>
      </c>
      <c r="K138">
        <v>120560.08</v>
      </c>
      <c r="N138" s="297">
        <v>0</v>
      </c>
      <c r="Q138" s="297">
        <v>600</v>
      </c>
      <c r="S138">
        <v>245600</v>
      </c>
      <c r="U138">
        <v>740326.99</v>
      </c>
      <c r="V138">
        <v>1490475.39</v>
      </c>
      <c r="W138" s="297">
        <v>900216.31999999995</v>
      </c>
      <c r="X138" s="297">
        <v>43000</v>
      </c>
      <c r="Y138" s="297">
        <v>434.55</v>
      </c>
      <c r="AA138" s="297">
        <v>1102740</v>
      </c>
      <c r="AB138" s="297">
        <v>302063.5</v>
      </c>
      <c r="AC138">
        <v>1399328.5</v>
      </c>
      <c r="AF138">
        <v>476563.91</v>
      </c>
      <c r="AG138">
        <v>119388.33</v>
      </c>
      <c r="AK138">
        <v>124435.35</v>
      </c>
      <c r="AM138" s="242">
        <f t="shared" si="11"/>
        <v>703585.8</v>
      </c>
      <c r="AN138" s="249">
        <f t="shared" si="12"/>
        <v>600</v>
      </c>
      <c r="AO138" s="262">
        <f t="shared" si="13"/>
        <v>702985.8</v>
      </c>
      <c r="AP138" s="263">
        <f t="shared" si="14"/>
        <v>2348454.37</v>
      </c>
      <c r="AQ138" s="263">
        <f t="shared" si="15"/>
        <v>2119716.09</v>
      </c>
      <c r="AR138" s="244">
        <f t="shared" si="16"/>
        <v>228738.28000000026</v>
      </c>
    </row>
    <row r="139" spans="1:44" ht="14.4" thickBot="1" x14ac:dyDescent="0.3">
      <c r="A139" s="232" t="s">
        <v>314</v>
      </c>
      <c r="B139" s="232" t="s">
        <v>35</v>
      </c>
      <c r="C139" s="269">
        <v>8043</v>
      </c>
      <c r="D139" s="270" t="s">
        <v>925</v>
      </c>
      <c r="E139" t="s">
        <v>2706</v>
      </c>
      <c r="F139" s="297">
        <v>450682.71</v>
      </c>
      <c r="G139" s="297">
        <v>37994.15</v>
      </c>
      <c r="H139" s="297">
        <v>443944.54</v>
      </c>
      <c r="J139">
        <v>1087470.71</v>
      </c>
      <c r="K139">
        <v>405842.99</v>
      </c>
      <c r="N139" s="297">
        <v>-20638</v>
      </c>
      <c r="Q139" s="297">
        <v>1064</v>
      </c>
      <c r="S139">
        <v>104690</v>
      </c>
      <c r="U139">
        <v>-1568739.96</v>
      </c>
      <c r="V139">
        <v>3529981.97</v>
      </c>
      <c r="W139" s="297">
        <v>1767099.81</v>
      </c>
      <c r="Y139" s="297">
        <v>397.5</v>
      </c>
      <c r="AA139" s="297">
        <v>1589876</v>
      </c>
      <c r="AB139" s="297">
        <v>720390.46</v>
      </c>
      <c r="AC139">
        <v>2099126</v>
      </c>
      <c r="AF139">
        <v>1004121.7</v>
      </c>
      <c r="AG139">
        <v>104966.2</v>
      </c>
      <c r="AK139">
        <v>82005.600000000006</v>
      </c>
      <c r="AM139" s="242">
        <f t="shared" ref="AM139:AM202" si="17">SUM(F139:I139)</f>
        <v>932621.4</v>
      </c>
      <c r="AN139" s="249">
        <f t="shared" ref="AN139:AN202" si="18">SUM(N139:R139)</f>
        <v>-19574</v>
      </c>
      <c r="AO139" s="262">
        <f t="shared" ref="AO139:AO202" si="19">AM139-AN139</f>
        <v>952195.4</v>
      </c>
      <c r="AP139" s="263">
        <f t="shared" ref="AP139:AP202" si="20">SUM(W139:AB139)</f>
        <v>4077763.77</v>
      </c>
      <c r="AQ139" s="263">
        <f t="shared" ref="AQ139:AQ202" si="21">SUM(AC139:AL139)</f>
        <v>3290219.5000000005</v>
      </c>
      <c r="AR139" s="244">
        <f t="shared" si="16"/>
        <v>787544.26999999955</v>
      </c>
    </row>
    <row r="140" spans="1:44" ht="14.4" thickBot="1" x14ac:dyDescent="0.3">
      <c r="A140" s="232" t="s">
        <v>314</v>
      </c>
      <c r="B140" s="232" t="s">
        <v>35</v>
      </c>
      <c r="C140" s="269">
        <v>4264</v>
      </c>
      <c r="D140" s="270" t="s">
        <v>926</v>
      </c>
      <c r="E140" t="s">
        <v>2707</v>
      </c>
      <c r="F140" s="297">
        <v>998507.74</v>
      </c>
      <c r="G140" s="297">
        <v>229947.75</v>
      </c>
      <c r="H140" s="297">
        <v>194136.51</v>
      </c>
      <c r="J140">
        <v>315349.51</v>
      </c>
      <c r="K140">
        <v>159103.07</v>
      </c>
      <c r="N140" s="297">
        <v>0</v>
      </c>
      <c r="Q140" s="297">
        <v>856.99</v>
      </c>
      <c r="S140">
        <v>232800</v>
      </c>
      <c r="U140">
        <v>-134751.92000000001</v>
      </c>
      <c r="V140">
        <v>1467910.57</v>
      </c>
      <c r="W140" s="297">
        <v>3431440.7</v>
      </c>
      <c r="X140" s="297">
        <v>3600</v>
      </c>
      <c r="Y140" s="297">
        <v>889.06</v>
      </c>
      <c r="AA140" s="297">
        <v>1076353.5</v>
      </c>
      <c r="AB140" s="297">
        <v>397776.79</v>
      </c>
      <c r="AC140">
        <v>1248888.5</v>
      </c>
      <c r="AF140">
        <v>801039.5</v>
      </c>
      <c r="AG140">
        <v>48221.599999999999</v>
      </c>
      <c r="AK140">
        <v>2125077.37</v>
      </c>
      <c r="AM140" s="242">
        <f t="shared" si="17"/>
        <v>1422592</v>
      </c>
      <c r="AN140" s="249">
        <f t="shared" si="18"/>
        <v>856.99</v>
      </c>
      <c r="AO140" s="262">
        <f t="shared" si="19"/>
        <v>1421735.01</v>
      </c>
      <c r="AP140" s="263">
        <f t="shared" si="20"/>
        <v>4910060.05</v>
      </c>
      <c r="AQ140" s="263">
        <f t="shared" si="21"/>
        <v>4223226.9700000007</v>
      </c>
      <c r="AR140" s="244">
        <f t="shared" si="16"/>
        <v>686833.07999999914</v>
      </c>
    </row>
    <row r="141" spans="1:44" ht="14.4" thickBot="1" x14ac:dyDescent="0.3">
      <c r="A141" s="232" t="s">
        <v>314</v>
      </c>
      <c r="B141" s="232" t="s">
        <v>35</v>
      </c>
      <c r="C141" s="269">
        <v>4475</v>
      </c>
      <c r="D141" s="270" t="s">
        <v>927</v>
      </c>
      <c r="E141" t="s">
        <v>2708</v>
      </c>
      <c r="F141" s="297">
        <v>633096.1</v>
      </c>
      <c r="G141" s="297">
        <v>15299.5</v>
      </c>
      <c r="H141" s="297">
        <v>48130.64</v>
      </c>
      <c r="J141">
        <v>233249.2</v>
      </c>
      <c r="K141">
        <v>186997.79</v>
      </c>
      <c r="Q141" s="297">
        <v>774</v>
      </c>
      <c r="S141">
        <v>35705</v>
      </c>
      <c r="U141">
        <v>226909</v>
      </c>
      <c r="V141">
        <v>431311.75</v>
      </c>
      <c r="W141" s="297">
        <v>2110662.98</v>
      </c>
      <c r="Y141" s="297">
        <v>348.72</v>
      </c>
      <c r="AA141" s="297">
        <v>864816.5</v>
      </c>
      <c r="AB141" s="297">
        <v>451490</v>
      </c>
      <c r="AC141">
        <v>1188900.5</v>
      </c>
      <c r="AF141">
        <v>622585.12</v>
      </c>
      <c r="AG141">
        <v>50696.84</v>
      </c>
      <c r="AK141">
        <v>878793.5</v>
      </c>
      <c r="AM141" s="242">
        <f t="shared" si="17"/>
        <v>696526.24</v>
      </c>
      <c r="AN141" s="249">
        <f t="shared" si="18"/>
        <v>774</v>
      </c>
      <c r="AO141" s="262">
        <f t="shared" si="19"/>
        <v>695752.24</v>
      </c>
      <c r="AP141" s="263">
        <f t="shared" si="20"/>
        <v>3427318.2</v>
      </c>
      <c r="AQ141" s="263">
        <f t="shared" si="21"/>
        <v>2740975.96</v>
      </c>
      <c r="AR141" s="244">
        <f t="shared" si="16"/>
        <v>686342.24000000022</v>
      </c>
    </row>
    <row r="142" spans="1:44" ht="14.4" thickBot="1" x14ac:dyDescent="0.3">
      <c r="A142" s="232" t="s">
        <v>314</v>
      </c>
      <c r="B142" s="232" t="s">
        <v>35</v>
      </c>
      <c r="C142" s="269">
        <v>4153</v>
      </c>
      <c r="D142" s="270" t="s">
        <v>928</v>
      </c>
      <c r="E142" t="s">
        <v>2709</v>
      </c>
      <c r="F142" s="297">
        <v>553958.43000000005</v>
      </c>
      <c r="G142" s="297">
        <v>157875.70000000001</v>
      </c>
      <c r="H142" s="297">
        <v>204368.87</v>
      </c>
      <c r="J142">
        <v>439003.19</v>
      </c>
      <c r="K142">
        <v>396241.45</v>
      </c>
      <c r="N142" s="297">
        <v>5000</v>
      </c>
      <c r="Q142" s="297">
        <v>612.62</v>
      </c>
      <c r="S142">
        <v>153570</v>
      </c>
      <c r="U142">
        <v>-781600.61</v>
      </c>
      <c r="V142">
        <v>2115546</v>
      </c>
      <c r="W142" s="297">
        <v>1246971.57</v>
      </c>
      <c r="X142" s="297">
        <v>20000</v>
      </c>
      <c r="Y142" s="297">
        <v>515.27</v>
      </c>
      <c r="AA142" s="297">
        <v>1045443</v>
      </c>
      <c r="AB142" s="297">
        <v>273859.63</v>
      </c>
      <c r="AC142">
        <v>1264375</v>
      </c>
      <c r="AF142">
        <v>547236.04</v>
      </c>
      <c r="AG142">
        <v>154272.79999999999</v>
      </c>
      <c r="AK142">
        <v>126333.2</v>
      </c>
      <c r="AM142" s="242">
        <f t="shared" si="17"/>
        <v>916203.00000000012</v>
      </c>
      <c r="AN142" s="249">
        <f t="shared" si="18"/>
        <v>5612.62</v>
      </c>
      <c r="AO142" s="262">
        <f t="shared" si="19"/>
        <v>910590.38000000012</v>
      </c>
      <c r="AP142" s="263">
        <f t="shared" si="20"/>
        <v>2586789.4699999997</v>
      </c>
      <c r="AQ142" s="263">
        <f t="shared" si="21"/>
        <v>2092217.04</v>
      </c>
      <c r="AR142" s="244">
        <f t="shared" si="16"/>
        <v>494572.4299999997</v>
      </c>
    </row>
    <row r="143" spans="1:44" ht="14.4" thickBot="1" x14ac:dyDescent="0.3">
      <c r="A143" s="232" t="s">
        <v>314</v>
      </c>
      <c r="B143" s="232" t="s">
        <v>35</v>
      </c>
      <c r="C143" s="269">
        <v>2552</v>
      </c>
      <c r="D143" s="270" t="s">
        <v>929</v>
      </c>
      <c r="E143" t="s">
        <v>2710</v>
      </c>
      <c r="F143" s="297">
        <v>248260.55</v>
      </c>
      <c r="G143" s="297">
        <v>27471.35</v>
      </c>
      <c r="H143" s="297">
        <v>203000</v>
      </c>
      <c r="J143">
        <v>873707.3</v>
      </c>
      <c r="K143">
        <v>92110.62</v>
      </c>
      <c r="N143" s="297">
        <v>0</v>
      </c>
      <c r="Q143" s="297">
        <v>802</v>
      </c>
      <c r="S143">
        <v>92600</v>
      </c>
      <c r="U143">
        <v>-922348.81</v>
      </c>
      <c r="V143">
        <v>2263113.85</v>
      </c>
      <c r="W143" s="297">
        <v>890308.37</v>
      </c>
      <c r="Y143" s="297">
        <v>229.85</v>
      </c>
      <c r="AA143" s="297">
        <v>776404.5</v>
      </c>
      <c r="AB143" s="297">
        <v>217450</v>
      </c>
      <c r="AC143">
        <v>1099689.5</v>
      </c>
      <c r="AF143">
        <v>301463.95</v>
      </c>
      <c r="AG143">
        <v>128322.24000000001</v>
      </c>
      <c r="AK143">
        <v>103997.33</v>
      </c>
      <c r="AM143" s="242">
        <f t="shared" si="17"/>
        <v>478731.89999999997</v>
      </c>
      <c r="AN143" s="249">
        <f t="shared" si="18"/>
        <v>802</v>
      </c>
      <c r="AO143" s="262">
        <f t="shared" si="19"/>
        <v>477929.89999999997</v>
      </c>
      <c r="AP143" s="263">
        <f t="shared" si="20"/>
        <v>1884392.72</v>
      </c>
      <c r="AQ143" s="263">
        <f t="shared" si="21"/>
        <v>1633473.02</v>
      </c>
      <c r="AR143" s="244">
        <f t="shared" si="16"/>
        <v>250919.69999999995</v>
      </c>
    </row>
    <row r="144" spans="1:44" ht="14.4" thickBot="1" x14ac:dyDescent="0.3">
      <c r="A144" s="232" t="s">
        <v>314</v>
      </c>
      <c r="B144" s="232" t="s">
        <v>35</v>
      </c>
      <c r="C144" s="269">
        <v>5199</v>
      </c>
      <c r="D144" s="270" t="s">
        <v>930</v>
      </c>
      <c r="E144" t="s">
        <v>2711</v>
      </c>
      <c r="F144" s="297">
        <v>391538.62</v>
      </c>
      <c r="G144" s="297">
        <v>128999</v>
      </c>
      <c r="H144" s="297">
        <v>640604.36</v>
      </c>
      <c r="J144">
        <v>614214</v>
      </c>
      <c r="K144">
        <v>164729.76999999999</v>
      </c>
      <c r="N144" s="297">
        <v>0</v>
      </c>
      <c r="Q144" s="297">
        <v>564</v>
      </c>
      <c r="S144">
        <v>27500</v>
      </c>
      <c r="U144">
        <v>-1204844.57</v>
      </c>
      <c r="V144">
        <v>2512572.4500000002</v>
      </c>
      <c r="W144" s="297">
        <v>1341106.98</v>
      </c>
      <c r="X144" s="297">
        <v>27000</v>
      </c>
      <c r="Y144" s="297">
        <v>260.61</v>
      </c>
      <c r="AA144" s="297">
        <v>1740060.5</v>
      </c>
      <c r="AB144" s="297">
        <v>532386.01</v>
      </c>
      <c r="AC144">
        <v>1970622.5</v>
      </c>
      <c r="AF144">
        <v>599633.74</v>
      </c>
      <c r="AG144">
        <v>61282.03</v>
      </c>
      <c r="AJ144">
        <v>26284</v>
      </c>
      <c r="AK144">
        <v>180596.61</v>
      </c>
      <c r="AM144" s="242">
        <f t="shared" si="17"/>
        <v>1161141.98</v>
      </c>
      <c r="AN144" s="249">
        <f t="shared" si="18"/>
        <v>564</v>
      </c>
      <c r="AO144" s="262">
        <f t="shared" si="19"/>
        <v>1160577.98</v>
      </c>
      <c r="AP144" s="263">
        <f t="shared" si="20"/>
        <v>3640814.0999999996</v>
      </c>
      <c r="AQ144" s="263">
        <f t="shared" si="21"/>
        <v>2838418.88</v>
      </c>
      <c r="AR144" s="244">
        <f t="shared" si="16"/>
        <v>802395.21999999974</v>
      </c>
    </row>
    <row r="145" spans="1:44" ht="14.4" thickBot="1" x14ac:dyDescent="0.3">
      <c r="A145" s="232" t="s">
        <v>314</v>
      </c>
      <c r="B145" s="232" t="s">
        <v>35</v>
      </c>
      <c r="C145" s="269">
        <v>7299</v>
      </c>
      <c r="D145" s="270" t="s">
        <v>931</v>
      </c>
      <c r="E145" t="s">
        <v>2712</v>
      </c>
      <c r="F145" s="297">
        <v>954207.21</v>
      </c>
      <c r="G145" s="297">
        <v>147786.99</v>
      </c>
      <c r="H145" s="297">
        <v>117162.07</v>
      </c>
      <c r="J145">
        <v>1669105.82</v>
      </c>
      <c r="K145">
        <v>353428.65</v>
      </c>
      <c r="N145" s="297">
        <v>0</v>
      </c>
      <c r="Q145" s="297">
        <v>1080</v>
      </c>
      <c r="S145">
        <v>9000</v>
      </c>
      <c r="U145">
        <v>1556181.84</v>
      </c>
      <c r="V145">
        <v>1298036.29</v>
      </c>
      <c r="W145" s="297">
        <v>1791135.38</v>
      </c>
      <c r="X145" s="297">
        <v>36000</v>
      </c>
      <c r="Y145" s="297">
        <v>1064.92</v>
      </c>
      <c r="AA145" s="297">
        <v>1035940.2</v>
      </c>
      <c r="AB145" s="297">
        <v>439995.11</v>
      </c>
      <c r="AC145">
        <v>1496152.2</v>
      </c>
      <c r="AF145">
        <v>848995.36</v>
      </c>
      <c r="AG145">
        <v>164115.14000000001</v>
      </c>
      <c r="AK145">
        <v>78352.63</v>
      </c>
      <c r="AM145" s="242">
        <f t="shared" si="17"/>
        <v>1219156.27</v>
      </c>
      <c r="AN145" s="249">
        <f t="shared" si="18"/>
        <v>1080</v>
      </c>
      <c r="AO145" s="262">
        <f t="shared" si="19"/>
        <v>1218076.27</v>
      </c>
      <c r="AP145" s="263">
        <f t="shared" si="20"/>
        <v>3304135.61</v>
      </c>
      <c r="AQ145" s="263">
        <f t="shared" si="21"/>
        <v>2587615.33</v>
      </c>
      <c r="AR145" s="244">
        <f t="shared" si="16"/>
        <v>716520.2799999998</v>
      </c>
    </row>
    <row r="146" spans="1:44" ht="14.4" thickBot="1" x14ac:dyDescent="0.3">
      <c r="A146" s="232" t="s">
        <v>318</v>
      </c>
      <c r="B146" s="232" t="s">
        <v>36</v>
      </c>
      <c r="C146" s="269">
        <v>3325</v>
      </c>
      <c r="D146" s="270" t="s">
        <v>932</v>
      </c>
      <c r="E146" t="s">
        <v>2713</v>
      </c>
      <c r="F146" s="297">
        <v>474916.68</v>
      </c>
      <c r="G146" s="297">
        <v>77224.03</v>
      </c>
      <c r="H146" s="297">
        <v>667753.9</v>
      </c>
      <c r="J146">
        <v>688405.26</v>
      </c>
      <c r="K146">
        <v>446554.92</v>
      </c>
      <c r="N146" s="297">
        <v>4800</v>
      </c>
      <c r="Q146" s="297">
        <v>0</v>
      </c>
      <c r="U146">
        <v>593992.44999999995</v>
      </c>
      <c r="V146">
        <v>1854562.35</v>
      </c>
      <c r="W146" s="297">
        <v>913339.63</v>
      </c>
      <c r="X146" s="297">
        <v>33700</v>
      </c>
      <c r="Y146" s="297">
        <v>601.45000000000005</v>
      </c>
      <c r="AA146" s="297">
        <v>1182888</v>
      </c>
      <c r="AB146" s="297">
        <v>229654.88</v>
      </c>
      <c r="AC146">
        <v>1388238</v>
      </c>
      <c r="AF146">
        <v>454664.93</v>
      </c>
      <c r="AG146">
        <v>95629.07</v>
      </c>
      <c r="AH146">
        <v>126000</v>
      </c>
      <c r="AK146">
        <v>24518.27</v>
      </c>
      <c r="AM146" s="242">
        <f t="shared" si="17"/>
        <v>1219894.6099999999</v>
      </c>
      <c r="AN146" s="249">
        <f t="shared" si="18"/>
        <v>4800</v>
      </c>
      <c r="AO146" s="262">
        <f t="shared" si="19"/>
        <v>1215094.6099999999</v>
      </c>
      <c r="AP146" s="263">
        <f t="shared" si="20"/>
        <v>2360183.96</v>
      </c>
      <c r="AQ146" s="263">
        <f t="shared" si="21"/>
        <v>2089050.27</v>
      </c>
      <c r="AR146" s="244">
        <f t="shared" si="16"/>
        <v>271133.68999999994</v>
      </c>
    </row>
    <row r="147" spans="1:44" ht="14.4" thickBot="1" x14ac:dyDescent="0.3">
      <c r="A147" s="232" t="s">
        <v>318</v>
      </c>
      <c r="B147" s="232" t="s">
        <v>36</v>
      </c>
      <c r="C147" s="269">
        <v>5397</v>
      </c>
      <c r="D147" s="270" t="s">
        <v>933</v>
      </c>
      <c r="E147" t="s">
        <v>2714</v>
      </c>
      <c r="F147" s="297">
        <v>1847600.09</v>
      </c>
      <c r="G147" s="297">
        <v>32265</v>
      </c>
      <c r="H147" s="297">
        <v>65448.76</v>
      </c>
      <c r="J147">
        <v>501756.47</v>
      </c>
      <c r="K147">
        <v>562107.11</v>
      </c>
      <c r="N147" s="297">
        <v>0</v>
      </c>
      <c r="Q147" s="297">
        <v>0</v>
      </c>
      <c r="U147">
        <v>-812374.56</v>
      </c>
      <c r="V147">
        <v>3974625.34</v>
      </c>
      <c r="W147" s="297">
        <v>1399647.18</v>
      </c>
      <c r="Y147" s="297">
        <v>2306.59</v>
      </c>
      <c r="AA147" s="297">
        <v>1104264</v>
      </c>
      <c r="AB147" s="297">
        <v>429390.05</v>
      </c>
      <c r="AC147">
        <v>1510758.25</v>
      </c>
      <c r="AD147">
        <v>2160</v>
      </c>
      <c r="AF147">
        <v>578309.47</v>
      </c>
      <c r="AG147">
        <v>278375.59999999998</v>
      </c>
      <c r="AH147">
        <v>281500</v>
      </c>
      <c r="AK147">
        <v>56923.85</v>
      </c>
      <c r="AM147" s="242">
        <f t="shared" si="17"/>
        <v>1945313.85</v>
      </c>
      <c r="AN147" s="249">
        <f t="shared" si="18"/>
        <v>0</v>
      </c>
      <c r="AO147" s="262">
        <f t="shared" si="19"/>
        <v>1945313.85</v>
      </c>
      <c r="AP147" s="263">
        <f t="shared" si="20"/>
        <v>2935607.82</v>
      </c>
      <c r="AQ147" s="263">
        <f t="shared" si="21"/>
        <v>2708027.17</v>
      </c>
      <c r="AR147" s="244">
        <f t="shared" si="16"/>
        <v>227580.64999999991</v>
      </c>
    </row>
    <row r="148" spans="1:44" ht="14.4" thickBot="1" x14ac:dyDescent="0.3">
      <c r="A148" s="232" t="s">
        <v>318</v>
      </c>
      <c r="B148" s="232" t="s">
        <v>36</v>
      </c>
      <c r="C148" s="269">
        <v>2048</v>
      </c>
      <c r="D148" s="270" t="s">
        <v>934</v>
      </c>
      <c r="E148" t="s">
        <v>2715</v>
      </c>
      <c r="F148" s="297">
        <v>357027.83</v>
      </c>
      <c r="G148" s="297">
        <v>9000</v>
      </c>
      <c r="H148" s="297">
        <v>84627.09</v>
      </c>
      <c r="J148">
        <v>900968.09</v>
      </c>
      <c r="K148">
        <v>495897.13</v>
      </c>
      <c r="N148" s="297">
        <v>10000</v>
      </c>
      <c r="Q148" s="297">
        <v>2160</v>
      </c>
      <c r="U148">
        <v>1953319.05</v>
      </c>
      <c r="W148" s="297">
        <v>826057.41</v>
      </c>
      <c r="Y148" s="297">
        <v>767.99</v>
      </c>
      <c r="AA148" s="297">
        <v>1163887</v>
      </c>
      <c r="AB148" s="297">
        <v>228550.28</v>
      </c>
      <c r="AC148">
        <v>1512945</v>
      </c>
      <c r="AF148">
        <v>498175.96</v>
      </c>
      <c r="AG148">
        <v>202351.18</v>
      </c>
      <c r="AI148">
        <v>34690.199999999997</v>
      </c>
      <c r="AK148">
        <v>9080</v>
      </c>
      <c r="AM148" s="242">
        <f t="shared" si="17"/>
        <v>450654.92000000004</v>
      </c>
      <c r="AN148" s="249">
        <f t="shared" si="18"/>
        <v>12160</v>
      </c>
      <c r="AO148" s="262">
        <f t="shared" si="19"/>
        <v>438494.92000000004</v>
      </c>
      <c r="AP148" s="263">
        <f t="shared" si="20"/>
        <v>2219262.6799999997</v>
      </c>
      <c r="AQ148" s="263">
        <f t="shared" si="21"/>
        <v>2257242.3400000003</v>
      </c>
      <c r="AR148" s="244">
        <f t="shared" si="16"/>
        <v>-37979.660000000615</v>
      </c>
    </row>
    <row r="149" spans="1:44" ht="14.4" thickBot="1" x14ac:dyDescent="0.3">
      <c r="A149" s="232" t="s">
        <v>318</v>
      </c>
      <c r="B149" s="232" t="s">
        <v>36</v>
      </c>
      <c r="C149" s="269">
        <v>5559</v>
      </c>
      <c r="D149" s="270" t="s">
        <v>935</v>
      </c>
      <c r="E149" t="s">
        <v>2716</v>
      </c>
      <c r="F149" s="297">
        <v>1125489.74</v>
      </c>
      <c r="G149" s="297">
        <v>208003.86</v>
      </c>
      <c r="H149" s="297">
        <v>74273.64</v>
      </c>
      <c r="J149">
        <v>492093.13</v>
      </c>
      <c r="K149">
        <v>433009.74</v>
      </c>
      <c r="N149" s="297">
        <v>-2345</v>
      </c>
      <c r="O149" s="297">
        <v>1003.5</v>
      </c>
      <c r="Q149" s="297">
        <v>8799.4699999999993</v>
      </c>
      <c r="U149">
        <v>385994.01</v>
      </c>
      <c r="V149">
        <v>2538450.7999999998</v>
      </c>
      <c r="W149" s="297">
        <v>746063.02</v>
      </c>
      <c r="AA149" s="297">
        <v>1206761</v>
      </c>
      <c r="AB149" s="297">
        <v>38807.300000000003</v>
      </c>
      <c r="AC149">
        <v>1501659.75</v>
      </c>
      <c r="AD149">
        <v>500</v>
      </c>
      <c r="AF149">
        <v>503331.3</v>
      </c>
      <c r="AG149">
        <v>274184.90999999997</v>
      </c>
      <c r="AM149" s="242">
        <f t="shared" si="17"/>
        <v>1407767.24</v>
      </c>
      <c r="AN149" s="249">
        <f t="shared" si="18"/>
        <v>7457.9699999999993</v>
      </c>
      <c r="AO149" s="262">
        <f t="shared" si="19"/>
        <v>1400309.27</v>
      </c>
      <c r="AP149" s="263">
        <f t="shared" si="20"/>
        <v>1991631.32</v>
      </c>
      <c r="AQ149" s="263">
        <f t="shared" si="21"/>
        <v>2279675.96</v>
      </c>
      <c r="AR149" s="244">
        <f t="shared" si="16"/>
        <v>-288044.6399999999</v>
      </c>
    </row>
    <row r="150" spans="1:44" ht="14.4" thickBot="1" x14ac:dyDescent="0.3">
      <c r="A150" s="232" t="s">
        <v>318</v>
      </c>
      <c r="B150" s="232" t="s">
        <v>36</v>
      </c>
      <c r="C150" s="269">
        <v>3394</v>
      </c>
      <c r="D150" s="270" t="s">
        <v>936</v>
      </c>
      <c r="E150" t="s">
        <v>2717</v>
      </c>
      <c r="F150" s="297">
        <v>1813887.35</v>
      </c>
      <c r="G150" s="297">
        <v>94640.04</v>
      </c>
      <c r="H150" s="297">
        <v>660941.98</v>
      </c>
      <c r="J150">
        <v>879135.58</v>
      </c>
      <c r="K150">
        <v>288274.99</v>
      </c>
      <c r="N150" s="297">
        <v>500</v>
      </c>
      <c r="Q150" s="297">
        <v>0</v>
      </c>
      <c r="U150">
        <v>213308.06</v>
      </c>
      <c r="V150">
        <v>3053279.47</v>
      </c>
      <c r="W150" s="297">
        <v>1611839.44</v>
      </c>
      <c r="X150" s="297">
        <v>398960</v>
      </c>
      <c r="Y150" s="297">
        <v>1692.57</v>
      </c>
      <c r="AA150" s="297">
        <v>1284435</v>
      </c>
      <c r="AB150" s="297">
        <v>405085.52</v>
      </c>
      <c r="AC150">
        <v>1841552</v>
      </c>
      <c r="AD150">
        <v>4400</v>
      </c>
      <c r="AF150">
        <v>622170.4</v>
      </c>
      <c r="AG150">
        <v>92513.44</v>
      </c>
      <c r="AH150">
        <v>227500</v>
      </c>
      <c r="AK150">
        <v>68528.5</v>
      </c>
      <c r="AM150" s="242">
        <f t="shared" si="17"/>
        <v>2569469.37</v>
      </c>
      <c r="AN150" s="249">
        <f t="shared" si="18"/>
        <v>500</v>
      </c>
      <c r="AO150" s="262">
        <f t="shared" si="19"/>
        <v>2568969.37</v>
      </c>
      <c r="AP150" s="263">
        <f t="shared" si="20"/>
        <v>3702012.53</v>
      </c>
      <c r="AQ150" s="263">
        <f t="shared" si="21"/>
        <v>2856664.34</v>
      </c>
      <c r="AR150" s="244">
        <f t="shared" si="16"/>
        <v>845348.19</v>
      </c>
    </row>
    <row r="151" spans="1:44" ht="14.4" thickBot="1" x14ac:dyDescent="0.3">
      <c r="A151" s="232" t="s">
        <v>318</v>
      </c>
      <c r="B151" s="232" t="s">
        <v>36</v>
      </c>
      <c r="C151" s="269">
        <v>4182</v>
      </c>
      <c r="D151" s="270" t="s">
        <v>937</v>
      </c>
      <c r="E151" t="s">
        <v>2718</v>
      </c>
      <c r="F151" s="297">
        <v>1129464.72</v>
      </c>
      <c r="G151" s="297">
        <v>23185.69</v>
      </c>
      <c r="H151" s="297">
        <v>117977.13</v>
      </c>
      <c r="J151">
        <v>211307.24</v>
      </c>
      <c r="K151">
        <v>229997.87</v>
      </c>
      <c r="N151" s="297">
        <v>3000</v>
      </c>
      <c r="Q151" s="297">
        <v>0</v>
      </c>
      <c r="U151">
        <v>-387366.34</v>
      </c>
      <c r="V151">
        <v>1819262.69</v>
      </c>
      <c r="W151" s="297">
        <v>1427941.59</v>
      </c>
      <c r="X151" s="297">
        <v>119640</v>
      </c>
      <c r="Y151" s="297">
        <v>1417.93</v>
      </c>
      <c r="AA151" s="297">
        <v>986653.5</v>
      </c>
      <c r="AB151" s="297">
        <v>246755.04</v>
      </c>
      <c r="AC151">
        <v>1336369.5</v>
      </c>
      <c r="AF151">
        <v>518236.83</v>
      </c>
      <c r="AG151">
        <v>73403.490000000005</v>
      </c>
      <c r="AH151">
        <v>131500</v>
      </c>
      <c r="AK151">
        <v>102998.94</v>
      </c>
      <c r="AM151" s="242">
        <f t="shared" si="17"/>
        <v>1270627.54</v>
      </c>
      <c r="AN151" s="249">
        <f t="shared" si="18"/>
        <v>3000</v>
      </c>
      <c r="AO151" s="262">
        <f t="shared" si="19"/>
        <v>1267627.54</v>
      </c>
      <c r="AP151" s="263">
        <f t="shared" si="20"/>
        <v>2782408.06</v>
      </c>
      <c r="AQ151" s="263">
        <f t="shared" si="21"/>
        <v>2162508.7600000002</v>
      </c>
      <c r="AR151" s="244">
        <f t="shared" si="16"/>
        <v>619899.29999999981</v>
      </c>
    </row>
    <row r="152" spans="1:44" ht="14.4" thickBot="1" x14ac:dyDescent="0.3">
      <c r="A152" s="232" t="s">
        <v>318</v>
      </c>
      <c r="B152" s="232" t="s">
        <v>36</v>
      </c>
      <c r="C152" s="269">
        <v>4497</v>
      </c>
      <c r="D152" s="270" t="s">
        <v>938</v>
      </c>
      <c r="E152" t="s">
        <v>2719</v>
      </c>
      <c r="F152" s="297">
        <v>313809.45</v>
      </c>
      <c r="G152" s="297">
        <v>20367.349999999999</v>
      </c>
      <c r="H152" s="297">
        <v>572766.38</v>
      </c>
      <c r="J152">
        <v>709789.8</v>
      </c>
      <c r="K152">
        <v>265183.68</v>
      </c>
      <c r="N152" s="297">
        <v>4420</v>
      </c>
      <c r="Q152" s="297">
        <v>0</v>
      </c>
      <c r="U152">
        <v>-278811.15000000002</v>
      </c>
      <c r="V152">
        <v>2522678.58</v>
      </c>
      <c r="W152" s="297">
        <v>975512.12</v>
      </c>
      <c r="X152" s="297">
        <v>196700</v>
      </c>
      <c r="Y152" s="297">
        <v>505.15</v>
      </c>
      <c r="AA152" s="297">
        <v>1338754.5</v>
      </c>
      <c r="AB152" s="297">
        <v>151677.44</v>
      </c>
      <c r="AC152">
        <v>1647244.5</v>
      </c>
      <c r="AF152">
        <v>970571.39</v>
      </c>
      <c r="AG152">
        <v>145909.07999999999</v>
      </c>
      <c r="AK152">
        <v>21748.01</v>
      </c>
      <c r="AM152" s="242">
        <f t="shared" si="17"/>
        <v>906943.17999999993</v>
      </c>
      <c r="AN152" s="249">
        <f t="shared" si="18"/>
        <v>4420</v>
      </c>
      <c r="AO152" s="262">
        <f t="shared" si="19"/>
        <v>902523.17999999993</v>
      </c>
      <c r="AP152" s="263">
        <f t="shared" si="20"/>
        <v>2663149.21</v>
      </c>
      <c r="AQ152" s="263">
        <f t="shared" si="21"/>
        <v>2785472.98</v>
      </c>
      <c r="AR152" s="244">
        <f t="shared" si="16"/>
        <v>-122323.77000000002</v>
      </c>
    </row>
    <row r="153" spans="1:44" ht="14.4" thickBot="1" x14ac:dyDescent="0.3">
      <c r="A153" s="232" t="s">
        <v>318</v>
      </c>
      <c r="B153" s="232" t="s">
        <v>36</v>
      </c>
      <c r="C153" s="269">
        <v>4239</v>
      </c>
      <c r="D153" s="270" t="s">
        <v>939</v>
      </c>
      <c r="E153" t="s">
        <v>2720</v>
      </c>
      <c r="F153" s="297">
        <v>466987.17</v>
      </c>
      <c r="G153" s="297">
        <v>12064.5</v>
      </c>
      <c r="H153" s="297">
        <v>106112.08</v>
      </c>
      <c r="J153">
        <v>662957.02</v>
      </c>
      <c r="K153">
        <v>349142.42</v>
      </c>
      <c r="N153" s="297">
        <v>4500</v>
      </c>
      <c r="Q153" s="297">
        <v>0</v>
      </c>
      <c r="U153">
        <v>-3036639.06</v>
      </c>
      <c r="V153">
        <v>4801199.47</v>
      </c>
      <c r="W153" s="297">
        <v>854525.63</v>
      </c>
      <c r="Y153" s="297">
        <v>554.65</v>
      </c>
      <c r="AA153" s="297">
        <v>539112</v>
      </c>
      <c r="AB153" s="297">
        <v>350151.76</v>
      </c>
      <c r="AC153">
        <v>715190</v>
      </c>
      <c r="AF153">
        <v>374554.19</v>
      </c>
      <c r="AG153">
        <v>258874.72</v>
      </c>
      <c r="AH153">
        <v>227000</v>
      </c>
      <c r="AK153">
        <v>26118.65</v>
      </c>
      <c r="AM153" s="242">
        <f t="shared" si="17"/>
        <v>585163.75</v>
      </c>
      <c r="AN153" s="249">
        <f t="shared" si="18"/>
        <v>4500</v>
      </c>
      <c r="AO153" s="262">
        <f t="shared" si="19"/>
        <v>580663.75</v>
      </c>
      <c r="AP153" s="263">
        <f t="shared" si="20"/>
        <v>1744344.04</v>
      </c>
      <c r="AQ153" s="263">
        <f t="shared" si="21"/>
        <v>1601737.5599999998</v>
      </c>
      <c r="AR153" s="244">
        <f t="shared" si="16"/>
        <v>142606.48000000021</v>
      </c>
    </row>
    <row r="154" spans="1:44" ht="14.4" thickBot="1" x14ac:dyDescent="0.3">
      <c r="A154" s="232" t="s">
        <v>318</v>
      </c>
      <c r="B154" s="232" t="s">
        <v>36</v>
      </c>
      <c r="C154" s="269">
        <v>3891</v>
      </c>
      <c r="D154" s="270" t="s">
        <v>940</v>
      </c>
      <c r="E154" t="s">
        <v>2721</v>
      </c>
      <c r="F154" s="297">
        <v>330360.12</v>
      </c>
      <c r="G154" s="297">
        <v>14602.05</v>
      </c>
      <c r="H154" s="297">
        <v>465137.96</v>
      </c>
      <c r="J154">
        <v>755909.45</v>
      </c>
      <c r="K154">
        <v>471975.42</v>
      </c>
      <c r="N154" s="297">
        <v>5000</v>
      </c>
      <c r="Q154" s="297">
        <v>2397.09</v>
      </c>
      <c r="U154">
        <v>-2942727.27</v>
      </c>
      <c r="V154">
        <v>5209136.26</v>
      </c>
      <c r="W154" s="297">
        <v>886112.35</v>
      </c>
      <c r="Y154" s="297">
        <v>496.08</v>
      </c>
      <c r="AA154" s="297">
        <v>1530626.5</v>
      </c>
      <c r="AB154" s="297">
        <v>206029.52</v>
      </c>
      <c r="AC154">
        <v>1778522.5</v>
      </c>
      <c r="AD154">
        <v>1040</v>
      </c>
      <c r="AF154">
        <v>436081.46</v>
      </c>
      <c r="AG154">
        <v>348823.56</v>
      </c>
      <c r="AH154">
        <v>81500</v>
      </c>
      <c r="AK154">
        <v>35325.5</v>
      </c>
      <c r="AM154" s="242">
        <f t="shared" si="17"/>
        <v>810100.13</v>
      </c>
      <c r="AN154" s="249">
        <f t="shared" si="18"/>
        <v>7397.09</v>
      </c>
      <c r="AO154" s="262">
        <f t="shared" si="19"/>
        <v>802703.04</v>
      </c>
      <c r="AP154" s="263">
        <f t="shared" si="20"/>
        <v>2623264.4499999997</v>
      </c>
      <c r="AQ154" s="263">
        <f t="shared" si="21"/>
        <v>2681293.02</v>
      </c>
      <c r="AR154" s="244">
        <f t="shared" si="16"/>
        <v>-58028.570000000298</v>
      </c>
    </row>
    <row r="155" spans="1:44" ht="14.4" thickBot="1" x14ac:dyDescent="0.3">
      <c r="A155" s="232" t="s">
        <v>318</v>
      </c>
      <c r="B155" s="232" t="s">
        <v>36</v>
      </c>
      <c r="C155" s="269">
        <v>3687</v>
      </c>
      <c r="D155" s="270" t="s">
        <v>941</v>
      </c>
      <c r="E155" t="s">
        <v>2722</v>
      </c>
      <c r="F155" s="297">
        <v>872582.21</v>
      </c>
      <c r="G155" s="297">
        <v>29395.81</v>
      </c>
      <c r="H155" s="297">
        <v>480749.46</v>
      </c>
      <c r="J155">
        <v>546770.59</v>
      </c>
      <c r="K155">
        <v>325225.81</v>
      </c>
      <c r="N155" s="297">
        <v>4500</v>
      </c>
      <c r="Q155" s="297">
        <v>0</v>
      </c>
      <c r="U155">
        <v>-141025.79</v>
      </c>
      <c r="V155">
        <v>2453318.4700000002</v>
      </c>
      <c r="W155" s="297">
        <v>887966.92</v>
      </c>
      <c r="Y155" s="297">
        <v>1128.24</v>
      </c>
      <c r="AA155" s="297">
        <v>877688</v>
      </c>
      <c r="AB155" s="297">
        <v>189485.85</v>
      </c>
      <c r="AC155">
        <v>1062414.25</v>
      </c>
      <c r="AD155">
        <v>1320</v>
      </c>
      <c r="AF155">
        <v>404772.74</v>
      </c>
      <c r="AG155">
        <v>165861.34</v>
      </c>
      <c r="AH155">
        <v>96000</v>
      </c>
      <c r="AK155">
        <v>19620.55</v>
      </c>
      <c r="AM155" s="242">
        <f t="shared" si="17"/>
        <v>1382727.48</v>
      </c>
      <c r="AN155" s="249">
        <f t="shared" si="18"/>
        <v>4500</v>
      </c>
      <c r="AO155" s="262">
        <f t="shared" si="19"/>
        <v>1378227.48</v>
      </c>
      <c r="AP155" s="263">
        <f t="shared" si="20"/>
        <v>1956269.0100000002</v>
      </c>
      <c r="AQ155" s="263">
        <f t="shared" si="21"/>
        <v>1749988.8800000001</v>
      </c>
      <c r="AR155" s="244">
        <f t="shared" si="16"/>
        <v>206280.13000000012</v>
      </c>
    </row>
    <row r="156" spans="1:44" ht="14.4" thickBot="1" x14ac:dyDescent="0.3">
      <c r="A156" s="232" t="s">
        <v>318</v>
      </c>
      <c r="B156" s="232" t="s">
        <v>36</v>
      </c>
      <c r="C156" s="269">
        <v>7013</v>
      </c>
      <c r="D156" s="270" t="s">
        <v>942</v>
      </c>
      <c r="E156" t="s">
        <v>2723</v>
      </c>
      <c r="F156" s="297">
        <v>2532218.8199999998</v>
      </c>
      <c r="G156" s="297">
        <v>104008.28</v>
      </c>
      <c r="H156" s="297">
        <v>870784.42</v>
      </c>
      <c r="J156">
        <v>289833.42</v>
      </c>
      <c r="K156">
        <v>1670537.9</v>
      </c>
      <c r="N156" s="297">
        <v>4500</v>
      </c>
      <c r="Q156" s="297">
        <v>0</v>
      </c>
      <c r="U156">
        <v>721127.78</v>
      </c>
      <c r="V156">
        <v>4517827.99</v>
      </c>
      <c r="W156" s="297">
        <v>1868616.02</v>
      </c>
      <c r="X156" s="297">
        <v>245150</v>
      </c>
      <c r="Y156" s="297">
        <v>2965.13</v>
      </c>
      <c r="AA156" s="297">
        <v>1793106</v>
      </c>
      <c r="AB156" s="297">
        <v>500614.40000000002</v>
      </c>
      <c r="AC156">
        <v>2386269</v>
      </c>
      <c r="AD156">
        <v>2860</v>
      </c>
      <c r="AF156">
        <v>725144.16</v>
      </c>
      <c r="AG156">
        <v>285940.2</v>
      </c>
      <c r="AH156">
        <v>267500</v>
      </c>
      <c r="AK156">
        <v>45239.56</v>
      </c>
      <c r="AM156" s="242">
        <f t="shared" si="17"/>
        <v>3507011.5199999996</v>
      </c>
      <c r="AN156" s="249">
        <f t="shared" si="18"/>
        <v>4500</v>
      </c>
      <c r="AO156" s="262">
        <f t="shared" si="19"/>
        <v>3502511.5199999996</v>
      </c>
      <c r="AP156" s="263">
        <f t="shared" si="20"/>
        <v>4410451.55</v>
      </c>
      <c r="AQ156" s="263">
        <f t="shared" si="21"/>
        <v>3712952.9200000004</v>
      </c>
      <c r="AR156" s="244">
        <f t="shared" si="16"/>
        <v>697498.62999999942</v>
      </c>
    </row>
    <row r="157" spans="1:44" ht="14.4" thickBot="1" x14ac:dyDescent="0.3">
      <c r="A157" s="232" t="s">
        <v>318</v>
      </c>
      <c r="B157" s="232" t="s">
        <v>36</v>
      </c>
      <c r="C157" s="269">
        <v>4588</v>
      </c>
      <c r="D157" s="270" t="s">
        <v>943</v>
      </c>
      <c r="E157" t="s">
        <v>2724</v>
      </c>
      <c r="F157" s="297">
        <v>479825.93</v>
      </c>
      <c r="G157" s="297">
        <v>43634</v>
      </c>
      <c r="H157" s="297">
        <v>51475.040000000001</v>
      </c>
      <c r="J157">
        <v>494846.08</v>
      </c>
      <c r="K157">
        <v>280341.84999999998</v>
      </c>
      <c r="N157" s="297">
        <v>0</v>
      </c>
      <c r="U157">
        <v>-1518657.96</v>
      </c>
      <c r="V157">
        <v>3061336.79</v>
      </c>
      <c r="W157" s="297">
        <v>1021908.82</v>
      </c>
      <c r="X157" s="297">
        <v>159720</v>
      </c>
      <c r="Y157" s="297">
        <v>476.55</v>
      </c>
      <c r="AA157" s="297">
        <v>1025596</v>
      </c>
      <c r="AB157" s="297">
        <v>217573.6</v>
      </c>
      <c r="AC157">
        <v>1196456</v>
      </c>
      <c r="AF157">
        <v>684427.77</v>
      </c>
      <c r="AG157">
        <v>188359.63</v>
      </c>
      <c r="AH157">
        <v>44000</v>
      </c>
      <c r="AK157">
        <v>58228.5</v>
      </c>
      <c r="AM157" s="242">
        <f t="shared" si="17"/>
        <v>574934.97</v>
      </c>
      <c r="AN157" s="249">
        <f t="shared" si="18"/>
        <v>0</v>
      </c>
      <c r="AO157" s="262">
        <f t="shared" si="19"/>
        <v>574934.97</v>
      </c>
      <c r="AP157" s="263">
        <f t="shared" si="20"/>
        <v>2425274.9700000002</v>
      </c>
      <c r="AQ157" s="263">
        <f t="shared" si="21"/>
        <v>2171471.9</v>
      </c>
      <c r="AR157" s="244">
        <f t="shared" si="16"/>
        <v>253803.0700000003</v>
      </c>
    </row>
    <row r="158" spans="1:44" ht="14.4" thickBot="1" x14ac:dyDescent="0.3">
      <c r="A158" s="232" t="s">
        <v>318</v>
      </c>
      <c r="B158" s="232" t="s">
        <v>36</v>
      </c>
      <c r="C158" s="269">
        <v>2353</v>
      </c>
      <c r="D158" s="270" t="s">
        <v>944</v>
      </c>
      <c r="E158" t="s">
        <v>2725</v>
      </c>
      <c r="F158" s="297">
        <v>669885.61</v>
      </c>
      <c r="G158" s="297">
        <v>33598.15</v>
      </c>
      <c r="H158" s="297">
        <v>488114.05</v>
      </c>
      <c r="J158">
        <v>1682476.41</v>
      </c>
      <c r="K158">
        <v>586863.65</v>
      </c>
      <c r="Q158" s="297">
        <v>0</v>
      </c>
      <c r="U158">
        <v>1166410.47</v>
      </c>
      <c r="V158">
        <v>2227904.62</v>
      </c>
      <c r="W158" s="297">
        <v>849184.13</v>
      </c>
      <c r="X158" s="297">
        <v>90280</v>
      </c>
      <c r="Y158" s="297">
        <v>258.20999999999998</v>
      </c>
      <c r="AA158" s="297">
        <v>878920</v>
      </c>
      <c r="AB158" s="297">
        <v>143484.79999999999</v>
      </c>
      <c r="AC158">
        <v>1095175</v>
      </c>
      <c r="AF158">
        <v>447646.27</v>
      </c>
      <c r="AG158">
        <v>11300.38</v>
      </c>
      <c r="AH158">
        <v>55000</v>
      </c>
      <c r="AK158">
        <v>33566.800000000003</v>
      </c>
      <c r="AM158" s="242">
        <f t="shared" si="17"/>
        <v>1191597.81</v>
      </c>
      <c r="AN158" s="249">
        <f t="shared" si="18"/>
        <v>0</v>
      </c>
      <c r="AO158" s="262">
        <f t="shared" si="19"/>
        <v>1191597.81</v>
      </c>
      <c r="AP158" s="263">
        <f t="shared" si="20"/>
        <v>1962127.14</v>
      </c>
      <c r="AQ158" s="263">
        <f t="shared" si="21"/>
        <v>1642688.45</v>
      </c>
      <c r="AR158" s="244">
        <f t="shared" si="16"/>
        <v>319438.68999999994</v>
      </c>
    </row>
    <row r="159" spans="1:44" ht="14.4" thickBot="1" x14ac:dyDescent="0.3">
      <c r="A159" s="232" t="s">
        <v>318</v>
      </c>
      <c r="B159" s="232" t="s">
        <v>36</v>
      </c>
      <c r="C159" s="269">
        <v>3206</v>
      </c>
      <c r="D159" s="270" t="s">
        <v>945</v>
      </c>
      <c r="E159" t="s">
        <v>2726</v>
      </c>
      <c r="F159" s="297">
        <v>785526.17</v>
      </c>
      <c r="G159" s="297">
        <v>1017</v>
      </c>
      <c r="H159" s="297">
        <v>539287.07999999996</v>
      </c>
      <c r="J159">
        <v>1352479.76</v>
      </c>
      <c r="K159">
        <v>296613.18</v>
      </c>
      <c r="N159" s="297">
        <v>0</v>
      </c>
      <c r="Q159" s="297">
        <v>0</v>
      </c>
      <c r="U159">
        <v>1434617.93</v>
      </c>
      <c r="V159">
        <v>1652500.79</v>
      </c>
      <c r="W159" s="297">
        <v>758640.64000000001</v>
      </c>
      <c r="Y159" s="297">
        <v>969.51</v>
      </c>
      <c r="AA159" s="297">
        <v>1033500</v>
      </c>
      <c r="AB159" s="297">
        <v>119485.2</v>
      </c>
      <c r="AC159">
        <v>1221499</v>
      </c>
      <c r="AD159">
        <v>3800</v>
      </c>
      <c r="AF159">
        <v>389015.74</v>
      </c>
      <c r="AG159">
        <v>93126.14</v>
      </c>
      <c r="AM159" s="242">
        <f t="shared" si="17"/>
        <v>1325830.25</v>
      </c>
      <c r="AN159" s="249">
        <f t="shared" si="18"/>
        <v>0</v>
      </c>
      <c r="AO159" s="262">
        <f t="shared" si="19"/>
        <v>1325830.25</v>
      </c>
      <c r="AP159" s="263">
        <f t="shared" si="20"/>
        <v>1912595.3499999999</v>
      </c>
      <c r="AQ159" s="263">
        <f t="shared" si="21"/>
        <v>1707440.88</v>
      </c>
      <c r="AR159" s="244">
        <f t="shared" si="16"/>
        <v>205154.46999999997</v>
      </c>
    </row>
    <row r="160" spans="1:44" ht="14.4" thickBot="1" x14ac:dyDescent="0.3">
      <c r="A160" s="232" t="s">
        <v>318</v>
      </c>
      <c r="B160" s="232" t="s">
        <v>36</v>
      </c>
      <c r="C160" s="269">
        <v>2498</v>
      </c>
      <c r="D160" s="270" t="s">
        <v>946</v>
      </c>
      <c r="E160" t="s">
        <v>2727</v>
      </c>
      <c r="F160" s="297">
        <v>377787.92</v>
      </c>
      <c r="G160" s="297">
        <v>44120</v>
      </c>
      <c r="H160" s="297">
        <v>250675</v>
      </c>
      <c r="J160">
        <v>1115836.67</v>
      </c>
      <c r="K160">
        <v>487346.06</v>
      </c>
      <c r="Q160" s="297">
        <v>0</v>
      </c>
      <c r="U160">
        <v>186935.9</v>
      </c>
      <c r="V160">
        <v>2038406.69</v>
      </c>
      <c r="W160" s="297">
        <v>717148</v>
      </c>
      <c r="Y160" s="297">
        <v>539.86</v>
      </c>
      <c r="AA160" s="297">
        <v>1401122</v>
      </c>
      <c r="AB160" s="297">
        <v>209186.72</v>
      </c>
      <c r="AC160">
        <v>1577833</v>
      </c>
      <c r="AF160">
        <v>348390.7</v>
      </c>
      <c r="AG160">
        <v>133062.29</v>
      </c>
      <c r="AM160" s="242">
        <f t="shared" si="17"/>
        <v>672582.91999999993</v>
      </c>
      <c r="AN160" s="249">
        <f t="shared" si="18"/>
        <v>0</v>
      </c>
      <c r="AO160" s="262">
        <f t="shared" si="19"/>
        <v>672582.91999999993</v>
      </c>
      <c r="AP160" s="263">
        <f t="shared" si="20"/>
        <v>2327996.58</v>
      </c>
      <c r="AQ160" s="263">
        <f t="shared" si="21"/>
        <v>2059285.99</v>
      </c>
      <c r="AR160" s="244">
        <f t="shared" si="16"/>
        <v>268710.59000000008</v>
      </c>
    </row>
    <row r="161" spans="1:44" ht="14.4" thickBot="1" x14ac:dyDescent="0.3">
      <c r="A161" s="232" t="s">
        <v>318</v>
      </c>
      <c r="B161" s="232" t="s">
        <v>36</v>
      </c>
      <c r="C161" s="269">
        <v>4052</v>
      </c>
      <c r="D161" s="270" t="s">
        <v>947</v>
      </c>
      <c r="E161" t="s">
        <v>2728</v>
      </c>
      <c r="F161" s="297">
        <v>919210.4</v>
      </c>
      <c r="G161" s="297">
        <v>6818.61</v>
      </c>
      <c r="H161" s="297">
        <v>66111.12</v>
      </c>
      <c r="J161">
        <v>1122927.52</v>
      </c>
      <c r="K161">
        <v>576195.68999999994</v>
      </c>
      <c r="N161" s="297">
        <v>0</v>
      </c>
      <c r="Q161" s="297">
        <v>161</v>
      </c>
      <c r="U161">
        <v>203749.15</v>
      </c>
      <c r="V161">
        <v>2546107.46</v>
      </c>
      <c r="W161" s="297">
        <v>950524.43</v>
      </c>
      <c r="Y161" s="297">
        <v>1180.55</v>
      </c>
      <c r="AA161" s="297">
        <v>1047098.5</v>
      </c>
      <c r="AB161" s="297">
        <v>312234.23999999999</v>
      </c>
      <c r="AC161">
        <v>1182152.5</v>
      </c>
      <c r="AF161">
        <v>412444.91</v>
      </c>
      <c r="AG161">
        <v>247096.16</v>
      </c>
      <c r="AH161">
        <v>184500</v>
      </c>
      <c r="AK161">
        <v>36210</v>
      </c>
      <c r="AM161" s="242">
        <f t="shared" si="17"/>
        <v>992140.13</v>
      </c>
      <c r="AN161" s="249">
        <f t="shared" si="18"/>
        <v>161</v>
      </c>
      <c r="AO161" s="262">
        <f t="shared" si="19"/>
        <v>991979.13</v>
      </c>
      <c r="AP161" s="263">
        <f t="shared" si="20"/>
        <v>2311037.7199999997</v>
      </c>
      <c r="AQ161" s="263">
        <f t="shared" si="21"/>
        <v>2062403.5699999998</v>
      </c>
      <c r="AR161" s="244">
        <f t="shared" si="16"/>
        <v>248634.14999999991</v>
      </c>
    </row>
    <row r="162" spans="1:44" ht="14.4" thickBot="1" x14ac:dyDescent="0.3">
      <c r="A162" s="232" t="s">
        <v>318</v>
      </c>
      <c r="B162" s="232" t="s">
        <v>36</v>
      </c>
      <c r="C162" s="269">
        <v>2478</v>
      </c>
      <c r="D162" s="270" t="s">
        <v>948</v>
      </c>
      <c r="E162" t="s">
        <v>2729</v>
      </c>
      <c r="F162" s="297">
        <v>579335.92000000004</v>
      </c>
      <c r="G162" s="297">
        <v>42482.54</v>
      </c>
      <c r="H162" s="297">
        <v>131028.54</v>
      </c>
      <c r="J162">
        <v>215815.77</v>
      </c>
      <c r="K162">
        <v>582307.85</v>
      </c>
      <c r="N162" s="297">
        <v>44157</v>
      </c>
      <c r="Q162" s="297">
        <v>2856</v>
      </c>
      <c r="U162">
        <v>-1414221.85</v>
      </c>
      <c r="V162">
        <v>2320392.7599999998</v>
      </c>
      <c r="W162" s="297">
        <v>1082353.56</v>
      </c>
      <c r="X162" s="297">
        <v>50000</v>
      </c>
      <c r="Y162" s="297">
        <v>698.36</v>
      </c>
      <c r="AA162" s="297">
        <v>690444</v>
      </c>
      <c r="AB162" s="297">
        <v>246162.72</v>
      </c>
      <c r="AC162">
        <v>831704</v>
      </c>
      <c r="AF162">
        <v>335545.98</v>
      </c>
      <c r="AG162">
        <v>41039.050000000003</v>
      </c>
      <c r="AH162">
        <v>149000</v>
      </c>
      <c r="AK162">
        <v>20105.84</v>
      </c>
      <c r="AM162" s="242">
        <f t="shared" si="17"/>
        <v>752847.00000000012</v>
      </c>
      <c r="AN162" s="249">
        <f t="shared" si="18"/>
        <v>47013</v>
      </c>
      <c r="AO162" s="262">
        <f t="shared" si="19"/>
        <v>705834.00000000012</v>
      </c>
      <c r="AP162" s="263">
        <f t="shared" si="20"/>
        <v>2069658.6400000001</v>
      </c>
      <c r="AQ162" s="263">
        <f t="shared" si="21"/>
        <v>1377394.87</v>
      </c>
      <c r="AR162" s="244">
        <f t="shared" si="16"/>
        <v>692263.77</v>
      </c>
    </row>
    <row r="163" spans="1:44" ht="14.4" thickBot="1" x14ac:dyDescent="0.3">
      <c r="A163" s="232" t="s">
        <v>318</v>
      </c>
      <c r="B163" s="232" t="s">
        <v>36</v>
      </c>
      <c r="C163" s="269">
        <v>2353</v>
      </c>
      <c r="D163" s="270" t="s">
        <v>949</v>
      </c>
      <c r="E163" t="s">
        <v>2789</v>
      </c>
      <c r="F163" s="297">
        <v>443561.83</v>
      </c>
      <c r="G163" s="297">
        <v>13714</v>
      </c>
      <c r="H163" s="297">
        <v>217652.14</v>
      </c>
      <c r="J163">
        <v>693050.1</v>
      </c>
      <c r="K163">
        <v>314034.3</v>
      </c>
      <c r="N163" s="297">
        <v>5000</v>
      </c>
      <c r="Q163" s="297">
        <v>218</v>
      </c>
      <c r="U163">
        <v>-762225.74</v>
      </c>
      <c r="V163">
        <v>2754433.99</v>
      </c>
      <c r="W163" s="297">
        <v>836977.25</v>
      </c>
      <c r="Y163" s="297">
        <v>725.4</v>
      </c>
      <c r="AA163" s="297">
        <v>1041019</v>
      </c>
      <c r="AB163" s="297">
        <v>250961.2</v>
      </c>
      <c r="AC163">
        <v>1227570</v>
      </c>
      <c r="AF163">
        <v>489278.81</v>
      </c>
      <c r="AG163">
        <v>257959.22</v>
      </c>
      <c r="AH163">
        <v>154000</v>
      </c>
      <c r="AK163">
        <v>20820</v>
      </c>
      <c r="AM163" s="242">
        <f t="shared" si="17"/>
        <v>674927.97</v>
      </c>
      <c r="AN163" s="249">
        <f t="shared" si="18"/>
        <v>5218</v>
      </c>
      <c r="AO163" s="262">
        <f t="shared" si="19"/>
        <v>669709.97</v>
      </c>
      <c r="AP163" s="263">
        <f t="shared" si="20"/>
        <v>2129682.85</v>
      </c>
      <c r="AQ163" s="263">
        <f t="shared" si="21"/>
        <v>2149628.0300000003</v>
      </c>
      <c r="AR163" s="244">
        <f t="shared" si="16"/>
        <v>-19945.180000000168</v>
      </c>
    </row>
    <row r="164" spans="1:44" ht="14.4" thickBot="1" x14ac:dyDescent="0.3">
      <c r="A164" s="232" t="s">
        <v>318</v>
      </c>
      <c r="B164" s="232" t="s">
        <v>36</v>
      </c>
      <c r="C164" s="269">
        <v>5363</v>
      </c>
      <c r="D164" s="270" t="s">
        <v>950</v>
      </c>
      <c r="E164" t="s">
        <v>2793</v>
      </c>
      <c r="F164" s="297">
        <v>765293.35</v>
      </c>
      <c r="G164" s="297">
        <v>937.88</v>
      </c>
      <c r="H164" s="297">
        <v>143036.32999999999</v>
      </c>
      <c r="J164">
        <v>482910</v>
      </c>
      <c r="K164">
        <v>266874.55</v>
      </c>
      <c r="N164" s="297">
        <v>19000</v>
      </c>
      <c r="Q164" s="297">
        <v>347</v>
      </c>
      <c r="U164">
        <v>-2841774.7</v>
      </c>
      <c r="V164">
        <v>4163724</v>
      </c>
      <c r="W164" s="297">
        <v>1254937.18</v>
      </c>
      <c r="Y164" s="297">
        <v>924.84</v>
      </c>
      <c r="AA164" s="297">
        <v>977925.5</v>
      </c>
      <c r="AB164" s="297">
        <v>271008.92</v>
      </c>
      <c r="AC164">
        <v>1066592.5</v>
      </c>
      <c r="AE164">
        <v>2520</v>
      </c>
      <c r="AF164">
        <v>468989.84</v>
      </c>
      <c r="AG164">
        <v>51187.360000000001</v>
      </c>
      <c r="AH164">
        <v>121000</v>
      </c>
      <c r="AK164">
        <v>57783.73</v>
      </c>
      <c r="AM164" s="242">
        <f t="shared" si="17"/>
        <v>909267.55999999994</v>
      </c>
      <c r="AN164" s="249">
        <f t="shared" si="18"/>
        <v>19347</v>
      </c>
      <c r="AO164" s="262">
        <f t="shared" si="19"/>
        <v>889920.55999999994</v>
      </c>
      <c r="AP164" s="263">
        <f t="shared" si="20"/>
        <v>2504796.44</v>
      </c>
      <c r="AQ164" s="263">
        <f t="shared" si="21"/>
        <v>1768073.4300000002</v>
      </c>
      <c r="AR164" s="244">
        <f t="shared" si="16"/>
        <v>736723.00999999978</v>
      </c>
    </row>
    <row r="165" spans="1:44" ht="14.4" thickBot="1" x14ac:dyDescent="0.3">
      <c r="A165" s="232" t="s">
        <v>318</v>
      </c>
      <c r="B165" s="232" t="s">
        <v>36</v>
      </c>
      <c r="C165" s="269">
        <v>2121</v>
      </c>
      <c r="D165" s="270" t="s">
        <v>951</v>
      </c>
      <c r="E165" t="s">
        <v>2797</v>
      </c>
      <c r="F165" s="297">
        <v>452253.59</v>
      </c>
      <c r="G165" s="297">
        <v>51840.61</v>
      </c>
      <c r="H165" s="297">
        <v>810256.54</v>
      </c>
      <c r="J165">
        <v>637222.26</v>
      </c>
      <c r="K165">
        <v>489570.32</v>
      </c>
      <c r="N165" s="297">
        <v>11000</v>
      </c>
      <c r="Q165" s="297">
        <v>3439</v>
      </c>
      <c r="U165">
        <v>-1082917.8799999999</v>
      </c>
      <c r="V165">
        <v>3254719.47</v>
      </c>
      <c r="W165" s="297">
        <v>1028250.46</v>
      </c>
      <c r="Y165" s="297">
        <v>453.82</v>
      </c>
      <c r="AA165" s="297">
        <v>993352.5</v>
      </c>
      <c r="AB165" s="297">
        <v>71087.600000000006</v>
      </c>
      <c r="AC165">
        <v>1148072.5</v>
      </c>
      <c r="AF165">
        <v>166651.12</v>
      </c>
      <c r="AG165">
        <v>159331.97</v>
      </c>
      <c r="AH165">
        <v>1680</v>
      </c>
      <c r="AK165">
        <v>21209.14</v>
      </c>
      <c r="AM165" s="242">
        <f t="shared" si="17"/>
        <v>1314350.74</v>
      </c>
      <c r="AN165" s="249">
        <f t="shared" si="18"/>
        <v>14439</v>
      </c>
      <c r="AO165" s="262">
        <f t="shared" si="19"/>
        <v>1299911.74</v>
      </c>
      <c r="AP165" s="263">
        <f t="shared" si="20"/>
        <v>2093144.38</v>
      </c>
      <c r="AQ165" s="263">
        <f t="shared" si="21"/>
        <v>1496944.73</v>
      </c>
      <c r="AR165" s="244">
        <f t="shared" si="16"/>
        <v>596199.64999999991</v>
      </c>
    </row>
    <row r="166" spans="1:44" ht="14.4" thickBot="1" x14ac:dyDescent="0.3">
      <c r="A166" s="232" t="s">
        <v>320</v>
      </c>
      <c r="B166" s="232" t="s">
        <v>37</v>
      </c>
      <c r="C166" s="269">
        <v>5006</v>
      </c>
      <c r="D166" s="270" t="s">
        <v>952</v>
      </c>
      <c r="E166" t="s">
        <v>2730</v>
      </c>
      <c r="F166" s="297">
        <v>1034101.52</v>
      </c>
      <c r="G166" s="297">
        <v>1346923.23</v>
      </c>
      <c r="H166" s="297">
        <v>85278.87</v>
      </c>
      <c r="J166">
        <v>274308.33</v>
      </c>
      <c r="K166">
        <v>281131.8</v>
      </c>
      <c r="N166" s="297">
        <v>3000</v>
      </c>
      <c r="Q166" s="297">
        <v>313.86</v>
      </c>
      <c r="U166">
        <v>-2597590.71</v>
      </c>
      <c r="V166">
        <v>5043639.74</v>
      </c>
      <c r="W166" s="297">
        <v>1610679.83</v>
      </c>
      <c r="X166" s="297">
        <v>219940</v>
      </c>
      <c r="Y166" s="297">
        <v>930.62</v>
      </c>
      <c r="AA166" s="297">
        <v>1414072.8</v>
      </c>
      <c r="AB166" s="297">
        <v>2400</v>
      </c>
      <c r="AC166">
        <v>1775662.8</v>
      </c>
      <c r="AE166">
        <v>2520</v>
      </c>
      <c r="AF166">
        <v>456194.56</v>
      </c>
      <c r="AG166">
        <v>88596.33</v>
      </c>
      <c r="AK166">
        <v>500</v>
      </c>
      <c r="AM166" s="242">
        <f t="shared" si="17"/>
        <v>2466303.62</v>
      </c>
      <c r="AN166" s="249">
        <f t="shared" si="18"/>
        <v>3313.86</v>
      </c>
      <c r="AO166" s="262">
        <f t="shared" si="19"/>
        <v>2462989.7600000002</v>
      </c>
      <c r="AP166" s="263">
        <f t="shared" si="20"/>
        <v>3248023.25</v>
      </c>
      <c r="AQ166" s="263">
        <f t="shared" si="21"/>
        <v>2323473.69</v>
      </c>
      <c r="AR166" s="244">
        <f t="shared" si="16"/>
        <v>924549.56</v>
      </c>
    </row>
    <row r="167" spans="1:44" ht="14.4" thickBot="1" x14ac:dyDescent="0.3">
      <c r="A167" s="232" t="s">
        <v>320</v>
      </c>
      <c r="B167" s="232" t="s">
        <v>37</v>
      </c>
      <c r="C167" s="269">
        <v>2343</v>
      </c>
      <c r="D167" s="270" t="s">
        <v>953</v>
      </c>
      <c r="E167" t="s">
        <v>2731</v>
      </c>
      <c r="F167" s="297">
        <v>269677.39</v>
      </c>
      <c r="G167" s="297">
        <v>48650.8</v>
      </c>
      <c r="H167" s="297">
        <v>17403.73</v>
      </c>
      <c r="J167">
        <v>535133.28</v>
      </c>
      <c r="K167">
        <v>874809.82</v>
      </c>
      <c r="N167" s="297">
        <v>4000</v>
      </c>
      <c r="Q167" s="297">
        <v>1037.3800000000001</v>
      </c>
      <c r="U167">
        <v>-2169983.02</v>
      </c>
      <c r="V167">
        <v>3325480.98</v>
      </c>
      <c r="W167" s="297">
        <v>1582763.35</v>
      </c>
      <c r="X167" s="297">
        <v>80675</v>
      </c>
      <c r="Y167" s="297">
        <v>385.08</v>
      </c>
      <c r="AA167" s="297">
        <v>674436</v>
      </c>
      <c r="AC167">
        <v>887937</v>
      </c>
      <c r="AD167">
        <v>400</v>
      </c>
      <c r="AE167">
        <v>4520</v>
      </c>
      <c r="AF167">
        <v>337469.19</v>
      </c>
      <c r="AG167">
        <v>279445.82</v>
      </c>
      <c r="AM167" s="242">
        <f t="shared" si="17"/>
        <v>335731.92</v>
      </c>
      <c r="AN167" s="249">
        <f t="shared" si="18"/>
        <v>5037.38</v>
      </c>
      <c r="AO167" s="262">
        <f t="shared" si="19"/>
        <v>330694.53999999998</v>
      </c>
      <c r="AP167" s="263">
        <f t="shared" si="20"/>
        <v>2338259.4300000002</v>
      </c>
      <c r="AQ167" s="263">
        <f t="shared" si="21"/>
        <v>1509772.01</v>
      </c>
      <c r="AR167" s="244">
        <f t="shared" si="16"/>
        <v>828487.42000000016</v>
      </c>
    </row>
    <row r="168" spans="1:44" ht="14.4" thickBot="1" x14ac:dyDescent="0.3">
      <c r="A168" s="232" t="s">
        <v>320</v>
      </c>
      <c r="B168" s="232" t="s">
        <v>37</v>
      </c>
      <c r="C168" s="269">
        <v>2524</v>
      </c>
      <c r="D168" s="270" t="s">
        <v>954</v>
      </c>
      <c r="E168" t="s">
        <v>2732</v>
      </c>
      <c r="F168" s="297">
        <v>620147.84</v>
      </c>
      <c r="G168" s="297">
        <v>594210.04</v>
      </c>
      <c r="H168" s="297">
        <v>29535.72</v>
      </c>
      <c r="J168">
        <v>528431.49</v>
      </c>
      <c r="K168">
        <v>161738.03</v>
      </c>
      <c r="N168" s="297">
        <v>2000</v>
      </c>
      <c r="Q168" s="297">
        <v>2208.34</v>
      </c>
      <c r="U168">
        <v>-469559.14</v>
      </c>
      <c r="V168">
        <v>2333757.04</v>
      </c>
      <c r="W168" s="297">
        <v>1044473.42</v>
      </c>
      <c r="X168" s="297">
        <v>135312</v>
      </c>
      <c r="Y168" s="297">
        <v>791.99</v>
      </c>
      <c r="AA168" s="297">
        <v>1121036</v>
      </c>
      <c r="AC168">
        <v>1281988</v>
      </c>
      <c r="AD168">
        <v>320</v>
      </c>
      <c r="AE168">
        <v>700</v>
      </c>
      <c r="AF168">
        <v>485457.51</v>
      </c>
      <c r="AG168">
        <v>137357.98000000001</v>
      </c>
      <c r="AK168">
        <v>56700</v>
      </c>
      <c r="AM168" s="242">
        <f t="shared" si="17"/>
        <v>1243893.5999999999</v>
      </c>
      <c r="AN168" s="249">
        <f t="shared" si="18"/>
        <v>4208.34</v>
      </c>
      <c r="AO168" s="262">
        <f t="shared" si="19"/>
        <v>1239685.2599999998</v>
      </c>
      <c r="AP168" s="263">
        <f t="shared" si="20"/>
        <v>2301613.41</v>
      </c>
      <c r="AQ168" s="263">
        <f t="shared" si="21"/>
        <v>1962523.49</v>
      </c>
      <c r="AR168" s="244">
        <f t="shared" si="16"/>
        <v>339089.92000000016</v>
      </c>
    </row>
    <row r="169" spans="1:44" ht="14.4" thickBot="1" x14ac:dyDescent="0.3">
      <c r="A169" s="232" t="s">
        <v>320</v>
      </c>
      <c r="B169" s="232" t="s">
        <v>37</v>
      </c>
      <c r="C169" s="269">
        <v>6272</v>
      </c>
      <c r="D169" s="270" t="s">
        <v>955</v>
      </c>
      <c r="E169" t="s">
        <v>2733</v>
      </c>
      <c r="F169" s="297">
        <v>2455239.85</v>
      </c>
      <c r="G169" s="297">
        <v>1290449.53</v>
      </c>
      <c r="H169" s="297">
        <v>133976.94</v>
      </c>
      <c r="J169">
        <v>114227.24</v>
      </c>
      <c r="K169">
        <v>877067.67</v>
      </c>
      <c r="N169" s="297">
        <v>3500</v>
      </c>
      <c r="Q169" s="297">
        <v>0</v>
      </c>
      <c r="U169">
        <v>-422750.06</v>
      </c>
      <c r="V169">
        <v>3361619.92</v>
      </c>
      <c r="W169" s="297">
        <v>3558080.27</v>
      </c>
      <c r="Y169" s="297">
        <v>2301.5</v>
      </c>
      <c r="AA169" s="297">
        <v>1040116</v>
      </c>
      <c r="AB169" s="297">
        <v>814</v>
      </c>
      <c r="AC169">
        <v>1671935</v>
      </c>
      <c r="AD169">
        <v>160</v>
      </c>
      <c r="AE169">
        <v>500</v>
      </c>
      <c r="AF169">
        <v>454083.21</v>
      </c>
      <c r="AG169">
        <v>125862.04</v>
      </c>
      <c r="AK169">
        <v>59.5</v>
      </c>
      <c r="AM169" s="242">
        <f t="shared" si="17"/>
        <v>3879666.32</v>
      </c>
      <c r="AN169" s="249">
        <f t="shared" si="18"/>
        <v>3500</v>
      </c>
      <c r="AO169" s="262">
        <f t="shared" si="19"/>
        <v>3876166.32</v>
      </c>
      <c r="AP169" s="263">
        <f t="shared" si="20"/>
        <v>4601311.7699999996</v>
      </c>
      <c r="AQ169" s="263">
        <f t="shared" si="21"/>
        <v>2252599.75</v>
      </c>
      <c r="AR169" s="244">
        <f t="shared" si="16"/>
        <v>2348712.0199999996</v>
      </c>
    </row>
    <row r="170" spans="1:44" ht="14.4" thickBot="1" x14ac:dyDescent="0.3">
      <c r="A170" s="232" t="s">
        <v>320</v>
      </c>
      <c r="B170" s="232" t="s">
        <v>37</v>
      </c>
      <c r="C170" s="269">
        <v>5818</v>
      </c>
      <c r="D170" s="270" t="s">
        <v>956</v>
      </c>
      <c r="E170" t="s">
        <v>2734</v>
      </c>
      <c r="F170" s="297">
        <v>1420850.65</v>
      </c>
      <c r="G170" s="297">
        <v>5956530.7400000002</v>
      </c>
      <c r="H170" s="297">
        <v>379373.4</v>
      </c>
      <c r="J170">
        <v>302524.24</v>
      </c>
      <c r="K170">
        <v>385111.71</v>
      </c>
      <c r="N170" s="297">
        <v>5380</v>
      </c>
      <c r="Q170" s="297">
        <v>6508.86</v>
      </c>
      <c r="U170">
        <v>5649455.9000000004</v>
      </c>
      <c r="V170">
        <v>1757958</v>
      </c>
      <c r="W170" s="297">
        <v>2411735.62</v>
      </c>
      <c r="X170" s="297">
        <v>198800</v>
      </c>
      <c r="Y170" s="297">
        <v>1804.28</v>
      </c>
      <c r="AA170" s="297">
        <v>952164.8</v>
      </c>
      <c r="AC170">
        <v>1491811.8</v>
      </c>
      <c r="AD170">
        <v>1280</v>
      </c>
      <c r="AE170">
        <v>5760</v>
      </c>
      <c r="AF170">
        <v>444850.28</v>
      </c>
      <c r="AG170">
        <v>187545.12</v>
      </c>
      <c r="AM170" s="242">
        <f t="shared" si="17"/>
        <v>7756754.790000001</v>
      </c>
      <c r="AN170" s="249">
        <f t="shared" si="18"/>
        <v>11888.86</v>
      </c>
      <c r="AO170" s="262">
        <f t="shared" si="19"/>
        <v>7744865.9300000006</v>
      </c>
      <c r="AP170" s="263">
        <f t="shared" si="20"/>
        <v>3564504.7</v>
      </c>
      <c r="AQ170" s="263">
        <f t="shared" si="21"/>
        <v>2131247.2000000002</v>
      </c>
      <c r="AR170" s="244">
        <f t="shared" si="16"/>
        <v>1433257.5</v>
      </c>
    </row>
    <row r="171" spans="1:44" ht="14.4" thickBot="1" x14ac:dyDescent="0.3">
      <c r="A171" s="232" t="s">
        <v>320</v>
      </c>
      <c r="B171" s="232" t="s">
        <v>37</v>
      </c>
      <c r="C171" s="269">
        <v>3371</v>
      </c>
      <c r="D171" s="270" t="s">
        <v>957</v>
      </c>
      <c r="E171" t="s">
        <v>2735</v>
      </c>
      <c r="F171" s="297">
        <v>670346.54</v>
      </c>
      <c r="G171" s="297">
        <v>612290.65</v>
      </c>
      <c r="H171" s="297">
        <v>30627.23</v>
      </c>
      <c r="J171">
        <v>402424.38</v>
      </c>
      <c r="K171">
        <v>87707.520000000004</v>
      </c>
      <c r="N171" s="297">
        <v>4000</v>
      </c>
      <c r="Q171" s="297">
        <v>422.2</v>
      </c>
      <c r="U171">
        <v>-728603.16</v>
      </c>
      <c r="V171">
        <v>2322668.0699999998</v>
      </c>
      <c r="W171" s="297">
        <v>1199214.47</v>
      </c>
      <c r="Y171" s="297">
        <v>673.68</v>
      </c>
      <c r="AA171" s="297">
        <v>890652</v>
      </c>
      <c r="AC171">
        <v>1035318</v>
      </c>
      <c r="AF171">
        <v>345571.09</v>
      </c>
      <c r="AG171">
        <v>175295.76</v>
      </c>
      <c r="AM171" s="242">
        <f t="shared" si="17"/>
        <v>1313264.42</v>
      </c>
      <c r="AN171" s="249">
        <f t="shared" si="18"/>
        <v>4422.2</v>
      </c>
      <c r="AO171" s="262">
        <f t="shared" si="19"/>
        <v>1308842.22</v>
      </c>
      <c r="AP171" s="263">
        <f t="shared" si="20"/>
        <v>2090540.15</v>
      </c>
      <c r="AQ171" s="263">
        <f t="shared" si="21"/>
        <v>1556184.85</v>
      </c>
      <c r="AR171" s="244">
        <f t="shared" si="16"/>
        <v>534355.29999999981</v>
      </c>
    </row>
    <row r="172" spans="1:44" ht="14.4" thickBot="1" x14ac:dyDescent="0.3">
      <c r="A172" s="232" t="s">
        <v>320</v>
      </c>
      <c r="B172" s="232" t="s">
        <v>37</v>
      </c>
      <c r="C172" s="269">
        <v>4485</v>
      </c>
      <c r="D172" s="270" t="s">
        <v>958</v>
      </c>
      <c r="E172" t="s">
        <v>2736</v>
      </c>
      <c r="F172" s="297">
        <v>1033152.54</v>
      </c>
      <c r="G172" s="297">
        <v>1304047.05</v>
      </c>
      <c r="H172" s="297">
        <v>84154.86</v>
      </c>
      <c r="J172">
        <v>169878.69</v>
      </c>
      <c r="K172">
        <v>740470.74</v>
      </c>
      <c r="N172" s="297">
        <v>4000</v>
      </c>
      <c r="Q172" s="297">
        <v>1330.35</v>
      </c>
      <c r="U172">
        <v>250680.9</v>
      </c>
      <c r="V172">
        <v>2694089.96</v>
      </c>
      <c r="W172" s="297">
        <v>1498689.45</v>
      </c>
      <c r="X172" s="297">
        <v>111340</v>
      </c>
      <c r="Y172" s="297">
        <v>922.42</v>
      </c>
      <c r="AA172" s="297">
        <v>901174</v>
      </c>
      <c r="AC172">
        <v>1313465</v>
      </c>
      <c r="AD172">
        <v>640</v>
      </c>
      <c r="AE172">
        <v>2960</v>
      </c>
      <c r="AF172">
        <v>289739.53000000003</v>
      </c>
      <c r="AG172">
        <v>250839.87</v>
      </c>
      <c r="AM172" s="242">
        <f t="shared" si="17"/>
        <v>2421354.4499999997</v>
      </c>
      <c r="AN172" s="249">
        <f t="shared" si="18"/>
        <v>5330.35</v>
      </c>
      <c r="AO172" s="262">
        <f t="shared" si="19"/>
        <v>2416024.0999999996</v>
      </c>
      <c r="AP172" s="263">
        <f t="shared" si="20"/>
        <v>2512125.87</v>
      </c>
      <c r="AQ172" s="263">
        <f t="shared" si="21"/>
        <v>1857644.4</v>
      </c>
      <c r="AR172" s="244">
        <f t="shared" si="16"/>
        <v>654481.4700000002</v>
      </c>
    </row>
    <row r="173" spans="1:44" ht="14.4" thickBot="1" x14ac:dyDescent="0.3">
      <c r="A173" s="232" t="s">
        <v>320</v>
      </c>
      <c r="B173" s="232" t="s">
        <v>37</v>
      </c>
      <c r="C173" s="269">
        <v>2325</v>
      </c>
      <c r="D173" s="270" t="s">
        <v>959</v>
      </c>
      <c r="E173" t="s">
        <v>2787</v>
      </c>
      <c r="F173" s="297">
        <v>598204.17000000004</v>
      </c>
      <c r="G173" s="297">
        <v>489009.75</v>
      </c>
      <c r="H173" s="297">
        <v>88501.55</v>
      </c>
      <c r="J173">
        <v>345664.28</v>
      </c>
      <c r="K173">
        <v>828063.3</v>
      </c>
      <c r="Q173" s="297">
        <v>0</v>
      </c>
      <c r="U173">
        <v>-379843.11</v>
      </c>
      <c r="V173">
        <v>2583594.75</v>
      </c>
      <c r="W173" s="297">
        <v>902973.7</v>
      </c>
      <c r="X173" s="297">
        <v>82500</v>
      </c>
      <c r="Y173" s="297">
        <v>491.47</v>
      </c>
      <c r="AA173" s="297">
        <v>491232</v>
      </c>
      <c r="AB173" s="297">
        <v>60000</v>
      </c>
      <c r="AC173">
        <v>767510</v>
      </c>
      <c r="AD173">
        <v>160</v>
      </c>
      <c r="AE173">
        <v>800</v>
      </c>
      <c r="AF173">
        <v>198483.69</v>
      </c>
      <c r="AG173">
        <v>212597.07</v>
      </c>
      <c r="AM173" s="242">
        <f t="shared" si="17"/>
        <v>1175715.47</v>
      </c>
      <c r="AN173" s="249">
        <f t="shared" si="18"/>
        <v>0</v>
      </c>
      <c r="AO173" s="262">
        <f t="shared" si="19"/>
        <v>1175715.47</v>
      </c>
      <c r="AP173" s="263">
        <f t="shared" si="20"/>
        <v>1537197.17</v>
      </c>
      <c r="AQ173" s="263">
        <f t="shared" si="21"/>
        <v>1179550.76</v>
      </c>
      <c r="AR173" s="244">
        <f t="shared" si="16"/>
        <v>357646.40999999992</v>
      </c>
    </row>
    <row r="174" spans="1:44" ht="14.4" thickBot="1" x14ac:dyDescent="0.3">
      <c r="A174" s="232" t="s">
        <v>320</v>
      </c>
      <c r="B174" s="232" t="s">
        <v>37</v>
      </c>
      <c r="C174" s="269">
        <v>1480</v>
      </c>
      <c r="D174" s="270" t="s">
        <v>960</v>
      </c>
      <c r="E174" t="s">
        <v>2798</v>
      </c>
      <c r="F174" s="297">
        <v>292100.96000000002</v>
      </c>
      <c r="G174" s="297">
        <v>118598.2</v>
      </c>
      <c r="H174" s="297">
        <v>92216.45</v>
      </c>
      <c r="J174">
        <v>931374.82</v>
      </c>
      <c r="K174">
        <v>86863.19</v>
      </c>
      <c r="Q174" s="297">
        <v>193.46</v>
      </c>
      <c r="U174">
        <v>-2165428.7000000002</v>
      </c>
      <c r="V174">
        <v>3606433.4</v>
      </c>
      <c r="W174" s="297">
        <v>641239.91</v>
      </c>
      <c r="X174" s="297">
        <v>115900</v>
      </c>
      <c r="Y174" s="297">
        <v>252.75</v>
      </c>
      <c r="AA174" s="297">
        <v>536704</v>
      </c>
      <c r="AC174">
        <v>704529</v>
      </c>
      <c r="AD174">
        <v>160</v>
      </c>
      <c r="AE174">
        <v>700</v>
      </c>
      <c r="AF174">
        <v>168599.9</v>
      </c>
      <c r="AG174">
        <v>135348.6</v>
      </c>
      <c r="AM174" s="242">
        <f t="shared" si="17"/>
        <v>502915.61000000004</v>
      </c>
      <c r="AN174" s="249">
        <f t="shared" si="18"/>
        <v>193.46</v>
      </c>
      <c r="AO174" s="262">
        <f t="shared" si="19"/>
        <v>502722.15</v>
      </c>
      <c r="AP174" s="263">
        <f t="shared" si="20"/>
        <v>1294096.6600000001</v>
      </c>
      <c r="AQ174" s="263">
        <f t="shared" si="21"/>
        <v>1009337.5</v>
      </c>
      <c r="AR174" s="244">
        <f t="shared" si="16"/>
        <v>284759.16000000015</v>
      </c>
    </row>
    <row r="175" spans="1:44" ht="14.4" thickBot="1" x14ac:dyDescent="0.3">
      <c r="A175" s="232" t="s">
        <v>321</v>
      </c>
      <c r="B175" s="232" t="s">
        <v>38</v>
      </c>
      <c r="C175" s="269">
        <v>8344</v>
      </c>
      <c r="D175" s="270" t="s">
        <v>961</v>
      </c>
      <c r="E175" t="s">
        <v>2737</v>
      </c>
      <c r="F175" s="297">
        <v>486430.54</v>
      </c>
      <c r="G175" s="297">
        <v>1515056.17</v>
      </c>
      <c r="H175" s="297">
        <v>321877.19</v>
      </c>
      <c r="J175">
        <v>746116.18</v>
      </c>
      <c r="K175">
        <v>152656.94</v>
      </c>
      <c r="Q175" s="297">
        <v>130</v>
      </c>
      <c r="U175">
        <v>-96300.61</v>
      </c>
      <c r="V175">
        <v>1870843.71</v>
      </c>
      <c r="W175" s="297">
        <v>1815880.49</v>
      </c>
      <c r="AA175" s="297">
        <v>88035.5</v>
      </c>
      <c r="AC175">
        <v>215746.5</v>
      </c>
      <c r="AF175">
        <v>120023.39</v>
      </c>
      <c r="AG175">
        <v>98487.23</v>
      </c>
      <c r="AM175" s="242">
        <f t="shared" si="17"/>
        <v>2323363.9</v>
      </c>
      <c r="AN175" s="249">
        <f t="shared" si="18"/>
        <v>130</v>
      </c>
      <c r="AO175" s="262">
        <f t="shared" si="19"/>
        <v>2323233.9</v>
      </c>
      <c r="AP175" s="263">
        <f t="shared" si="20"/>
        <v>1903915.99</v>
      </c>
      <c r="AQ175" s="263">
        <f t="shared" si="21"/>
        <v>434257.12</v>
      </c>
      <c r="AR175" s="244">
        <f t="shared" si="16"/>
        <v>1469658.87</v>
      </c>
    </row>
    <row r="176" spans="1:44" ht="14.4" thickBot="1" x14ac:dyDescent="0.3">
      <c r="A176" s="232" t="s">
        <v>321</v>
      </c>
      <c r="B176" s="232" t="s">
        <v>38</v>
      </c>
      <c r="C176" s="269">
        <v>3901</v>
      </c>
      <c r="D176" s="270" t="s">
        <v>962</v>
      </c>
      <c r="E176" t="s">
        <v>2738</v>
      </c>
      <c r="F176" s="297">
        <v>611244.84</v>
      </c>
      <c r="G176" s="297">
        <v>60860</v>
      </c>
      <c r="H176" s="297">
        <v>202050.75</v>
      </c>
      <c r="J176">
        <v>664720.73</v>
      </c>
      <c r="K176">
        <v>464265.07</v>
      </c>
      <c r="N176" s="297">
        <v>3000</v>
      </c>
      <c r="Q176" s="297">
        <v>350.75</v>
      </c>
      <c r="U176">
        <v>-1527701.63</v>
      </c>
      <c r="V176">
        <v>3462022.37</v>
      </c>
      <c r="W176" s="297">
        <v>1361096.08</v>
      </c>
      <c r="Y176" s="297">
        <v>727.01</v>
      </c>
      <c r="AA176" s="297">
        <v>1615174.9</v>
      </c>
      <c r="AB176" s="297">
        <v>112900</v>
      </c>
      <c r="AC176">
        <v>1925417.9</v>
      </c>
      <c r="AD176">
        <v>1180</v>
      </c>
      <c r="AF176">
        <v>482528.98</v>
      </c>
      <c r="AG176">
        <v>192059.7</v>
      </c>
      <c r="AK176">
        <v>134752.76</v>
      </c>
      <c r="AM176" s="242">
        <f t="shared" si="17"/>
        <v>874155.59</v>
      </c>
      <c r="AN176" s="249">
        <f t="shared" si="18"/>
        <v>3350.75</v>
      </c>
      <c r="AO176" s="262">
        <f t="shared" si="19"/>
        <v>870804.84</v>
      </c>
      <c r="AP176" s="263">
        <f t="shared" si="20"/>
        <v>3089897.99</v>
      </c>
      <c r="AQ176" s="263">
        <f t="shared" si="21"/>
        <v>2735939.34</v>
      </c>
      <c r="AR176" s="244">
        <f t="shared" si="16"/>
        <v>353958.65000000037</v>
      </c>
    </row>
    <row r="177" spans="1:44" ht="14.4" thickBot="1" x14ac:dyDescent="0.3">
      <c r="A177" s="232" t="s">
        <v>322</v>
      </c>
      <c r="B177" s="232" t="s">
        <v>38</v>
      </c>
      <c r="C177"/>
      <c r="D177" t="s">
        <v>2739</v>
      </c>
      <c r="E177" t="s">
        <v>2739</v>
      </c>
      <c r="F177" s="297">
        <v>1065096.25</v>
      </c>
      <c r="G177" s="297">
        <v>44997.53</v>
      </c>
      <c r="H177" s="297">
        <v>116816.85</v>
      </c>
      <c r="J177">
        <v>8763280.1999999993</v>
      </c>
      <c r="K177">
        <v>3625408.6</v>
      </c>
      <c r="N177" s="297">
        <v>13866.23</v>
      </c>
      <c r="Q177" s="297">
        <v>530.30999999999995</v>
      </c>
      <c r="U177">
        <v>12089515.130000001</v>
      </c>
      <c r="W177" s="297">
        <v>1997511.5</v>
      </c>
      <c r="X177" s="297">
        <v>65000</v>
      </c>
      <c r="Y177" s="297">
        <v>1614.03</v>
      </c>
      <c r="AA177" s="297">
        <v>1196692.3799999999</v>
      </c>
      <c r="AC177">
        <v>1941270.61</v>
      </c>
      <c r="AD177">
        <v>4900</v>
      </c>
      <c r="AF177">
        <v>774744.81</v>
      </c>
      <c r="AG177">
        <v>680166.7</v>
      </c>
      <c r="AK177">
        <v>157891.65</v>
      </c>
      <c r="AM177" s="242">
        <f t="shared" si="17"/>
        <v>1226910.6300000001</v>
      </c>
      <c r="AN177" s="249">
        <f t="shared" si="18"/>
        <v>14396.539999999999</v>
      </c>
      <c r="AO177" s="262">
        <f t="shared" si="19"/>
        <v>1212514.0900000001</v>
      </c>
      <c r="AP177" s="263">
        <f t="shared" si="20"/>
        <v>3260817.91</v>
      </c>
      <c r="AQ177" s="263">
        <f t="shared" si="21"/>
        <v>3558973.77</v>
      </c>
      <c r="AR177" s="244">
        <f t="shared" si="16"/>
        <v>-298155.85999999987</v>
      </c>
    </row>
    <row r="178" spans="1:44" ht="14.4" thickBot="1" x14ac:dyDescent="0.3">
      <c r="A178" s="232" t="s">
        <v>321</v>
      </c>
      <c r="B178" s="232" t="s">
        <v>38</v>
      </c>
      <c r="C178" s="269">
        <v>4479</v>
      </c>
      <c r="D178" s="270" t="s">
        <v>963</v>
      </c>
      <c r="E178" t="s">
        <v>2740</v>
      </c>
      <c r="F178" s="297">
        <v>1705198.75</v>
      </c>
      <c r="G178" s="297">
        <v>20359.099999999999</v>
      </c>
      <c r="H178" s="297">
        <v>173790.2</v>
      </c>
      <c r="J178">
        <v>542818.75</v>
      </c>
      <c r="K178">
        <v>3531068.21</v>
      </c>
      <c r="N178" s="297">
        <v>0</v>
      </c>
      <c r="P178" s="297">
        <v>209000</v>
      </c>
      <c r="Q178" s="297">
        <v>512.54</v>
      </c>
      <c r="U178">
        <v>-1569320.5</v>
      </c>
      <c r="V178">
        <v>3101018.9</v>
      </c>
      <c r="W178" s="297">
        <v>1458328.3</v>
      </c>
      <c r="X178" s="297">
        <v>1000000</v>
      </c>
      <c r="Y178" s="297">
        <v>2751.45</v>
      </c>
      <c r="AB178" s="297">
        <v>1871995.24</v>
      </c>
      <c r="AC178">
        <v>2151600</v>
      </c>
      <c r="AF178">
        <v>552781.12</v>
      </c>
      <c r="AG178">
        <v>749582.73</v>
      </c>
      <c r="AK178">
        <v>79361.37</v>
      </c>
      <c r="AM178" s="242">
        <f t="shared" si="17"/>
        <v>1899348.05</v>
      </c>
      <c r="AN178" s="249">
        <f t="shared" si="18"/>
        <v>209512.54</v>
      </c>
      <c r="AO178" s="262">
        <f t="shared" si="19"/>
        <v>1689835.51</v>
      </c>
      <c r="AP178" s="263">
        <f t="shared" si="20"/>
        <v>4333074.99</v>
      </c>
      <c r="AQ178" s="263">
        <f t="shared" si="21"/>
        <v>3533325.22</v>
      </c>
      <c r="AR178" s="244">
        <f t="shared" si="16"/>
        <v>799749.77</v>
      </c>
    </row>
    <row r="179" spans="1:44" ht="14.4" thickBot="1" x14ac:dyDescent="0.3">
      <c r="A179" s="232" t="s">
        <v>321</v>
      </c>
      <c r="B179" s="232" t="s">
        <v>38</v>
      </c>
      <c r="C179" s="269">
        <v>5054</v>
      </c>
      <c r="D179" s="270" t="s">
        <v>964</v>
      </c>
      <c r="E179" t="s">
        <v>2741</v>
      </c>
      <c r="F179" s="297">
        <v>591577.67000000004</v>
      </c>
      <c r="G179" s="297">
        <v>76702.89</v>
      </c>
      <c r="H179" s="297">
        <v>167433.76</v>
      </c>
      <c r="J179">
        <v>-122061.98</v>
      </c>
      <c r="K179">
        <v>583330.98</v>
      </c>
      <c r="N179" s="297">
        <v>3460</v>
      </c>
      <c r="Q179" s="297">
        <v>98.64</v>
      </c>
      <c r="U179">
        <v>1739595.64</v>
      </c>
      <c r="V179">
        <v>254405.43</v>
      </c>
      <c r="W179" s="297">
        <v>1008331.76</v>
      </c>
      <c r="Y179" s="297">
        <v>788.03</v>
      </c>
      <c r="AA179" s="297">
        <v>1666434.6</v>
      </c>
      <c r="AB179" s="297">
        <v>91000</v>
      </c>
      <c r="AC179">
        <v>1994907.6</v>
      </c>
      <c r="AD179">
        <v>370</v>
      </c>
      <c r="AF179">
        <v>523140.01</v>
      </c>
      <c r="AG179">
        <v>513936.17</v>
      </c>
      <c r="AK179">
        <v>86668.03</v>
      </c>
      <c r="AM179" s="242">
        <f t="shared" si="17"/>
        <v>835714.32000000007</v>
      </c>
      <c r="AN179" s="249">
        <f t="shared" si="18"/>
        <v>3558.64</v>
      </c>
      <c r="AO179" s="262">
        <f t="shared" si="19"/>
        <v>832155.68</v>
      </c>
      <c r="AP179" s="263">
        <f t="shared" si="20"/>
        <v>2766554.39</v>
      </c>
      <c r="AQ179" s="263">
        <f t="shared" si="21"/>
        <v>3119021.81</v>
      </c>
      <c r="AR179" s="244">
        <f t="shared" si="16"/>
        <v>-352467.41999999993</v>
      </c>
    </row>
    <row r="180" spans="1:44" ht="14.4" thickBot="1" x14ac:dyDescent="0.3">
      <c r="A180" s="232" t="s">
        <v>321</v>
      </c>
      <c r="B180" s="232" t="s">
        <v>38</v>
      </c>
      <c r="C180" s="269">
        <v>5698</v>
      </c>
      <c r="D180" s="270" t="s">
        <v>965</v>
      </c>
      <c r="E180" t="s">
        <v>2742</v>
      </c>
      <c r="F180" s="297">
        <v>584538</v>
      </c>
      <c r="G180" s="297">
        <v>74609</v>
      </c>
      <c r="H180" s="297">
        <v>293285.98</v>
      </c>
      <c r="J180">
        <v>-1050</v>
      </c>
      <c r="K180">
        <v>586085.64</v>
      </c>
      <c r="N180" s="297">
        <v>202538</v>
      </c>
      <c r="Q180" s="297">
        <v>322.52999999999997</v>
      </c>
      <c r="U180">
        <v>-2582631.5699999998</v>
      </c>
      <c r="V180">
        <v>4470863.96</v>
      </c>
      <c r="W180" s="297">
        <v>1238826.31</v>
      </c>
      <c r="Y180" s="297">
        <v>859.87</v>
      </c>
      <c r="AA180" s="297">
        <v>1970255.9</v>
      </c>
      <c r="AB180" s="297">
        <v>193100</v>
      </c>
      <c r="AC180">
        <v>2267118.9</v>
      </c>
      <c r="AD180">
        <v>2380</v>
      </c>
      <c r="AF180">
        <v>738309.46</v>
      </c>
      <c r="AG180">
        <v>150600.94</v>
      </c>
      <c r="AK180">
        <v>342451.96</v>
      </c>
      <c r="AM180" s="242">
        <f t="shared" si="17"/>
        <v>952432.98</v>
      </c>
      <c r="AN180" s="249">
        <f t="shared" si="18"/>
        <v>202860.53</v>
      </c>
      <c r="AO180" s="262">
        <f t="shared" si="19"/>
        <v>749572.45</v>
      </c>
      <c r="AP180" s="263">
        <f t="shared" si="20"/>
        <v>3403042.08</v>
      </c>
      <c r="AQ180" s="263">
        <f t="shared" si="21"/>
        <v>3500861.26</v>
      </c>
      <c r="AR180" s="244">
        <f t="shared" si="16"/>
        <v>-97819.179999999702</v>
      </c>
    </row>
    <row r="181" spans="1:44" ht="14.4" thickBot="1" x14ac:dyDescent="0.3">
      <c r="A181" s="232" t="s">
        <v>321</v>
      </c>
      <c r="B181" s="232" t="s">
        <v>38</v>
      </c>
      <c r="C181" s="269">
        <v>5218</v>
      </c>
      <c r="D181" s="270" t="s">
        <v>966</v>
      </c>
      <c r="E181" t="s">
        <v>2743</v>
      </c>
      <c r="F181" s="297">
        <v>438243.87</v>
      </c>
      <c r="G181" s="297">
        <v>41048.75</v>
      </c>
      <c r="H181" s="297">
        <v>227817.83</v>
      </c>
      <c r="J181">
        <v>14697.55</v>
      </c>
      <c r="K181">
        <v>299480.03999999998</v>
      </c>
      <c r="N181" s="297">
        <v>3130</v>
      </c>
      <c r="P181" s="297">
        <v>12000</v>
      </c>
      <c r="Q181" s="297">
        <v>870.5</v>
      </c>
      <c r="U181">
        <v>-467276.95</v>
      </c>
      <c r="V181">
        <v>1561169.34</v>
      </c>
      <c r="W181" s="297">
        <v>1150756.31</v>
      </c>
      <c r="X181" s="297">
        <v>24000</v>
      </c>
      <c r="Y181" s="297">
        <v>736.5</v>
      </c>
      <c r="AA181" s="297">
        <v>2072229.8</v>
      </c>
      <c r="AB181" s="297">
        <v>76000</v>
      </c>
      <c r="AC181">
        <v>2525393.7999999998</v>
      </c>
      <c r="AD181">
        <v>1120</v>
      </c>
      <c r="AF181">
        <v>327198.86</v>
      </c>
      <c r="AG181">
        <v>77376.91</v>
      </c>
      <c r="AK181">
        <v>87461.28</v>
      </c>
      <c r="AM181" s="242">
        <f t="shared" si="17"/>
        <v>707110.45</v>
      </c>
      <c r="AN181" s="249">
        <f t="shared" si="18"/>
        <v>16000.5</v>
      </c>
      <c r="AO181" s="262">
        <f t="shared" si="19"/>
        <v>691109.95</v>
      </c>
      <c r="AP181" s="263">
        <f t="shared" si="20"/>
        <v>3323722.6100000003</v>
      </c>
      <c r="AQ181" s="263">
        <f t="shared" si="21"/>
        <v>3018550.8499999996</v>
      </c>
      <c r="AR181" s="244">
        <f t="shared" si="16"/>
        <v>305171.76000000071</v>
      </c>
    </row>
    <row r="182" spans="1:44" ht="14.4" thickBot="1" x14ac:dyDescent="0.3">
      <c r="A182" s="232" t="s">
        <v>321</v>
      </c>
      <c r="B182" s="232" t="s">
        <v>38</v>
      </c>
      <c r="C182" s="269">
        <v>6468</v>
      </c>
      <c r="D182" s="270" t="s">
        <v>967</v>
      </c>
      <c r="E182" t="s">
        <v>2744</v>
      </c>
      <c r="F182" s="297">
        <v>997081.07</v>
      </c>
      <c r="G182" s="297">
        <v>36011</v>
      </c>
      <c r="H182" s="297">
        <v>365846.34</v>
      </c>
      <c r="J182">
        <v>686000.9</v>
      </c>
      <c r="K182">
        <v>270641.46000000002</v>
      </c>
      <c r="N182" s="297">
        <v>2240</v>
      </c>
      <c r="Q182" s="297">
        <v>93.46</v>
      </c>
      <c r="U182">
        <v>1645088.45</v>
      </c>
      <c r="V182">
        <v>1137972.49</v>
      </c>
      <c r="W182" s="297">
        <v>924110.14</v>
      </c>
      <c r="X182" s="297">
        <v>22755.5</v>
      </c>
      <c r="Y182" s="297">
        <v>1151.45</v>
      </c>
      <c r="AA182" s="297">
        <v>2114448.2000000002</v>
      </c>
      <c r="AB182" s="297">
        <v>87000</v>
      </c>
      <c r="AC182">
        <v>2338866.2000000002</v>
      </c>
      <c r="AD182">
        <v>2952</v>
      </c>
      <c r="AF182">
        <v>389000.86</v>
      </c>
      <c r="AG182">
        <v>157906.26999999999</v>
      </c>
      <c r="AK182">
        <v>186198.5</v>
      </c>
      <c r="AM182" s="242">
        <f t="shared" si="17"/>
        <v>1398938.41</v>
      </c>
      <c r="AN182" s="249">
        <f t="shared" si="18"/>
        <v>2333.46</v>
      </c>
      <c r="AO182" s="262">
        <f t="shared" si="19"/>
        <v>1396604.95</v>
      </c>
      <c r="AP182" s="263">
        <f t="shared" si="20"/>
        <v>3149465.29</v>
      </c>
      <c r="AQ182" s="263">
        <f t="shared" si="21"/>
        <v>3074923.83</v>
      </c>
      <c r="AR182" s="244">
        <f t="shared" si="16"/>
        <v>74541.459999999963</v>
      </c>
    </row>
    <row r="183" spans="1:44" ht="14.4" thickBot="1" x14ac:dyDescent="0.3">
      <c r="A183" s="232" t="s">
        <v>321</v>
      </c>
      <c r="B183" s="232" t="s">
        <v>38</v>
      </c>
      <c r="C183" s="269">
        <v>8206</v>
      </c>
      <c r="D183" s="270" t="s">
        <v>968</v>
      </c>
      <c r="E183" t="s">
        <v>2745</v>
      </c>
      <c r="F183" s="297">
        <v>723689.36</v>
      </c>
      <c r="G183" s="297">
        <v>40898.129999999997</v>
      </c>
      <c r="H183" s="297">
        <v>234725.71</v>
      </c>
      <c r="J183">
        <v>2229381.54</v>
      </c>
      <c r="K183">
        <v>606270.85</v>
      </c>
      <c r="N183" s="297">
        <v>4500</v>
      </c>
      <c r="Q183" s="297">
        <v>227921.44</v>
      </c>
      <c r="S183">
        <v>19500</v>
      </c>
      <c r="U183">
        <v>1559655.25</v>
      </c>
      <c r="V183">
        <v>2630579.14</v>
      </c>
      <c r="W183" s="297">
        <v>1319398.8799999999</v>
      </c>
      <c r="Z183" s="297">
        <v>749.55</v>
      </c>
      <c r="AA183" s="297">
        <v>1265000</v>
      </c>
      <c r="AB183" s="297">
        <v>176771.1</v>
      </c>
      <c r="AC183">
        <v>1907156.1</v>
      </c>
      <c r="AD183">
        <v>2600</v>
      </c>
      <c r="AF183">
        <v>598236.82999999996</v>
      </c>
      <c r="AG183">
        <v>378512.94</v>
      </c>
      <c r="AJ183">
        <v>77951.44</v>
      </c>
      <c r="AM183" s="242">
        <f t="shared" si="17"/>
        <v>999313.2</v>
      </c>
      <c r="AN183" s="249">
        <f t="shared" si="18"/>
        <v>232421.44</v>
      </c>
      <c r="AO183" s="262">
        <f t="shared" si="19"/>
        <v>766891.76</v>
      </c>
      <c r="AP183" s="263">
        <f t="shared" si="20"/>
        <v>2761919.53</v>
      </c>
      <c r="AQ183" s="263">
        <f t="shared" si="21"/>
        <v>2964457.31</v>
      </c>
      <c r="AR183" s="244">
        <f t="shared" si="16"/>
        <v>-202537.78000000026</v>
      </c>
    </row>
    <row r="184" spans="1:44" ht="14.4" thickBot="1" x14ac:dyDescent="0.3">
      <c r="A184" s="232" t="s">
        <v>321</v>
      </c>
      <c r="B184" s="232" t="s">
        <v>38</v>
      </c>
      <c r="C184" s="269">
        <v>4682</v>
      </c>
      <c r="D184" s="270" t="s">
        <v>969</v>
      </c>
      <c r="E184" t="s">
        <v>2746</v>
      </c>
      <c r="F184" s="297">
        <v>540705.88</v>
      </c>
      <c r="G184" s="297">
        <v>53557.33</v>
      </c>
      <c r="H184" s="297">
        <v>305162.59000000003</v>
      </c>
      <c r="J184">
        <v>2328862.44</v>
      </c>
      <c r="K184">
        <v>379445.17</v>
      </c>
      <c r="N184" s="297">
        <v>80300</v>
      </c>
      <c r="P184" s="297">
        <v>65040</v>
      </c>
      <c r="Q184" s="297">
        <v>15831.47</v>
      </c>
      <c r="U184">
        <v>-817893.86</v>
      </c>
      <c r="V184">
        <v>4476501.28</v>
      </c>
      <c r="W184" s="297">
        <v>986843.76</v>
      </c>
      <c r="X184" s="297">
        <v>35000</v>
      </c>
      <c r="Y184" s="297">
        <v>615.62</v>
      </c>
      <c r="AA184" s="297">
        <v>1072935.8</v>
      </c>
      <c r="AB184" s="297">
        <v>91400</v>
      </c>
      <c r="AC184">
        <v>1482004.8</v>
      </c>
      <c r="AD184">
        <v>1680</v>
      </c>
      <c r="AF184">
        <v>386358.11</v>
      </c>
      <c r="AG184">
        <v>172767.08</v>
      </c>
      <c r="AK184">
        <v>85956.57</v>
      </c>
      <c r="AM184" s="242">
        <f t="shared" si="17"/>
        <v>899425.8</v>
      </c>
      <c r="AN184" s="249">
        <f t="shared" si="18"/>
        <v>161171.47</v>
      </c>
      <c r="AO184" s="262">
        <f t="shared" si="19"/>
        <v>738254.33000000007</v>
      </c>
      <c r="AP184" s="263">
        <f t="shared" si="20"/>
        <v>2186795.1800000002</v>
      </c>
      <c r="AQ184" s="263">
        <f t="shared" si="21"/>
        <v>2128766.56</v>
      </c>
      <c r="AR184" s="244">
        <f t="shared" si="16"/>
        <v>58028.620000000112</v>
      </c>
    </row>
    <row r="185" spans="1:44" ht="14.4" thickBot="1" x14ac:dyDescent="0.3">
      <c r="A185" s="232" t="s">
        <v>321</v>
      </c>
      <c r="B185" s="232" t="s">
        <v>38</v>
      </c>
      <c r="C185" s="269">
        <v>5558</v>
      </c>
      <c r="D185" s="270" t="s">
        <v>970</v>
      </c>
      <c r="E185" t="s">
        <v>2747</v>
      </c>
      <c r="F185" s="297">
        <v>351831.31</v>
      </c>
      <c r="G185" s="297">
        <v>55588.5</v>
      </c>
      <c r="H185" s="297">
        <v>191476.05</v>
      </c>
      <c r="J185">
        <v>163857.75</v>
      </c>
      <c r="K185">
        <v>573465.96</v>
      </c>
      <c r="N185" s="297">
        <v>4000</v>
      </c>
      <c r="P185" s="297">
        <v>86225</v>
      </c>
      <c r="Q185" s="297">
        <v>0</v>
      </c>
      <c r="U185">
        <v>-370901.6</v>
      </c>
      <c r="V185">
        <v>1898710.57</v>
      </c>
      <c r="W185" s="297">
        <v>1052087.3999999999</v>
      </c>
      <c r="X185" s="297">
        <v>64500</v>
      </c>
      <c r="Y185" s="297">
        <v>647.72</v>
      </c>
      <c r="AA185" s="297">
        <v>2269018.4</v>
      </c>
      <c r="AB185" s="297">
        <v>83800</v>
      </c>
      <c r="AC185">
        <v>2627336.4</v>
      </c>
      <c r="AD185">
        <v>1528</v>
      </c>
      <c r="AF185">
        <v>501028.34</v>
      </c>
      <c r="AG185">
        <v>104881.98</v>
      </c>
      <c r="AK185">
        <v>133268.4</v>
      </c>
      <c r="AM185" s="242">
        <f t="shared" si="17"/>
        <v>598895.86</v>
      </c>
      <c r="AN185" s="249">
        <f t="shared" si="18"/>
        <v>90225</v>
      </c>
      <c r="AO185" s="262">
        <f t="shared" si="19"/>
        <v>508670.86</v>
      </c>
      <c r="AP185" s="263">
        <f t="shared" si="20"/>
        <v>3470053.5199999996</v>
      </c>
      <c r="AQ185" s="263">
        <f t="shared" si="21"/>
        <v>3368043.1199999996</v>
      </c>
      <c r="AR185" s="244">
        <f t="shared" si="16"/>
        <v>102010.39999999991</v>
      </c>
    </row>
    <row r="186" spans="1:44" ht="14.4" thickBot="1" x14ac:dyDescent="0.3">
      <c r="A186" s="232" t="s">
        <v>321</v>
      </c>
      <c r="B186" s="232" t="s">
        <v>38</v>
      </c>
      <c r="C186" s="269">
        <v>4731</v>
      </c>
      <c r="D186" s="270" t="s">
        <v>971</v>
      </c>
      <c r="E186" t="s">
        <v>2748</v>
      </c>
      <c r="F186" s="297">
        <v>396826.67</v>
      </c>
      <c r="G186" s="297">
        <v>38679.42</v>
      </c>
      <c r="H186" s="297">
        <v>87759.95</v>
      </c>
      <c r="J186">
        <v>172643.32</v>
      </c>
      <c r="K186">
        <v>867930.69</v>
      </c>
      <c r="N186" s="297">
        <v>5500</v>
      </c>
      <c r="Q186" s="297">
        <v>0</v>
      </c>
      <c r="U186">
        <v>-1028566.92</v>
      </c>
      <c r="V186">
        <v>2242933.0699999998</v>
      </c>
      <c r="W186" s="297">
        <v>904334.75</v>
      </c>
      <c r="Y186" s="297">
        <v>580.36</v>
      </c>
      <c r="AA186" s="297">
        <v>1381967</v>
      </c>
      <c r="AB186" s="297">
        <v>777000</v>
      </c>
      <c r="AC186">
        <v>1711843</v>
      </c>
      <c r="AF186">
        <v>442463.29</v>
      </c>
      <c r="AG186">
        <v>128788.93</v>
      </c>
      <c r="AK186">
        <v>149683.81</v>
      </c>
      <c r="AM186" s="242">
        <f t="shared" si="17"/>
        <v>523266.04</v>
      </c>
      <c r="AN186" s="249">
        <f t="shared" si="18"/>
        <v>5500</v>
      </c>
      <c r="AO186" s="262">
        <f t="shared" si="19"/>
        <v>517766.04</v>
      </c>
      <c r="AP186" s="263">
        <f t="shared" si="20"/>
        <v>3063882.11</v>
      </c>
      <c r="AQ186" s="263">
        <f t="shared" si="21"/>
        <v>2432779.0300000003</v>
      </c>
      <c r="AR186" s="244">
        <f t="shared" si="16"/>
        <v>631103.07999999961</v>
      </c>
    </row>
    <row r="187" spans="1:44" ht="14.4" thickBot="1" x14ac:dyDescent="0.3">
      <c r="A187" s="232" t="s">
        <v>321</v>
      </c>
      <c r="B187" s="232" t="s">
        <v>38</v>
      </c>
      <c r="C187" s="269">
        <v>3338</v>
      </c>
      <c r="D187" s="270" t="s">
        <v>972</v>
      </c>
      <c r="E187" t="s">
        <v>2790</v>
      </c>
      <c r="F187" s="297">
        <v>395912.51</v>
      </c>
      <c r="G187" s="297">
        <v>42834.75</v>
      </c>
      <c r="H187" s="297">
        <v>235524.42</v>
      </c>
      <c r="J187">
        <v>436983.55</v>
      </c>
      <c r="K187">
        <v>383306.54</v>
      </c>
      <c r="N187" s="297">
        <v>11440</v>
      </c>
      <c r="Q187" s="297">
        <v>128.22</v>
      </c>
      <c r="U187">
        <v>-1540430.21</v>
      </c>
      <c r="V187">
        <v>3271789.71</v>
      </c>
      <c r="W187" s="297">
        <v>725131.01</v>
      </c>
      <c r="Y187" s="297">
        <v>452.15</v>
      </c>
      <c r="AA187" s="297">
        <v>1275158.8999999999</v>
      </c>
      <c r="AB187" s="297">
        <v>136800</v>
      </c>
      <c r="AC187">
        <v>1535102.9</v>
      </c>
      <c r="AD187">
        <v>2760</v>
      </c>
      <c r="AF187">
        <v>211882.85</v>
      </c>
      <c r="AG187">
        <v>247904.31</v>
      </c>
      <c r="AK187">
        <v>49938.95</v>
      </c>
      <c r="AM187" s="242">
        <f t="shared" si="17"/>
        <v>674271.68</v>
      </c>
      <c r="AN187" s="249">
        <f t="shared" si="18"/>
        <v>11568.22</v>
      </c>
      <c r="AO187" s="262">
        <f t="shared" si="19"/>
        <v>662703.46000000008</v>
      </c>
      <c r="AP187" s="263">
        <f t="shared" si="20"/>
        <v>2137542.06</v>
      </c>
      <c r="AQ187" s="263">
        <f t="shared" si="21"/>
        <v>2047589.01</v>
      </c>
      <c r="AR187" s="244">
        <f t="shared" si="16"/>
        <v>89953.050000000047</v>
      </c>
    </row>
    <row r="188" spans="1:44" s="268" customFormat="1" ht="14.4" thickBot="1" x14ac:dyDescent="0.3">
      <c r="A188" s="232" t="s">
        <v>321</v>
      </c>
      <c r="B188" s="232" t="s">
        <v>38</v>
      </c>
      <c r="C188" s="269">
        <v>6544</v>
      </c>
      <c r="D188" s="270" t="s">
        <v>973</v>
      </c>
      <c r="E188" t="s">
        <v>2799</v>
      </c>
      <c r="F188" s="297">
        <v>711189.3</v>
      </c>
      <c r="G188" s="297">
        <v>24770.98</v>
      </c>
      <c r="H188" s="297">
        <v>473507.95</v>
      </c>
      <c r="I188" s="297"/>
      <c r="J188">
        <v>1432521.48</v>
      </c>
      <c r="K188">
        <v>290721.36</v>
      </c>
      <c r="L188"/>
      <c r="M188"/>
      <c r="N188" s="297">
        <v>5325</v>
      </c>
      <c r="O188" s="297"/>
      <c r="P188" s="297"/>
      <c r="Q188" s="297">
        <v>0</v>
      </c>
      <c r="R188" s="297"/>
      <c r="S188"/>
      <c r="T188"/>
      <c r="U188">
        <v>-114514.92</v>
      </c>
      <c r="V188">
        <v>3600900</v>
      </c>
      <c r="W188" s="297">
        <v>1052766.55</v>
      </c>
      <c r="X188" s="297">
        <v>4045</v>
      </c>
      <c r="Y188" s="297">
        <v>1137.1600000000001</v>
      </c>
      <c r="Z188" s="297"/>
      <c r="AA188" s="297">
        <v>1409867.1</v>
      </c>
      <c r="AB188" s="297">
        <v>92000</v>
      </c>
      <c r="AC188">
        <v>1723040.1</v>
      </c>
      <c r="AD188">
        <v>1920</v>
      </c>
      <c r="AE188"/>
      <c r="AF188">
        <v>663836.19999999995</v>
      </c>
      <c r="AG188">
        <v>310413.64</v>
      </c>
      <c r="AH188"/>
      <c r="AI188"/>
      <c r="AJ188"/>
      <c r="AK188">
        <v>85722.5</v>
      </c>
      <c r="AL188"/>
      <c r="AM188" s="242">
        <f t="shared" si="17"/>
        <v>1209468.23</v>
      </c>
      <c r="AN188" s="249">
        <f t="shared" si="18"/>
        <v>5325</v>
      </c>
      <c r="AO188" s="262">
        <f t="shared" si="19"/>
        <v>1204143.23</v>
      </c>
      <c r="AP188" s="263">
        <f t="shared" si="20"/>
        <v>2559815.81</v>
      </c>
      <c r="AQ188" s="263">
        <f t="shared" si="21"/>
        <v>2784932.44</v>
      </c>
      <c r="AR188" s="244">
        <f t="shared" si="16"/>
        <v>-225116.62999999989</v>
      </c>
    </row>
    <row r="189" spans="1:44" ht="14.4" thickBot="1" x14ac:dyDescent="0.3">
      <c r="A189" s="232" t="s">
        <v>322</v>
      </c>
      <c r="B189" s="232" t="s">
        <v>39</v>
      </c>
      <c r="C189" s="269">
        <v>2511</v>
      </c>
      <c r="D189" s="270" t="s">
        <v>974</v>
      </c>
      <c r="E189" t="s">
        <v>2749</v>
      </c>
      <c r="F189" s="297">
        <v>307374.87</v>
      </c>
      <c r="G189" s="297">
        <v>2840</v>
      </c>
      <c r="H189" s="297">
        <v>116999.31</v>
      </c>
      <c r="J189">
        <v>638516.28</v>
      </c>
      <c r="K189">
        <v>88806.91</v>
      </c>
      <c r="O189" s="297">
        <v>3000</v>
      </c>
      <c r="Q189" s="297">
        <v>10778.6</v>
      </c>
      <c r="U189">
        <v>-1689132.53</v>
      </c>
      <c r="V189">
        <v>2938659.03</v>
      </c>
      <c r="W189" s="297">
        <v>1176355.75</v>
      </c>
      <c r="X189" s="297">
        <v>31020</v>
      </c>
      <c r="Y189" s="297">
        <v>623.24</v>
      </c>
      <c r="AA189" s="297">
        <v>732670.2</v>
      </c>
      <c r="AC189">
        <v>1162450.2</v>
      </c>
      <c r="AF189">
        <v>510949.2</v>
      </c>
      <c r="AG189">
        <v>66484.88</v>
      </c>
      <c r="AK189">
        <v>40412</v>
      </c>
      <c r="AM189" s="242">
        <f t="shared" si="17"/>
        <v>427214.18</v>
      </c>
      <c r="AN189" s="249">
        <f t="shared" si="18"/>
        <v>13778.6</v>
      </c>
      <c r="AO189" s="262">
        <f t="shared" si="19"/>
        <v>413435.58</v>
      </c>
      <c r="AP189" s="263">
        <f t="shared" si="20"/>
        <v>1940669.19</v>
      </c>
      <c r="AQ189" s="263">
        <f t="shared" si="21"/>
        <v>1780296.2799999998</v>
      </c>
      <c r="AR189" s="244">
        <f t="shared" si="16"/>
        <v>160372.91000000015</v>
      </c>
    </row>
    <row r="190" spans="1:44" ht="14.4" thickBot="1" x14ac:dyDescent="0.3">
      <c r="A190" s="232" t="s">
        <v>322</v>
      </c>
      <c r="B190" s="232" t="s">
        <v>39</v>
      </c>
      <c r="C190" s="269">
        <v>3129</v>
      </c>
      <c r="D190" s="270" t="s">
        <v>975</v>
      </c>
      <c r="E190" t="s">
        <v>2750</v>
      </c>
      <c r="F190" s="297">
        <v>423113.38</v>
      </c>
      <c r="G190" s="297">
        <v>0</v>
      </c>
      <c r="H190" s="297">
        <v>482070.75</v>
      </c>
      <c r="J190">
        <v>1665864.3</v>
      </c>
      <c r="K190">
        <v>689924.34</v>
      </c>
      <c r="N190" s="297">
        <v>4000</v>
      </c>
      <c r="Q190" s="297">
        <v>50.7</v>
      </c>
      <c r="U190">
        <v>2475812.37</v>
      </c>
      <c r="V190">
        <v>514242.15</v>
      </c>
      <c r="W190" s="297">
        <v>993466.31</v>
      </c>
      <c r="X190" s="297">
        <v>143500</v>
      </c>
      <c r="Z190" s="297">
        <v>336.52</v>
      </c>
      <c r="AA190" s="297">
        <v>1473501</v>
      </c>
      <c r="AB190" s="297">
        <v>75993.02</v>
      </c>
      <c r="AC190">
        <v>1858099.02</v>
      </c>
      <c r="AD190">
        <v>320</v>
      </c>
      <c r="AE190">
        <v>990</v>
      </c>
      <c r="AF190">
        <v>233313.42</v>
      </c>
      <c r="AG190">
        <v>94417.16</v>
      </c>
      <c r="AM190" s="242">
        <f t="shared" si="17"/>
        <v>905184.13</v>
      </c>
      <c r="AN190" s="249">
        <f t="shared" si="18"/>
        <v>4050.7</v>
      </c>
      <c r="AO190" s="262">
        <f t="shared" si="19"/>
        <v>901133.43</v>
      </c>
      <c r="AP190" s="263">
        <f t="shared" si="20"/>
        <v>2686796.85</v>
      </c>
      <c r="AQ190" s="263">
        <f t="shared" si="21"/>
        <v>2187139.6</v>
      </c>
      <c r="AR190" s="244">
        <f t="shared" si="16"/>
        <v>499657.25</v>
      </c>
    </row>
    <row r="191" spans="1:44" ht="14.4" thickBot="1" x14ac:dyDescent="0.3">
      <c r="A191" s="232" t="s">
        <v>322</v>
      </c>
      <c r="B191" s="232" t="s">
        <v>39</v>
      </c>
      <c r="C191" s="269">
        <v>5633</v>
      </c>
      <c r="D191" s="270" t="s">
        <v>976</v>
      </c>
      <c r="E191" t="s">
        <v>2751</v>
      </c>
      <c r="F191" s="297">
        <v>533642.89</v>
      </c>
      <c r="G191" s="297">
        <v>3788.42</v>
      </c>
      <c r="H191" s="297">
        <v>56191.13</v>
      </c>
      <c r="J191">
        <v>1975072.33</v>
      </c>
      <c r="K191">
        <v>481640.28</v>
      </c>
      <c r="N191" s="297">
        <v>0</v>
      </c>
      <c r="Q191" s="297">
        <v>285.38</v>
      </c>
      <c r="U191">
        <v>-28763.18</v>
      </c>
      <c r="V191">
        <v>2920045.89</v>
      </c>
      <c r="W191" s="297">
        <v>1474153.7</v>
      </c>
      <c r="X191" s="297">
        <v>393230</v>
      </c>
      <c r="Y191" s="297">
        <v>464.19</v>
      </c>
      <c r="AA191" s="297">
        <v>1610207.5</v>
      </c>
      <c r="AB191" s="297">
        <v>345600</v>
      </c>
      <c r="AC191">
        <v>2285812.5</v>
      </c>
      <c r="AD191">
        <v>6940</v>
      </c>
      <c r="AE191">
        <v>2584</v>
      </c>
      <c r="AF191">
        <v>754235.72</v>
      </c>
      <c r="AG191">
        <v>300336.21000000002</v>
      </c>
      <c r="AM191" s="242">
        <f t="shared" si="17"/>
        <v>593622.44000000006</v>
      </c>
      <c r="AN191" s="249">
        <f t="shared" si="18"/>
        <v>285.38</v>
      </c>
      <c r="AO191" s="262">
        <f t="shared" si="19"/>
        <v>593337.06000000006</v>
      </c>
      <c r="AP191" s="263">
        <f t="shared" si="20"/>
        <v>3823655.3899999997</v>
      </c>
      <c r="AQ191" s="263">
        <f t="shared" si="21"/>
        <v>3349908.4299999997</v>
      </c>
      <c r="AR191" s="244">
        <f t="shared" si="16"/>
        <v>473746.95999999996</v>
      </c>
    </row>
    <row r="192" spans="1:44" ht="14.4" thickBot="1" x14ac:dyDescent="0.3">
      <c r="A192" s="232" t="s">
        <v>322</v>
      </c>
      <c r="B192" s="232" t="s">
        <v>39</v>
      </c>
      <c r="C192" s="269">
        <v>1850</v>
      </c>
      <c r="D192" s="270" t="s">
        <v>977</v>
      </c>
      <c r="E192" t="s">
        <v>2752</v>
      </c>
      <c r="F192" s="297">
        <v>437780.68</v>
      </c>
      <c r="G192" s="297">
        <v>5236.41</v>
      </c>
      <c r="H192" s="297">
        <v>46779.96</v>
      </c>
      <c r="J192">
        <v>323581.65000000002</v>
      </c>
      <c r="K192">
        <v>296685.48</v>
      </c>
      <c r="N192" s="297">
        <v>4000</v>
      </c>
      <c r="Q192" s="297">
        <v>-47</v>
      </c>
      <c r="U192">
        <v>-1614215.01</v>
      </c>
      <c r="V192">
        <v>2662416.9900000002</v>
      </c>
      <c r="W192" s="297">
        <v>806308.05</v>
      </c>
      <c r="Y192" s="297">
        <v>2226.44</v>
      </c>
      <c r="AA192" s="297">
        <v>688887.5</v>
      </c>
      <c r="AB192" s="297">
        <v>7500</v>
      </c>
      <c r="AC192">
        <v>893131.5</v>
      </c>
      <c r="AF192">
        <v>247210.63</v>
      </c>
      <c r="AG192">
        <v>60663.96</v>
      </c>
      <c r="AK192">
        <v>18006.7</v>
      </c>
      <c r="AM192" s="242">
        <f t="shared" si="17"/>
        <v>489797.05</v>
      </c>
      <c r="AN192" s="249">
        <f t="shared" si="18"/>
        <v>3953</v>
      </c>
      <c r="AO192" s="262">
        <f t="shared" si="19"/>
        <v>485844.05</v>
      </c>
      <c r="AP192" s="263">
        <f t="shared" si="20"/>
        <v>1504921.99</v>
      </c>
      <c r="AQ192" s="263">
        <f t="shared" si="21"/>
        <v>1219012.7899999998</v>
      </c>
      <c r="AR192" s="244">
        <f t="shared" si="16"/>
        <v>285909.20000000019</v>
      </c>
    </row>
    <row r="193" spans="1:44" ht="14.4" thickBot="1" x14ac:dyDescent="0.3">
      <c r="A193" s="232" t="s">
        <v>322</v>
      </c>
      <c r="B193" s="232" t="s">
        <v>39</v>
      </c>
      <c r="C193" s="269">
        <v>3330</v>
      </c>
      <c r="D193" s="270" t="s">
        <v>978</v>
      </c>
      <c r="E193" t="s">
        <v>2753</v>
      </c>
      <c r="F193" s="297">
        <v>839339.11</v>
      </c>
      <c r="G193" s="297">
        <v>0</v>
      </c>
      <c r="H193" s="297">
        <v>35239.11</v>
      </c>
      <c r="J193">
        <v>154621.98000000001</v>
      </c>
      <c r="K193">
        <v>329521.14</v>
      </c>
      <c r="N193" s="297">
        <v>-49773.07</v>
      </c>
      <c r="Q193" s="297">
        <v>6510.27</v>
      </c>
      <c r="U193">
        <v>-1391960.82</v>
      </c>
      <c r="V193">
        <v>2577037.9500000002</v>
      </c>
      <c r="W193" s="297">
        <v>1113403.46</v>
      </c>
      <c r="Y193" s="297">
        <v>1186.25</v>
      </c>
      <c r="AA193" s="297">
        <v>273674</v>
      </c>
      <c r="AB193" s="297">
        <v>164670</v>
      </c>
      <c r="AC193">
        <v>754847</v>
      </c>
      <c r="AF193">
        <v>187503.61</v>
      </c>
      <c r="AG193">
        <v>12906.09</v>
      </c>
      <c r="AK193">
        <v>117860</v>
      </c>
      <c r="AM193" s="242">
        <f t="shared" si="17"/>
        <v>874578.22</v>
      </c>
      <c r="AN193" s="249">
        <f t="shared" si="18"/>
        <v>-43262.8</v>
      </c>
      <c r="AO193" s="262">
        <f t="shared" si="19"/>
        <v>917841.02</v>
      </c>
      <c r="AP193" s="263">
        <f t="shared" si="20"/>
        <v>1552933.71</v>
      </c>
      <c r="AQ193" s="263">
        <f t="shared" si="21"/>
        <v>1073116.7</v>
      </c>
      <c r="AR193" s="244">
        <f t="shared" si="16"/>
        <v>479817.01</v>
      </c>
    </row>
    <row r="194" spans="1:44" ht="14.4" thickBot="1" x14ac:dyDescent="0.3">
      <c r="A194" s="232" t="s">
        <v>330</v>
      </c>
      <c r="B194" s="232" t="s">
        <v>40</v>
      </c>
      <c r="C194" s="269">
        <v>3397</v>
      </c>
      <c r="D194" s="270" t="s">
        <v>979</v>
      </c>
      <c r="E194" t="s">
        <v>2754</v>
      </c>
      <c r="F194" s="297">
        <v>1126717.05</v>
      </c>
      <c r="G194" s="297">
        <v>88662</v>
      </c>
      <c r="H194" s="297">
        <v>100759.32</v>
      </c>
      <c r="J194">
        <v>320667.69</v>
      </c>
      <c r="K194">
        <v>365083.78</v>
      </c>
      <c r="Q194" s="297">
        <v>263.35000000000002</v>
      </c>
      <c r="U194">
        <v>-1134062.27</v>
      </c>
      <c r="V194">
        <v>2987149.95</v>
      </c>
      <c r="W194" s="297">
        <v>1218077.53</v>
      </c>
      <c r="X194" s="297">
        <v>172810</v>
      </c>
      <c r="Y194" s="297">
        <v>1145.46</v>
      </c>
      <c r="AA194" s="297">
        <v>640880</v>
      </c>
      <c r="AB194" s="297">
        <v>48000</v>
      </c>
      <c r="AC194">
        <v>914786</v>
      </c>
      <c r="AD194">
        <v>32740</v>
      </c>
      <c r="AF194">
        <v>339631.2</v>
      </c>
      <c r="AG194">
        <v>256306.98</v>
      </c>
      <c r="AM194" s="242">
        <f t="shared" si="17"/>
        <v>1316138.3700000001</v>
      </c>
      <c r="AN194" s="249">
        <f t="shared" si="18"/>
        <v>263.35000000000002</v>
      </c>
      <c r="AO194" s="262">
        <f t="shared" si="19"/>
        <v>1315875.02</v>
      </c>
      <c r="AP194" s="263">
        <f t="shared" si="20"/>
        <v>2080912.99</v>
      </c>
      <c r="AQ194" s="263">
        <f t="shared" si="21"/>
        <v>1543464.18</v>
      </c>
      <c r="AR194" s="244">
        <f t="shared" si="16"/>
        <v>537448.81000000006</v>
      </c>
    </row>
    <row r="195" spans="1:44" ht="14.4" thickBot="1" x14ac:dyDescent="0.3">
      <c r="A195" s="232" t="s">
        <v>330</v>
      </c>
      <c r="B195" s="232" t="s">
        <v>40</v>
      </c>
      <c r="C195" s="269">
        <v>2599</v>
      </c>
      <c r="D195" s="270" t="s">
        <v>980</v>
      </c>
      <c r="E195" t="s">
        <v>2755</v>
      </c>
      <c r="F195" s="297">
        <v>580136.53</v>
      </c>
      <c r="G195" s="297">
        <v>68502.06</v>
      </c>
      <c r="H195" s="297">
        <v>25300</v>
      </c>
      <c r="J195">
        <v>3277689.55</v>
      </c>
      <c r="K195">
        <v>561377.17000000004</v>
      </c>
      <c r="N195" s="297">
        <v>0</v>
      </c>
      <c r="Q195" s="297">
        <v>13550</v>
      </c>
      <c r="U195">
        <v>1336257.1499999999</v>
      </c>
      <c r="V195">
        <v>2987149.95</v>
      </c>
      <c r="W195" s="297">
        <v>1406113.12</v>
      </c>
      <c r="X195" s="297">
        <v>45000</v>
      </c>
      <c r="Y195" s="297">
        <v>789.72</v>
      </c>
      <c r="AA195" s="297">
        <v>1485440</v>
      </c>
      <c r="AB195" s="297">
        <v>49600</v>
      </c>
      <c r="AC195">
        <v>1680378</v>
      </c>
      <c r="AF195">
        <v>765849.37</v>
      </c>
      <c r="AG195">
        <v>4724.72</v>
      </c>
      <c r="AK195">
        <v>4602.54</v>
      </c>
      <c r="AM195" s="242">
        <f t="shared" si="17"/>
        <v>673938.59000000008</v>
      </c>
      <c r="AN195" s="249">
        <f t="shared" si="18"/>
        <v>13550</v>
      </c>
      <c r="AO195" s="262">
        <f t="shared" si="19"/>
        <v>660388.59000000008</v>
      </c>
      <c r="AP195" s="263">
        <f t="shared" si="20"/>
        <v>2986942.84</v>
      </c>
      <c r="AQ195" s="263">
        <f t="shared" si="21"/>
        <v>2455554.6300000004</v>
      </c>
      <c r="AR195" s="244">
        <f t="shared" si="16"/>
        <v>531388.2099999995</v>
      </c>
    </row>
    <row r="196" spans="1:44" ht="14.4" thickBot="1" x14ac:dyDescent="0.3">
      <c r="A196" s="232" t="s">
        <v>330</v>
      </c>
      <c r="B196" s="232" t="s">
        <v>40</v>
      </c>
      <c r="C196" s="269">
        <v>3184</v>
      </c>
      <c r="D196" s="270" t="s">
        <v>981</v>
      </c>
      <c r="E196" t="s">
        <v>2756</v>
      </c>
      <c r="F196" s="297">
        <v>863802.32</v>
      </c>
      <c r="G196" s="297">
        <v>7800</v>
      </c>
      <c r="H196" s="297">
        <v>65607.75</v>
      </c>
      <c r="J196">
        <v>434176.82</v>
      </c>
      <c r="K196">
        <v>350892.85</v>
      </c>
      <c r="N196" s="297">
        <v>0</v>
      </c>
      <c r="Q196" s="297">
        <v>196.26</v>
      </c>
      <c r="U196">
        <v>-429932.22</v>
      </c>
      <c r="V196">
        <v>2090614.96</v>
      </c>
      <c r="W196" s="297">
        <v>1283154.67</v>
      </c>
      <c r="X196" s="297">
        <v>59000</v>
      </c>
      <c r="Y196" s="297">
        <v>1112.8499999999999</v>
      </c>
      <c r="AA196" s="297">
        <v>1190149</v>
      </c>
      <c r="AB196" s="297">
        <v>43600</v>
      </c>
      <c r="AC196">
        <v>1354995</v>
      </c>
      <c r="AD196">
        <v>8160</v>
      </c>
      <c r="AF196">
        <v>715007.65</v>
      </c>
      <c r="AG196">
        <v>157834.13</v>
      </c>
      <c r="AK196">
        <v>1893</v>
      </c>
      <c r="AM196" s="242">
        <f t="shared" si="17"/>
        <v>937210.07</v>
      </c>
      <c r="AN196" s="249">
        <f t="shared" si="18"/>
        <v>196.26</v>
      </c>
      <c r="AO196" s="262">
        <f t="shared" si="19"/>
        <v>937013.80999999994</v>
      </c>
      <c r="AP196" s="263">
        <f t="shared" si="20"/>
        <v>2577016.52</v>
      </c>
      <c r="AQ196" s="263">
        <f t="shared" si="21"/>
        <v>2237889.7799999998</v>
      </c>
      <c r="AR196" s="244">
        <f t="shared" ref="AR196:AR219" si="22">AP196-AQ196</f>
        <v>339126.74000000022</v>
      </c>
    </row>
    <row r="197" spans="1:44" ht="14.4" thickBot="1" x14ac:dyDescent="0.3">
      <c r="A197" s="232" t="s">
        <v>330</v>
      </c>
      <c r="B197" s="232" t="s">
        <v>40</v>
      </c>
      <c r="C197" s="269">
        <v>4760</v>
      </c>
      <c r="D197" s="270" t="s">
        <v>982</v>
      </c>
      <c r="E197" t="s">
        <v>2757</v>
      </c>
      <c r="F197" s="297">
        <v>1149994.49</v>
      </c>
      <c r="G197" s="297">
        <v>553131.96</v>
      </c>
      <c r="H197" s="297">
        <v>41368.959999999999</v>
      </c>
      <c r="J197">
        <v>610497.49</v>
      </c>
      <c r="K197">
        <v>598694.23</v>
      </c>
      <c r="P197" s="297">
        <v>109</v>
      </c>
      <c r="Q197" s="297">
        <v>-278.75</v>
      </c>
      <c r="U197">
        <v>1645297.93</v>
      </c>
      <c r="V197">
        <v>433496.95</v>
      </c>
      <c r="W197" s="297">
        <v>3083468.74</v>
      </c>
      <c r="X197" s="297">
        <v>385000</v>
      </c>
      <c r="Y197" s="297">
        <v>968.6</v>
      </c>
      <c r="AB197" s="297">
        <v>54800</v>
      </c>
      <c r="AC197">
        <v>1569391</v>
      </c>
      <c r="AD197">
        <v>600</v>
      </c>
      <c r="AF197">
        <v>542696.27</v>
      </c>
      <c r="AG197">
        <v>182482</v>
      </c>
      <c r="AK197">
        <v>70000</v>
      </c>
      <c r="AM197" s="242">
        <f t="shared" si="17"/>
        <v>1744495.41</v>
      </c>
      <c r="AN197" s="249">
        <f t="shared" si="18"/>
        <v>-169.75</v>
      </c>
      <c r="AO197" s="262">
        <f t="shared" si="19"/>
        <v>1744665.16</v>
      </c>
      <c r="AP197" s="263">
        <f t="shared" si="20"/>
        <v>3524237.3400000003</v>
      </c>
      <c r="AQ197" s="263">
        <f t="shared" si="21"/>
        <v>2365169.27</v>
      </c>
      <c r="AR197" s="244">
        <f t="shared" si="22"/>
        <v>1159068.0700000003</v>
      </c>
    </row>
    <row r="198" spans="1:44" ht="14.4" thickBot="1" x14ac:dyDescent="0.3">
      <c r="A198" s="232" t="s">
        <v>333</v>
      </c>
      <c r="B198" s="232" t="s">
        <v>41</v>
      </c>
      <c r="C198" s="269">
        <v>3288</v>
      </c>
      <c r="D198" s="270" t="s">
        <v>983</v>
      </c>
      <c r="E198" t="s">
        <v>2758</v>
      </c>
      <c r="F198" s="297">
        <v>1239970.1399999999</v>
      </c>
      <c r="G198" s="297">
        <v>0</v>
      </c>
      <c r="H198" s="297">
        <v>93047.1</v>
      </c>
      <c r="I198" s="297">
        <v>0</v>
      </c>
      <c r="J198">
        <v>74213.070000000007</v>
      </c>
      <c r="K198">
        <v>999246.44</v>
      </c>
      <c r="L198">
        <v>0</v>
      </c>
      <c r="M198">
        <v>0</v>
      </c>
      <c r="N198" s="297">
        <v>3500</v>
      </c>
      <c r="O198" s="297">
        <v>0</v>
      </c>
      <c r="P198" s="297">
        <v>0</v>
      </c>
      <c r="Q198" s="297">
        <v>305</v>
      </c>
      <c r="R198" s="297">
        <v>0</v>
      </c>
      <c r="S198">
        <v>0</v>
      </c>
      <c r="T198">
        <v>-8100056.1100000003</v>
      </c>
      <c r="U198">
        <v>5472626.5199999996</v>
      </c>
      <c r="V198">
        <v>4047651.72</v>
      </c>
      <c r="W198" s="297">
        <v>2166822.87</v>
      </c>
      <c r="X198" s="297">
        <v>249750</v>
      </c>
      <c r="Y198" s="297">
        <v>912.92</v>
      </c>
      <c r="AA198" s="297">
        <v>295500</v>
      </c>
      <c r="AC198">
        <v>790515</v>
      </c>
      <c r="AD198">
        <v>6384</v>
      </c>
      <c r="AF198">
        <v>448206.47</v>
      </c>
      <c r="AG198">
        <v>167668.70000000001</v>
      </c>
      <c r="AK198">
        <v>3000</v>
      </c>
      <c r="AM198" s="242">
        <f t="shared" si="17"/>
        <v>1333017.24</v>
      </c>
      <c r="AN198" s="249">
        <f t="shared" si="18"/>
        <v>3805</v>
      </c>
      <c r="AO198" s="262">
        <f t="shared" si="19"/>
        <v>1329212.24</v>
      </c>
      <c r="AP198" s="263">
        <f t="shared" si="20"/>
        <v>2712985.79</v>
      </c>
      <c r="AQ198" s="263">
        <f t="shared" si="21"/>
        <v>1415774.17</v>
      </c>
      <c r="AR198" s="244">
        <f t="shared" si="22"/>
        <v>1297211.6200000001</v>
      </c>
    </row>
    <row r="199" spans="1:44" ht="14.4" thickBot="1" x14ac:dyDescent="0.3">
      <c r="A199" s="232" t="s">
        <v>333</v>
      </c>
      <c r="B199" s="232" t="s">
        <v>41</v>
      </c>
      <c r="C199" s="269">
        <v>2561</v>
      </c>
      <c r="D199" s="270" t="s">
        <v>984</v>
      </c>
      <c r="E199" t="s">
        <v>2759</v>
      </c>
      <c r="F199" s="297">
        <v>1001311.28</v>
      </c>
      <c r="G199" s="297">
        <v>32180</v>
      </c>
      <c r="H199" s="297">
        <v>240858.89</v>
      </c>
      <c r="J199">
        <v>652402.34</v>
      </c>
      <c r="K199">
        <v>133638.62</v>
      </c>
      <c r="N199" s="297">
        <v>8900</v>
      </c>
      <c r="Q199" s="297">
        <v>3362</v>
      </c>
      <c r="T199">
        <v>327749.2</v>
      </c>
      <c r="U199">
        <v>286684.55</v>
      </c>
      <c r="V199">
        <v>769808.6</v>
      </c>
      <c r="W199" s="297">
        <v>1457058.21</v>
      </c>
      <c r="X199" s="297">
        <v>186063</v>
      </c>
      <c r="AA199" s="297">
        <v>702484.3</v>
      </c>
      <c r="AB199" s="297">
        <v>31200</v>
      </c>
      <c r="AC199">
        <v>946263.3</v>
      </c>
      <c r="AE199">
        <v>8800</v>
      </c>
      <c r="AF199">
        <v>362360.43</v>
      </c>
      <c r="AG199">
        <v>84745</v>
      </c>
      <c r="AM199" s="242">
        <f t="shared" si="17"/>
        <v>1274350.17</v>
      </c>
      <c r="AN199" s="249">
        <f t="shared" si="18"/>
        <v>12262</v>
      </c>
      <c r="AO199" s="262">
        <f t="shared" si="19"/>
        <v>1262088.17</v>
      </c>
      <c r="AP199" s="263">
        <f t="shared" si="20"/>
        <v>2376805.5099999998</v>
      </c>
      <c r="AQ199" s="263">
        <f t="shared" si="21"/>
        <v>1402168.73</v>
      </c>
      <c r="AR199" s="244">
        <f t="shared" si="22"/>
        <v>974636.7799999998</v>
      </c>
    </row>
    <row r="200" spans="1:44" ht="14.4" thickBot="1" x14ac:dyDescent="0.3">
      <c r="A200" s="232" t="s">
        <v>333</v>
      </c>
      <c r="B200" s="232" t="s">
        <v>41</v>
      </c>
      <c r="C200" s="269">
        <v>3118</v>
      </c>
      <c r="D200" s="270" t="s">
        <v>985</v>
      </c>
      <c r="E200" t="s">
        <v>2760</v>
      </c>
      <c r="F200" s="297">
        <v>1002575.06</v>
      </c>
      <c r="G200" s="297">
        <v>33000</v>
      </c>
      <c r="H200" s="297">
        <v>44009.919999999998</v>
      </c>
      <c r="J200">
        <v>1611661.18</v>
      </c>
      <c r="K200">
        <v>231089.66</v>
      </c>
      <c r="N200" s="297">
        <v>35500</v>
      </c>
      <c r="P200" s="297">
        <v>57679</v>
      </c>
      <c r="Q200" s="297">
        <v>-2648</v>
      </c>
      <c r="U200">
        <v>1037012.25</v>
      </c>
      <c r="V200">
        <v>1268762.8700000001</v>
      </c>
      <c r="W200" s="297">
        <v>1804936.79</v>
      </c>
      <c r="X200" s="297">
        <v>801.88</v>
      </c>
      <c r="Z200" s="297">
        <v>780640</v>
      </c>
      <c r="AA200" s="297">
        <v>37632</v>
      </c>
      <c r="AC200">
        <v>399590</v>
      </c>
      <c r="AE200">
        <v>16205</v>
      </c>
      <c r="AF200">
        <v>669989.54</v>
      </c>
      <c r="AG200">
        <v>111009.79</v>
      </c>
      <c r="AM200" s="242">
        <f t="shared" si="17"/>
        <v>1079584.98</v>
      </c>
      <c r="AN200" s="249">
        <f t="shared" si="18"/>
        <v>90531</v>
      </c>
      <c r="AO200" s="262">
        <f t="shared" si="19"/>
        <v>989053.98</v>
      </c>
      <c r="AP200" s="263">
        <f t="shared" si="20"/>
        <v>2624010.67</v>
      </c>
      <c r="AQ200" s="263">
        <f t="shared" si="21"/>
        <v>1196794.33</v>
      </c>
      <c r="AR200" s="244">
        <f t="shared" si="22"/>
        <v>1427216.3399999999</v>
      </c>
    </row>
    <row r="201" spans="1:44" ht="14.4" thickBot="1" x14ac:dyDescent="0.3">
      <c r="A201" s="232" t="s">
        <v>333</v>
      </c>
      <c r="B201" s="232" t="s">
        <v>41</v>
      </c>
      <c r="C201" s="269">
        <v>1408</v>
      </c>
      <c r="D201" s="270" t="s">
        <v>986</v>
      </c>
      <c r="E201" t="s">
        <v>2761</v>
      </c>
      <c r="F201" s="297">
        <v>464898.22</v>
      </c>
      <c r="G201" s="297">
        <v>28101.3</v>
      </c>
      <c r="H201" s="297">
        <v>36967.39</v>
      </c>
      <c r="J201">
        <v>696693.22</v>
      </c>
      <c r="K201">
        <v>179441.23</v>
      </c>
      <c r="N201" s="297">
        <v>3500</v>
      </c>
      <c r="Q201" s="297">
        <v>0</v>
      </c>
      <c r="U201">
        <v>-1382014.75</v>
      </c>
      <c r="V201">
        <v>2464354.4300000002</v>
      </c>
      <c r="W201" s="297">
        <v>946187.32</v>
      </c>
      <c r="Y201" s="297">
        <v>304.14</v>
      </c>
      <c r="AA201" s="297">
        <v>341440</v>
      </c>
      <c r="AC201">
        <v>519565</v>
      </c>
      <c r="AD201">
        <v>320</v>
      </c>
      <c r="AE201">
        <v>1944</v>
      </c>
      <c r="AF201">
        <v>189102.39</v>
      </c>
      <c r="AG201">
        <v>125738.39</v>
      </c>
      <c r="AM201" s="242">
        <f t="shared" si="17"/>
        <v>529966.90999999992</v>
      </c>
      <c r="AN201" s="249">
        <f t="shared" si="18"/>
        <v>3500</v>
      </c>
      <c r="AO201" s="262">
        <f t="shared" si="19"/>
        <v>526466.90999999992</v>
      </c>
      <c r="AP201" s="263">
        <f t="shared" si="20"/>
        <v>1287931.46</v>
      </c>
      <c r="AQ201" s="263">
        <f t="shared" si="21"/>
        <v>836669.78</v>
      </c>
      <c r="AR201" s="244">
        <f t="shared" si="22"/>
        <v>451261.67999999993</v>
      </c>
    </row>
    <row r="202" spans="1:44" ht="14.4" thickBot="1" x14ac:dyDescent="0.3">
      <c r="A202" s="232" t="s">
        <v>333</v>
      </c>
      <c r="B202" s="232" t="s">
        <v>41</v>
      </c>
      <c r="C202" s="269">
        <v>1888</v>
      </c>
      <c r="D202" s="270" t="s">
        <v>987</v>
      </c>
      <c r="E202" t="s">
        <v>2762</v>
      </c>
      <c r="F202" s="297">
        <v>1123671.46</v>
      </c>
      <c r="G202" s="297">
        <v>3480</v>
      </c>
      <c r="H202" s="297">
        <v>129323.85</v>
      </c>
      <c r="J202">
        <v>1108448.79</v>
      </c>
      <c r="K202">
        <v>-40963.75</v>
      </c>
      <c r="N202" s="297">
        <v>-3420</v>
      </c>
      <c r="Q202" s="297">
        <v>-583</v>
      </c>
      <c r="T202">
        <v>-759421.69</v>
      </c>
      <c r="U202">
        <v>800763.73</v>
      </c>
      <c r="W202" s="297">
        <v>1236828.82</v>
      </c>
      <c r="Z202" s="297">
        <v>1036160</v>
      </c>
      <c r="AA202" s="297">
        <v>37272</v>
      </c>
      <c r="AC202">
        <v>278747</v>
      </c>
      <c r="AE202">
        <v>1136</v>
      </c>
      <c r="AF202">
        <v>271859.37</v>
      </c>
      <c r="AG202">
        <v>94394.16</v>
      </c>
      <c r="AM202" s="242">
        <f t="shared" si="17"/>
        <v>1256475.31</v>
      </c>
      <c r="AN202" s="249">
        <f t="shared" si="18"/>
        <v>-4003</v>
      </c>
      <c r="AO202" s="262">
        <f t="shared" si="19"/>
        <v>1260478.31</v>
      </c>
      <c r="AP202" s="263">
        <f t="shared" si="20"/>
        <v>2310260.8200000003</v>
      </c>
      <c r="AQ202" s="263">
        <f t="shared" si="21"/>
        <v>646136.53</v>
      </c>
      <c r="AR202" s="244">
        <f t="shared" si="22"/>
        <v>1664124.2900000003</v>
      </c>
    </row>
    <row r="203" spans="1:44" ht="14.4" thickBot="1" x14ac:dyDescent="0.3">
      <c r="A203" s="232" t="s">
        <v>333</v>
      </c>
      <c r="B203" s="232" t="s">
        <v>41</v>
      </c>
      <c r="C203" s="269">
        <v>1058</v>
      </c>
      <c r="D203" s="270" t="s">
        <v>988</v>
      </c>
      <c r="E203" t="s">
        <v>2763</v>
      </c>
      <c r="F203" s="297">
        <v>901198.18</v>
      </c>
      <c r="G203" s="297">
        <v>1900</v>
      </c>
      <c r="H203" s="297">
        <v>4679.95</v>
      </c>
      <c r="J203">
        <v>209572.42</v>
      </c>
      <c r="K203">
        <v>259793</v>
      </c>
      <c r="N203" s="297">
        <v>8000</v>
      </c>
      <c r="Q203" s="297">
        <v>0</v>
      </c>
      <c r="U203">
        <v>-1603002.45</v>
      </c>
      <c r="V203">
        <v>2328715.77</v>
      </c>
      <c r="W203" s="297">
        <v>994806.3</v>
      </c>
      <c r="X203" s="297">
        <v>344600</v>
      </c>
      <c r="Y203" s="297">
        <v>583.21</v>
      </c>
      <c r="AA203" s="297">
        <v>834960</v>
      </c>
      <c r="AC203">
        <v>894596</v>
      </c>
      <c r="AD203">
        <v>480</v>
      </c>
      <c r="AE203">
        <v>21892</v>
      </c>
      <c r="AF203">
        <v>303213.3</v>
      </c>
      <c r="AG203">
        <v>54600.62</v>
      </c>
      <c r="AM203" s="242">
        <f t="shared" ref="AM203:AM219" si="23">SUM(F203:I203)</f>
        <v>907778.13</v>
      </c>
      <c r="AN203" s="249">
        <f t="shared" ref="AN203:AN219" si="24">SUM(N203:R203)</f>
        <v>8000</v>
      </c>
      <c r="AO203" s="262">
        <f t="shared" ref="AO203:AO219" si="25">AM203-AN203</f>
        <v>899778.13</v>
      </c>
      <c r="AP203" s="263">
        <f t="shared" ref="AP203:AP219" si="26">SUM(W203:AB203)</f>
        <v>2174949.5099999998</v>
      </c>
      <c r="AQ203" s="263">
        <f t="shared" ref="AQ203:AQ219" si="27">SUM(AC203:AL203)</f>
        <v>1274781.9200000002</v>
      </c>
      <c r="AR203" s="244">
        <f t="shared" si="22"/>
        <v>900167.58999999962</v>
      </c>
    </row>
    <row r="204" spans="1:44" ht="14.4" thickBot="1" x14ac:dyDescent="0.3">
      <c r="A204" s="232" t="s">
        <v>333</v>
      </c>
      <c r="B204" s="232" t="s">
        <v>41</v>
      </c>
      <c r="C204" s="269">
        <v>3487</v>
      </c>
      <c r="D204" s="270" t="s">
        <v>989</v>
      </c>
      <c r="E204" t="s">
        <v>2764</v>
      </c>
      <c r="F204" s="297">
        <v>1911590.92</v>
      </c>
      <c r="G204" s="297">
        <v>0</v>
      </c>
      <c r="H204" s="297">
        <v>133340.53</v>
      </c>
      <c r="J204">
        <v>2243446.16</v>
      </c>
      <c r="K204">
        <v>280952.65999999997</v>
      </c>
      <c r="Q204" s="297">
        <v>0</v>
      </c>
      <c r="U204">
        <v>-559766.5</v>
      </c>
      <c r="V204">
        <v>4119895.74</v>
      </c>
      <c r="W204" s="297">
        <v>1509501.71</v>
      </c>
      <c r="X204" s="297">
        <v>285237</v>
      </c>
      <c r="Y204" s="297">
        <v>1402.31</v>
      </c>
      <c r="AA204" s="297">
        <v>842210.4</v>
      </c>
      <c r="AB204" s="297">
        <v>108350</v>
      </c>
      <c r="AC204">
        <v>1190274.3999999999</v>
      </c>
      <c r="AE204">
        <v>4000</v>
      </c>
      <c r="AF204">
        <v>266656.15000000002</v>
      </c>
      <c r="AG204">
        <v>54639.839999999997</v>
      </c>
      <c r="AM204" s="242">
        <f t="shared" si="23"/>
        <v>2044931.45</v>
      </c>
      <c r="AN204" s="249">
        <f t="shared" si="24"/>
        <v>0</v>
      </c>
      <c r="AO204" s="262">
        <f t="shared" si="25"/>
        <v>2044931.45</v>
      </c>
      <c r="AP204" s="263">
        <f t="shared" si="26"/>
        <v>2746701.42</v>
      </c>
      <c r="AQ204" s="263">
        <f t="shared" si="27"/>
        <v>1515570.39</v>
      </c>
      <c r="AR204" s="244">
        <f t="shared" si="22"/>
        <v>1231131.03</v>
      </c>
    </row>
    <row r="205" spans="1:44" ht="14.4" thickBot="1" x14ac:dyDescent="0.3">
      <c r="A205" s="232" t="s">
        <v>333</v>
      </c>
      <c r="B205" s="232" t="s">
        <v>41</v>
      </c>
      <c r="C205" s="233">
        <v>2685</v>
      </c>
      <c r="D205" s="234" t="s">
        <v>990</v>
      </c>
      <c r="E205" t="s">
        <v>2788</v>
      </c>
      <c r="F205" s="297">
        <v>1359696.51</v>
      </c>
      <c r="G205" s="297">
        <v>0</v>
      </c>
      <c r="H205" s="297">
        <v>285288.82</v>
      </c>
      <c r="J205">
        <v>399520.59</v>
      </c>
      <c r="K205">
        <v>-47782.67</v>
      </c>
      <c r="N205" s="297">
        <v>36129</v>
      </c>
      <c r="Q205" s="297">
        <v>354</v>
      </c>
      <c r="U205">
        <v>-1682110.43</v>
      </c>
      <c r="V205">
        <v>2992215.82</v>
      </c>
      <c r="W205" s="297">
        <v>1246245.26</v>
      </c>
      <c r="X205" s="297">
        <v>200665</v>
      </c>
      <c r="Y205" s="297">
        <v>3169.15</v>
      </c>
      <c r="AA205" s="297">
        <v>1057362</v>
      </c>
      <c r="AC205">
        <v>1280634</v>
      </c>
      <c r="AD205">
        <v>1040</v>
      </c>
      <c r="AE205">
        <v>16800</v>
      </c>
      <c r="AF205">
        <v>84393.33</v>
      </c>
      <c r="AG205">
        <v>164839.22</v>
      </c>
      <c r="AM205" s="242">
        <f t="shared" si="23"/>
        <v>1644985.33</v>
      </c>
      <c r="AN205" s="249">
        <f t="shared" si="24"/>
        <v>36483</v>
      </c>
      <c r="AO205" s="262">
        <f t="shared" si="25"/>
        <v>1608502.33</v>
      </c>
      <c r="AP205" s="263">
        <f t="shared" si="26"/>
        <v>2507441.41</v>
      </c>
      <c r="AQ205" s="263">
        <f t="shared" si="27"/>
        <v>1547706.55</v>
      </c>
      <c r="AR205" s="244">
        <f t="shared" si="22"/>
        <v>959734.8600000001</v>
      </c>
    </row>
    <row r="206" spans="1:44" s="253" customFormat="1" ht="14.4" thickBot="1" x14ac:dyDescent="0.3">
      <c r="A206" s="235" t="s">
        <v>333</v>
      </c>
      <c r="B206" s="235" t="s">
        <v>41</v>
      </c>
      <c r="C206" s="236">
        <v>996</v>
      </c>
      <c r="D206" s="237" t="s">
        <v>991</v>
      </c>
      <c r="E206" t="s">
        <v>2800</v>
      </c>
      <c r="F206" s="297">
        <v>627521.78</v>
      </c>
      <c r="G206" s="297">
        <v>31297.5</v>
      </c>
      <c r="H206" s="297">
        <v>173508.84</v>
      </c>
      <c r="I206" s="297"/>
      <c r="J206">
        <v>1073003.49</v>
      </c>
      <c r="K206">
        <v>200669.87</v>
      </c>
      <c r="L206"/>
      <c r="M206"/>
      <c r="N206" s="297">
        <v>0</v>
      </c>
      <c r="O206" s="297"/>
      <c r="P206" s="297"/>
      <c r="Q206" s="297"/>
      <c r="R206" s="297"/>
      <c r="S206"/>
      <c r="T206"/>
      <c r="U206">
        <v>751825.18</v>
      </c>
      <c r="V206">
        <v>889745.48</v>
      </c>
      <c r="W206" s="297">
        <v>1065327.4099999999</v>
      </c>
      <c r="X206" s="297"/>
      <c r="Y206" s="297"/>
      <c r="Z206" s="297"/>
      <c r="AA206" s="297"/>
      <c r="AB206" s="297">
        <v>337.55</v>
      </c>
      <c r="AC206">
        <v>74639</v>
      </c>
      <c r="AD206">
        <v>160</v>
      </c>
      <c r="AE206">
        <v>1000</v>
      </c>
      <c r="AF206">
        <v>274110.7</v>
      </c>
      <c r="AG206">
        <v>21748.13</v>
      </c>
      <c r="AH206"/>
      <c r="AI206"/>
      <c r="AJ206"/>
      <c r="AK206"/>
      <c r="AL206"/>
      <c r="AM206" s="242">
        <f t="shared" si="23"/>
        <v>832328.12</v>
      </c>
      <c r="AN206" s="249">
        <f t="shared" si="24"/>
        <v>0</v>
      </c>
      <c r="AO206" s="262">
        <f t="shared" si="25"/>
        <v>832328.12</v>
      </c>
      <c r="AP206" s="263">
        <f t="shared" si="26"/>
        <v>1065664.96</v>
      </c>
      <c r="AQ206" s="263">
        <f t="shared" si="27"/>
        <v>371657.83</v>
      </c>
      <c r="AR206" s="244">
        <f t="shared" si="22"/>
        <v>694007.12999999989</v>
      </c>
    </row>
    <row r="207" spans="1:44" ht="14.4" thickBot="1" x14ac:dyDescent="0.3">
      <c r="A207" s="232" t="s">
        <v>27</v>
      </c>
      <c r="B207" s="232" t="s">
        <v>28</v>
      </c>
      <c r="C207" s="233">
        <v>3443</v>
      </c>
      <c r="D207" s="234" t="s">
        <v>992</v>
      </c>
      <c r="E207" t="s">
        <v>2765</v>
      </c>
      <c r="F207" s="297">
        <v>878095.57</v>
      </c>
      <c r="G207" s="297">
        <v>25901</v>
      </c>
      <c r="H207" s="297">
        <v>63993.18</v>
      </c>
      <c r="J207">
        <v>1705333.67</v>
      </c>
      <c r="K207">
        <v>230404.82</v>
      </c>
      <c r="Q207" s="297">
        <v>0</v>
      </c>
      <c r="U207">
        <v>1859638.48</v>
      </c>
      <c r="V207">
        <v>574807.30000000005</v>
      </c>
      <c r="W207" s="297">
        <v>1730295.07</v>
      </c>
      <c r="Y207" s="297">
        <v>692.02</v>
      </c>
      <c r="AA207" s="297">
        <v>1327109.8999999999</v>
      </c>
      <c r="AB207" s="297">
        <v>109667.84</v>
      </c>
      <c r="AC207">
        <v>1578646.74</v>
      </c>
      <c r="AD207">
        <v>7700</v>
      </c>
      <c r="AF207">
        <v>348919.81</v>
      </c>
      <c r="AG207">
        <v>200147.7</v>
      </c>
      <c r="AK207">
        <v>287767</v>
      </c>
      <c r="AM207" s="242">
        <f t="shared" si="23"/>
        <v>967989.75</v>
      </c>
      <c r="AN207" s="249">
        <f t="shared" si="24"/>
        <v>0</v>
      </c>
      <c r="AO207" s="262">
        <f t="shared" si="25"/>
        <v>967989.75</v>
      </c>
      <c r="AP207" s="263">
        <f t="shared" si="26"/>
        <v>3167764.83</v>
      </c>
      <c r="AQ207" s="263">
        <f t="shared" si="27"/>
        <v>2423181.25</v>
      </c>
      <c r="AR207" s="244">
        <f t="shared" si="22"/>
        <v>744583.58000000007</v>
      </c>
    </row>
    <row r="208" spans="1:44" ht="14.4" thickBot="1" x14ac:dyDescent="0.3">
      <c r="A208" s="232" t="s">
        <v>27</v>
      </c>
      <c r="B208" s="232" t="s">
        <v>28</v>
      </c>
      <c r="C208" s="233">
        <v>2891</v>
      </c>
      <c r="D208" s="234" t="s">
        <v>993</v>
      </c>
      <c r="E208" t="s">
        <v>2766</v>
      </c>
      <c r="F208" s="297">
        <v>600398.38</v>
      </c>
      <c r="G208" s="297">
        <v>24432</v>
      </c>
      <c r="H208" s="297">
        <v>85108.52</v>
      </c>
      <c r="J208">
        <v>762769.51</v>
      </c>
      <c r="K208">
        <v>207582.51</v>
      </c>
      <c r="N208" s="297">
        <v>22170</v>
      </c>
      <c r="Q208" s="297">
        <v>-661</v>
      </c>
      <c r="U208">
        <v>-960217.59</v>
      </c>
      <c r="V208">
        <v>2085517.75</v>
      </c>
      <c r="W208" s="297">
        <v>1336569.71</v>
      </c>
      <c r="Y208" s="297">
        <v>420.05</v>
      </c>
      <c r="AA208" s="297">
        <v>418263.5</v>
      </c>
      <c r="AB208" s="297">
        <v>201637</v>
      </c>
      <c r="AC208">
        <v>698074.5</v>
      </c>
      <c r="AF208">
        <v>384327.81</v>
      </c>
      <c r="AG208">
        <v>76754.649999999994</v>
      </c>
      <c r="AK208">
        <v>39000</v>
      </c>
      <c r="AM208" s="242">
        <f t="shared" si="23"/>
        <v>709938.9</v>
      </c>
      <c r="AN208" s="249">
        <f t="shared" si="24"/>
        <v>21509</v>
      </c>
      <c r="AO208" s="262">
        <f t="shared" si="25"/>
        <v>688429.9</v>
      </c>
      <c r="AP208" s="263">
        <f t="shared" si="26"/>
        <v>1956890.26</v>
      </c>
      <c r="AQ208" s="263">
        <f t="shared" si="27"/>
        <v>1198156.96</v>
      </c>
      <c r="AR208" s="244">
        <f t="shared" si="22"/>
        <v>758733.3</v>
      </c>
    </row>
    <row r="209" spans="1:44" ht="14.4" thickBot="1" x14ac:dyDescent="0.3">
      <c r="A209" s="232" t="s">
        <v>27</v>
      </c>
      <c r="B209" s="232" t="s">
        <v>28</v>
      </c>
      <c r="C209" s="233">
        <v>5426</v>
      </c>
      <c r="D209" s="234" t="s">
        <v>994</v>
      </c>
      <c r="E209" t="s">
        <v>2767</v>
      </c>
      <c r="F209" s="297">
        <v>1879671.89</v>
      </c>
      <c r="G209" s="297">
        <v>126265</v>
      </c>
      <c r="H209" s="297">
        <v>141020.59</v>
      </c>
      <c r="J209">
        <v>696201.73</v>
      </c>
      <c r="K209">
        <v>1121490.03</v>
      </c>
      <c r="N209" s="297">
        <v>0</v>
      </c>
      <c r="Q209" s="297">
        <v>0</v>
      </c>
      <c r="U209">
        <v>-469426.4</v>
      </c>
      <c r="V209">
        <v>2982894.62</v>
      </c>
      <c r="W209" s="297">
        <v>1806601.94</v>
      </c>
      <c r="X209" s="297">
        <v>45400</v>
      </c>
      <c r="Y209" s="297">
        <v>1764.1</v>
      </c>
      <c r="AA209" s="297">
        <v>2312516</v>
      </c>
      <c r="AB209" s="297">
        <v>1074037</v>
      </c>
      <c r="AC209">
        <v>2634939</v>
      </c>
      <c r="AE209">
        <v>18425</v>
      </c>
      <c r="AF209">
        <v>365472.73</v>
      </c>
      <c r="AG209">
        <v>231331.29</v>
      </c>
      <c r="AH209">
        <v>60000</v>
      </c>
      <c r="AK209">
        <v>148204</v>
      </c>
      <c r="AM209" s="242">
        <f t="shared" si="23"/>
        <v>2146957.48</v>
      </c>
      <c r="AN209" s="249">
        <f t="shared" si="24"/>
        <v>0</v>
      </c>
      <c r="AO209" s="262">
        <f t="shared" si="25"/>
        <v>2146957.48</v>
      </c>
      <c r="AP209" s="263">
        <f t="shared" si="26"/>
        <v>5240319.04</v>
      </c>
      <c r="AQ209" s="263">
        <f t="shared" si="27"/>
        <v>3458372.02</v>
      </c>
      <c r="AR209" s="244">
        <f t="shared" si="22"/>
        <v>1781947.02</v>
      </c>
    </row>
    <row r="210" spans="1:44" ht="14.4" thickBot="1" x14ac:dyDescent="0.3">
      <c r="A210" s="232" t="s">
        <v>27</v>
      </c>
      <c r="B210" s="232" t="s">
        <v>28</v>
      </c>
      <c r="C210" s="269">
        <v>3183</v>
      </c>
      <c r="D210" s="270" t="s">
        <v>995</v>
      </c>
      <c r="E210" t="s">
        <v>2791</v>
      </c>
      <c r="F210" s="297">
        <v>518525.48</v>
      </c>
      <c r="G210" s="297">
        <v>64956</v>
      </c>
      <c r="H210" s="297">
        <v>35857.61</v>
      </c>
      <c r="J210">
        <v>1961698.98</v>
      </c>
      <c r="K210">
        <v>640855.65</v>
      </c>
      <c r="Q210" s="297">
        <v>-6830</v>
      </c>
      <c r="U210">
        <v>547860.67000000004</v>
      </c>
      <c r="V210">
        <v>2454994.11</v>
      </c>
      <c r="W210" s="297">
        <v>1265161.32</v>
      </c>
      <c r="Y210" s="297">
        <v>372.38</v>
      </c>
      <c r="AA210" s="297">
        <v>750583.2</v>
      </c>
      <c r="AB210" s="297">
        <v>165200</v>
      </c>
      <c r="AC210">
        <v>952054.2</v>
      </c>
      <c r="AD210">
        <v>10288</v>
      </c>
      <c r="AF210">
        <v>447649.86</v>
      </c>
      <c r="AG210">
        <v>254580.58</v>
      </c>
      <c r="AK210">
        <v>34873.339999999997</v>
      </c>
      <c r="AM210" s="242">
        <f t="shared" si="23"/>
        <v>619339.09</v>
      </c>
      <c r="AN210" s="249">
        <f t="shared" si="24"/>
        <v>-6830</v>
      </c>
      <c r="AO210" s="262">
        <f t="shared" si="25"/>
        <v>626169.09</v>
      </c>
      <c r="AP210" s="263">
        <f t="shared" si="26"/>
        <v>2181316.9</v>
      </c>
      <c r="AQ210" s="263">
        <f t="shared" si="27"/>
        <v>1699445.9800000002</v>
      </c>
      <c r="AR210" s="244">
        <f t="shared" si="22"/>
        <v>481870.91999999969</v>
      </c>
    </row>
    <row r="211" spans="1:44" ht="14.4" thickBot="1" x14ac:dyDescent="0.3">
      <c r="A211" s="232" t="s">
        <v>341</v>
      </c>
      <c r="B211" s="232" t="s">
        <v>42</v>
      </c>
      <c r="C211" s="269">
        <v>3850</v>
      </c>
      <c r="D211" s="270" t="s">
        <v>996</v>
      </c>
      <c r="E211" t="s">
        <v>2768</v>
      </c>
      <c r="F211" s="297">
        <v>1587206.49</v>
      </c>
      <c r="G211" s="297">
        <v>372031.74</v>
      </c>
      <c r="H211" s="297">
        <v>129006.23</v>
      </c>
      <c r="J211">
        <v>1160782.1000000001</v>
      </c>
      <c r="K211">
        <v>490283.27</v>
      </c>
      <c r="N211" s="297">
        <v>41700</v>
      </c>
      <c r="Q211" s="297">
        <v>2340.25</v>
      </c>
      <c r="U211">
        <v>208805.78</v>
      </c>
      <c r="V211">
        <v>3281871.5</v>
      </c>
      <c r="W211" s="297">
        <v>1386141.7</v>
      </c>
      <c r="X211" s="297">
        <v>-65300</v>
      </c>
      <c r="Y211" s="297">
        <v>1490.99</v>
      </c>
      <c r="AA211" s="297">
        <v>565820</v>
      </c>
      <c r="AB211" s="297">
        <v>61200</v>
      </c>
      <c r="AC211">
        <v>855958</v>
      </c>
      <c r="AD211">
        <v>10450</v>
      </c>
      <c r="AF211">
        <v>451050.19</v>
      </c>
      <c r="AG211">
        <v>156723.32</v>
      </c>
      <c r="AI211">
        <v>4753.12</v>
      </c>
      <c r="AM211" s="242">
        <f t="shared" si="23"/>
        <v>2088244.46</v>
      </c>
      <c r="AN211" s="249">
        <f t="shared" si="24"/>
        <v>44040.25</v>
      </c>
      <c r="AO211" s="262">
        <f t="shared" si="25"/>
        <v>2044204.21</v>
      </c>
      <c r="AP211" s="263">
        <f t="shared" si="26"/>
        <v>1949352.69</v>
      </c>
      <c r="AQ211" s="263">
        <f t="shared" si="27"/>
        <v>1478934.6300000001</v>
      </c>
      <c r="AR211" s="244">
        <f t="shared" si="22"/>
        <v>470418.05999999982</v>
      </c>
    </row>
    <row r="212" spans="1:44" ht="14.4" thickBot="1" x14ac:dyDescent="0.3">
      <c r="A212" s="232" t="s">
        <v>341</v>
      </c>
      <c r="B212" s="232" t="s">
        <v>42</v>
      </c>
      <c r="C212" s="269">
        <v>3381</v>
      </c>
      <c r="D212" s="270" t="s">
        <v>997</v>
      </c>
      <c r="E212" t="s">
        <v>2769</v>
      </c>
      <c r="F212" s="297">
        <v>959719.83</v>
      </c>
      <c r="G212" s="297">
        <v>27071</v>
      </c>
      <c r="H212" s="297">
        <v>417925.02</v>
      </c>
      <c r="J212">
        <v>678340.93</v>
      </c>
      <c r="K212">
        <v>515449.72</v>
      </c>
      <c r="Q212" s="297">
        <v>0</v>
      </c>
      <c r="T212">
        <v>26928</v>
      </c>
      <c r="U212">
        <v>-48387.360000000001</v>
      </c>
      <c r="V212">
        <v>1463394.66</v>
      </c>
      <c r="W212" s="297">
        <v>1217435.6299999999</v>
      </c>
      <c r="X212" s="297">
        <v>28320</v>
      </c>
      <c r="Y212" s="297">
        <v>680.14</v>
      </c>
      <c r="AA212" s="297">
        <v>977290</v>
      </c>
      <c r="AB212" s="297">
        <v>790710.84</v>
      </c>
      <c r="AC212">
        <v>1302835</v>
      </c>
      <c r="AD212">
        <v>1840</v>
      </c>
      <c r="AF212">
        <v>170236.73</v>
      </c>
      <c r="AG212">
        <v>95763.68</v>
      </c>
      <c r="AI212">
        <v>0</v>
      </c>
      <c r="AM212" s="242">
        <f t="shared" si="23"/>
        <v>1404715.85</v>
      </c>
      <c r="AN212" s="249">
        <f t="shared" si="24"/>
        <v>0</v>
      </c>
      <c r="AO212" s="262">
        <f t="shared" si="25"/>
        <v>1404715.85</v>
      </c>
      <c r="AP212" s="263">
        <f t="shared" si="26"/>
        <v>3014436.6099999994</v>
      </c>
      <c r="AQ212" s="263">
        <f t="shared" si="27"/>
        <v>1570675.41</v>
      </c>
      <c r="AR212" s="244">
        <f t="shared" si="22"/>
        <v>1443761.1999999995</v>
      </c>
    </row>
    <row r="213" spans="1:44" ht="14.4" thickBot="1" x14ac:dyDescent="0.3">
      <c r="A213" s="232" t="s">
        <v>341</v>
      </c>
      <c r="B213" s="232" t="s">
        <v>42</v>
      </c>
      <c r="C213" s="269">
        <v>2640</v>
      </c>
      <c r="D213" s="270" t="s">
        <v>998</v>
      </c>
      <c r="E213" t="s">
        <v>2770</v>
      </c>
      <c r="F213" s="297">
        <v>1065009.78</v>
      </c>
      <c r="G213" s="297">
        <v>190944.68</v>
      </c>
      <c r="H213" s="297">
        <v>38468.269999999997</v>
      </c>
      <c r="J213">
        <v>1605894.42</v>
      </c>
      <c r="K213">
        <v>185840.2</v>
      </c>
      <c r="Q213" s="297">
        <v>-2405.63</v>
      </c>
      <c r="V213">
        <v>2681365.84</v>
      </c>
      <c r="W213" s="297">
        <v>1319185.2</v>
      </c>
      <c r="X213" s="297">
        <v>121600</v>
      </c>
      <c r="Y213" s="297">
        <v>887.65</v>
      </c>
      <c r="AA213" s="297">
        <v>1049720</v>
      </c>
      <c r="AC213">
        <v>1373811</v>
      </c>
      <c r="AF213">
        <v>249544.36</v>
      </c>
      <c r="AG213">
        <v>118187.76</v>
      </c>
      <c r="AI213">
        <v>10981.32</v>
      </c>
      <c r="AK213">
        <v>21000</v>
      </c>
      <c r="AM213" s="242">
        <f t="shared" si="23"/>
        <v>1294422.73</v>
      </c>
      <c r="AN213" s="249">
        <f t="shared" si="24"/>
        <v>-2405.63</v>
      </c>
      <c r="AO213" s="262">
        <f t="shared" si="25"/>
        <v>1296828.3599999999</v>
      </c>
      <c r="AP213" s="263">
        <f t="shared" si="26"/>
        <v>2491392.8499999996</v>
      </c>
      <c r="AQ213" s="263">
        <f t="shared" si="27"/>
        <v>1773524.44</v>
      </c>
      <c r="AR213" s="244">
        <f t="shared" si="22"/>
        <v>717868.40999999968</v>
      </c>
    </row>
    <row r="214" spans="1:44" ht="14.4" thickBot="1" x14ac:dyDescent="0.3">
      <c r="A214" s="232" t="s">
        <v>341</v>
      </c>
      <c r="B214" s="232" t="s">
        <v>42</v>
      </c>
      <c r="C214" s="269">
        <v>5792</v>
      </c>
      <c r="D214" s="270" t="s">
        <v>999</v>
      </c>
      <c r="E214" t="s">
        <v>2771</v>
      </c>
      <c r="F214" s="297">
        <v>1520649.47</v>
      </c>
      <c r="G214" s="297">
        <v>56143.86</v>
      </c>
      <c r="H214" s="297">
        <v>199979.32</v>
      </c>
      <c r="J214">
        <v>468263.87</v>
      </c>
      <c r="K214">
        <v>1021633.76</v>
      </c>
      <c r="N214" s="297">
        <v>13628</v>
      </c>
      <c r="Q214" s="297">
        <v>1087.8</v>
      </c>
      <c r="U214">
        <v>-2556891</v>
      </c>
      <c r="V214">
        <v>5060758.04</v>
      </c>
      <c r="W214" s="297">
        <v>2518737.4700000002</v>
      </c>
      <c r="X214" s="297">
        <v>46700</v>
      </c>
      <c r="Y214" s="297">
        <v>1239.02</v>
      </c>
      <c r="AA214" s="297">
        <v>1421230</v>
      </c>
      <c r="AC214">
        <v>1946054</v>
      </c>
      <c r="AD214">
        <v>42000</v>
      </c>
      <c r="AF214">
        <v>630056.25</v>
      </c>
      <c r="AG214">
        <v>144251.44</v>
      </c>
      <c r="AI214">
        <v>1438.64</v>
      </c>
      <c r="AK214">
        <v>3920</v>
      </c>
      <c r="AM214" s="242">
        <f t="shared" si="23"/>
        <v>1776772.6500000001</v>
      </c>
      <c r="AN214" s="249">
        <f t="shared" si="24"/>
        <v>14715.8</v>
      </c>
      <c r="AO214" s="262">
        <f t="shared" si="25"/>
        <v>1762056.85</v>
      </c>
      <c r="AP214" s="263">
        <f t="shared" si="26"/>
        <v>3987906.49</v>
      </c>
      <c r="AQ214" s="263">
        <f t="shared" si="27"/>
        <v>2767720.33</v>
      </c>
      <c r="AR214" s="244">
        <f t="shared" si="22"/>
        <v>1220186.1600000001</v>
      </c>
    </row>
    <row r="215" spans="1:44" ht="14.4" thickBot="1" x14ac:dyDescent="0.3">
      <c r="A215" s="232" t="s">
        <v>341</v>
      </c>
      <c r="B215" s="232" t="s">
        <v>42</v>
      </c>
      <c r="C215" s="269">
        <v>1533</v>
      </c>
      <c r="D215" s="270" t="s">
        <v>1000</v>
      </c>
      <c r="E215" t="s">
        <v>2792</v>
      </c>
      <c r="F215" s="297">
        <v>889933.08</v>
      </c>
      <c r="G215" s="297">
        <v>16065.78</v>
      </c>
      <c r="H215" s="297">
        <v>92248.25</v>
      </c>
      <c r="J215">
        <v>139149.35</v>
      </c>
      <c r="K215">
        <v>437978.98</v>
      </c>
      <c r="N215" s="297">
        <v>0</v>
      </c>
      <c r="Q215" s="297">
        <v>817.55</v>
      </c>
      <c r="U215">
        <v>-662450.73</v>
      </c>
      <c r="V215">
        <v>1741122.88</v>
      </c>
      <c r="W215" s="297">
        <v>1006304.23</v>
      </c>
      <c r="Y215" s="297">
        <v>723.34</v>
      </c>
      <c r="AA215" s="297">
        <v>377010</v>
      </c>
      <c r="AB215" s="297">
        <v>131190</v>
      </c>
      <c r="AC215">
        <v>498013.82</v>
      </c>
      <c r="AD215">
        <v>1140</v>
      </c>
      <c r="AF215">
        <v>210581.72</v>
      </c>
      <c r="AG215">
        <v>98980.82</v>
      </c>
      <c r="AI215">
        <v>562.72</v>
      </c>
      <c r="AM215" s="242">
        <f t="shared" si="23"/>
        <v>998247.11</v>
      </c>
      <c r="AN215" s="249">
        <f t="shared" si="24"/>
        <v>817.55</v>
      </c>
      <c r="AO215" s="262">
        <f t="shared" si="25"/>
        <v>997429.55999999994</v>
      </c>
      <c r="AP215" s="263">
        <f t="shared" si="26"/>
        <v>1515227.5699999998</v>
      </c>
      <c r="AQ215" s="263">
        <f t="shared" si="27"/>
        <v>809279.08000000007</v>
      </c>
      <c r="AR215" s="244">
        <f t="shared" si="22"/>
        <v>705948.48999999976</v>
      </c>
    </row>
    <row r="216" spans="1:44" ht="14.4" thickBot="1" x14ac:dyDescent="0.3">
      <c r="A216" s="232" t="s">
        <v>344</v>
      </c>
      <c r="B216" s="232" t="s">
        <v>31</v>
      </c>
      <c r="C216" s="269">
        <v>6007</v>
      </c>
      <c r="D216" s="270" t="s">
        <v>1001</v>
      </c>
      <c r="E216" t="s">
        <v>2636</v>
      </c>
      <c r="F216" s="297">
        <v>607845.97</v>
      </c>
      <c r="G216" s="297">
        <v>58427.25</v>
      </c>
      <c r="H216" s="297">
        <v>25939.42</v>
      </c>
      <c r="I216" s="297">
        <v>0</v>
      </c>
      <c r="J216">
        <v>620462.46</v>
      </c>
      <c r="K216">
        <v>474693.4</v>
      </c>
      <c r="L216">
        <v>0</v>
      </c>
      <c r="M216">
        <v>0</v>
      </c>
      <c r="N216" s="297">
        <v>0</v>
      </c>
      <c r="O216" s="297">
        <v>0</v>
      </c>
      <c r="P216" s="297">
        <v>0</v>
      </c>
      <c r="Q216" s="297">
        <v>7703.08</v>
      </c>
      <c r="R216" s="297">
        <v>0</v>
      </c>
      <c r="S216">
        <v>1752</v>
      </c>
      <c r="T216">
        <v>0</v>
      </c>
      <c r="U216">
        <v>-1648201.72</v>
      </c>
      <c r="V216">
        <v>3760347.17</v>
      </c>
      <c r="W216" s="297">
        <v>1180308.08</v>
      </c>
      <c r="X216" s="297">
        <v>337160</v>
      </c>
      <c r="Y216" s="297">
        <v>972.44</v>
      </c>
      <c r="AA216" s="297">
        <v>864473.95</v>
      </c>
      <c r="AB216" s="297">
        <v>209216.99</v>
      </c>
      <c r="AC216">
        <v>1108500.95</v>
      </c>
      <c r="AF216">
        <v>1126122.3799999999</v>
      </c>
      <c r="AG216">
        <v>273975.15999999997</v>
      </c>
      <c r="AJ216">
        <v>0</v>
      </c>
      <c r="AK216">
        <v>42827</v>
      </c>
      <c r="AM216" s="242">
        <f t="shared" si="23"/>
        <v>692212.64</v>
      </c>
      <c r="AN216" s="249">
        <f t="shared" si="24"/>
        <v>7703.08</v>
      </c>
      <c r="AO216" s="262">
        <f t="shared" si="25"/>
        <v>684509.56</v>
      </c>
      <c r="AP216" s="263">
        <f t="shared" si="26"/>
        <v>2592131.46</v>
      </c>
      <c r="AQ216" s="263">
        <f t="shared" si="27"/>
        <v>2551425.4900000002</v>
      </c>
      <c r="AR216" s="244">
        <f t="shared" si="22"/>
        <v>40705.969999999739</v>
      </c>
    </row>
    <row r="217" spans="1:44" ht="14.4" thickBot="1" x14ac:dyDescent="0.3">
      <c r="A217" s="232" t="s">
        <v>344</v>
      </c>
      <c r="B217" s="232" t="s">
        <v>31</v>
      </c>
      <c r="C217" s="269">
        <v>2330</v>
      </c>
      <c r="D217" s="270" t="s">
        <v>1002</v>
      </c>
      <c r="E217" t="s">
        <v>2639</v>
      </c>
      <c r="F217" s="297">
        <v>698063.19</v>
      </c>
      <c r="G217" s="297">
        <v>35010</v>
      </c>
      <c r="H217" s="297">
        <v>18983.05</v>
      </c>
      <c r="J217">
        <v>-95437.37</v>
      </c>
      <c r="K217">
        <v>250485.82</v>
      </c>
      <c r="N217" s="297">
        <v>2800</v>
      </c>
      <c r="Q217" s="297">
        <v>2538.2600000000002</v>
      </c>
      <c r="U217">
        <v>-1408380.61</v>
      </c>
      <c r="V217">
        <v>2267172.48</v>
      </c>
      <c r="W217" s="297">
        <v>765517.8</v>
      </c>
      <c r="X217" s="297">
        <v>111330</v>
      </c>
      <c r="Y217" s="297">
        <v>895.23</v>
      </c>
      <c r="AA217" s="297">
        <v>566592</v>
      </c>
      <c r="AB217" s="297">
        <v>23990</v>
      </c>
      <c r="AC217">
        <v>747193</v>
      </c>
      <c r="AF217">
        <v>387108.66</v>
      </c>
      <c r="AG217">
        <v>78946</v>
      </c>
      <c r="AJ217">
        <v>68425.41</v>
      </c>
      <c r="AK217">
        <v>477.4</v>
      </c>
      <c r="AM217" s="242">
        <f t="shared" si="23"/>
        <v>752056.24</v>
      </c>
      <c r="AN217" s="249">
        <f t="shared" si="24"/>
        <v>5338.26</v>
      </c>
      <c r="AO217" s="262">
        <f t="shared" si="25"/>
        <v>746717.98</v>
      </c>
      <c r="AP217" s="263">
        <f t="shared" si="26"/>
        <v>1468325.03</v>
      </c>
      <c r="AQ217" s="263">
        <f t="shared" si="27"/>
        <v>1282150.4699999997</v>
      </c>
      <c r="AR217" s="244">
        <f t="shared" si="22"/>
        <v>186174.56000000029</v>
      </c>
    </row>
    <row r="218" spans="1:44" ht="14.4" thickBot="1" x14ac:dyDescent="0.3">
      <c r="A218" s="232" t="s">
        <v>344</v>
      </c>
      <c r="B218" s="232" t="s">
        <v>31</v>
      </c>
      <c r="C218" s="269">
        <v>2684</v>
      </c>
      <c r="D218" s="270" t="s">
        <v>1003</v>
      </c>
      <c r="E218" t="s">
        <v>2640</v>
      </c>
      <c r="F218" s="297">
        <v>317437.31</v>
      </c>
      <c r="G218" s="297">
        <v>19521.75</v>
      </c>
      <c r="H218" s="297">
        <v>108689.19</v>
      </c>
      <c r="J218">
        <v>222936.08</v>
      </c>
      <c r="K218">
        <v>348611.92</v>
      </c>
      <c r="N218" s="297">
        <v>38952</v>
      </c>
      <c r="Q218" s="297">
        <v>52037.17</v>
      </c>
      <c r="S218">
        <v>1815</v>
      </c>
      <c r="U218">
        <v>-1052181.5900000001</v>
      </c>
      <c r="V218">
        <v>1878069.39</v>
      </c>
      <c r="W218" s="297">
        <v>856524.25</v>
      </c>
      <c r="X218" s="297">
        <v>124750</v>
      </c>
      <c r="Y218" s="297">
        <v>569.65</v>
      </c>
      <c r="AA218" s="297">
        <v>1172207.5</v>
      </c>
      <c r="AB218" s="297">
        <v>31940</v>
      </c>
      <c r="AC218">
        <v>1341012.8999999999</v>
      </c>
      <c r="AF218">
        <v>456306.97</v>
      </c>
      <c r="AG218">
        <v>31584</v>
      </c>
      <c r="AK218">
        <v>66493.25</v>
      </c>
      <c r="AM218" s="242">
        <f t="shared" si="23"/>
        <v>445648.25</v>
      </c>
      <c r="AN218" s="249">
        <f t="shared" si="24"/>
        <v>90989.17</v>
      </c>
      <c r="AO218" s="262">
        <f t="shared" si="25"/>
        <v>354659.08</v>
      </c>
      <c r="AP218" s="263">
        <f t="shared" si="26"/>
        <v>2185991.4</v>
      </c>
      <c r="AQ218" s="263">
        <f t="shared" si="27"/>
        <v>1895397.1199999999</v>
      </c>
      <c r="AR218" s="244">
        <f t="shared" si="22"/>
        <v>290594.28000000003</v>
      </c>
    </row>
    <row r="219" spans="1:44" ht="14.4" thickBot="1" x14ac:dyDescent="0.3">
      <c r="A219" s="232" t="s">
        <v>344</v>
      </c>
      <c r="B219" s="232" t="s">
        <v>31</v>
      </c>
      <c r="C219" s="269">
        <v>7170</v>
      </c>
      <c r="D219" s="270" t="s">
        <v>1004</v>
      </c>
      <c r="E219" t="s">
        <v>2644</v>
      </c>
      <c r="F219" s="297">
        <v>504022.19</v>
      </c>
      <c r="G219" s="297">
        <v>77040.28</v>
      </c>
      <c r="H219" s="297">
        <v>136335.18</v>
      </c>
      <c r="J219">
        <v>11</v>
      </c>
      <c r="K219">
        <v>634874.48</v>
      </c>
      <c r="N219" s="297">
        <v>0</v>
      </c>
      <c r="Q219" s="297">
        <v>1608.3</v>
      </c>
      <c r="S219">
        <v>18680</v>
      </c>
      <c r="U219">
        <v>-2325004.64</v>
      </c>
      <c r="V219">
        <v>4524693.96</v>
      </c>
      <c r="W219" s="297">
        <v>1543850.32</v>
      </c>
      <c r="Y219" s="297">
        <v>1141.3900000000001</v>
      </c>
      <c r="AA219" s="297">
        <v>1862838.4</v>
      </c>
      <c r="AB219" s="297">
        <v>1277575.8500000001</v>
      </c>
      <c r="AC219">
        <v>2806591.6</v>
      </c>
      <c r="AD219">
        <v>29655</v>
      </c>
      <c r="AF219">
        <v>1850129.4</v>
      </c>
      <c r="AG219">
        <v>275630.71000000002</v>
      </c>
      <c r="AK219">
        <v>329468.74</v>
      </c>
      <c r="AM219" s="242">
        <f t="shared" si="23"/>
        <v>717397.64999999991</v>
      </c>
      <c r="AN219" s="249">
        <f t="shared" si="24"/>
        <v>1608.3</v>
      </c>
      <c r="AO219" s="262">
        <f t="shared" si="25"/>
        <v>715789.34999999986</v>
      </c>
      <c r="AP219" s="263">
        <f t="shared" si="26"/>
        <v>4685405.96</v>
      </c>
      <c r="AQ219" s="263">
        <f t="shared" si="27"/>
        <v>5291475.45</v>
      </c>
      <c r="AR219" s="244">
        <f t="shared" si="22"/>
        <v>-606069.49000000022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Q1" zoomScale="107" zoomScaleNormal="107" workbookViewId="0">
      <selection sqref="A1:AH1048576"/>
    </sheetView>
  </sheetViews>
  <sheetFormatPr defaultRowHeight="13.8" x14ac:dyDescent="0.25"/>
  <cols>
    <col min="1" max="1" width="43.296875" bestFit="1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3182</v>
      </c>
      <c r="J1" t="s">
        <v>2448</v>
      </c>
      <c r="K1" t="s">
        <v>2449</v>
      </c>
      <c r="L1" t="s">
        <v>2450</v>
      </c>
      <c r="M1" t="s">
        <v>2451</v>
      </c>
      <c r="N1" t="s">
        <v>2583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2803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2584</v>
      </c>
      <c r="AE1" t="s">
        <v>2585</v>
      </c>
      <c r="AF1" t="s">
        <v>2586</v>
      </c>
      <c r="AG1" t="s">
        <v>2467</v>
      </c>
      <c r="AH1" t="s">
        <v>2587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3183</v>
      </c>
      <c r="J2" t="s">
        <v>2476</v>
      </c>
      <c r="K2" t="s">
        <v>2477</v>
      </c>
      <c r="L2" t="s">
        <v>2478</v>
      </c>
      <c r="M2" t="s">
        <v>2479</v>
      </c>
      <c r="N2" t="s">
        <v>2588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2804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2589</v>
      </c>
      <c r="AE2" t="s">
        <v>2590</v>
      </c>
      <c r="AF2" t="s">
        <v>2591</v>
      </c>
      <c r="AG2" t="s">
        <v>2495</v>
      </c>
      <c r="AH2" t="s">
        <v>2592</v>
      </c>
    </row>
    <row r="3" spans="1:34" x14ac:dyDescent="0.25">
      <c r="A3" t="s">
        <v>2496</v>
      </c>
      <c r="B3">
        <v>85903625.609999999</v>
      </c>
      <c r="C3">
        <v>3453069.74</v>
      </c>
      <c r="D3">
        <v>12957836.24</v>
      </c>
      <c r="E3">
        <v>0</v>
      </c>
      <c r="F3">
        <v>117356550.03</v>
      </c>
      <c r="G3">
        <v>40614481.289999999</v>
      </c>
      <c r="H3">
        <v>0</v>
      </c>
      <c r="I3">
        <v>0</v>
      </c>
      <c r="J3">
        <v>-184649.87</v>
      </c>
      <c r="K3">
        <v>92200</v>
      </c>
      <c r="L3">
        <v>4407076.0599999996</v>
      </c>
      <c r="M3">
        <v>172654.26</v>
      </c>
      <c r="N3">
        <v>0</v>
      </c>
      <c r="O3">
        <v>9691733.2699999996</v>
      </c>
      <c r="P3">
        <v>4031982.02</v>
      </c>
      <c r="Q3">
        <v>23509473.75</v>
      </c>
      <c r="R3">
        <v>213131610.75</v>
      </c>
      <c r="S3">
        <v>107943722.09999999</v>
      </c>
      <c r="T3">
        <v>3410275.24</v>
      </c>
      <c r="U3">
        <v>93819.6</v>
      </c>
      <c r="V3">
        <v>21024</v>
      </c>
      <c r="W3">
        <v>126113521.26000001</v>
      </c>
      <c r="X3">
        <v>12905122.66</v>
      </c>
      <c r="Y3">
        <v>147345865.72</v>
      </c>
      <c r="Z3">
        <v>191219</v>
      </c>
      <c r="AA3">
        <v>156269.79999999999</v>
      </c>
      <c r="AB3">
        <v>43429710.719999999</v>
      </c>
      <c r="AC3">
        <v>18130405.84</v>
      </c>
      <c r="AD3">
        <v>294410</v>
      </c>
      <c r="AE3">
        <v>17048</v>
      </c>
      <c r="AF3">
        <v>-251</v>
      </c>
      <c r="AG3">
        <v>3357418.37</v>
      </c>
      <c r="AH3">
        <v>1000</v>
      </c>
    </row>
    <row r="4" spans="1:34" x14ac:dyDescent="0.25">
      <c r="A4" t="s">
        <v>2805</v>
      </c>
      <c r="B4">
        <v>1347272.31</v>
      </c>
      <c r="C4">
        <v>0</v>
      </c>
      <c r="D4">
        <v>90011.82</v>
      </c>
      <c r="F4">
        <v>4326648.63</v>
      </c>
      <c r="G4">
        <v>613580.72</v>
      </c>
      <c r="J4">
        <v>0</v>
      </c>
      <c r="M4">
        <v>559.82000000000005</v>
      </c>
      <c r="O4">
        <v>669951</v>
      </c>
      <c r="Q4">
        <v>4663643.8099999996</v>
      </c>
      <c r="R4">
        <v>1723269</v>
      </c>
      <c r="S4">
        <v>684701.01</v>
      </c>
      <c r="U4">
        <v>1086.82</v>
      </c>
      <c r="W4">
        <v>1341008</v>
      </c>
      <c r="X4">
        <v>744770</v>
      </c>
      <c r="Y4">
        <v>1757991</v>
      </c>
      <c r="AB4">
        <v>402528.97</v>
      </c>
      <c r="AC4">
        <v>342733.01</v>
      </c>
      <c r="AG4">
        <v>483708</v>
      </c>
    </row>
    <row r="5" spans="1:34" x14ac:dyDescent="0.25">
      <c r="A5" t="s">
        <v>2806</v>
      </c>
      <c r="B5">
        <v>402376.88</v>
      </c>
      <c r="C5">
        <v>33656.9</v>
      </c>
      <c r="D5">
        <v>192166.88</v>
      </c>
      <c r="F5">
        <v>452330.07</v>
      </c>
      <c r="G5">
        <v>121033.22</v>
      </c>
      <c r="M5">
        <v>0</v>
      </c>
      <c r="O5">
        <v>162830</v>
      </c>
      <c r="Q5">
        <v>-709774.91</v>
      </c>
      <c r="R5">
        <v>1740746.12</v>
      </c>
      <c r="S5">
        <v>445996.82</v>
      </c>
      <c r="U5">
        <v>191.68</v>
      </c>
      <c r="W5">
        <v>931780.3</v>
      </c>
      <c r="X5">
        <v>159123.56</v>
      </c>
      <c r="Y5">
        <v>1024290.3</v>
      </c>
      <c r="Z5">
        <v>2700</v>
      </c>
      <c r="AB5">
        <v>261642.38</v>
      </c>
      <c r="AC5">
        <v>112156.94</v>
      </c>
    </row>
    <row r="6" spans="1:34" x14ac:dyDescent="0.25">
      <c r="A6" t="s">
        <v>2807</v>
      </c>
      <c r="B6">
        <v>398854.43</v>
      </c>
      <c r="C6">
        <v>33890.5</v>
      </c>
      <c r="D6">
        <v>122340.39</v>
      </c>
      <c r="F6">
        <v>500353.44</v>
      </c>
      <c r="G6">
        <v>51191.88</v>
      </c>
      <c r="J6">
        <v>0</v>
      </c>
      <c r="L6">
        <v>163567</v>
      </c>
      <c r="M6">
        <v>1438.1</v>
      </c>
      <c r="O6">
        <v>89300</v>
      </c>
      <c r="Q6">
        <v>-819550.85</v>
      </c>
      <c r="R6">
        <v>2169071.4500000002</v>
      </c>
      <c r="S6">
        <v>2027609.69</v>
      </c>
      <c r="T6">
        <v>228030</v>
      </c>
      <c r="U6">
        <v>802.79</v>
      </c>
      <c r="V6">
        <v>395</v>
      </c>
      <c r="W6">
        <v>1046422.5</v>
      </c>
      <c r="X6">
        <v>507430</v>
      </c>
      <c r="Y6">
        <v>1665100.5</v>
      </c>
      <c r="Z6">
        <v>1120</v>
      </c>
      <c r="AA6">
        <v>1896</v>
      </c>
      <c r="AB6">
        <v>1229939.29</v>
      </c>
      <c r="AC6">
        <v>91421.95</v>
      </c>
      <c r="AG6">
        <v>618470</v>
      </c>
    </row>
    <row r="7" spans="1:34" x14ac:dyDescent="0.25">
      <c r="A7" t="s">
        <v>2808</v>
      </c>
      <c r="B7">
        <v>615587.56000000006</v>
      </c>
      <c r="C7">
        <v>55</v>
      </c>
      <c r="D7">
        <v>181559.34</v>
      </c>
      <c r="F7">
        <v>309602.45</v>
      </c>
      <c r="G7">
        <v>96413.75</v>
      </c>
      <c r="M7">
        <v>3</v>
      </c>
      <c r="Q7">
        <v>941341.26</v>
      </c>
      <c r="R7">
        <v>235221.96</v>
      </c>
      <c r="S7">
        <v>680390.47</v>
      </c>
      <c r="U7">
        <v>749.42</v>
      </c>
      <c r="W7">
        <v>1255340.7</v>
      </c>
      <c r="X7">
        <v>120800</v>
      </c>
      <c r="Y7">
        <v>1324295.7</v>
      </c>
      <c r="AB7">
        <v>325956.21000000002</v>
      </c>
      <c r="AC7">
        <v>85336.8</v>
      </c>
      <c r="AG7">
        <v>1760</v>
      </c>
    </row>
    <row r="8" spans="1:34" x14ac:dyDescent="0.25">
      <c r="A8" t="s">
        <v>2809</v>
      </c>
      <c r="B8">
        <v>480908.14</v>
      </c>
      <c r="C8">
        <v>15273</v>
      </c>
      <c r="D8">
        <v>55036.44</v>
      </c>
      <c r="F8">
        <v>609736.43999999994</v>
      </c>
      <c r="G8">
        <v>389679.85</v>
      </c>
      <c r="J8">
        <v>0</v>
      </c>
      <c r="M8">
        <v>0</v>
      </c>
      <c r="O8">
        <v>89255</v>
      </c>
      <c r="Q8">
        <v>-87573.96</v>
      </c>
      <c r="R8">
        <v>1649277.25</v>
      </c>
      <c r="S8">
        <v>570230.44999999995</v>
      </c>
      <c r="T8">
        <v>50100</v>
      </c>
      <c r="U8">
        <v>287.77999999999997</v>
      </c>
      <c r="W8">
        <v>729781.1</v>
      </c>
      <c r="X8">
        <v>158460</v>
      </c>
      <c r="Y8">
        <v>910456.1</v>
      </c>
      <c r="AB8">
        <v>364298.39</v>
      </c>
      <c r="AC8">
        <v>103023.26</v>
      </c>
    </row>
    <row r="9" spans="1:34" x14ac:dyDescent="0.25">
      <c r="A9" t="s">
        <v>2810</v>
      </c>
      <c r="B9">
        <v>840994.26</v>
      </c>
      <c r="C9">
        <v>20422.5</v>
      </c>
      <c r="D9">
        <v>145472.79</v>
      </c>
      <c r="F9">
        <v>249280</v>
      </c>
      <c r="G9">
        <v>174043.32</v>
      </c>
      <c r="M9">
        <v>61.3</v>
      </c>
      <c r="O9">
        <v>51498</v>
      </c>
      <c r="Q9">
        <v>331960.45</v>
      </c>
      <c r="R9">
        <v>991159.3</v>
      </c>
      <c r="S9">
        <v>684295.33</v>
      </c>
      <c r="T9">
        <v>67054</v>
      </c>
      <c r="U9">
        <v>903.11</v>
      </c>
      <c r="W9">
        <v>1011679.7</v>
      </c>
      <c r="X9">
        <v>209650</v>
      </c>
      <c r="Y9">
        <v>1194563.7</v>
      </c>
      <c r="Z9">
        <v>17032</v>
      </c>
      <c r="AB9">
        <v>249575.67999999999</v>
      </c>
      <c r="AC9">
        <v>79026.94</v>
      </c>
      <c r="AG9">
        <v>500</v>
      </c>
    </row>
    <row r="10" spans="1:34" x14ac:dyDescent="0.25">
      <c r="A10" t="s">
        <v>2811</v>
      </c>
      <c r="B10">
        <v>732456.48</v>
      </c>
      <c r="C10">
        <v>25086.75</v>
      </c>
      <c r="D10">
        <v>150020.85999999999</v>
      </c>
      <c r="F10">
        <v>753673.08</v>
      </c>
      <c r="G10">
        <v>29720</v>
      </c>
      <c r="J10">
        <v>0</v>
      </c>
      <c r="M10">
        <v>297.26</v>
      </c>
      <c r="O10">
        <v>363200</v>
      </c>
      <c r="Q10">
        <v>1001889.02</v>
      </c>
      <c r="R10">
        <v>169383.81</v>
      </c>
      <c r="S10">
        <v>594169.89</v>
      </c>
      <c r="T10">
        <v>33470</v>
      </c>
      <c r="U10">
        <v>727.08</v>
      </c>
      <c r="W10">
        <v>1691280.16</v>
      </c>
      <c r="X10">
        <v>151300</v>
      </c>
      <c r="Y10">
        <v>1794280.16</v>
      </c>
      <c r="AB10">
        <v>324798.43</v>
      </c>
      <c r="AC10">
        <v>38126.26</v>
      </c>
      <c r="AG10">
        <v>1820</v>
      </c>
    </row>
    <row r="11" spans="1:34" x14ac:dyDescent="0.25">
      <c r="A11" t="s">
        <v>2812</v>
      </c>
      <c r="B11">
        <v>2117597.36</v>
      </c>
      <c r="C11">
        <v>175263</v>
      </c>
      <c r="D11">
        <v>102034.49</v>
      </c>
      <c r="F11">
        <v>721253.96</v>
      </c>
      <c r="G11">
        <v>743562.66</v>
      </c>
      <c r="J11">
        <v>0</v>
      </c>
      <c r="M11">
        <v>2139.7399999999998</v>
      </c>
      <c r="O11">
        <v>284930</v>
      </c>
      <c r="Q11">
        <v>2051169.36</v>
      </c>
      <c r="R11">
        <v>668274.24</v>
      </c>
      <c r="S11">
        <v>2025394.83</v>
      </c>
      <c r="T11">
        <v>223640</v>
      </c>
      <c r="U11">
        <v>2322.08</v>
      </c>
      <c r="W11">
        <v>2025576</v>
      </c>
      <c r="X11">
        <v>527726</v>
      </c>
      <c r="Y11">
        <v>2379831</v>
      </c>
      <c r="Z11">
        <v>560</v>
      </c>
      <c r="AB11">
        <v>637556.81000000006</v>
      </c>
      <c r="AC11">
        <v>256122.97</v>
      </c>
    </row>
    <row r="12" spans="1:34" x14ac:dyDescent="0.25">
      <c r="A12" t="s">
        <v>2813</v>
      </c>
      <c r="B12">
        <v>677335.25</v>
      </c>
      <c r="C12">
        <v>14463</v>
      </c>
      <c r="D12">
        <v>81775.28</v>
      </c>
      <c r="F12">
        <v>840504.56</v>
      </c>
      <c r="G12">
        <v>155503.59</v>
      </c>
      <c r="J12">
        <v>1350</v>
      </c>
      <c r="M12">
        <v>4.03</v>
      </c>
      <c r="O12">
        <v>15750</v>
      </c>
      <c r="Q12">
        <v>-285552.69</v>
      </c>
      <c r="R12">
        <v>2102009.77</v>
      </c>
      <c r="S12">
        <v>558588.13</v>
      </c>
      <c r="U12">
        <v>797.51</v>
      </c>
      <c r="W12">
        <v>1697386</v>
      </c>
      <c r="X12">
        <v>187342</v>
      </c>
      <c r="Y12">
        <v>1897675</v>
      </c>
      <c r="Z12">
        <v>2200</v>
      </c>
      <c r="AB12">
        <v>235980.51</v>
      </c>
      <c r="AC12">
        <v>139297.56</v>
      </c>
      <c r="AG12">
        <v>3540</v>
      </c>
    </row>
    <row r="13" spans="1:34" x14ac:dyDescent="0.25">
      <c r="A13" t="s">
        <v>2814</v>
      </c>
      <c r="B13">
        <v>1141562.02</v>
      </c>
      <c r="C13">
        <v>66642.25</v>
      </c>
      <c r="D13">
        <v>49372.37</v>
      </c>
      <c r="F13">
        <v>1019265.2</v>
      </c>
      <c r="G13">
        <v>143579.29999999999</v>
      </c>
      <c r="M13">
        <v>1</v>
      </c>
      <c r="O13">
        <v>50161.5</v>
      </c>
      <c r="Q13">
        <v>973202.74</v>
      </c>
      <c r="R13">
        <v>1442563.02</v>
      </c>
      <c r="S13">
        <v>721126.91</v>
      </c>
      <c r="T13">
        <v>12050</v>
      </c>
      <c r="U13">
        <v>1197.77</v>
      </c>
      <c r="W13">
        <v>1010273</v>
      </c>
      <c r="X13">
        <v>304875</v>
      </c>
      <c r="Y13">
        <v>1141583</v>
      </c>
      <c r="AB13">
        <v>453674.16</v>
      </c>
      <c r="AC13">
        <v>133143.64000000001</v>
      </c>
      <c r="AG13">
        <v>500</v>
      </c>
    </row>
    <row r="14" spans="1:34" x14ac:dyDescent="0.25">
      <c r="A14" t="s">
        <v>2815</v>
      </c>
      <c r="B14">
        <v>300323</v>
      </c>
      <c r="C14">
        <v>28697.5</v>
      </c>
      <c r="D14">
        <v>115880.27</v>
      </c>
      <c r="F14">
        <v>840708.98</v>
      </c>
      <c r="G14">
        <v>50676.26</v>
      </c>
      <c r="J14">
        <v>0</v>
      </c>
      <c r="L14">
        <v>0</v>
      </c>
      <c r="M14">
        <v>677.44</v>
      </c>
      <c r="O14">
        <v>159340</v>
      </c>
      <c r="Q14">
        <v>678117.37</v>
      </c>
      <c r="R14">
        <v>484200</v>
      </c>
      <c r="S14">
        <v>720357.15</v>
      </c>
      <c r="T14">
        <v>10200</v>
      </c>
      <c r="U14">
        <v>319.95</v>
      </c>
      <c r="V14">
        <v>30</v>
      </c>
      <c r="W14">
        <v>1333250</v>
      </c>
      <c r="X14">
        <v>152450</v>
      </c>
      <c r="Y14">
        <v>1402000</v>
      </c>
      <c r="AB14">
        <v>373787.84</v>
      </c>
      <c r="AC14">
        <v>82018.06</v>
      </c>
      <c r="AG14">
        <v>500</v>
      </c>
    </row>
    <row r="15" spans="1:34" x14ac:dyDescent="0.25">
      <c r="A15" t="s">
        <v>2816</v>
      </c>
      <c r="B15">
        <v>1550239.67</v>
      </c>
      <c r="C15">
        <v>26886</v>
      </c>
      <c r="D15">
        <v>57746.03</v>
      </c>
      <c r="F15">
        <v>481521.15</v>
      </c>
      <c r="G15">
        <v>106207.51</v>
      </c>
      <c r="J15">
        <v>0</v>
      </c>
      <c r="L15">
        <v>90000</v>
      </c>
      <c r="M15">
        <v>146.97</v>
      </c>
      <c r="O15">
        <v>164195</v>
      </c>
      <c r="Q15">
        <v>21804.18</v>
      </c>
      <c r="R15">
        <v>1884119.29</v>
      </c>
      <c r="S15">
        <v>883726.64</v>
      </c>
      <c r="T15">
        <v>133335</v>
      </c>
      <c r="U15">
        <v>1482.19</v>
      </c>
      <c r="V15">
        <v>235</v>
      </c>
      <c r="W15">
        <v>1331475</v>
      </c>
      <c r="X15">
        <v>428900</v>
      </c>
      <c r="Y15">
        <v>1628592</v>
      </c>
      <c r="AA15">
        <v>20400</v>
      </c>
      <c r="AB15">
        <v>589503.11</v>
      </c>
      <c r="AC15">
        <v>96683.13</v>
      </c>
      <c r="AG15">
        <v>500</v>
      </c>
    </row>
    <row r="16" spans="1:34" x14ac:dyDescent="0.25">
      <c r="A16" t="s">
        <v>2817</v>
      </c>
      <c r="B16">
        <v>655042.18999999994</v>
      </c>
      <c r="C16">
        <v>0</v>
      </c>
      <c r="D16">
        <v>131478.82</v>
      </c>
      <c r="F16">
        <v>544307.98</v>
      </c>
      <c r="G16">
        <v>156404.57999999999</v>
      </c>
      <c r="J16">
        <v>0</v>
      </c>
      <c r="M16">
        <v>168.73</v>
      </c>
      <c r="O16">
        <v>193707</v>
      </c>
      <c r="Q16">
        <v>-1191644.3899999999</v>
      </c>
      <c r="R16">
        <v>2403607</v>
      </c>
      <c r="S16">
        <v>744660.35</v>
      </c>
      <c r="U16">
        <v>508.89</v>
      </c>
      <c r="W16">
        <v>1704447</v>
      </c>
      <c r="X16">
        <v>162000</v>
      </c>
      <c r="Y16">
        <v>1786547</v>
      </c>
      <c r="AB16">
        <v>430259.79</v>
      </c>
      <c r="AC16">
        <v>114564.22</v>
      </c>
    </row>
    <row r="17" spans="1:33" x14ac:dyDescent="0.25">
      <c r="A17" t="s">
        <v>2818</v>
      </c>
      <c r="B17">
        <v>1129316.07</v>
      </c>
      <c r="C17">
        <v>0</v>
      </c>
      <c r="D17">
        <v>295569.71999999997</v>
      </c>
      <c r="F17">
        <v>293423.64</v>
      </c>
      <c r="G17">
        <v>282059.76</v>
      </c>
      <c r="J17">
        <v>23910</v>
      </c>
      <c r="M17">
        <v>316.18</v>
      </c>
      <c r="O17">
        <v>161385</v>
      </c>
      <c r="Q17">
        <v>-772542.72</v>
      </c>
      <c r="R17">
        <v>2696435.34</v>
      </c>
      <c r="S17">
        <v>877053.39</v>
      </c>
      <c r="U17">
        <v>1127.72</v>
      </c>
      <c r="W17">
        <v>2010287</v>
      </c>
      <c r="X17">
        <v>188000</v>
      </c>
      <c r="Y17">
        <v>2210743</v>
      </c>
      <c r="AB17">
        <v>563221.80000000005</v>
      </c>
      <c r="AC17">
        <v>108407.92</v>
      </c>
      <c r="AG17">
        <v>44130</v>
      </c>
    </row>
    <row r="18" spans="1:33" x14ac:dyDescent="0.25">
      <c r="A18" t="s">
        <v>2819</v>
      </c>
      <c r="B18">
        <v>1219247.7</v>
      </c>
      <c r="C18">
        <v>15040</v>
      </c>
      <c r="D18">
        <v>99259.29</v>
      </c>
      <c r="F18">
        <v>712491.75</v>
      </c>
      <c r="G18">
        <v>155149.01999999999</v>
      </c>
      <c r="J18">
        <v>18034</v>
      </c>
      <c r="M18">
        <v>721.98</v>
      </c>
      <c r="O18">
        <v>176585</v>
      </c>
      <c r="Q18">
        <v>-397892.26</v>
      </c>
      <c r="R18">
        <v>2510757.66</v>
      </c>
      <c r="S18">
        <v>817974.66</v>
      </c>
      <c r="U18">
        <v>986.97</v>
      </c>
      <c r="W18">
        <v>2174526.98</v>
      </c>
      <c r="X18">
        <v>462455</v>
      </c>
      <c r="Y18">
        <v>2452123.98</v>
      </c>
      <c r="AB18">
        <v>490797.12</v>
      </c>
      <c r="AC18">
        <v>195322.13</v>
      </c>
      <c r="AG18">
        <v>500</v>
      </c>
    </row>
    <row r="19" spans="1:33" x14ac:dyDescent="0.25">
      <c r="A19" t="s">
        <v>2820</v>
      </c>
      <c r="B19">
        <v>625238.84</v>
      </c>
      <c r="C19">
        <v>0</v>
      </c>
      <c r="D19">
        <v>60298.5</v>
      </c>
      <c r="F19">
        <v>3229772.01</v>
      </c>
      <c r="G19">
        <v>612903.96</v>
      </c>
      <c r="L19">
        <v>53875</v>
      </c>
      <c r="M19">
        <v>1986.99</v>
      </c>
      <c r="O19">
        <v>80000</v>
      </c>
      <c r="Q19">
        <v>4057071.45</v>
      </c>
      <c r="R19">
        <v>684118.79</v>
      </c>
      <c r="S19">
        <v>688721.01</v>
      </c>
      <c r="U19">
        <v>638.62</v>
      </c>
      <c r="W19">
        <v>1015852</v>
      </c>
      <c r="X19">
        <v>122800</v>
      </c>
      <c r="Y19">
        <v>1227565</v>
      </c>
      <c r="AB19">
        <v>375255.45</v>
      </c>
      <c r="AC19">
        <v>345310.1</v>
      </c>
    </row>
    <row r="20" spans="1:33" x14ac:dyDescent="0.25">
      <c r="A20" t="s">
        <v>2821</v>
      </c>
      <c r="B20">
        <v>460807.55</v>
      </c>
      <c r="C20">
        <v>20802</v>
      </c>
      <c r="D20">
        <v>88866.37</v>
      </c>
      <c r="F20">
        <v>1387501.05</v>
      </c>
      <c r="G20">
        <v>168584.79</v>
      </c>
      <c r="M20">
        <v>1</v>
      </c>
      <c r="O20">
        <v>148200</v>
      </c>
      <c r="Q20">
        <v>1366151.42</v>
      </c>
      <c r="R20">
        <v>865361.67</v>
      </c>
      <c r="S20">
        <v>506671.34</v>
      </c>
      <c r="T20">
        <v>3000</v>
      </c>
      <c r="U20">
        <v>427.84</v>
      </c>
      <c r="W20">
        <v>1208540</v>
      </c>
      <c r="X20">
        <v>123940</v>
      </c>
      <c r="Y20">
        <v>1378718</v>
      </c>
      <c r="AB20">
        <v>458467.89</v>
      </c>
      <c r="AC20">
        <v>139196.07</v>
      </c>
    </row>
    <row r="21" spans="1:33" x14ac:dyDescent="0.25">
      <c r="A21" t="s">
        <v>2822</v>
      </c>
      <c r="B21">
        <v>516179.99</v>
      </c>
      <c r="C21">
        <v>14538.25</v>
      </c>
      <c r="D21">
        <v>87697.45</v>
      </c>
      <c r="F21">
        <v>362972.92</v>
      </c>
      <c r="G21">
        <v>174505.01</v>
      </c>
      <c r="J21">
        <v>14219</v>
      </c>
      <c r="L21">
        <v>6400</v>
      </c>
      <c r="M21">
        <v>0</v>
      </c>
      <c r="P21">
        <v>310</v>
      </c>
      <c r="Q21">
        <v>-563361.84</v>
      </c>
      <c r="R21">
        <v>1709584.67</v>
      </c>
      <c r="S21">
        <v>443412.37</v>
      </c>
      <c r="U21">
        <v>627.99</v>
      </c>
      <c r="W21">
        <v>599241</v>
      </c>
      <c r="X21">
        <v>149100</v>
      </c>
      <c r="Y21">
        <v>710899</v>
      </c>
      <c r="AB21">
        <v>191175.62</v>
      </c>
      <c r="AC21">
        <v>131554.95000000001</v>
      </c>
    </row>
    <row r="22" spans="1:33" x14ac:dyDescent="0.25">
      <c r="A22" t="s">
        <v>2926</v>
      </c>
      <c r="B22">
        <v>520840.56</v>
      </c>
      <c r="C22">
        <v>31864.5</v>
      </c>
      <c r="D22">
        <v>126695.48</v>
      </c>
      <c r="F22">
        <v>461760.95</v>
      </c>
      <c r="G22">
        <v>224345.8</v>
      </c>
      <c r="M22">
        <v>9.2899999999999991</v>
      </c>
      <c r="Q22">
        <v>-942155.47</v>
      </c>
      <c r="R22">
        <v>2287426.9300000002</v>
      </c>
      <c r="S22">
        <v>542296.72</v>
      </c>
      <c r="U22">
        <v>535.4</v>
      </c>
      <c r="W22">
        <v>1089302</v>
      </c>
      <c r="X22">
        <v>111050</v>
      </c>
      <c r="Y22">
        <v>1192899</v>
      </c>
      <c r="AB22">
        <v>189734.94</v>
      </c>
      <c r="AC22">
        <v>150823.64000000001</v>
      </c>
      <c r="AG22">
        <v>3900</v>
      </c>
    </row>
    <row r="23" spans="1:33" x14ac:dyDescent="0.25">
      <c r="A23" t="s">
        <v>2823</v>
      </c>
      <c r="B23">
        <v>729079.53</v>
      </c>
      <c r="C23">
        <v>0</v>
      </c>
      <c r="D23">
        <v>88471.49</v>
      </c>
      <c r="F23">
        <v>550768.37</v>
      </c>
      <c r="G23">
        <v>160641.38</v>
      </c>
      <c r="J23">
        <v>0</v>
      </c>
      <c r="M23">
        <v>480.27</v>
      </c>
      <c r="Q23">
        <v>-776738.44</v>
      </c>
      <c r="R23">
        <v>2091979.99</v>
      </c>
      <c r="S23">
        <v>730060.33</v>
      </c>
      <c r="U23">
        <v>808.77</v>
      </c>
      <c r="W23">
        <v>646323.80000000005</v>
      </c>
      <c r="X23">
        <v>112000</v>
      </c>
      <c r="Y23">
        <v>737966.8</v>
      </c>
      <c r="AB23">
        <v>190459.07</v>
      </c>
      <c r="AC23">
        <v>154697.18</v>
      </c>
      <c r="AG23">
        <v>10790.9</v>
      </c>
    </row>
    <row r="24" spans="1:33" x14ac:dyDescent="0.25">
      <c r="A24" t="s">
        <v>2824</v>
      </c>
      <c r="B24">
        <v>976314.06</v>
      </c>
      <c r="C24">
        <v>0</v>
      </c>
      <c r="D24">
        <v>32514.959999999999</v>
      </c>
      <c r="F24">
        <v>485135.13</v>
      </c>
      <c r="G24">
        <v>153912.24</v>
      </c>
      <c r="J24">
        <v>0</v>
      </c>
      <c r="M24">
        <v>198.68</v>
      </c>
      <c r="Q24">
        <v>1879630.68</v>
      </c>
      <c r="S24">
        <v>1053368.05</v>
      </c>
      <c r="U24">
        <v>1221.8399999999999</v>
      </c>
      <c r="W24">
        <v>1227993.1000000001</v>
      </c>
      <c r="Y24">
        <v>1332414.1000000001</v>
      </c>
      <c r="AB24">
        <v>766854.58</v>
      </c>
      <c r="AC24">
        <v>126960.28</v>
      </c>
      <c r="AG24">
        <v>2507</v>
      </c>
    </row>
    <row r="25" spans="1:33" x14ac:dyDescent="0.25">
      <c r="A25" t="s">
        <v>2825</v>
      </c>
      <c r="B25">
        <v>478122.06</v>
      </c>
      <c r="C25">
        <v>0</v>
      </c>
      <c r="D25">
        <v>25394.11</v>
      </c>
      <c r="F25">
        <v>815892.62</v>
      </c>
      <c r="G25">
        <v>136174.41</v>
      </c>
      <c r="J25">
        <v>0</v>
      </c>
      <c r="M25">
        <v>554.21</v>
      </c>
      <c r="Q25">
        <v>-577049.86</v>
      </c>
      <c r="R25">
        <v>1967042.37</v>
      </c>
      <c r="S25">
        <v>730141.97</v>
      </c>
      <c r="U25">
        <v>345.62</v>
      </c>
      <c r="W25">
        <v>963493</v>
      </c>
      <c r="X25">
        <v>133840</v>
      </c>
      <c r="Y25">
        <v>1259719</v>
      </c>
      <c r="Z25">
        <v>12756</v>
      </c>
      <c r="AB25">
        <v>172176.9</v>
      </c>
      <c r="AC25">
        <v>135432.21</v>
      </c>
    </row>
    <row r="26" spans="1:33" x14ac:dyDescent="0.25">
      <c r="A26" t="s">
        <v>2826</v>
      </c>
      <c r="B26">
        <v>537891.30000000005</v>
      </c>
      <c r="C26">
        <v>0</v>
      </c>
      <c r="D26">
        <v>14796.4</v>
      </c>
      <c r="F26">
        <v>383701.6</v>
      </c>
      <c r="G26">
        <v>154508.66</v>
      </c>
      <c r="M26">
        <v>-427</v>
      </c>
      <c r="Q26">
        <v>-413343.31</v>
      </c>
      <c r="R26">
        <v>1301651.56</v>
      </c>
      <c r="S26">
        <v>391589.14</v>
      </c>
      <c r="U26">
        <v>341.78</v>
      </c>
      <c r="W26">
        <v>392823.2</v>
      </c>
      <c r="X26">
        <v>517330</v>
      </c>
      <c r="Y26">
        <v>476766.2</v>
      </c>
      <c r="AB26">
        <v>217987.34</v>
      </c>
      <c r="AC26">
        <v>140592.87</v>
      </c>
      <c r="AG26">
        <v>9196</v>
      </c>
    </row>
    <row r="27" spans="1:33" x14ac:dyDescent="0.25">
      <c r="A27" t="s">
        <v>2827</v>
      </c>
      <c r="B27">
        <v>961460.06</v>
      </c>
      <c r="C27">
        <v>0</v>
      </c>
      <c r="D27">
        <v>25373.57</v>
      </c>
      <c r="F27">
        <v>1384842.34</v>
      </c>
      <c r="G27">
        <v>141997.35</v>
      </c>
      <c r="J27">
        <v>0</v>
      </c>
      <c r="M27">
        <v>174.5</v>
      </c>
      <c r="O27">
        <v>51580</v>
      </c>
      <c r="Q27">
        <v>475482.2</v>
      </c>
      <c r="R27">
        <v>1776680.82</v>
      </c>
      <c r="S27">
        <v>644973.54</v>
      </c>
      <c r="U27">
        <v>728.03</v>
      </c>
      <c r="W27">
        <v>1260123.7</v>
      </c>
      <c r="X27">
        <v>312000</v>
      </c>
      <c r="Y27">
        <v>1272355.7</v>
      </c>
      <c r="AB27">
        <v>183722.3</v>
      </c>
      <c r="AC27">
        <v>287354.46999999997</v>
      </c>
      <c r="AG27">
        <v>787</v>
      </c>
    </row>
    <row r="28" spans="1:33" x14ac:dyDescent="0.25">
      <c r="A28" t="s">
        <v>2828</v>
      </c>
      <c r="B28">
        <v>1483732.31</v>
      </c>
      <c r="C28">
        <v>23719</v>
      </c>
      <c r="D28">
        <v>51968.25</v>
      </c>
      <c r="F28">
        <v>964442.49</v>
      </c>
      <c r="G28">
        <v>616471.84</v>
      </c>
      <c r="J28">
        <v>1900</v>
      </c>
      <c r="L28">
        <v>111808</v>
      </c>
      <c r="M28">
        <v>45.31</v>
      </c>
      <c r="O28">
        <v>328742.82</v>
      </c>
      <c r="Q28">
        <v>85469.17</v>
      </c>
      <c r="R28">
        <v>2074982.75</v>
      </c>
      <c r="S28">
        <v>1630586.3</v>
      </c>
      <c r="U28">
        <v>1283.96</v>
      </c>
      <c r="W28">
        <v>2122965.31</v>
      </c>
      <c r="X28">
        <v>89725</v>
      </c>
      <c r="Y28">
        <v>2337676.31</v>
      </c>
      <c r="Z28">
        <v>8930</v>
      </c>
      <c r="AA28">
        <v>1880</v>
      </c>
      <c r="AB28">
        <v>441407.91</v>
      </c>
      <c r="AC28">
        <v>211020.51</v>
      </c>
    </row>
    <row r="29" spans="1:33" x14ac:dyDescent="0.25">
      <c r="A29" t="s">
        <v>2829</v>
      </c>
      <c r="B29">
        <v>748629.94</v>
      </c>
      <c r="C29">
        <v>7664</v>
      </c>
      <c r="D29">
        <v>114553.33</v>
      </c>
      <c r="F29">
        <v>481731.67</v>
      </c>
      <c r="G29">
        <v>295247.21999999997</v>
      </c>
      <c r="J29">
        <v>0</v>
      </c>
      <c r="L29">
        <v>200300.16</v>
      </c>
      <c r="M29">
        <v>80</v>
      </c>
      <c r="Q29">
        <v>-559664.48</v>
      </c>
      <c r="R29">
        <v>1942599.48</v>
      </c>
      <c r="S29">
        <v>617982.97</v>
      </c>
      <c r="U29">
        <v>628.70000000000005</v>
      </c>
      <c r="W29">
        <v>605558</v>
      </c>
      <c r="X29">
        <v>59644</v>
      </c>
      <c r="Y29">
        <v>696158</v>
      </c>
      <c r="AA29">
        <v>11220</v>
      </c>
      <c r="AB29">
        <v>268367.61</v>
      </c>
      <c r="AC29">
        <v>138784.57999999999</v>
      </c>
    </row>
    <row r="30" spans="1:33" x14ac:dyDescent="0.25">
      <c r="A30" t="s">
        <v>2830</v>
      </c>
      <c r="B30">
        <v>1196482.78</v>
      </c>
      <c r="C30">
        <v>15433</v>
      </c>
      <c r="D30">
        <v>57375.040000000001</v>
      </c>
      <c r="F30">
        <v>702176.97</v>
      </c>
      <c r="G30">
        <v>449143.09</v>
      </c>
      <c r="J30">
        <v>0</v>
      </c>
      <c r="M30">
        <v>254</v>
      </c>
      <c r="O30">
        <v>134963.82</v>
      </c>
      <c r="Q30">
        <v>653626.42000000004</v>
      </c>
      <c r="R30">
        <v>1357301.45</v>
      </c>
      <c r="S30">
        <v>896777.76</v>
      </c>
      <c r="U30">
        <v>1197.9000000000001</v>
      </c>
      <c r="W30">
        <v>1353673</v>
      </c>
      <c r="X30">
        <v>18000</v>
      </c>
      <c r="Y30">
        <v>1424663</v>
      </c>
      <c r="Z30">
        <v>8180</v>
      </c>
      <c r="AA30">
        <v>1210</v>
      </c>
      <c r="AB30">
        <v>270767.23</v>
      </c>
      <c r="AC30">
        <v>131256.66</v>
      </c>
    </row>
    <row r="31" spans="1:33" x14ac:dyDescent="0.25">
      <c r="A31" t="s">
        <v>2831</v>
      </c>
      <c r="B31">
        <v>810658.88</v>
      </c>
      <c r="C31">
        <v>0</v>
      </c>
      <c r="D31">
        <v>86113.35</v>
      </c>
      <c r="F31">
        <v>381210.58</v>
      </c>
      <c r="G31">
        <v>464529.6</v>
      </c>
      <c r="J31">
        <v>1500</v>
      </c>
      <c r="L31">
        <v>0.19</v>
      </c>
      <c r="M31">
        <v>534.79</v>
      </c>
      <c r="O31">
        <v>9040.66</v>
      </c>
      <c r="Q31">
        <v>148794.04</v>
      </c>
      <c r="R31">
        <v>1339755.76</v>
      </c>
      <c r="S31">
        <v>839743.23</v>
      </c>
      <c r="T31">
        <v>14890</v>
      </c>
      <c r="U31">
        <v>852.47</v>
      </c>
      <c r="W31">
        <v>1256003</v>
      </c>
      <c r="X31">
        <v>151714</v>
      </c>
      <c r="Y31">
        <v>1329643</v>
      </c>
      <c r="AB31">
        <v>359804.81</v>
      </c>
      <c r="AC31">
        <v>98476.22</v>
      </c>
    </row>
    <row r="32" spans="1:33" x14ac:dyDescent="0.25">
      <c r="A32" t="s">
        <v>2832</v>
      </c>
      <c r="B32">
        <v>613285</v>
      </c>
      <c r="C32">
        <v>0</v>
      </c>
      <c r="D32">
        <v>39496.78</v>
      </c>
      <c r="F32">
        <v>720846.17</v>
      </c>
      <c r="G32">
        <v>665244.25</v>
      </c>
      <c r="J32">
        <v>1500</v>
      </c>
      <c r="M32">
        <v>15</v>
      </c>
      <c r="O32">
        <v>59900</v>
      </c>
      <c r="Q32">
        <v>-291221.26</v>
      </c>
      <c r="R32">
        <v>2103448.6</v>
      </c>
      <c r="S32">
        <v>783148.6</v>
      </c>
      <c r="T32">
        <v>74730</v>
      </c>
      <c r="U32">
        <v>476.2</v>
      </c>
      <c r="W32">
        <v>1090309</v>
      </c>
      <c r="X32">
        <v>109857</v>
      </c>
      <c r="Y32">
        <v>1319856</v>
      </c>
      <c r="AB32">
        <v>264328.5</v>
      </c>
      <c r="AC32">
        <v>180189.04</v>
      </c>
    </row>
    <row r="33" spans="1:34" x14ac:dyDescent="0.25">
      <c r="A33" t="s">
        <v>2833</v>
      </c>
      <c r="B33">
        <v>691354.49</v>
      </c>
      <c r="C33">
        <v>0</v>
      </c>
      <c r="D33">
        <v>106374.25</v>
      </c>
      <c r="F33">
        <v>206806.46</v>
      </c>
      <c r="G33">
        <v>91882.15</v>
      </c>
      <c r="M33">
        <v>0</v>
      </c>
      <c r="O33">
        <v>160809.81</v>
      </c>
      <c r="Q33">
        <v>-877002.78</v>
      </c>
      <c r="R33">
        <v>1634028.2</v>
      </c>
      <c r="S33">
        <v>599629.31000000006</v>
      </c>
      <c r="U33">
        <v>624.12</v>
      </c>
      <c r="W33">
        <v>794938</v>
      </c>
      <c r="X33">
        <v>83294</v>
      </c>
      <c r="Y33">
        <v>857548</v>
      </c>
      <c r="AB33">
        <v>181332.35</v>
      </c>
      <c r="AC33">
        <v>129425.77</v>
      </c>
      <c r="AF33">
        <v>2</v>
      </c>
    </row>
    <row r="34" spans="1:34" x14ac:dyDescent="0.25">
      <c r="A34" t="s">
        <v>2834</v>
      </c>
      <c r="B34">
        <v>458911.92</v>
      </c>
      <c r="C34">
        <v>6212</v>
      </c>
      <c r="D34">
        <v>20566</v>
      </c>
      <c r="F34">
        <v>469031.79</v>
      </c>
      <c r="G34">
        <v>386519.69</v>
      </c>
      <c r="J34">
        <v>0</v>
      </c>
      <c r="M34">
        <v>253.32</v>
      </c>
      <c r="Q34">
        <v>821558.24</v>
      </c>
      <c r="R34">
        <v>391756.52</v>
      </c>
      <c r="S34">
        <v>683597.54</v>
      </c>
      <c r="U34">
        <v>431.79</v>
      </c>
      <c r="W34">
        <v>1912079.81</v>
      </c>
      <c r="X34">
        <v>39100</v>
      </c>
      <c r="Y34">
        <v>2004659.81</v>
      </c>
      <c r="Z34">
        <v>11250</v>
      </c>
      <c r="AB34">
        <v>194569.07</v>
      </c>
      <c r="AC34">
        <v>101087.19</v>
      </c>
      <c r="AG34">
        <v>139</v>
      </c>
      <c r="AH34">
        <v>500</v>
      </c>
    </row>
    <row r="35" spans="1:34" x14ac:dyDescent="0.25">
      <c r="A35" t="s">
        <v>2835</v>
      </c>
      <c r="B35">
        <v>607156.97</v>
      </c>
      <c r="C35">
        <v>614</v>
      </c>
      <c r="D35">
        <v>45456.08</v>
      </c>
      <c r="F35">
        <v>369611.26</v>
      </c>
      <c r="G35">
        <v>555953.22</v>
      </c>
      <c r="J35">
        <v>13500</v>
      </c>
      <c r="M35">
        <v>1227.93</v>
      </c>
      <c r="O35">
        <v>126024.88</v>
      </c>
      <c r="Q35">
        <v>628203.06999999995</v>
      </c>
      <c r="R35">
        <v>459399.49</v>
      </c>
      <c r="S35">
        <v>574548.96</v>
      </c>
      <c r="U35">
        <v>1531.38</v>
      </c>
      <c r="W35">
        <v>540389.5</v>
      </c>
      <c r="X35">
        <v>267684</v>
      </c>
      <c r="Y35">
        <v>594389.5</v>
      </c>
      <c r="AB35">
        <v>243747.27</v>
      </c>
      <c r="AC35">
        <v>58141.39</v>
      </c>
    </row>
    <row r="36" spans="1:34" x14ac:dyDescent="0.25">
      <c r="A36" t="s">
        <v>2836</v>
      </c>
      <c r="B36">
        <v>695050.03</v>
      </c>
      <c r="C36">
        <v>10011.14</v>
      </c>
      <c r="D36">
        <v>65692.100000000006</v>
      </c>
      <c r="F36">
        <v>630021.47</v>
      </c>
      <c r="G36">
        <v>67904.95</v>
      </c>
      <c r="J36">
        <v>0</v>
      </c>
      <c r="M36">
        <v>641.20000000000005</v>
      </c>
      <c r="O36">
        <v>170501.1</v>
      </c>
      <c r="Q36">
        <v>1141323.6200000001</v>
      </c>
      <c r="R36">
        <v>556569.79</v>
      </c>
      <c r="S36">
        <v>786309.81</v>
      </c>
      <c r="U36">
        <v>567.74</v>
      </c>
      <c r="W36">
        <v>729750</v>
      </c>
      <c r="X36">
        <v>52794</v>
      </c>
      <c r="Y36">
        <v>883388</v>
      </c>
      <c r="AA36">
        <v>2076</v>
      </c>
      <c r="AB36">
        <v>274193.06</v>
      </c>
      <c r="AC36">
        <v>678373.51</v>
      </c>
      <c r="AF36">
        <v>2</v>
      </c>
    </row>
    <row r="37" spans="1:34" x14ac:dyDescent="0.25">
      <c r="A37" t="s">
        <v>2837</v>
      </c>
      <c r="B37">
        <v>718028.18</v>
      </c>
      <c r="C37">
        <v>0</v>
      </c>
      <c r="D37">
        <v>163158.84</v>
      </c>
      <c r="F37">
        <v>333861.78000000003</v>
      </c>
      <c r="G37">
        <v>229212.99</v>
      </c>
      <c r="O37">
        <v>131471.98000000001</v>
      </c>
      <c r="Q37">
        <v>-584756.04</v>
      </c>
      <c r="R37">
        <v>1714982.69</v>
      </c>
      <c r="S37">
        <v>655132.32999999996</v>
      </c>
      <c r="U37">
        <v>632.52</v>
      </c>
      <c r="W37">
        <v>1187924.5</v>
      </c>
      <c r="X37">
        <v>78894</v>
      </c>
      <c r="Y37">
        <v>1255914.5</v>
      </c>
      <c r="AA37">
        <v>2076</v>
      </c>
      <c r="AB37">
        <v>215675</v>
      </c>
      <c r="AC37">
        <v>131545.60999999999</v>
      </c>
    </row>
    <row r="38" spans="1:34" x14ac:dyDescent="0.25">
      <c r="A38" t="s">
        <v>2838</v>
      </c>
      <c r="B38">
        <v>436526.94</v>
      </c>
      <c r="C38">
        <v>0</v>
      </c>
      <c r="D38">
        <v>86502.38</v>
      </c>
      <c r="F38">
        <v>620097.52</v>
      </c>
      <c r="G38">
        <v>337579.23</v>
      </c>
      <c r="J38">
        <v>0</v>
      </c>
      <c r="M38">
        <v>89.07</v>
      </c>
      <c r="O38">
        <v>197080</v>
      </c>
      <c r="Q38">
        <v>-979977.08</v>
      </c>
      <c r="R38">
        <v>2179663.7000000002</v>
      </c>
      <c r="S38">
        <v>773050.93</v>
      </c>
      <c r="U38">
        <v>256.58</v>
      </c>
      <c r="W38">
        <v>590278</v>
      </c>
      <c r="X38">
        <v>66194</v>
      </c>
      <c r="Y38">
        <v>783958</v>
      </c>
      <c r="Z38">
        <v>2076</v>
      </c>
      <c r="AA38">
        <v>6696.8</v>
      </c>
      <c r="AB38">
        <v>229928.93</v>
      </c>
      <c r="AC38">
        <v>147389.4</v>
      </c>
    </row>
    <row r="39" spans="1:34" x14ac:dyDescent="0.25">
      <c r="A39" t="s">
        <v>2839</v>
      </c>
      <c r="B39">
        <v>1090775.71</v>
      </c>
      <c r="C39">
        <v>466</v>
      </c>
      <c r="D39">
        <v>25818.42</v>
      </c>
      <c r="F39">
        <v>230774.26</v>
      </c>
      <c r="G39">
        <v>569138.32999999996</v>
      </c>
      <c r="O39">
        <v>13160</v>
      </c>
      <c r="Q39">
        <v>-173936.87</v>
      </c>
      <c r="R39">
        <v>1994257.35</v>
      </c>
      <c r="S39">
        <v>707517.83</v>
      </c>
      <c r="U39">
        <v>1123.4000000000001</v>
      </c>
      <c r="W39">
        <v>698968</v>
      </c>
      <c r="X39">
        <v>50494</v>
      </c>
      <c r="Y39">
        <v>761928</v>
      </c>
      <c r="AB39">
        <v>240902.19</v>
      </c>
      <c r="AC39">
        <v>187760.8</v>
      </c>
    </row>
    <row r="40" spans="1:34" x14ac:dyDescent="0.25">
      <c r="A40" t="s">
        <v>2840</v>
      </c>
      <c r="B40">
        <v>654625.27</v>
      </c>
      <c r="C40">
        <v>18532</v>
      </c>
      <c r="D40">
        <v>90263.98</v>
      </c>
      <c r="F40">
        <v>466459.9</v>
      </c>
      <c r="G40">
        <v>477281.79</v>
      </c>
      <c r="J40">
        <v>0</v>
      </c>
      <c r="L40">
        <v>310540</v>
      </c>
      <c r="M40">
        <v>182.29</v>
      </c>
      <c r="O40">
        <v>276910</v>
      </c>
      <c r="Q40">
        <v>-520471.8</v>
      </c>
      <c r="R40">
        <v>1560653.49</v>
      </c>
      <c r="S40">
        <v>733810.03</v>
      </c>
      <c r="U40">
        <v>680.49</v>
      </c>
      <c r="W40">
        <v>1602952</v>
      </c>
      <c r="X40">
        <v>140044</v>
      </c>
      <c r="Y40">
        <v>1701802</v>
      </c>
      <c r="Z40">
        <v>9450</v>
      </c>
      <c r="AB40">
        <v>325500.37</v>
      </c>
      <c r="AC40">
        <v>196498.05</v>
      </c>
    </row>
    <row r="41" spans="1:34" x14ac:dyDescent="0.25">
      <c r="A41" t="s">
        <v>2919</v>
      </c>
      <c r="B41">
        <v>768266.65</v>
      </c>
      <c r="C41">
        <v>25222</v>
      </c>
      <c r="D41">
        <v>6331.6</v>
      </c>
      <c r="F41">
        <v>369565.45</v>
      </c>
      <c r="G41">
        <v>416024.35</v>
      </c>
      <c r="L41">
        <v>35000</v>
      </c>
      <c r="M41">
        <v>2839.76</v>
      </c>
      <c r="O41">
        <v>145600</v>
      </c>
      <c r="Q41">
        <v>-79435.34</v>
      </c>
      <c r="R41">
        <v>1367149.29</v>
      </c>
      <c r="S41">
        <v>738489.27</v>
      </c>
      <c r="U41">
        <v>529.36</v>
      </c>
      <c r="W41">
        <v>1616860.5</v>
      </c>
      <c r="X41">
        <v>58494</v>
      </c>
      <c r="Y41">
        <v>1691460.5</v>
      </c>
      <c r="AB41">
        <v>360157.14</v>
      </c>
      <c r="AC41">
        <v>121189.15</v>
      </c>
    </row>
    <row r="42" spans="1:34" x14ac:dyDescent="0.25">
      <c r="A42" t="s">
        <v>2841</v>
      </c>
      <c r="B42">
        <v>334440.02</v>
      </c>
      <c r="C42">
        <v>0</v>
      </c>
      <c r="D42">
        <v>84987.22</v>
      </c>
      <c r="F42">
        <v>690365.9</v>
      </c>
      <c r="G42">
        <v>379195.23</v>
      </c>
      <c r="J42">
        <v>0</v>
      </c>
      <c r="M42">
        <v>8552.8700000000008</v>
      </c>
      <c r="O42">
        <v>171380.9</v>
      </c>
      <c r="Q42">
        <v>-437313.98</v>
      </c>
      <c r="R42">
        <v>1747176.74</v>
      </c>
      <c r="S42">
        <v>1092929.6100000001</v>
      </c>
      <c r="T42">
        <v>22746.55</v>
      </c>
      <c r="U42">
        <v>595.32000000000005</v>
      </c>
      <c r="W42">
        <v>879357</v>
      </c>
      <c r="X42">
        <v>23108.1</v>
      </c>
      <c r="Y42">
        <v>1434587</v>
      </c>
      <c r="Z42">
        <v>1040</v>
      </c>
      <c r="AA42">
        <v>1772</v>
      </c>
      <c r="AB42">
        <v>230622.27</v>
      </c>
      <c r="AC42">
        <v>113440.72</v>
      </c>
      <c r="AG42">
        <v>13662.75</v>
      </c>
    </row>
    <row r="43" spans="1:34" x14ac:dyDescent="0.25">
      <c r="A43" t="s">
        <v>2842</v>
      </c>
      <c r="B43">
        <v>494717.85</v>
      </c>
      <c r="C43">
        <v>0</v>
      </c>
      <c r="D43">
        <v>446851.25</v>
      </c>
      <c r="F43">
        <v>294346.63</v>
      </c>
      <c r="G43">
        <v>407106.88</v>
      </c>
      <c r="J43">
        <v>0</v>
      </c>
      <c r="M43">
        <v>0</v>
      </c>
      <c r="O43">
        <v>159400</v>
      </c>
      <c r="Q43">
        <v>-962709.08</v>
      </c>
      <c r="R43">
        <v>2580473.12</v>
      </c>
      <c r="S43">
        <v>1793674.45</v>
      </c>
      <c r="U43">
        <v>937.12</v>
      </c>
      <c r="W43">
        <v>1097779.2</v>
      </c>
      <c r="X43">
        <v>19120</v>
      </c>
      <c r="Y43">
        <v>1378546.2</v>
      </c>
      <c r="Z43">
        <v>640</v>
      </c>
      <c r="AA43">
        <v>1160</v>
      </c>
      <c r="AB43">
        <v>949004.65</v>
      </c>
      <c r="AC43">
        <v>113394.5</v>
      </c>
      <c r="AG43">
        <v>172364.98</v>
      </c>
    </row>
    <row r="44" spans="1:34" x14ac:dyDescent="0.25">
      <c r="A44" t="s">
        <v>2843</v>
      </c>
      <c r="B44">
        <v>513823.46</v>
      </c>
      <c r="C44">
        <v>0</v>
      </c>
      <c r="D44">
        <v>102724.94</v>
      </c>
      <c r="F44">
        <v>98661.21</v>
      </c>
      <c r="G44">
        <v>258021.97</v>
      </c>
      <c r="J44">
        <v>0</v>
      </c>
      <c r="M44">
        <v>0</v>
      </c>
      <c r="Q44">
        <v>-506113.58</v>
      </c>
      <c r="R44">
        <v>1682922.85</v>
      </c>
      <c r="S44">
        <v>1003417.83</v>
      </c>
      <c r="U44">
        <v>937.4</v>
      </c>
      <c r="W44">
        <v>786761</v>
      </c>
      <c r="X44">
        <v>10830</v>
      </c>
      <c r="Y44">
        <v>1219902</v>
      </c>
      <c r="AB44">
        <v>380433.18</v>
      </c>
      <c r="AC44">
        <v>65780.78</v>
      </c>
      <c r="AG44">
        <v>81153.259999999995</v>
      </c>
    </row>
    <row r="45" spans="1:34" x14ac:dyDescent="0.25">
      <c r="A45" t="s">
        <v>2844</v>
      </c>
      <c r="B45">
        <v>580128.78</v>
      </c>
      <c r="C45">
        <v>0</v>
      </c>
      <c r="D45">
        <v>114412.53</v>
      </c>
      <c r="F45">
        <v>515677.48</v>
      </c>
      <c r="G45">
        <v>303264.59999999998</v>
      </c>
      <c r="M45">
        <v>0</v>
      </c>
      <c r="O45">
        <v>264190</v>
      </c>
      <c r="Q45">
        <v>-270241.74</v>
      </c>
      <c r="R45">
        <v>1664645.88</v>
      </c>
      <c r="S45">
        <v>606767.09</v>
      </c>
      <c r="U45">
        <v>556.91999999999996</v>
      </c>
      <c r="W45">
        <v>632392.1</v>
      </c>
      <c r="X45">
        <v>82470</v>
      </c>
      <c r="Y45">
        <v>790505.1</v>
      </c>
      <c r="Z45">
        <v>1050</v>
      </c>
      <c r="AA45">
        <v>1620</v>
      </c>
      <c r="AB45">
        <v>313879.21000000002</v>
      </c>
      <c r="AC45">
        <v>102926.55</v>
      </c>
      <c r="AF45">
        <v>6</v>
      </c>
      <c r="AG45">
        <v>52000</v>
      </c>
    </row>
    <row r="46" spans="1:34" x14ac:dyDescent="0.25">
      <c r="A46" t="s">
        <v>2845</v>
      </c>
      <c r="B46">
        <v>187526.35</v>
      </c>
      <c r="C46">
        <v>0</v>
      </c>
      <c r="D46">
        <v>96316.81</v>
      </c>
      <c r="F46">
        <v>2621166.3199999998</v>
      </c>
      <c r="G46">
        <v>628359.38</v>
      </c>
      <c r="J46">
        <v>0</v>
      </c>
      <c r="L46">
        <v>258000</v>
      </c>
      <c r="M46">
        <v>0</v>
      </c>
      <c r="O46">
        <v>30000</v>
      </c>
      <c r="Q46">
        <v>3621698.18</v>
      </c>
      <c r="S46">
        <v>871769.19</v>
      </c>
      <c r="U46">
        <v>504.21</v>
      </c>
      <c r="W46">
        <v>1243347</v>
      </c>
      <c r="X46">
        <v>78500</v>
      </c>
      <c r="Y46">
        <v>1538483</v>
      </c>
      <c r="Z46">
        <v>720</v>
      </c>
      <c r="AA46">
        <v>400</v>
      </c>
      <c r="AB46">
        <v>491747.77</v>
      </c>
      <c r="AC46">
        <v>255106.95</v>
      </c>
      <c r="AG46">
        <v>16442.900000000001</v>
      </c>
    </row>
    <row r="47" spans="1:34" x14ac:dyDescent="0.25">
      <c r="A47" t="s">
        <v>2846</v>
      </c>
      <c r="B47">
        <v>529146.35</v>
      </c>
      <c r="C47">
        <v>30000</v>
      </c>
      <c r="D47">
        <v>68568.740000000005</v>
      </c>
      <c r="F47">
        <v>867057.12</v>
      </c>
      <c r="G47">
        <v>229621.63</v>
      </c>
      <c r="M47">
        <v>0</v>
      </c>
      <c r="O47">
        <v>90000</v>
      </c>
      <c r="Q47">
        <v>269022.73</v>
      </c>
      <c r="R47">
        <v>1610762.41</v>
      </c>
      <c r="S47">
        <v>691233.74</v>
      </c>
      <c r="U47">
        <v>775.85</v>
      </c>
      <c r="W47">
        <v>981878.1</v>
      </c>
      <c r="X47">
        <v>15030</v>
      </c>
      <c r="Y47">
        <v>1135419.1000000001</v>
      </c>
      <c r="Z47">
        <v>640</v>
      </c>
      <c r="AA47">
        <v>1590</v>
      </c>
      <c r="AB47">
        <v>359643.92</v>
      </c>
      <c r="AC47">
        <v>137237.47</v>
      </c>
      <c r="AG47">
        <v>29308.5</v>
      </c>
    </row>
    <row r="48" spans="1:34" x14ac:dyDescent="0.25">
      <c r="A48" t="s">
        <v>2847</v>
      </c>
      <c r="B48">
        <v>526368.16</v>
      </c>
      <c r="C48">
        <v>0</v>
      </c>
      <c r="D48">
        <v>70582.289999999994</v>
      </c>
      <c r="F48">
        <v>441853.28</v>
      </c>
      <c r="G48">
        <v>349871.52</v>
      </c>
      <c r="J48">
        <v>0</v>
      </c>
      <c r="M48">
        <v>347</v>
      </c>
      <c r="Q48">
        <v>-1235898.1100000001</v>
      </c>
      <c r="R48">
        <v>2707380.46</v>
      </c>
      <c r="S48">
        <v>792965.17</v>
      </c>
      <c r="T48">
        <v>174880</v>
      </c>
      <c r="U48">
        <v>840.48</v>
      </c>
      <c r="W48">
        <v>1035328</v>
      </c>
      <c r="X48">
        <v>106720</v>
      </c>
      <c r="Y48">
        <v>1469280</v>
      </c>
      <c r="Z48">
        <v>4020</v>
      </c>
      <c r="AA48">
        <v>3250</v>
      </c>
      <c r="AB48">
        <v>344424.16</v>
      </c>
      <c r="AC48">
        <v>86403.69</v>
      </c>
      <c r="AG48">
        <v>30150.9</v>
      </c>
    </row>
    <row r="49" spans="1:33" x14ac:dyDescent="0.25">
      <c r="A49" t="s">
        <v>2920</v>
      </c>
      <c r="B49">
        <v>643177.37</v>
      </c>
      <c r="C49">
        <v>0</v>
      </c>
      <c r="D49">
        <v>2168.2399999999998</v>
      </c>
      <c r="F49">
        <v>268435.99</v>
      </c>
      <c r="G49">
        <v>328860.33</v>
      </c>
      <c r="J49">
        <v>0</v>
      </c>
      <c r="L49">
        <v>67780</v>
      </c>
      <c r="M49">
        <v>347</v>
      </c>
      <c r="O49">
        <v>296015</v>
      </c>
      <c r="Q49">
        <v>-1327479.58</v>
      </c>
      <c r="R49">
        <v>2321309.19</v>
      </c>
      <c r="S49">
        <v>591727.29</v>
      </c>
      <c r="U49">
        <v>695.34</v>
      </c>
      <c r="W49">
        <v>382920.6</v>
      </c>
      <c r="X49">
        <v>83410</v>
      </c>
      <c r="Y49">
        <v>626004.6</v>
      </c>
      <c r="Z49">
        <v>320</v>
      </c>
      <c r="AA49">
        <v>1260</v>
      </c>
      <c r="AB49">
        <v>194147.97</v>
      </c>
      <c r="AC49">
        <v>153938.46</v>
      </c>
      <c r="AG49">
        <v>47958</v>
      </c>
    </row>
    <row r="50" spans="1:33" x14ac:dyDescent="0.25">
      <c r="A50" t="s">
        <v>2930</v>
      </c>
      <c r="B50">
        <v>602822.61</v>
      </c>
      <c r="C50">
        <v>0</v>
      </c>
      <c r="D50">
        <v>88083.06</v>
      </c>
      <c r="F50">
        <v>1215626.76</v>
      </c>
      <c r="G50">
        <v>303871.3</v>
      </c>
      <c r="J50">
        <v>0</v>
      </c>
      <c r="M50">
        <v>88.79</v>
      </c>
      <c r="O50">
        <v>25900</v>
      </c>
      <c r="Q50">
        <v>1358044.26</v>
      </c>
      <c r="R50">
        <v>991778.49</v>
      </c>
      <c r="S50">
        <v>421180.53</v>
      </c>
      <c r="U50">
        <v>840.09</v>
      </c>
      <c r="W50">
        <v>168155</v>
      </c>
      <c r="X50">
        <v>107120</v>
      </c>
      <c r="Y50">
        <v>317735</v>
      </c>
      <c r="AB50">
        <v>218684.63</v>
      </c>
      <c r="AC50">
        <v>129029.64</v>
      </c>
      <c r="AG50">
        <v>11520</v>
      </c>
    </row>
    <row r="51" spans="1:33" x14ac:dyDescent="0.25">
      <c r="A51" t="s">
        <v>2931</v>
      </c>
      <c r="B51">
        <v>541870.23</v>
      </c>
      <c r="C51">
        <v>0</v>
      </c>
      <c r="D51">
        <v>59904.72</v>
      </c>
      <c r="F51">
        <v>2481554.88</v>
      </c>
      <c r="G51">
        <v>251107.58</v>
      </c>
      <c r="J51">
        <v>0</v>
      </c>
      <c r="M51">
        <v>45.7</v>
      </c>
      <c r="O51">
        <v>174055</v>
      </c>
      <c r="Q51">
        <v>2543646.4900000002</v>
      </c>
      <c r="R51">
        <v>667821.93000000005</v>
      </c>
      <c r="S51">
        <v>479637.32</v>
      </c>
      <c r="U51">
        <v>665.91</v>
      </c>
      <c r="W51">
        <v>982593.8</v>
      </c>
      <c r="X51">
        <v>94830</v>
      </c>
      <c r="Y51">
        <v>1093466.48</v>
      </c>
      <c r="AB51">
        <v>172215.2</v>
      </c>
      <c r="AC51">
        <v>143821.07999999999</v>
      </c>
      <c r="AG51">
        <v>48905.98</v>
      </c>
    </row>
    <row r="52" spans="1:33" x14ac:dyDescent="0.25">
      <c r="A52" t="s">
        <v>2848</v>
      </c>
      <c r="B52">
        <v>515985.79</v>
      </c>
      <c r="C52">
        <v>45064</v>
      </c>
      <c r="D52">
        <v>51259.26</v>
      </c>
      <c r="F52">
        <v>565348.86</v>
      </c>
      <c r="G52">
        <v>87304.52</v>
      </c>
      <c r="J52">
        <v>12300</v>
      </c>
      <c r="M52">
        <v>2867.43</v>
      </c>
      <c r="Q52">
        <v>-776367.8</v>
      </c>
      <c r="R52">
        <v>2139773.89</v>
      </c>
      <c r="S52">
        <v>534127.30000000005</v>
      </c>
      <c r="U52">
        <v>671.3</v>
      </c>
      <c r="W52">
        <v>497801</v>
      </c>
      <c r="Y52">
        <v>503801</v>
      </c>
      <c r="AB52">
        <v>308235.14</v>
      </c>
      <c r="AC52">
        <v>147310.04999999999</v>
      </c>
      <c r="AG52">
        <v>15414.5</v>
      </c>
    </row>
    <row r="53" spans="1:33" x14ac:dyDescent="0.25">
      <c r="A53" t="s">
        <v>2849</v>
      </c>
      <c r="B53">
        <v>578307.79</v>
      </c>
      <c r="C53">
        <v>23761.68</v>
      </c>
      <c r="D53">
        <v>11342</v>
      </c>
      <c r="F53">
        <v>320623.95</v>
      </c>
      <c r="G53">
        <v>42008.82</v>
      </c>
      <c r="J53">
        <v>6800</v>
      </c>
      <c r="M53">
        <v>972</v>
      </c>
      <c r="Q53">
        <v>672515</v>
      </c>
      <c r="R53">
        <v>293207.49</v>
      </c>
      <c r="S53">
        <v>554218.43999999994</v>
      </c>
      <c r="U53">
        <v>683.66</v>
      </c>
      <c r="W53">
        <v>330330</v>
      </c>
      <c r="Y53">
        <v>419664</v>
      </c>
      <c r="AB53">
        <v>205962.66</v>
      </c>
      <c r="AC53">
        <v>53626.69</v>
      </c>
      <c r="AG53">
        <v>113289</v>
      </c>
    </row>
    <row r="54" spans="1:33" x14ac:dyDescent="0.25">
      <c r="A54" t="s">
        <v>2850</v>
      </c>
      <c r="B54">
        <v>391929.66</v>
      </c>
      <c r="C54">
        <v>150238.5</v>
      </c>
      <c r="D54">
        <v>53887.22</v>
      </c>
      <c r="F54">
        <v>5772064.2400000002</v>
      </c>
      <c r="G54">
        <v>113121.5</v>
      </c>
      <c r="J54">
        <v>35469</v>
      </c>
      <c r="M54">
        <v>9386.83</v>
      </c>
      <c r="Q54">
        <v>4466394.12</v>
      </c>
      <c r="R54">
        <v>1946315.03</v>
      </c>
      <c r="S54">
        <v>1220788.97</v>
      </c>
      <c r="T54">
        <v>119374</v>
      </c>
      <c r="U54">
        <v>401.47</v>
      </c>
      <c r="W54">
        <v>721154</v>
      </c>
      <c r="Y54">
        <v>855163</v>
      </c>
      <c r="AB54">
        <v>549496.9</v>
      </c>
      <c r="AC54">
        <v>136010.57</v>
      </c>
      <c r="AG54">
        <v>259618.5</v>
      </c>
    </row>
    <row r="55" spans="1:33" x14ac:dyDescent="0.25">
      <c r="A55" t="s">
        <v>2851</v>
      </c>
      <c r="B55">
        <v>749924.41</v>
      </c>
      <c r="C55">
        <v>94630.5</v>
      </c>
      <c r="D55">
        <v>85359.71</v>
      </c>
      <c r="F55">
        <v>702438.32</v>
      </c>
      <c r="G55">
        <v>225628.91</v>
      </c>
      <c r="J55">
        <v>17100</v>
      </c>
      <c r="M55">
        <v>7769.06</v>
      </c>
      <c r="Q55">
        <v>-299734.24</v>
      </c>
      <c r="R55">
        <v>2217512.62</v>
      </c>
      <c r="S55">
        <v>1005206.62</v>
      </c>
      <c r="U55">
        <v>1027.05</v>
      </c>
      <c r="W55">
        <v>1163802</v>
      </c>
      <c r="Y55">
        <v>1163802</v>
      </c>
      <c r="Z55">
        <v>160</v>
      </c>
      <c r="AA55">
        <v>280</v>
      </c>
      <c r="AB55">
        <v>586538.49</v>
      </c>
      <c r="AC55">
        <v>128269.28</v>
      </c>
      <c r="AG55">
        <v>2311</v>
      </c>
    </row>
    <row r="56" spans="1:33" x14ac:dyDescent="0.25">
      <c r="A56" t="s">
        <v>2852</v>
      </c>
      <c r="B56">
        <v>851217.42</v>
      </c>
      <c r="C56">
        <v>190</v>
      </c>
      <c r="D56">
        <v>48000</v>
      </c>
      <c r="F56">
        <v>510370.38</v>
      </c>
      <c r="G56">
        <v>58215.32</v>
      </c>
      <c r="J56">
        <v>13450</v>
      </c>
      <c r="M56">
        <v>6564.36</v>
      </c>
      <c r="Q56">
        <v>-565206.22</v>
      </c>
      <c r="R56">
        <v>1921030.3</v>
      </c>
      <c r="S56">
        <v>780365.99</v>
      </c>
      <c r="T56">
        <v>88441</v>
      </c>
      <c r="U56">
        <v>794.17</v>
      </c>
      <c r="W56">
        <v>907117</v>
      </c>
      <c r="Y56">
        <v>953917</v>
      </c>
      <c r="AB56">
        <v>327185.46000000002</v>
      </c>
      <c r="AC56">
        <v>101046.89</v>
      </c>
      <c r="AG56">
        <v>1605</v>
      </c>
    </row>
    <row r="57" spans="1:33" x14ac:dyDescent="0.25">
      <c r="A57" t="s">
        <v>2853</v>
      </c>
      <c r="B57">
        <v>559145.69999999995</v>
      </c>
      <c r="C57">
        <v>1843</v>
      </c>
      <c r="D57">
        <v>21792.91</v>
      </c>
      <c r="F57">
        <v>521171.07</v>
      </c>
      <c r="G57">
        <v>83520.14</v>
      </c>
      <c r="J57">
        <v>25782</v>
      </c>
      <c r="M57">
        <v>1211.58</v>
      </c>
      <c r="Q57">
        <v>-801080.5</v>
      </c>
      <c r="R57">
        <v>1915444.77</v>
      </c>
      <c r="S57">
        <v>1002502.9</v>
      </c>
      <c r="U57">
        <v>503.99</v>
      </c>
      <c r="W57">
        <v>690581.5</v>
      </c>
      <c r="Y57">
        <v>874956.5</v>
      </c>
      <c r="Z57">
        <v>960</v>
      </c>
      <c r="AA57">
        <v>900</v>
      </c>
      <c r="AB57">
        <v>397287.93</v>
      </c>
      <c r="AC57">
        <v>93219.49</v>
      </c>
      <c r="AG57">
        <v>19959.5</v>
      </c>
    </row>
    <row r="58" spans="1:33" x14ac:dyDescent="0.25">
      <c r="A58" t="s">
        <v>2854</v>
      </c>
      <c r="B58">
        <v>455918.75</v>
      </c>
      <c r="C58">
        <v>60332</v>
      </c>
      <c r="D58">
        <v>20758.52</v>
      </c>
      <c r="F58">
        <v>482681.12</v>
      </c>
      <c r="G58">
        <v>52866.879999999997</v>
      </c>
      <c r="J58">
        <v>5926</v>
      </c>
      <c r="M58">
        <v>1809</v>
      </c>
      <c r="Q58">
        <v>-643187.91</v>
      </c>
      <c r="R58">
        <v>1650781.62</v>
      </c>
      <c r="S58">
        <v>873806.61</v>
      </c>
      <c r="U58">
        <v>553.85</v>
      </c>
      <c r="W58">
        <v>272241.5</v>
      </c>
      <c r="Y58">
        <v>457250.5</v>
      </c>
      <c r="Z58">
        <v>320</v>
      </c>
      <c r="AA58">
        <v>600</v>
      </c>
      <c r="AB58">
        <v>313738.73</v>
      </c>
      <c r="AC58">
        <v>68518.399999999994</v>
      </c>
      <c r="AG58">
        <v>5559</v>
      </c>
    </row>
    <row r="59" spans="1:33" x14ac:dyDescent="0.25">
      <c r="A59" t="s">
        <v>2855</v>
      </c>
      <c r="B59">
        <v>679779.53</v>
      </c>
      <c r="C59">
        <v>71987.899999999994</v>
      </c>
      <c r="D59">
        <v>52094.47</v>
      </c>
      <c r="F59">
        <v>605649.66</v>
      </c>
      <c r="G59">
        <v>127856.75</v>
      </c>
      <c r="J59">
        <v>9264.5</v>
      </c>
      <c r="M59">
        <v>2407.4</v>
      </c>
      <c r="Q59">
        <v>-670490.56999999995</v>
      </c>
      <c r="R59">
        <v>2032099.69</v>
      </c>
      <c r="S59">
        <v>909005.34</v>
      </c>
      <c r="T59">
        <v>73562.8</v>
      </c>
      <c r="U59">
        <v>650.16</v>
      </c>
      <c r="W59">
        <v>279919.5</v>
      </c>
      <c r="Y59">
        <v>319519.5</v>
      </c>
      <c r="AB59">
        <v>344028.89</v>
      </c>
      <c r="AC59">
        <v>136876.29999999999</v>
      </c>
      <c r="AG59">
        <v>62936.1</v>
      </c>
    </row>
    <row r="60" spans="1:33" x14ac:dyDescent="0.25">
      <c r="A60" t="s">
        <v>2856</v>
      </c>
      <c r="B60">
        <v>511968.16</v>
      </c>
      <c r="C60">
        <v>165666</v>
      </c>
      <c r="D60">
        <v>58000</v>
      </c>
      <c r="F60">
        <v>1285134.53</v>
      </c>
      <c r="G60">
        <v>196586.76</v>
      </c>
      <c r="J60">
        <v>15900</v>
      </c>
      <c r="M60">
        <v>7383</v>
      </c>
      <c r="Q60">
        <v>918987.67</v>
      </c>
      <c r="R60">
        <v>1174038.5</v>
      </c>
      <c r="S60">
        <v>1435272.16</v>
      </c>
      <c r="U60">
        <v>546.28</v>
      </c>
      <c r="W60">
        <v>1193072</v>
      </c>
      <c r="Y60">
        <v>1242736</v>
      </c>
      <c r="Z60">
        <v>3820</v>
      </c>
      <c r="AA60">
        <v>1100</v>
      </c>
      <c r="AB60">
        <v>582273.44999999995</v>
      </c>
      <c r="AC60">
        <v>119905.64</v>
      </c>
      <c r="AG60">
        <v>85883</v>
      </c>
    </row>
    <row r="61" spans="1:33" x14ac:dyDescent="0.25">
      <c r="A61" t="s">
        <v>2857</v>
      </c>
      <c r="B61">
        <v>856477.34</v>
      </c>
      <c r="C61">
        <v>463355.1</v>
      </c>
      <c r="D61">
        <v>90737.12</v>
      </c>
      <c r="F61">
        <v>582771.29</v>
      </c>
      <c r="G61">
        <v>308498.46000000002</v>
      </c>
      <c r="J61">
        <v>14300</v>
      </c>
      <c r="M61">
        <v>9126.64</v>
      </c>
      <c r="Q61">
        <v>-1294365.95</v>
      </c>
      <c r="R61">
        <v>3795531.45</v>
      </c>
      <c r="S61">
        <v>1283298.77</v>
      </c>
      <c r="T61">
        <v>349950</v>
      </c>
      <c r="U61">
        <v>1280.03</v>
      </c>
      <c r="W61">
        <v>1207366.8999999999</v>
      </c>
      <c r="Y61">
        <v>1490694.9</v>
      </c>
      <c r="Z61">
        <v>320</v>
      </c>
      <c r="AA61">
        <v>600</v>
      </c>
      <c r="AB61">
        <v>696833.17</v>
      </c>
      <c r="AC61">
        <v>262894.86</v>
      </c>
      <c r="AG61">
        <v>159159</v>
      </c>
    </row>
    <row r="62" spans="1:33" x14ac:dyDescent="0.25">
      <c r="A62" t="s">
        <v>2858</v>
      </c>
      <c r="B62">
        <v>361175.73</v>
      </c>
      <c r="C62">
        <v>358570</v>
      </c>
      <c r="D62">
        <v>48972.6</v>
      </c>
      <c r="F62">
        <v>331453.13</v>
      </c>
      <c r="G62">
        <v>187679.49</v>
      </c>
      <c r="J62">
        <v>8020</v>
      </c>
      <c r="M62">
        <v>6130.5</v>
      </c>
      <c r="Q62">
        <v>-546930.31999999995</v>
      </c>
      <c r="R62">
        <v>1606269.64</v>
      </c>
      <c r="S62">
        <v>1100492.18</v>
      </c>
      <c r="U62">
        <v>419.08</v>
      </c>
      <c r="W62">
        <v>771102.5</v>
      </c>
      <c r="X62">
        <v>171000</v>
      </c>
      <c r="Y62">
        <v>797202.5</v>
      </c>
      <c r="Z62">
        <v>160</v>
      </c>
      <c r="AA62">
        <v>300</v>
      </c>
      <c r="AB62">
        <v>600551.1</v>
      </c>
      <c r="AC62">
        <v>107030.03</v>
      </c>
      <c r="AG62">
        <v>130</v>
      </c>
    </row>
    <row r="63" spans="1:33" x14ac:dyDescent="0.25">
      <c r="A63" t="s">
        <v>2859</v>
      </c>
      <c r="B63">
        <v>386298.02</v>
      </c>
      <c r="C63">
        <v>126654</v>
      </c>
      <c r="D63">
        <v>41424.01</v>
      </c>
      <c r="F63">
        <v>428254.16</v>
      </c>
      <c r="G63">
        <v>198087.92</v>
      </c>
      <c r="J63">
        <v>4500</v>
      </c>
      <c r="M63">
        <v>11709.35</v>
      </c>
      <c r="Q63">
        <v>-1629671.85</v>
      </c>
      <c r="R63">
        <v>2640334.33</v>
      </c>
      <c r="S63">
        <v>861303.41</v>
      </c>
      <c r="T63">
        <v>124852.4</v>
      </c>
      <c r="U63">
        <v>308.42</v>
      </c>
      <c r="W63">
        <v>679651.5</v>
      </c>
      <c r="X63">
        <v>100000</v>
      </c>
      <c r="Y63">
        <v>679651.5</v>
      </c>
      <c r="AB63">
        <v>588226.93000000005</v>
      </c>
      <c r="AC63">
        <v>87261.47</v>
      </c>
      <c r="AG63">
        <v>17906.5</v>
      </c>
    </row>
    <row r="64" spans="1:33" x14ac:dyDescent="0.25">
      <c r="A64" t="s">
        <v>2921</v>
      </c>
      <c r="B64">
        <v>483105.26</v>
      </c>
      <c r="C64">
        <v>68963</v>
      </c>
      <c r="D64">
        <v>16994.63</v>
      </c>
      <c r="F64">
        <v>1208970.78</v>
      </c>
      <c r="G64">
        <v>25249.61</v>
      </c>
      <c r="J64">
        <v>8000</v>
      </c>
      <c r="M64">
        <v>2288</v>
      </c>
      <c r="Q64">
        <v>-162131.32</v>
      </c>
      <c r="R64">
        <v>2029021.21</v>
      </c>
      <c r="S64">
        <v>791637.87</v>
      </c>
      <c r="U64">
        <v>489.71</v>
      </c>
      <c r="W64">
        <v>501752</v>
      </c>
      <c r="Y64">
        <v>641142</v>
      </c>
      <c r="AB64">
        <v>340256.51</v>
      </c>
      <c r="AC64">
        <v>151987.51</v>
      </c>
      <c r="AG64">
        <v>18654</v>
      </c>
    </row>
    <row r="65" spans="1:33" x14ac:dyDescent="0.25">
      <c r="A65" t="s">
        <v>2860</v>
      </c>
      <c r="B65">
        <v>758168.51</v>
      </c>
      <c r="C65">
        <v>0</v>
      </c>
      <c r="D65">
        <v>46708.43</v>
      </c>
      <c r="F65">
        <v>2063148.4</v>
      </c>
      <c r="G65">
        <v>17028</v>
      </c>
      <c r="J65">
        <v>15378</v>
      </c>
      <c r="M65">
        <v>0</v>
      </c>
      <c r="O65">
        <v>57525</v>
      </c>
      <c r="Q65">
        <v>1872854.15</v>
      </c>
      <c r="R65">
        <v>849648.43</v>
      </c>
      <c r="S65">
        <v>591308.9</v>
      </c>
      <c r="U65">
        <v>817.95</v>
      </c>
      <c r="W65">
        <v>479445</v>
      </c>
      <c r="X65">
        <v>42000</v>
      </c>
      <c r="Y65">
        <v>493365</v>
      </c>
      <c r="Z65">
        <v>6160</v>
      </c>
      <c r="AA65">
        <v>1048</v>
      </c>
      <c r="AB65">
        <v>230859.04</v>
      </c>
      <c r="AC65">
        <v>94742.05</v>
      </c>
    </row>
    <row r="66" spans="1:33" x14ac:dyDescent="0.25">
      <c r="A66" t="s">
        <v>2861</v>
      </c>
      <c r="B66">
        <v>751939.6</v>
      </c>
      <c r="C66">
        <v>0</v>
      </c>
      <c r="D66">
        <v>14670.18</v>
      </c>
      <c r="F66">
        <v>315316.36</v>
      </c>
      <c r="G66">
        <v>21708.42</v>
      </c>
      <c r="M66">
        <v>3952</v>
      </c>
      <c r="Q66">
        <v>792172.98</v>
      </c>
      <c r="R66">
        <v>236925.61</v>
      </c>
      <c r="S66">
        <v>549081.11</v>
      </c>
      <c r="U66">
        <v>892.82</v>
      </c>
      <c r="W66">
        <v>960132</v>
      </c>
      <c r="X66">
        <v>42000</v>
      </c>
      <c r="Y66">
        <v>974021</v>
      </c>
      <c r="Z66">
        <v>6080</v>
      </c>
      <c r="AB66">
        <v>187671.63</v>
      </c>
      <c r="AC66">
        <v>68499.649999999994</v>
      </c>
    </row>
    <row r="67" spans="1:33" x14ac:dyDescent="0.25">
      <c r="A67" t="s">
        <v>2862</v>
      </c>
      <c r="B67">
        <v>805802.06</v>
      </c>
      <c r="C67">
        <v>0</v>
      </c>
      <c r="D67">
        <v>103245.79</v>
      </c>
      <c r="F67">
        <v>387080.18</v>
      </c>
      <c r="G67">
        <v>8091.6</v>
      </c>
      <c r="J67">
        <v>13040</v>
      </c>
      <c r="M67">
        <v>0</v>
      </c>
      <c r="Q67">
        <v>-837919.38</v>
      </c>
      <c r="R67">
        <v>1982889.72</v>
      </c>
      <c r="S67">
        <v>646290.97</v>
      </c>
      <c r="T67">
        <v>77625</v>
      </c>
      <c r="U67">
        <v>899.78</v>
      </c>
      <c r="W67">
        <v>1063024</v>
      </c>
      <c r="X67">
        <v>42000</v>
      </c>
      <c r="Y67">
        <v>1076832</v>
      </c>
      <c r="AB67">
        <v>331219.95</v>
      </c>
      <c r="AC67">
        <v>80380.990000000005</v>
      </c>
    </row>
    <row r="68" spans="1:33" x14ac:dyDescent="0.25">
      <c r="A68" t="s">
        <v>2863</v>
      </c>
      <c r="B68">
        <v>660712.91</v>
      </c>
      <c r="C68">
        <v>0</v>
      </c>
      <c r="D68">
        <v>58865.760000000002</v>
      </c>
      <c r="F68">
        <v>462938.83</v>
      </c>
      <c r="G68">
        <v>36235.5</v>
      </c>
      <c r="J68">
        <v>14797</v>
      </c>
      <c r="M68">
        <v>0</v>
      </c>
      <c r="O68">
        <v>100625</v>
      </c>
      <c r="Q68">
        <v>-1267931.55</v>
      </c>
      <c r="R68">
        <v>2283492.7400000002</v>
      </c>
      <c r="S68">
        <v>886941.88</v>
      </c>
      <c r="U68">
        <v>640.26</v>
      </c>
      <c r="W68">
        <v>913544</v>
      </c>
      <c r="X68">
        <v>76000</v>
      </c>
      <c r="Y68">
        <v>1231063</v>
      </c>
      <c r="Z68">
        <v>3480</v>
      </c>
      <c r="AA68">
        <v>3952</v>
      </c>
      <c r="AB68">
        <v>256574.04</v>
      </c>
      <c r="AC68">
        <v>105494.76</v>
      </c>
    </row>
    <row r="69" spans="1:33" x14ac:dyDescent="0.25">
      <c r="A69" t="s">
        <v>2918</v>
      </c>
      <c r="B69">
        <v>561463.21</v>
      </c>
      <c r="C69">
        <v>0</v>
      </c>
      <c r="D69">
        <v>19574.330000000002</v>
      </c>
      <c r="F69">
        <v>370786.39</v>
      </c>
      <c r="G69">
        <v>36704.800000000003</v>
      </c>
      <c r="J69">
        <v>32402</v>
      </c>
      <c r="M69">
        <v>0</v>
      </c>
      <c r="O69">
        <v>36775</v>
      </c>
      <c r="Q69">
        <v>493586.48</v>
      </c>
      <c r="R69">
        <v>355552.49</v>
      </c>
      <c r="S69">
        <v>481744.55</v>
      </c>
      <c r="U69">
        <v>615.48</v>
      </c>
      <c r="W69">
        <v>722440</v>
      </c>
      <c r="X69">
        <v>38000</v>
      </c>
      <c r="Y69">
        <v>755440</v>
      </c>
      <c r="Z69">
        <v>480</v>
      </c>
      <c r="AA69">
        <v>4136</v>
      </c>
      <c r="AB69">
        <v>232664.37</v>
      </c>
      <c r="AC69">
        <v>159758.71</v>
      </c>
    </row>
    <row r="70" spans="1:33" x14ac:dyDescent="0.25">
      <c r="A70" t="s">
        <v>2864</v>
      </c>
      <c r="B70">
        <v>307472.68</v>
      </c>
      <c r="C70">
        <v>144958.5</v>
      </c>
      <c r="D70">
        <v>31473.040000000001</v>
      </c>
      <c r="F70">
        <v>145876.66</v>
      </c>
      <c r="G70">
        <v>227238.77</v>
      </c>
      <c r="J70">
        <v>0</v>
      </c>
      <c r="L70">
        <v>33600</v>
      </c>
      <c r="M70">
        <v>3142.41</v>
      </c>
      <c r="Q70">
        <v>-43525.07</v>
      </c>
      <c r="R70">
        <v>547255.34</v>
      </c>
      <c r="S70">
        <v>1091609.8500000001</v>
      </c>
      <c r="T70">
        <v>70400</v>
      </c>
      <c r="U70">
        <v>429.06</v>
      </c>
      <c r="V70">
        <v>541</v>
      </c>
      <c r="W70">
        <v>1235032</v>
      </c>
      <c r="X70">
        <v>124360</v>
      </c>
      <c r="Y70">
        <v>1288042</v>
      </c>
      <c r="Z70">
        <v>1608</v>
      </c>
      <c r="AA70">
        <v>2070</v>
      </c>
      <c r="AB70">
        <v>565016.55000000005</v>
      </c>
      <c r="AC70">
        <v>72709.89</v>
      </c>
      <c r="AD70">
        <v>15840</v>
      </c>
      <c r="AF70">
        <v>23</v>
      </c>
      <c r="AG70">
        <v>39955.5</v>
      </c>
    </row>
    <row r="71" spans="1:33" x14ac:dyDescent="0.25">
      <c r="A71" t="s">
        <v>2865</v>
      </c>
      <c r="B71">
        <v>429047.36</v>
      </c>
      <c r="C71">
        <v>197792</v>
      </c>
      <c r="D71">
        <v>65689.08</v>
      </c>
      <c r="F71">
        <v>671990.96</v>
      </c>
      <c r="G71">
        <v>196644.06</v>
      </c>
      <c r="J71">
        <v>15909</v>
      </c>
      <c r="L71">
        <v>131000</v>
      </c>
      <c r="M71">
        <v>93.46</v>
      </c>
      <c r="Q71">
        <v>-1628082.51</v>
      </c>
      <c r="R71">
        <v>2767861</v>
      </c>
      <c r="S71">
        <v>1394242.75</v>
      </c>
      <c r="T71">
        <v>28910</v>
      </c>
      <c r="U71">
        <v>352.39</v>
      </c>
      <c r="W71">
        <v>1366659.5</v>
      </c>
      <c r="X71">
        <v>38660</v>
      </c>
      <c r="Y71">
        <v>1672343.5</v>
      </c>
      <c r="Z71">
        <v>960</v>
      </c>
      <c r="AA71">
        <v>3808</v>
      </c>
      <c r="AB71">
        <v>429205.07</v>
      </c>
      <c r="AC71">
        <v>156809.04</v>
      </c>
      <c r="AD71">
        <v>17660</v>
      </c>
      <c r="AG71">
        <v>2175</v>
      </c>
    </row>
    <row r="72" spans="1:33" x14ac:dyDescent="0.25">
      <c r="A72" t="s">
        <v>2866</v>
      </c>
      <c r="B72">
        <v>361774.49</v>
      </c>
      <c r="C72">
        <v>141788</v>
      </c>
      <c r="D72">
        <v>32208.01</v>
      </c>
      <c r="F72">
        <v>45602.93</v>
      </c>
      <c r="G72">
        <v>164065.92000000001</v>
      </c>
      <c r="J72">
        <v>0</v>
      </c>
      <c r="L72">
        <v>56550</v>
      </c>
      <c r="M72">
        <v>3115.73</v>
      </c>
      <c r="Q72">
        <v>-89205.78</v>
      </c>
      <c r="R72">
        <v>432862.99</v>
      </c>
      <c r="S72">
        <v>1046610.84</v>
      </c>
      <c r="U72">
        <v>433.71</v>
      </c>
      <c r="V72">
        <v>1629</v>
      </c>
      <c r="W72">
        <v>445200</v>
      </c>
      <c r="X72">
        <v>27870</v>
      </c>
      <c r="Y72">
        <v>517280</v>
      </c>
      <c r="Z72">
        <v>1480</v>
      </c>
      <c r="AA72">
        <v>16440</v>
      </c>
      <c r="AB72">
        <v>513045.37</v>
      </c>
      <c r="AC72">
        <v>3341.42</v>
      </c>
      <c r="AE72">
        <v>90</v>
      </c>
      <c r="AF72">
        <v>5</v>
      </c>
      <c r="AG72">
        <v>30000</v>
      </c>
    </row>
    <row r="73" spans="1:33" x14ac:dyDescent="0.25">
      <c r="A73" t="s">
        <v>2867</v>
      </c>
      <c r="B73">
        <v>429145.49</v>
      </c>
      <c r="C73">
        <v>21528</v>
      </c>
      <c r="D73">
        <v>34727.61</v>
      </c>
      <c r="F73">
        <v>279670.62</v>
      </c>
      <c r="G73">
        <v>50377.91</v>
      </c>
      <c r="J73">
        <v>16500</v>
      </c>
      <c r="M73">
        <v>377.69</v>
      </c>
      <c r="O73">
        <v>86840</v>
      </c>
      <c r="Q73">
        <v>-432916.41</v>
      </c>
      <c r="R73">
        <v>923490.75</v>
      </c>
      <c r="S73">
        <v>770168.59</v>
      </c>
      <c r="U73">
        <v>281</v>
      </c>
      <c r="V73">
        <v>88</v>
      </c>
      <c r="W73">
        <v>917398</v>
      </c>
      <c r="X73">
        <v>37560</v>
      </c>
      <c r="Y73">
        <v>931398</v>
      </c>
      <c r="Z73">
        <v>320</v>
      </c>
      <c r="AA73">
        <v>2136</v>
      </c>
      <c r="AB73">
        <v>295213.34000000003</v>
      </c>
      <c r="AC73">
        <v>60811.26</v>
      </c>
      <c r="AD73">
        <v>23560</v>
      </c>
      <c r="AF73">
        <v>4</v>
      </c>
      <c r="AG73">
        <v>345</v>
      </c>
    </row>
    <row r="74" spans="1:33" x14ac:dyDescent="0.25">
      <c r="A74" t="s">
        <v>2868</v>
      </c>
      <c r="B74">
        <v>129964.87</v>
      </c>
      <c r="C74">
        <v>75147</v>
      </c>
      <c r="D74">
        <v>26077.43</v>
      </c>
      <c r="F74">
        <v>70134.039999999994</v>
      </c>
      <c r="G74">
        <v>86422.49</v>
      </c>
      <c r="J74">
        <v>0</v>
      </c>
      <c r="L74">
        <v>0</v>
      </c>
      <c r="M74">
        <v>7685.51</v>
      </c>
      <c r="Q74">
        <v>-364996.62</v>
      </c>
      <c r="R74">
        <v>606181.84</v>
      </c>
      <c r="S74">
        <v>736401.18</v>
      </c>
      <c r="T74">
        <v>21000</v>
      </c>
      <c r="U74">
        <v>206.73</v>
      </c>
      <c r="W74">
        <v>960970.5</v>
      </c>
      <c r="X74">
        <v>54180</v>
      </c>
      <c r="Y74">
        <v>982870.5</v>
      </c>
      <c r="AA74">
        <v>3040</v>
      </c>
      <c r="AB74">
        <v>341088.42</v>
      </c>
      <c r="AC74">
        <v>44942.51</v>
      </c>
      <c r="AD74">
        <v>32280</v>
      </c>
      <c r="AG74">
        <v>9968</v>
      </c>
    </row>
    <row r="75" spans="1:33" x14ac:dyDescent="0.25">
      <c r="A75" t="s">
        <v>2869</v>
      </c>
      <c r="B75">
        <v>760531.77</v>
      </c>
      <c r="C75">
        <v>44502</v>
      </c>
      <c r="D75">
        <v>42974.58</v>
      </c>
      <c r="F75">
        <v>247252.93</v>
      </c>
      <c r="G75">
        <v>241279.31</v>
      </c>
      <c r="J75">
        <v>7500</v>
      </c>
      <c r="L75">
        <v>167100</v>
      </c>
      <c r="M75">
        <v>17907.71</v>
      </c>
      <c r="Q75">
        <v>-928754.44</v>
      </c>
      <c r="R75">
        <v>1832865.74</v>
      </c>
      <c r="S75">
        <v>1139987.05</v>
      </c>
      <c r="T75">
        <v>120000</v>
      </c>
      <c r="U75">
        <v>842.18</v>
      </c>
      <c r="V75">
        <v>236</v>
      </c>
      <c r="W75">
        <v>1266556</v>
      </c>
      <c r="X75">
        <v>127370</v>
      </c>
      <c r="Y75">
        <v>1288096</v>
      </c>
      <c r="Z75">
        <v>480</v>
      </c>
      <c r="AA75">
        <v>1328</v>
      </c>
      <c r="AB75">
        <v>668218.56999999995</v>
      </c>
      <c r="AC75">
        <v>93197.08</v>
      </c>
      <c r="AD75">
        <v>23570</v>
      </c>
      <c r="AF75">
        <v>1</v>
      </c>
      <c r="AG75">
        <v>50319</v>
      </c>
    </row>
    <row r="76" spans="1:33" x14ac:dyDescent="0.25">
      <c r="A76" t="s">
        <v>2870</v>
      </c>
      <c r="B76">
        <v>362737.79</v>
      </c>
      <c r="C76">
        <v>5100.3</v>
      </c>
      <c r="D76">
        <v>127450.25</v>
      </c>
      <c r="F76">
        <v>636706.48</v>
      </c>
      <c r="G76">
        <v>32790.800000000003</v>
      </c>
      <c r="J76">
        <v>61920</v>
      </c>
      <c r="L76">
        <v>63500</v>
      </c>
      <c r="M76">
        <v>-1396.69</v>
      </c>
      <c r="P76">
        <v>-639100.29</v>
      </c>
      <c r="R76">
        <v>1701541.88</v>
      </c>
      <c r="S76">
        <v>370118.26</v>
      </c>
      <c r="T76">
        <v>64800</v>
      </c>
      <c r="W76">
        <v>441040</v>
      </c>
      <c r="Y76">
        <v>483872</v>
      </c>
      <c r="Z76">
        <v>6753</v>
      </c>
      <c r="AA76">
        <v>1160</v>
      </c>
      <c r="AB76">
        <v>199324.67</v>
      </c>
      <c r="AC76">
        <v>45116.47</v>
      </c>
      <c r="AG76">
        <v>16479</v>
      </c>
    </row>
    <row r="77" spans="1:33" x14ac:dyDescent="0.25">
      <c r="A77" t="s">
        <v>2871</v>
      </c>
      <c r="B77">
        <v>1053106.45</v>
      </c>
      <c r="C77">
        <v>-96235</v>
      </c>
      <c r="D77">
        <v>279335.43</v>
      </c>
      <c r="F77">
        <v>101226.36</v>
      </c>
      <c r="G77">
        <v>39566.39</v>
      </c>
      <c r="J77">
        <v>6000</v>
      </c>
      <c r="L77">
        <v>-44625</v>
      </c>
      <c r="M77">
        <v>99.92</v>
      </c>
      <c r="O77">
        <v>437580</v>
      </c>
      <c r="P77">
        <v>-1177025.8500000001</v>
      </c>
      <c r="R77">
        <v>2052419.41</v>
      </c>
      <c r="S77">
        <v>538706.39</v>
      </c>
      <c r="T77">
        <v>95700</v>
      </c>
      <c r="U77">
        <v>901.24</v>
      </c>
      <c r="W77">
        <v>1717840</v>
      </c>
      <c r="Y77">
        <v>1756751.88</v>
      </c>
      <c r="Z77">
        <v>480</v>
      </c>
      <c r="AA77">
        <v>1090</v>
      </c>
      <c r="AB77">
        <v>208250.28</v>
      </c>
      <c r="AC77">
        <v>12219.04</v>
      </c>
      <c r="AG77">
        <v>79908</v>
      </c>
    </row>
    <row r="78" spans="1:33" x14ac:dyDescent="0.25">
      <c r="A78" t="s">
        <v>2872</v>
      </c>
      <c r="B78">
        <v>352483.52</v>
      </c>
      <c r="C78">
        <v>0</v>
      </c>
      <c r="D78">
        <v>54222.62</v>
      </c>
      <c r="F78">
        <v>247000.95999999999</v>
      </c>
      <c r="G78">
        <v>55635.02</v>
      </c>
      <c r="L78">
        <v>81600</v>
      </c>
      <c r="M78">
        <v>7</v>
      </c>
      <c r="O78">
        <v>77100</v>
      </c>
      <c r="P78">
        <v>-1513592.42</v>
      </c>
      <c r="R78">
        <v>2038156.59</v>
      </c>
      <c r="S78">
        <v>594742.48</v>
      </c>
      <c r="T78">
        <v>397100</v>
      </c>
      <c r="U78">
        <v>783.63</v>
      </c>
      <c r="W78">
        <v>667200</v>
      </c>
      <c r="Y78">
        <v>826072</v>
      </c>
      <c r="AB78">
        <v>582837.44999999995</v>
      </c>
      <c r="AC78">
        <v>46075.59</v>
      </c>
      <c r="AG78">
        <v>4729</v>
      </c>
    </row>
    <row r="79" spans="1:33" x14ac:dyDescent="0.25">
      <c r="A79" t="s">
        <v>2873</v>
      </c>
      <c r="B79">
        <v>689882</v>
      </c>
      <c r="C79">
        <v>0</v>
      </c>
      <c r="D79">
        <v>50383.94</v>
      </c>
      <c r="F79">
        <v>587326.51</v>
      </c>
      <c r="G79">
        <v>59329.24</v>
      </c>
      <c r="J79">
        <v>14700</v>
      </c>
      <c r="M79">
        <v>158.01</v>
      </c>
      <c r="P79">
        <v>3560889.03</v>
      </c>
      <c r="Q79">
        <v>-1739.37</v>
      </c>
      <c r="R79">
        <v>-2089445.48</v>
      </c>
      <c r="S79">
        <v>500810.63</v>
      </c>
      <c r="U79">
        <v>987.02</v>
      </c>
      <c r="W79">
        <v>903040</v>
      </c>
      <c r="Y79">
        <v>1121572</v>
      </c>
      <c r="AA79">
        <v>1030</v>
      </c>
      <c r="AB79">
        <v>226627.34</v>
      </c>
      <c r="AC79">
        <v>88100.83</v>
      </c>
      <c r="AE79">
        <v>16958</v>
      </c>
    </row>
    <row r="80" spans="1:33" x14ac:dyDescent="0.25">
      <c r="A80" t="s">
        <v>2874</v>
      </c>
      <c r="B80">
        <v>983820.31</v>
      </c>
      <c r="C80">
        <v>53297</v>
      </c>
      <c r="D80">
        <v>10806</v>
      </c>
      <c r="F80">
        <v>165399.94</v>
      </c>
      <c r="G80">
        <v>84188.02</v>
      </c>
      <c r="J80">
        <v>14000</v>
      </c>
      <c r="M80">
        <v>1784.22</v>
      </c>
      <c r="P80">
        <v>-548386.86</v>
      </c>
      <c r="R80">
        <v>1725194.64</v>
      </c>
      <c r="S80">
        <v>509940.89</v>
      </c>
      <c r="U80">
        <v>1213.75</v>
      </c>
      <c r="Y80">
        <v>66232</v>
      </c>
      <c r="Z80">
        <v>480</v>
      </c>
      <c r="AA80">
        <v>1000</v>
      </c>
      <c r="AB80">
        <v>144350.82999999999</v>
      </c>
      <c r="AC80">
        <v>82872.539999999994</v>
      </c>
    </row>
    <row r="81" spans="1:34" x14ac:dyDescent="0.25">
      <c r="A81" t="s">
        <v>2875</v>
      </c>
      <c r="B81">
        <v>609546.17000000004</v>
      </c>
      <c r="C81">
        <v>0</v>
      </c>
      <c r="D81">
        <v>12715.62</v>
      </c>
      <c r="F81">
        <v>93890.69</v>
      </c>
      <c r="G81">
        <v>3899.68</v>
      </c>
      <c r="J81">
        <v>-53180</v>
      </c>
      <c r="M81">
        <v>463.58</v>
      </c>
      <c r="P81">
        <v>130965.84</v>
      </c>
      <c r="R81">
        <v>613262.28</v>
      </c>
      <c r="S81">
        <v>438184.23</v>
      </c>
      <c r="U81">
        <v>875.35</v>
      </c>
      <c r="W81">
        <v>1107440</v>
      </c>
      <c r="Y81">
        <v>1166280</v>
      </c>
      <c r="Z81">
        <v>1050</v>
      </c>
      <c r="AB81">
        <v>183554.78</v>
      </c>
      <c r="AC81">
        <v>13915.52</v>
      </c>
      <c r="AG81">
        <v>3663</v>
      </c>
    </row>
    <row r="82" spans="1:34" x14ac:dyDescent="0.25">
      <c r="A82" t="s">
        <v>2876</v>
      </c>
      <c r="B82">
        <v>257597.56</v>
      </c>
      <c r="C82">
        <v>0</v>
      </c>
      <c r="D82">
        <v>44047.39</v>
      </c>
      <c r="F82">
        <v>418715.4</v>
      </c>
      <c r="G82">
        <v>142157.38</v>
      </c>
      <c r="J82">
        <v>1000</v>
      </c>
      <c r="L82">
        <v>4000</v>
      </c>
      <c r="M82">
        <v>420</v>
      </c>
      <c r="P82">
        <v>288245.59000000003</v>
      </c>
      <c r="Q82">
        <v>13300</v>
      </c>
      <c r="R82">
        <v>788047.76</v>
      </c>
      <c r="S82">
        <v>322530.96000000002</v>
      </c>
      <c r="U82">
        <v>507.31</v>
      </c>
      <c r="W82">
        <v>553770</v>
      </c>
      <c r="X82">
        <v>150</v>
      </c>
      <c r="Y82">
        <v>618922</v>
      </c>
      <c r="Z82">
        <v>120</v>
      </c>
      <c r="AA82">
        <v>2860</v>
      </c>
      <c r="AB82">
        <v>357685.84</v>
      </c>
      <c r="AC82">
        <v>24454.240000000002</v>
      </c>
      <c r="AG82">
        <v>500</v>
      </c>
    </row>
    <row r="83" spans="1:34" x14ac:dyDescent="0.25">
      <c r="A83" t="s">
        <v>2877</v>
      </c>
      <c r="B83">
        <v>621789.61</v>
      </c>
      <c r="C83">
        <v>0</v>
      </c>
      <c r="D83">
        <v>138314.53</v>
      </c>
      <c r="F83">
        <v>253486.85</v>
      </c>
      <c r="G83">
        <v>64747.15</v>
      </c>
      <c r="J83">
        <v>0</v>
      </c>
      <c r="M83">
        <v>377.36</v>
      </c>
      <c r="P83">
        <v>834631.4</v>
      </c>
      <c r="Q83">
        <v>-800</v>
      </c>
      <c r="R83">
        <v>123193.16</v>
      </c>
      <c r="S83">
        <v>357858.32</v>
      </c>
      <c r="U83">
        <v>770.73</v>
      </c>
      <c r="W83">
        <v>407760</v>
      </c>
      <c r="Y83">
        <v>474360</v>
      </c>
      <c r="AB83">
        <v>63932.73</v>
      </c>
      <c r="AC83">
        <v>38711.46</v>
      </c>
    </row>
    <row r="84" spans="1:34" x14ac:dyDescent="0.25">
      <c r="A84" t="s">
        <v>2922</v>
      </c>
      <c r="B84">
        <v>496541.81</v>
      </c>
      <c r="C84">
        <v>0</v>
      </c>
      <c r="D84">
        <v>78504.98</v>
      </c>
      <c r="F84">
        <v>136854.12</v>
      </c>
      <c r="G84">
        <v>18401.12</v>
      </c>
      <c r="L84">
        <v>33515</v>
      </c>
      <c r="M84">
        <v>10.26</v>
      </c>
      <c r="P84">
        <v>-1490094.51</v>
      </c>
      <c r="R84">
        <v>2101746.27</v>
      </c>
      <c r="S84">
        <v>389163.42</v>
      </c>
      <c r="U84">
        <v>597.41999999999996</v>
      </c>
      <c r="W84">
        <v>753440</v>
      </c>
      <c r="Y84">
        <v>819272</v>
      </c>
      <c r="AB84">
        <v>50378.94</v>
      </c>
      <c r="AC84">
        <v>65987.14</v>
      </c>
      <c r="AG84">
        <v>500</v>
      </c>
    </row>
    <row r="85" spans="1:34" x14ac:dyDescent="0.25">
      <c r="A85" t="s">
        <v>2878</v>
      </c>
      <c r="B85">
        <v>657846.09</v>
      </c>
      <c r="C85">
        <v>0</v>
      </c>
      <c r="D85">
        <v>129715.39</v>
      </c>
      <c r="F85">
        <v>1002611.03</v>
      </c>
      <c r="G85">
        <v>159161.38</v>
      </c>
      <c r="J85">
        <v>-64405</v>
      </c>
      <c r="M85">
        <v>4923</v>
      </c>
      <c r="O85">
        <v>245850</v>
      </c>
      <c r="P85">
        <v>1641534.04</v>
      </c>
      <c r="Q85">
        <v>-4018.79</v>
      </c>
      <c r="S85">
        <v>862529</v>
      </c>
      <c r="U85">
        <v>616.51</v>
      </c>
      <c r="W85">
        <v>668250</v>
      </c>
      <c r="Y85">
        <v>904259</v>
      </c>
      <c r="Z85">
        <v>15380</v>
      </c>
      <c r="AA85">
        <v>3104</v>
      </c>
      <c r="AB85">
        <v>222498.85</v>
      </c>
      <c r="AC85">
        <v>94894.02</v>
      </c>
    </row>
    <row r="86" spans="1:34" x14ac:dyDescent="0.25">
      <c r="A86" t="s">
        <v>2879</v>
      </c>
      <c r="B86">
        <v>632073.51</v>
      </c>
      <c r="C86">
        <v>0</v>
      </c>
      <c r="D86">
        <v>226254.87</v>
      </c>
      <c r="F86">
        <v>3113082.33</v>
      </c>
      <c r="G86">
        <v>279001.52</v>
      </c>
      <c r="J86">
        <v>0</v>
      </c>
      <c r="M86">
        <v>34635.01</v>
      </c>
      <c r="O86">
        <v>443830</v>
      </c>
      <c r="P86">
        <v>-10064784.810000001</v>
      </c>
      <c r="Q86">
        <v>-25387.61</v>
      </c>
      <c r="R86">
        <v>14214425</v>
      </c>
      <c r="S86">
        <v>1886878.62</v>
      </c>
      <c r="U86">
        <v>418</v>
      </c>
      <c r="Y86">
        <v>564933.31999999995</v>
      </c>
      <c r="AB86">
        <v>1013396.42</v>
      </c>
      <c r="AC86">
        <v>262902.24</v>
      </c>
    </row>
    <row r="87" spans="1:34" x14ac:dyDescent="0.25">
      <c r="A87" t="s">
        <v>2880</v>
      </c>
      <c r="B87">
        <v>1455406.2</v>
      </c>
      <c r="C87">
        <v>0</v>
      </c>
      <c r="D87">
        <v>234081.26</v>
      </c>
      <c r="F87">
        <v>1150826.77</v>
      </c>
      <c r="G87">
        <v>406532.32</v>
      </c>
      <c r="M87">
        <v>1716.58</v>
      </c>
      <c r="O87">
        <v>209170</v>
      </c>
      <c r="P87">
        <v>1848429.78</v>
      </c>
      <c r="Q87">
        <v>-67771.600000000006</v>
      </c>
      <c r="R87">
        <v>1212550.31</v>
      </c>
      <c r="S87">
        <v>1235611.67</v>
      </c>
      <c r="U87">
        <v>1658.94</v>
      </c>
      <c r="W87">
        <v>1536028</v>
      </c>
      <c r="Y87">
        <v>1741374</v>
      </c>
      <c r="AB87">
        <v>428109.71</v>
      </c>
      <c r="AC87">
        <v>39998.42</v>
      </c>
    </row>
    <row r="88" spans="1:34" x14ac:dyDescent="0.25">
      <c r="A88" t="s">
        <v>2881</v>
      </c>
      <c r="B88">
        <v>910589.65</v>
      </c>
      <c r="C88">
        <v>0</v>
      </c>
      <c r="D88">
        <v>213928.51</v>
      </c>
      <c r="F88">
        <v>2812910.2</v>
      </c>
      <c r="G88">
        <v>283852.82</v>
      </c>
      <c r="L88">
        <v>140247</v>
      </c>
      <c r="M88">
        <v>-11122</v>
      </c>
      <c r="P88">
        <v>2826371.49</v>
      </c>
      <c r="Q88">
        <v>-1801</v>
      </c>
      <c r="R88">
        <v>1047464</v>
      </c>
      <c r="S88">
        <v>938431.32</v>
      </c>
      <c r="U88">
        <v>1050.96</v>
      </c>
      <c r="W88">
        <v>1339288</v>
      </c>
      <c r="Y88">
        <v>1477904</v>
      </c>
      <c r="AB88">
        <v>122733.62</v>
      </c>
      <c r="AC88">
        <v>194140.97</v>
      </c>
      <c r="AG88">
        <v>-7830</v>
      </c>
      <c r="AH88">
        <v>500</v>
      </c>
    </row>
    <row r="89" spans="1:34" x14ac:dyDescent="0.25">
      <c r="A89" t="s">
        <v>2882</v>
      </c>
      <c r="B89">
        <v>527170.93000000005</v>
      </c>
      <c r="C89">
        <v>0</v>
      </c>
      <c r="D89">
        <v>736799.99</v>
      </c>
      <c r="F89">
        <v>1507021.3</v>
      </c>
      <c r="G89">
        <v>238591.59</v>
      </c>
      <c r="J89">
        <v>0</v>
      </c>
      <c r="L89">
        <v>110345.46</v>
      </c>
      <c r="M89">
        <v>2112.13</v>
      </c>
      <c r="O89">
        <v>58615</v>
      </c>
      <c r="P89">
        <v>149300.10999999999</v>
      </c>
      <c r="Q89">
        <v>9638.51</v>
      </c>
      <c r="R89">
        <v>2617329.11</v>
      </c>
      <c r="S89">
        <v>1018161.29</v>
      </c>
      <c r="U89">
        <v>719.93</v>
      </c>
      <c r="W89">
        <v>872070</v>
      </c>
      <c r="Y89">
        <v>1018872</v>
      </c>
      <c r="AA89">
        <v>7000</v>
      </c>
      <c r="AB89">
        <v>518199.88</v>
      </c>
      <c r="AC89">
        <v>101385.85</v>
      </c>
    </row>
    <row r="90" spans="1:34" x14ac:dyDescent="0.25">
      <c r="A90" t="s">
        <v>2883</v>
      </c>
      <c r="B90">
        <v>347933.09</v>
      </c>
      <c r="C90">
        <v>95347</v>
      </c>
      <c r="D90">
        <v>87311.46</v>
      </c>
      <c r="F90">
        <v>415922.79</v>
      </c>
      <c r="G90">
        <v>32488.959999999999</v>
      </c>
      <c r="J90">
        <v>-155845</v>
      </c>
      <c r="M90">
        <v>-358.2</v>
      </c>
      <c r="P90">
        <v>1808607.12</v>
      </c>
      <c r="Q90">
        <v>9370.85</v>
      </c>
      <c r="R90">
        <v>-1047464</v>
      </c>
      <c r="S90">
        <v>817169.94</v>
      </c>
      <c r="U90">
        <v>363.66</v>
      </c>
      <c r="W90">
        <v>306080</v>
      </c>
      <c r="Y90">
        <v>438978</v>
      </c>
      <c r="AB90">
        <v>107468.41</v>
      </c>
      <c r="AC90">
        <v>70084.66</v>
      </c>
    </row>
    <row r="91" spans="1:34" x14ac:dyDescent="0.25">
      <c r="A91" t="s">
        <v>2884</v>
      </c>
      <c r="B91">
        <v>365710.19</v>
      </c>
      <c r="C91">
        <v>0</v>
      </c>
      <c r="D91">
        <v>1018907.36</v>
      </c>
      <c r="F91">
        <v>8511913.6099999994</v>
      </c>
      <c r="G91">
        <v>371439.1</v>
      </c>
      <c r="J91">
        <v>692.85</v>
      </c>
      <c r="M91">
        <v>760.02</v>
      </c>
      <c r="P91">
        <v>344198.76</v>
      </c>
      <c r="Q91">
        <v>8382837.2199999997</v>
      </c>
      <c r="R91">
        <v>1215671.21</v>
      </c>
      <c r="S91">
        <v>1550906.87</v>
      </c>
      <c r="U91">
        <v>534.12</v>
      </c>
      <c r="W91">
        <v>1734730</v>
      </c>
      <c r="Y91">
        <v>2173645</v>
      </c>
      <c r="AB91">
        <v>182815.24</v>
      </c>
      <c r="AC91">
        <v>146920.54999999999</v>
      </c>
      <c r="AG91">
        <v>98100</v>
      </c>
    </row>
    <row r="92" spans="1:34" x14ac:dyDescent="0.25">
      <c r="A92" t="s">
        <v>2885</v>
      </c>
      <c r="B92">
        <v>521023.14</v>
      </c>
      <c r="C92">
        <v>1967</v>
      </c>
      <c r="D92">
        <v>66224.94</v>
      </c>
      <c r="F92">
        <v>887493.15</v>
      </c>
      <c r="G92">
        <v>2036866.58</v>
      </c>
      <c r="J92">
        <v>7008.88</v>
      </c>
      <c r="M92">
        <v>-5385.54</v>
      </c>
      <c r="P92">
        <v>1710836.75</v>
      </c>
      <c r="Q92">
        <v>-137522.31</v>
      </c>
      <c r="R92">
        <v>1849378.08</v>
      </c>
      <c r="S92">
        <v>694272.68</v>
      </c>
      <c r="U92">
        <v>292.12</v>
      </c>
      <c r="W92">
        <v>1380765</v>
      </c>
      <c r="X92">
        <v>3178</v>
      </c>
      <c r="Y92">
        <v>1559423</v>
      </c>
      <c r="AB92">
        <v>130687.81</v>
      </c>
      <c r="AC92">
        <v>149628.04</v>
      </c>
    </row>
    <row r="93" spans="1:34" x14ac:dyDescent="0.25">
      <c r="A93" t="s">
        <v>2886</v>
      </c>
      <c r="B93">
        <v>611016.64</v>
      </c>
      <c r="C93">
        <v>0</v>
      </c>
      <c r="D93">
        <v>194184.04</v>
      </c>
      <c r="F93">
        <v>1041167.95</v>
      </c>
      <c r="G93">
        <v>88560.48</v>
      </c>
      <c r="J93">
        <v>-22025</v>
      </c>
      <c r="P93">
        <v>-316370.14</v>
      </c>
      <c r="Q93">
        <v>2235679.81</v>
      </c>
      <c r="R93">
        <v>281440</v>
      </c>
      <c r="S93">
        <v>820155.98</v>
      </c>
      <c r="U93">
        <v>644.05999999999995</v>
      </c>
      <c r="Y93">
        <v>160057</v>
      </c>
      <c r="AB93">
        <v>395791.67</v>
      </c>
      <c r="AC93">
        <v>275196.93</v>
      </c>
    </row>
    <row r="94" spans="1:34" x14ac:dyDescent="0.25">
      <c r="A94" t="s">
        <v>2887</v>
      </c>
      <c r="B94">
        <v>454518.15</v>
      </c>
      <c r="C94">
        <v>7239.5</v>
      </c>
      <c r="D94">
        <v>40916.81</v>
      </c>
      <c r="F94">
        <v>3395790.3</v>
      </c>
      <c r="G94">
        <v>5844375.5</v>
      </c>
      <c r="M94">
        <v>4113.6099999999997</v>
      </c>
      <c r="P94">
        <v>1244046.8500000001</v>
      </c>
      <c r="Q94">
        <v>5609827.1799999997</v>
      </c>
      <c r="R94">
        <v>2812906.16</v>
      </c>
      <c r="S94">
        <v>860868.79</v>
      </c>
      <c r="U94">
        <v>498.84</v>
      </c>
      <c r="W94">
        <v>1130900</v>
      </c>
      <c r="Y94">
        <v>1277751</v>
      </c>
      <c r="AB94">
        <v>170870.33</v>
      </c>
      <c r="AC94">
        <v>232649.84</v>
      </c>
    </row>
    <row r="95" spans="1:34" x14ac:dyDescent="0.25">
      <c r="A95" t="s">
        <v>2888</v>
      </c>
      <c r="B95">
        <v>552979.03</v>
      </c>
      <c r="C95">
        <v>0</v>
      </c>
      <c r="D95">
        <v>2946.74</v>
      </c>
      <c r="F95">
        <v>2690378.13</v>
      </c>
      <c r="G95">
        <v>100987.53</v>
      </c>
      <c r="J95">
        <v>0</v>
      </c>
      <c r="M95">
        <v>-7817.02</v>
      </c>
      <c r="O95">
        <v>134365</v>
      </c>
      <c r="P95">
        <v>2175299.37</v>
      </c>
      <c r="Q95">
        <v>57800</v>
      </c>
      <c r="R95">
        <v>1047464</v>
      </c>
      <c r="S95">
        <v>667435.01</v>
      </c>
      <c r="U95">
        <v>536.22</v>
      </c>
      <c r="W95">
        <v>980320</v>
      </c>
      <c r="Y95">
        <v>1130852</v>
      </c>
      <c r="AB95">
        <v>233466.3</v>
      </c>
      <c r="AC95">
        <v>147142.85</v>
      </c>
    </row>
    <row r="96" spans="1:34" x14ac:dyDescent="0.25">
      <c r="A96" t="s">
        <v>2889</v>
      </c>
      <c r="B96">
        <v>532742.32999999996</v>
      </c>
      <c r="C96">
        <v>0</v>
      </c>
      <c r="D96">
        <v>169204.04</v>
      </c>
      <c r="F96">
        <v>690217.5</v>
      </c>
      <c r="G96">
        <v>968178.49</v>
      </c>
      <c r="J96">
        <v>0</v>
      </c>
      <c r="M96">
        <v>0</v>
      </c>
      <c r="O96">
        <v>77785</v>
      </c>
      <c r="P96">
        <v>913585.42</v>
      </c>
      <c r="R96">
        <v>1334838.29</v>
      </c>
      <c r="S96">
        <v>1271429.06</v>
      </c>
      <c r="U96">
        <v>585.41999999999996</v>
      </c>
      <c r="Y96">
        <v>143836</v>
      </c>
      <c r="AB96">
        <v>553711.59</v>
      </c>
      <c r="AC96">
        <v>241933.24</v>
      </c>
    </row>
    <row r="97" spans="1:33" x14ac:dyDescent="0.25">
      <c r="A97" t="s">
        <v>2890</v>
      </c>
      <c r="B97">
        <v>137860.07999999999</v>
      </c>
      <c r="C97">
        <v>0</v>
      </c>
      <c r="D97">
        <v>7826.94</v>
      </c>
      <c r="F97">
        <v>1286177.19</v>
      </c>
      <c r="G97">
        <v>1407601.94</v>
      </c>
      <c r="J97">
        <v>0</v>
      </c>
      <c r="M97">
        <v>-139.88</v>
      </c>
      <c r="O97">
        <v>70219</v>
      </c>
      <c r="P97">
        <v>1858090.59</v>
      </c>
      <c r="Q97">
        <v>270732</v>
      </c>
      <c r="R97">
        <v>613325.81999999995</v>
      </c>
      <c r="S97">
        <v>851450.71</v>
      </c>
      <c r="T97">
        <v>100000</v>
      </c>
      <c r="U97">
        <v>684.71</v>
      </c>
      <c r="W97">
        <v>412110</v>
      </c>
      <c r="Y97">
        <v>708400</v>
      </c>
      <c r="Z97">
        <v>13500</v>
      </c>
      <c r="AB97">
        <v>293606.8</v>
      </c>
      <c r="AC97">
        <v>824</v>
      </c>
    </row>
    <row r="98" spans="1:33" x14ac:dyDescent="0.25">
      <c r="A98" t="s">
        <v>2891</v>
      </c>
      <c r="B98">
        <v>781489.03</v>
      </c>
      <c r="C98">
        <v>0</v>
      </c>
      <c r="D98">
        <v>131024.58</v>
      </c>
      <c r="F98">
        <v>747233.18</v>
      </c>
      <c r="G98">
        <v>7430.28</v>
      </c>
      <c r="M98">
        <v>0</v>
      </c>
      <c r="P98">
        <v>-534474.25</v>
      </c>
      <c r="R98">
        <v>1790978.12</v>
      </c>
      <c r="S98">
        <v>955387.39</v>
      </c>
      <c r="W98">
        <v>1050141.6000000001</v>
      </c>
      <c r="Y98">
        <v>1153755.6000000001</v>
      </c>
      <c r="AB98">
        <v>121367.63</v>
      </c>
      <c r="AC98">
        <v>66329.3</v>
      </c>
      <c r="AG98">
        <v>-33356.74</v>
      </c>
    </row>
    <row r="99" spans="1:33" x14ac:dyDescent="0.25">
      <c r="A99" t="s">
        <v>2892</v>
      </c>
      <c r="B99">
        <v>526623.37</v>
      </c>
      <c r="C99">
        <v>0</v>
      </c>
      <c r="D99">
        <v>59582.86</v>
      </c>
      <c r="F99">
        <v>3782970.26</v>
      </c>
      <c r="G99">
        <v>1110130.42</v>
      </c>
      <c r="J99">
        <v>0</v>
      </c>
      <c r="M99">
        <v>0</v>
      </c>
      <c r="O99">
        <v>123804</v>
      </c>
      <c r="Q99">
        <v>5011126.82</v>
      </c>
      <c r="R99">
        <v>1047464</v>
      </c>
      <c r="S99">
        <v>1175357.6599999999</v>
      </c>
      <c r="U99">
        <v>1158.17</v>
      </c>
      <c r="W99">
        <v>2316820</v>
      </c>
      <c r="Y99">
        <v>2548099</v>
      </c>
      <c r="AB99">
        <v>740195</v>
      </c>
      <c r="AC99">
        <v>446889.74</v>
      </c>
    </row>
    <row r="100" spans="1:33" x14ac:dyDescent="0.25">
      <c r="A100" t="s">
        <v>2893</v>
      </c>
      <c r="B100">
        <v>280699.13</v>
      </c>
      <c r="C100">
        <v>14800</v>
      </c>
      <c r="D100">
        <v>53475.09</v>
      </c>
      <c r="E100">
        <v>0</v>
      </c>
      <c r="F100">
        <v>966579.24</v>
      </c>
      <c r="G100">
        <v>142200.16</v>
      </c>
      <c r="H100">
        <v>0</v>
      </c>
      <c r="I100">
        <v>0</v>
      </c>
      <c r="J100">
        <v>-500</v>
      </c>
      <c r="K100">
        <v>0</v>
      </c>
      <c r="L100">
        <v>24000</v>
      </c>
      <c r="M100">
        <v>-3938.18</v>
      </c>
      <c r="N100">
        <v>0</v>
      </c>
      <c r="O100">
        <v>0</v>
      </c>
      <c r="P100">
        <v>-392574.69</v>
      </c>
      <c r="Q100">
        <v>48</v>
      </c>
      <c r="R100">
        <v>1768225.65</v>
      </c>
      <c r="S100">
        <v>888747.27</v>
      </c>
      <c r="U100">
        <v>368.91</v>
      </c>
      <c r="Y100">
        <v>169802</v>
      </c>
      <c r="AB100">
        <v>350785.8</v>
      </c>
      <c r="AC100">
        <v>88935.54</v>
      </c>
    </row>
    <row r="101" spans="1:33" x14ac:dyDescent="0.25">
      <c r="A101" t="s">
        <v>2923</v>
      </c>
      <c r="B101">
        <v>450187.41</v>
      </c>
      <c r="C101">
        <v>1567</v>
      </c>
      <c r="D101">
        <v>132658.79</v>
      </c>
      <c r="F101">
        <v>423108.35</v>
      </c>
      <c r="G101">
        <v>119169.69</v>
      </c>
      <c r="J101">
        <v>1620</v>
      </c>
      <c r="M101">
        <v>-5633.17</v>
      </c>
      <c r="P101">
        <v>-626956.30000000005</v>
      </c>
      <c r="Q101">
        <v>9211.2999999999993</v>
      </c>
      <c r="R101">
        <v>1440650.38</v>
      </c>
      <c r="S101">
        <v>1317791.5900000001</v>
      </c>
      <c r="U101">
        <v>214.85</v>
      </c>
      <c r="W101">
        <v>1239200</v>
      </c>
      <c r="Y101">
        <v>1401753</v>
      </c>
      <c r="AB101">
        <v>368598.56</v>
      </c>
      <c r="AC101">
        <v>149271.85</v>
      </c>
    </row>
    <row r="102" spans="1:33" x14ac:dyDescent="0.25">
      <c r="A102" t="s">
        <v>2894</v>
      </c>
      <c r="B102">
        <v>868503.32</v>
      </c>
      <c r="C102">
        <v>89537.25</v>
      </c>
      <c r="D102">
        <v>184311.47</v>
      </c>
      <c r="F102">
        <v>1113913.43</v>
      </c>
      <c r="G102">
        <v>542941.77</v>
      </c>
      <c r="J102">
        <v>116792.9</v>
      </c>
      <c r="M102">
        <v>6748.38</v>
      </c>
      <c r="Q102">
        <v>2261731.25</v>
      </c>
      <c r="S102">
        <v>886737.7</v>
      </c>
      <c r="U102">
        <v>2157.89</v>
      </c>
      <c r="W102">
        <v>865480</v>
      </c>
      <c r="X102">
        <v>1500</v>
      </c>
      <c r="Y102">
        <v>964249</v>
      </c>
      <c r="Z102">
        <v>1610</v>
      </c>
      <c r="AA102">
        <v>1080</v>
      </c>
      <c r="AB102">
        <v>164602</v>
      </c>
      <c r="AC102">
        <v>180705.88</v>
      </c>
      <c r="AG102">
        <v>56894</v>
      </c>
    </row>
    <row r="103" spans="1:33" x14ac:dyDescent="0.25">
      <c r="A103" t="s">
        <v>2895</v>
      </c>
      <c r="B103">
        <v>271023.26</v>
      </c>
      <c r="C103">
        <v>0</v>
      </c>
      <c r="D103">
        <v>75783.98</v>
      </c>
      <c r="F103">
        <v>768353.5</v>
      </c>
      <c r="G103">
        <v>249410.33</v>
      </c>
      <c r="J103">
        <v>0</v>
      </c>
      <c r="M103">
        <v>2279.08</v>
      </c>
      <c r="Q103">
        <v>-1612010.96</v>
      </c>
      <c r="R103">
        <v>3137825</v>
      </c>
      <c r="S103">
        <v>585234.18999999994</v>
      </c>
      <c r="U103">
        <v>422.46</v>
      </c>
      <c r="W103">
        <v>1477110</v>
      </c>
      <c r="X103">
        <v>17500</v>
      </c>
      <c r="Y103">
        <v>1649983</v>
      </c>
      <c r="AB103">
        <v>194101.17</v>
      </c>
      <c r="AC103">
        <v>154355.91</v>
      </c>
      <c r="AG103">
        <v>4901</v>
      </c>
    </row>
    <row r="104" spans="1:33" x14ac:dyDescent="0.25">
      <c r="A104" t="s">
        <v>2898</v>
      </c>
      <c r="B104">
        <v>131615.45000000001</v>
      </c>
      <c r="C104">
        <v>0</v>
      </c>
      <c r="D104">
        <v>100833.58</v>
      </c>
      <c r="F104">
        <v>614182.25</v>
      </c>
      <c r="G104">
        <v>381916.24</v>
      </c>
      <c r="J104">
        <v>0</v>
      </c>
      <c r="M104">
        <v>5585.47</v>
      </c>
      <c r="Q104">
        <v>2121877.92</v>
      </c>
      <c r="S104">
        <v>846463.18</v>
      </c>
      <c r="U104">
        <v>206.55</v>
      </c>
      <c r="W104">
        <v>1142460</v>
      </c>
      <c r="X104">
        <v>12000</v>
      </c>
      <c r="Y104">
        <v>1242548</v>
      </c>
      <c r="AB104">
        <v>224222</v>
      </c>
      <c r="AC104">
        <v>1155704.94</v>
      </c>
      <c r="AG104">
        <v>21862.34</v>
      </c>
    </row>
    <row r="105" spans="1:33" x14ac:dyDescent="0.25">
      <c r="A105" t="s">
        <v>2899</v>
      </c>
      <c r="B105">
        <v>207177.06</v>
      </c>
      <c r="C105">
        <v>0</v>
      </c>
      <c r="D105">
        <v>68515.23</v>
      </c>
      <c r="F105">
        <v>359387.33</v>
      </c>
      <c r="G105">
        <v>255124.97</v>
      </c>
      <c r="J105">
        <v>-70000</v>
      </c>
      <c r="M105">
        <v>4577.1400000000003</v>
      </c>
      <c r="Q105">
        <v>-966026.35</v>
      </c>
      <c r="R105">
        <v>2219622</v>
      </c>
      <c r="S105">
        <v>736377.66</v>
      </c>
      <c r="U105">
        <v>590.91</v>
      </c>
      <c r="W105">
        <v>927020</v>
      </c>
      <c r="X105">
        <v>35340</v>
      </c>
      <c r="Y105">
        <v>1027984</v>
      </c>
      <c r="Z105">
        <v>800</v>
      </c>
      <c r="AA105">
        <v>1552</v>
      </c>
      <c r="AB105">
        <v>543650.13</v>
      </c>
      <c r="AC105">
        <v>148328.97</v>
      </c>
      <c r="AG105">
        <v>56805.52</v>
      </c>
    </row>
    <row r="106" spans="1:33" x14ac:dyDescent="0.25">
      <c r="A106" t="s">
        <v>2901</v>
      </c>
      <c r="B106">
        <v>312050.07</v>
      </c>
      <c r="C106">
        <v>0</v>
      </c>
      <c r="D106">
        <v>174930.05</v>
      </c>
      <c r="F106">
        <v>739616.56</v>
      </c>
      <c r="G106">
        <v>122319.18</v>
      </c>
      <c r="J106">
        <v>0</v>
      </c>
      <c r="M106">
        <v>-9039.56</v>
      </c>
      <c r="O106">
        <v>2000</v>
      </c>
      <c r="Q106">
        <v>1315472.5900000001</v>
      </c>
      <c r="S106">
        <v>924913.2</v>
      </c>
      <c r="U106">
        <v>650.02</v>
      </c>
      <c r="W106">
        <v>798660</v>
      </c>
      <c r="X106">
        <v>40000</v>
      </c>
      <c r="Y106">
        <v>1144230.92</v>
      </c>
      <c r="Z106">
        <v>696</v>
      </c>
      <c r="AA106">
        <v>4826</v>
      </c>
      <c r="AB106">
        <v>133690.22</v>
      </c>
      <c r="AC106">
        <v>165511.25</v>
      </c>
      <c r="AG106">
        <v>29221.5</v>
      </c>
    </row>
    <row r="107" spans="1:33" x14ac:dyDescent="0.25">
      <c r="A107" t="s">
        <v>2903</v>
      </c>
      <c r="B107">
        <v>1098581.3</v>
      </c>
      <c r="C107">
        <v>0</v>
      </c>
      <c r="D107">
        <v>122092.16</v>
      </c>
      <c r="F107">
        <v>839744.94</v>
      </c>
      <c r="G107">
        <v>1086077.69</v>
      </c>
      <c r="M107">
        <v>45.8</v>
      </c>
      <c r="Q107">
        <v>-1641295.55</v>
      </c>
      <c r="R107">
        <v>4303318.3099999996</v>
      </c>
      <c r="S107">
        <v>1138947.45</v>
      </c>
      <c r="T107">
        <v>219645</v>
      </c>
      <c r="U107">
        <v>1018.58</v>
      </c>
      <c r="W107">
        <v>1609953.6</v>
      </c>
      <c r="Y107">
        <v>1665953.6</v>
      </c>
      <c r="AB107">
        <v>403414.64</v>
      </c>
      <c r="AC107">
        <v>100043.53</v>
      </c>
      <c r="AD107">
        <v>21000</v>
      </c>
    </row>
    <row r="108" spans="1:33" x14ac:dyDescent="0.25">
      <c r="A108" t="s">
        <v>2904</v>
      </c>
      <c r="B108">
        <v>389598.49</v>
      </c>
      <c r="C108">
        <v>0</v>
      </c>
      <c r="D108">
        <v>58973.77</v>
      </c>
      <c r="F108">
        <v>440823.51</v>
      </c>
      <c r="G108">
        <v>231239.43</v>
      </c>
      <c r="J108">
        <v>0</v>
      </c>
      <c r="M108">
        <v>149.9</v>
      </c>
      <c r="Q108">
        <v>-1224278.8500000001</v>
      </c>
      <c r="R108">
        <v>2346487</v>
      </c>
      <c r="S108">
        <v>544334.39</v>
      </c>
      <c r="U108">
        <v>589.03</v>
      </c>
      <c r="W108">
        <v>1032348</v>
      </c>
      <c r="Y108">
        <v>1093148</v>
      </c>
      <c r="Z108">
        <v>1500</v>
      </c>
      <c r="AB108">
        <v>204620.66</v>
      </c>
      <c r="AC108">
        <v>125881.61</v>
      </c>
    </row>
    <row r="109" spans="1:33" x14ac:dyDescent="0.25">
      <c r="A109" t="s">
        <v>2905</v>
      </c>
      <c r="B109">
        <v>885738.69</v>
      </c>
      <c r="C109">
        <v>0</v>
      </c>
      <c r="D109">
        <v>75242.61</v>
      </c>
      <c r="F109">
        <v>724406.09</v>
      </c>
      <c r="G109">
        <v>324975.09999999998</v>
      </c>
      <c r="J109">
        <v>0</v>
      </c>
      <c r="M109">
        <v>28.04</v>
      </c>
      <c r="Q109">
        <v>-243953.84</v>
      </c>
      <c r="R109">
        <v>2125037.4300000002</v>
      </c>
      <c r="S109">
        <v>1054534.55</v>
      </c>
      <c r="U109">
        <v>818.33</v>
      </c>
      <c r="W109">
        <v>1531460</v>
      </c>
      <c r="X109">
        <v>8400</v>
      </c>
      <c r="Y109">
        <v>1592260</v>
      </c>
      <c r="AA109">
        <v>520</v>
      </c>
      <c r="AB109">
        <v>494131.44</v>
      </c>
      <c r="AC109">
        <v>127788.01</v>
      </c>
      <c r="AD109">
        <v>21000</v>
      </c>
    </row>
    <row r="110" spans="1:33" x14ac:dyDescent="0.25">
      <c r="A110" t="s">
        <v>2906</v>
      </c>
      <c r="B110">
        <v>710187.95</v>
      </c>
      <c r="C110">
        <v>0</v>
      </c>
      <c r="D110">
        <v>61403.85</v>
      </c>
      <c r="F110">
        <v>2776700.99</v>
      </c>
      <c r="G110">
        <v>583746.65</v>
      </c>
      <c r="J110">
        <v>0</v>
      </c>
      <c r="L110">
        <v>12000</v>
      </c>
      <c r="M110">
        <v>795.49</v>
      </c>
      <c r="Q110">
        <v>2963666.5</v>
      </c>
      <c r="R110">
        <v>1196485.3400000001</v>
      </c>
      <c r="S110">
        <v>898130.44</v>
      </c>
      <c r="U110">
        <v>1018.49</v>
      </c>
      <c r="W110">
        <v>1236184</v>
      </c>
      <c r="X110">
        <v>97775</v>
      </c>
      <c r="Y110">
        <v>1391340</v>
      </c>
      <c r="Z110">
        <v>1500</v>
      </c>
      <c r="AB110">
        <v>432367.24</v>
      </c>
      <c r="AC110">
        <v>195879.67999999999</v>
      </c>
      <c r="AD110">
        <v>31500</v>
      </c>
      <c r="AG110">
        <v>500</v>
      </c>
    </row>
    <row r="111" spans="1:33" x14ac:dyDescent="0.25">
      <c r="A111" t="s">
        <v>2924</v>
      </c>
      <c r="B111">
        <v>368137.64</v>
      </c>
      <c r="C111">
        <v>0</v>
      </c>
      <c r="D111">
        <v>49792.82</v>
      </c>
      <c r="F111">
        <v>302701.08</v>
      </c>
      <c r="G111">
        <v>232830.67</v>
      </c>
      <c r="M111">
        <v>0</v>
      </c>
      <c r="Q111">
        <v>-207407.87</v>
      </c>
      <c r="R111">
        <v>1169693.49</v>
      </c>
      <c r="S111">
        <v>637557.93000000005</v>
      </c>
      <c r="U111">
        <v>575.33000000000004</v>
      </c>
      <c r="W111">
        <v>527656</v>
      </c>
      <c r="Y111">
        <v>726266</v>
      </c>
      <c r="AB111">
        <v>159930.35</v>
      </c>
      <c r="AC111">
        <v>135844.64000000001</v>
      </c>
      <c r="AD111">
        <v>7500</v>
      </c>
      <c r="AG111">
        <v>500</v>
      </c>
    </row>
    <row r="112" spans="1:33" x14ac:dyDescent="0.25">
      <c r="A112" t="s">
        <v>2907</v>
      </c>
      <c r="B112">
        <v>986300.89</v>
      </c>
      <c r="C112">
        <v>18397.55</v>
      </c>
      <c r="D112">
        <v>51587.31</v>
      </c>
      <c r="F112">
        <v>1352491.43</v>
      </c>
      <c r="G112">
        <v>1112020.21</v>
      </c>
      <c r="J112">
        <v>0</v>
      </c>
      <c r="L112">
        <v>281050</v>
      </c>
      <c r="M112">
        <v>42.06</v>
      </c>
      <c r="Q112">
        <v>2500678.94</v>
      </c>
      <c r="R112">
        <v>620039.24</v>
      </c>
      <c r="S112">
        <v>1462222.3</v>
      </c>
      <c r="U112">
        <v>589.91</v>
      </c>
      <c r="V112">
        <v>430</v>
      </c>
      <c r="W112">
        <v>1937009.6</v>
      </c>
      <c r="X112">
        <v>680991</v>
      </c>
      <c r="Y112">
        <v>2199937.6</v>
      </c>
      <c r="Z112">
        <v>1072</v>
      </c>
      <c r="AB112">
        <v>541207.61</v>
      </c>
      <c r="AC112">
        <v>346283.96</v>
      </c>
      <c r="AF112">
        <v>5</v>
      </c>
      <c r="AG112">
        <v>106176.49</v>
      </c>
    </row>
    <row r="113" spans="1:33" x14ac:dyDescent="0.25">
      <c r="A113" t="s">
        <v>2908</v>
      </c>
      <c r="B113">
        <v>1153084.45</v>
      </c>
      <c r="C113">
        <v>0</v>
      </c>
      <c r="D113">
        <v>57846.74</v>
      </c>
      <c r="F113">
        <v>1386614.38</v>
      </c>
      <c r="G113">
        <v>65212.62</v>
      </c>
      <c r="J113">
        <v>-387800</v>
      </c>
      <c r="L113">
        <v>648255</v>
      </c>
      <c r="M113">
        <v>-7370</v>
      </c>
      <c r="Q113">
        <v>-962709.08</v>
      </c>
      <c r="R113">
        <v>3271774.09</v>
      </c>
      <c r="S113">
        <v>2041814.59</v>
      </c>
      <c r="T113">
        <v>9400</v>
      </c>
      <c r="U113">
        <v>1702.66</v>
      </c>
      <c r="Y113">
        <v>454423</v>
      </c>
      <c r="AA113">
        <v>1248</v>
      </c>
      <c r="AB113">
        <v>292435.05</v>
      </c>
      <c r="AC113">
        <v>135363.01999999999</v>
      </c>
    </row>
    <row r="114" spans="1:33" x14ac:dyDescent="0.25">
      <c r="A114" t="s">
        <v>2909</v>
      </c>
      <c r="B114">
        <v>330551.53000000003</v>
      </c>
      <c r="C114">
        <v>12800</v>
      </c>
      <c r="D114">
        <v>74444</v>
      </c>
      <c r="F114">
        <v>698350.46</v>
      </c>
      <c r="G114">
        <v>481866.19</v>
      </c>
      <c r="J114">
        <v>-22880</v>
      </c>
      <c r="L114">
        <v>81800</v>
      </c>
      <c r="M114">
        <v>-10534</v>
      </c>
      <c r="Q114">
        <v>938883.77</v>
      </c>
      <c r="R114">
        <v>1131001.29</v>
      </c>
      <c r="S114">
        <v>760468.01</v>
      </c>
      <c r="U114">
        <v>809.47</v>
      </c>
      <c r="W114">
        <v>614800</v>
      </c>
      <c r="Y114">
        <v>979397</v>
      </c>
      <c r="AA114">
        <v>4188</v>
      </c>
      <c r="AB114">
        <v>260603.94</v>
      </c>
      <c r="AC114">
        <v>78684.72</v>
      </c>
      <c r="AD114">
        <v>50000</v>
      </c>
      <c r="AF114">
        <v>-300</v>
      </c>
      <c r="AG114">
        <v>1566.7</v>
      </c>
    </row>
    <row r="115" spans="1:33" x14ac:dyDescent="0.25">
      <c r="A115" t="s">
        <v>2910</v>
      </c>
      <c r="B115">
        <v>835450.14</v>
      </c>
      <c r="C115">
        <v>0</v>
      </c>
      <c r="D115">
        <v>33061.15</v>
      </c>
      <c r="F115">
        <v>727281.55</v>
      </c>
      <c r="G115">
        <v>1063076</v>
      </c>
      <c r="J115">
        <v>0</v>
      </c>
      <c r="L115">
        <v>352600</v>
      </c>
      <c r="M115">
        <v>-807.5</v>
      </c>
      <c r="O115">
        <v>479000</v>
      </c>
      <c r="Q115">
        <v>457047.07</v>
      </c>
      <c r="R115">
        <v>1731639.01</v>
      </c>
      <c r="S115">
        <v>1349547.1</v>
      </c>
      <c r="U115">
        <v>601.36</v>
      </c>
      <c r="V115">
        <v>580</v>
      </c>
      <c r="W115">
        <v>1247200</v>
      </c>
      <c r="Y115">
        <v>1585905</v>
      </c>
      <c r="AA115">
        <v>8381</v>
      </c>
      <c r="AB115">
        <v>418183.83</v>
      </c>
      <c r="AC115">
        <v>284333.37</v>
      </c>
    </row>
    <row r="116" spans="1:33" x14ac:dyDescent="0.25">
      <c r="A116" t="s">
        <v>2911</v>
      </c>
      <c r="B116">
        <v>392667.28</v>
      </c>
      <c r="C116">
        <v>19000</v>
      </c>
      <c r="D116">
        <v>4356.6099999999997</v>
      </c>
      <c r="F116">
        <v>407851.68</v>
      </c>
      <c r="G116">
        <v>261342.27</v>
      </c>
      <c r="J116">
        <v>0</v>
      </c>
      <c r="Q116">
        <v>-1177744.47</v>
      </c>
      <c r="R116">
        <v>2359915.73</v>
      </c>
      <c r="S116">
        <v>519133</v>
      </c>
      <c r="U116">
        <v>491.56</v>
      </c>
      <c r="V116">
        <v>20</v>
      </c>
      <c r="W116">
        <v>65930</v>
      </c>
      <c r="Y116">
        <v>88778</v>
      </c>
      <c r="Z116">
        <v>1116</v>
      </c>
      <c r="AA116">
        <v>2084</v>
      </c>
      <c r="AB116">
        <v>162586.54999999999</v>
      </c>
      <c r="AC116">
        <v>149337.43</v>
      </c>
      <c r="AD116">
        <v>50000</v>
      </c>
      <c r="AF116">
        <v>1</v>
      </c>
    </row>
    <row r="117" spans="1:33" x14ac:dyDescent="0.25">
      <c r="A117" t="s">
        <v>2912</v>
      </c>
      <c r="B117">
        <v>1177125.71</v>
      </c>
      <c r="C117">
        <v>45626.67</v>
      </c>
      <c r="D117">
        <v>73385.41</v>
      </c>
      <c r="F117">
        <v>395163.2</v>
      </c>
      <c r="G117">
        <v>519243.73</v>
      </c>
      <c r="L117">
        <v>418267.25</v>
      </c>
      <c r="M117">
        <v>370.98</v>
      </c>
      <c r="Q117">
        <v>91728.81</v>
      </c>
      <c r="R117">
        <v>1221990.08</v>
      </c>
      <c r="S117">
        <v>1672937.2</v>
      </c>
      <c r="T117">
        <v>188656.5</v>
      </c>
      <c r="U117">
        <v>1341.72</v>
      </c>
      <c r="V117">
        <v>440</v>
      </c>
      <c r="W117">
        <v>1237600</v>
      </c>
      <c r="X117">
        <v>644377</v>
      </c>
      <c r="Y117">
        <v>1590619</v>
      </c>
      <c r="AA117">
        <v>3172</v>
      </c>
      <c r="AB117">
        <v>830981.37</v>
      </c>
      <c r="AC117">
        <v>61532.45</v>
      </c>
    </row>
    <row r="118" spans="1:33" x14ac:dyDescent="0.25">
      <c r="A118" t="s">
        <v>2913</v>
      </c>
      <c r="B118">
        <v>1141556.3899999999</v>
      </c>
      <c r="C118">
        <v>0</v>
      </c>
      <c r="D118">
        <v>184810.81</v>
      </c>
      <c r="F118">
        <v>737584.76</v>
      </c>
      <c r="G118">
        <v>62671.13</v>
      </c>
      <c r="J118">
        <v>0</v>
      </c>
      <c r="K118">
        <v>14600</v>
      </c>
      <c r="L118">
        <v>142417</v>
      </c>
      <c r="M118">
        <v>5671</v>
      </c>
      <c r="O118">
        <v>110284</v>
      </c>
      <c r="Q118">
        <v>97645.05</v>
      </c>
      <c r="R118">
        <v>1488507.55</v>
      </c>
      <c r="S118">
        <v>797881.81</v>
      </c>
      <c r="U118">
        <v>1086.25</v>
      </c>
      <c r="W118">
        <v>856862.1</v>
      </c>
      <c r="X118">
        <v>21000</v>
      </c>
      <c r="Y118">
        <v>973662.1</v>
      </c>
      <c r="AB118">
        <v>126494.52</v>
      </c>
      <c r="AC118">
        <v>73285.070000000007</v>
      </c>
    </row>
    <row r="119" spans="1:33" x14ac:dyDescent="0.25">
      <c r="A119" t="s">
        <v>2914</v>
      </c>
      <c r="B119">
        <v>1253939.5900000001</v>
      </c>
      <c r="C119">
        <v>0</v>
      </c>
      <c r="D119">
        <v>148399.29999999999</v>
      </c>
      <c r="F119">
        <v>565665.93000000005</v>
      </c>
      <c r="G119">
        <v>89186.69</v>
      </c>
      <c r="J119">
        <v>0</v>
      </c>
      <c r="M119">
        <v>7049.63</v>
      </c>
      <c r="O119">
        <v>83800</v>
      </c>
      <c r="Q119">
        <v>1782923.71</v>
      </c>
      <c r="S119">
        <v>858224.71</v>
      </c>
      <c r="U119">
        <v>1395.13</v>
      </c>
      <c r="V119">
        <v>200</v>
      </c>
      <c r="W119">
        <v>1353380</v>
      </c>
      <c r="X119">
        <v>42000</v>
      </c>
      <c r="Y119">
        <v>1556670</v>
      </c>
      <c r="Z119">
        <v>864</v>
      </c>
      <c r="AB119">
        <v>158319.48000000001</v>
      </c>
      <c r="AC119">
        <v>62828.19</v>
      </c>
    </row>
    <row r="120" spans="1:33" x14ac:dyDescent="0.25">
      <c r="A120" t="s">
        <v>2915</v>
      </c>
      <c r="B120">
        <v>1121242.03</v>
      </c>
      <c r="C120">
        <v>0</v>
      </c>
      <c r="D120">
        <v>21903.38</v>
      </c>
      <c r="F120">
        <v>467529.63</v>
      </c>
      <c r="G120">
        <v>74974.3</v>
      </c>
      <c r="J120">
        <v>0</v>
      </c>
      <c r="K120">
        <v>14600</v>
      </c>
      <c r="L120">
        <v>12000</v>
      </c>
      <c r="M120">
        <v>6340.4</v>
      </c>
      <c r="O120">
        <v>183632.8</v>
      </c>
      <c r="Q120">
        <v>-444276.04</v>
      </c>
      <c r="R120">
        <v>1693308.65</v>
      </c>
      <c r="S120">
        <v>780056.25</v>
      </c>
      <c r="U120">
        <v>1091.8800000000001</v>
      </c>
      <c r="V120">
        <v>8000</v>
      </c>
      <c r="W120">
        <v>1313628.6000000001</v>
      </c>
      <c r="X120">
        <v>42000</v>
      </c>
      <c r="Y120">
        <v>1430428.6</v>
      </c>
      <c r="AB120">
        <v>143823.53</v>
      </c>
      <c r="AC120">
        <v>54629.13</v>
      </c>
      <c r="AG120">
        <v>38840</v>
      </c>
    </row>
    <row r="121" spans="1:33" x14ac:dyDescent="0.25">
      <c r="A121" t="s">
        <v>2916</v>
      </c>
      <c r="B121">
        <v>1144610.26</v>
      </c>
      <c r="C121">
        <v>0</v>
      </c>
      <c r="D121">
        <v>336370.67</v>
      </c>
      <c r="F121">
        <v>754179.31</v>
      </c>
      <c r="G121">
        <v>221475.46</v>
      </c>
      <c r="J121">
        <v>0</v>
      </c>
      <c r="K121">
        <v>21700</v>
      </c>
      <c r="L121">
        <v>51444</v>
      </c>
      <c r="M121">
        <v>200</v>
      </c>
      <c r="O121">
        <v>249943</v>
      </c>
      <c r="Q121">
        <v>-170738.79</v>
      </c>
      <c r="R121">
        <v>2084116.46</v>
      </c>
      <c r="S121">
        <v>1031399.97</v>
      </c>
      <c r="U121">
        <v>1078.9100000000001</v>
      </c>
      <c r="V121">
        <v>150</v>
      </c>
      <c r="W121">
        <v>1396128.6</v>
      </c>
      <c r="X121">
        <v>112000</v>
      </c>
      <c r="Y121">
        <v>1806918.6</v>
      </c>
      <c r="Z121">
        <v>1600</v>
      </c>
      <c r="AA121">
        <v>4530</v>
      </c>
      <c r="AB121">
        <v>138931.29</v>
      </c>
      <c r="AC121">
        <v>103196.56</v>
      </c>
      <c r="AG121">
        <v>62610</v>
      </c>
    </row>
    <row r="122" spans="1:33" x14ac:dyDescent="0.25">
      <c r="A122" t="s">
        <v>2917</v>
      </c>
      <c r="B122">
        <v>587018.39</v>
      </c>
      <c r="C122">
        <v>0</v>
      </c>
      <c r="D122">
        <v>125951.59</v>
      </c>
      <c r="F122">
        <v>289866.07</v>
      </c>
      <c r="G122">
        <v>97327.22</v>
      </c>
      <c r="J122">
        <v>0</v>
      </c>
      <c r="K122">
        <v>14000</v>
      </c>
      <c r="L122">
        <v>1800</v>
      </c>
      <c r="M122">
        <v>2449</v>
      </c>
      <c r="O122">
        <v>81000</v>
      </c>
      <c r="Q122">
        <v>489779.21</v>
      </c>
      <c r="R122">
        <v>345503.07</v>
      </c>
      <c r="S122">
        <v>757580.4</v>
      </c>
      <c r="U122">
        <v>536.25</v>
      </c>
      <c r="V122">
        <v>50</v>
      </c>
      <c r="W122">
        <v>510993.1</v>
      </c>
      <c r="X122">
        <v>10500</v>
      </c>
      <c r="Y122">
        <v>769608.76</v>
      </c>
      <c r="Z122">
        <v>1096</v>
      </c>
      <c r="AA122">
        <v>2700</v>
      </c>
      <c r="AB122">
        <v>166739.64000000001</v>
      </c>
      <c r="AC122">
        <v>34030.36</v>
      </c>
      <c r="AG122">
        <v>4045</v>
      </c>
    </row>
    <row r="123" spans="1:33" x14ac:dyDescent="0.25">
      <c r="A123" t="s">
        <v>2925</v>
      </c>
      <c r="B123">
        <v>838863.32</v>
      </c>
      <c r="C123">
        <v>0</v>
      </c>
      <c r="D123">
        <v>133109.28</v>
      </c>
      <c r="F123">
        <v>437527.17</v>
      </c>
      <c r="G123">
        <v>85763.26</v>
      </c>
      <c r="J123">
        <v>0</v>
      </c>
      <c r="L123">
        <v>64000</v>
      </c>
      <c r="M123">
        <v>0</v>
      </c>
      <c r="O123">
        <v>54397</v>
      </c>
      <c r="Q123">
        <v>-1298797.01</v>
      </c>
      <c r="R123">
        <v>2439641.09</v>
      </c>
      <c r="S123">
        <v>654739.07999999996</v>
      </c>
      <c r="T123">
        <v>8732.99</v>
      </c>
      <c r="U123">
        <v>636.36</v>
      </c>
      <c r="W123">
        <v>717720</v>
      </c>
      <c r="X123">
        <v>21000</v>
      </c>
      <c r="Y123">
        <v>784420</v>
      </c>
      <c r="Z123">
        <v>10796</v>
      </c>
      <c r="AA123">
        <v>884</v>
      </c>
      <c r="AB123">
        <v>141487.95000000001</v>
      </c>
      <c r="AC123">
        <v>69985.509999999995</v>
      </c>
      <c r="AG123">
        <v>200</v>
      </c>
    </row>
    <row r="124" spans="1:33" x14ac:dyDescent="0.25">
      <c r="A124" t="s">
        <v>2927</v>
      </c>
      <c r="B124">
        <v>1084712.49</v>
      </c>
      <c r="C124">
        <v>0</v>
      </c>
      <c r="D124">
        <v>259053.52</v>
      </c>
      <c r="F124">
        <v>444254.69</v>
      </c>
      <c r="G124">
        <v>77041.08</v>
      </c>
      <c r="J124">
        <v>0</v>
      </c>
      <c r="K124">
        <v>13800</v>
      </c>
      <c r="L124">
        <v>243340</v>
      </c>
      <c r="M124">
        <v>3868.01</v>
      </c>
      <c r="Q124">
        <v>-1659976.66</v>
      </c>
      <c r="R124">
        <v>3028722.67</v>
      </c>
      <c r="S124">
        <v>854687.18</v>
      </c>
      <c r="U124">
        <v>841.6</v>
      </c>
      <c r="W124">
        <v>803645.2</v>
      </c>
      <c r="X124">
        <v>21000</v>
      </c>
      <c r="Y124">
        <v>914045.2</v>
      </c>
      <c r="Z124">
        <v>672</v>
      </c>
      <c r="AB124">
        <v>155592.64000000001</v>
      </c>
      <c r="AC124">
        <v>124235.38</v>
      </c>
      <c r="AG124">
        <v>45321</v>
      </c>
    </row>
    <row r="125" spans="1:33" x14ac:dyDescent="0.25">
      <c r="A125" t="s">
        <v>2929</v>
      </c>
      <c r="B125">
        <v>607636.74</v>
      </c>
      <c r="C125">
        <v>0</v>
      </c>
      <c r="D125">
        <v>70024.570000000007</v>
      </c>
      <c r="F125">
        <v>925944.95</v>
      </c>
      <c r="G125">
        <v>94266.63</v>
      </c>
      <c r="J125">
        <v>0</v>
      </c>
      <c r="K125">
        <v>13500</v>
      </c>
      <c r="M125">
        <v>0</v>
      </c>
      <c r="O125">
        <v>31000</v>
      </c>
      <c r="Q125">
        <v>-1641801.67</v>
      </c>
      <c r="R125">
        <v>3118920.11</v>
      </c>
      <c r="S125">
        <v>716961.5</v>
      </c>
      <c r="U125">
        <v>494.47</v>
      </c>
      <c r="V125">
        <v>8000</v>
      </c>
      <c r="W125">
        <v>788753.6</v>
      </c>
      <c r="X125">
        <v>31500</v>
      </c>
      <c r="Y125">
        <v>896753.6</v>
      </c>
      <c r="AB125">
        <v>97622.67</v>
      </c>
      <c r="AC125">
        <v>147299.57999999999</v>
      </c>
    </row>
    <row r="126" spans="1:33" x14ac:dyDescent="0.25">
      <c r="A126" t="s">
        <v>2896</v>
      </c>
      <c r="B126">
        <v>296307.28999999998</v>
      </c>
      <c r="C126">
        <v>40400</v>
      </c>
      <c r="D126">
        <v>9778.18</v>
      </c>
      <c r="F126">
        <v>638754.68999999994</v>
      </c>
      <c r="G126">
        <v>237093.59</v>
      </c>
      <c r="M126">
        <v>2750</v>
      </c>
      <c r="O126">
        <v>85640</v>
      </c>
      <c r="Q126">
        <v>-1415446.02</v>
      </c>
      <c r="R126">
        <v>2656385</v>
      </c>
      <c r="S126">
        <v>1143116.82</v>
      </c>
      <c r="U126">
        <v>587.97</v>
      </c>
      <c r="W126">
        <v>1513911.5</v>
      </c>
      <c r="X126">
        <v>70000</v>
      </c>
      <c r="Y126">
        <v>1998800.5</v>
      </c>
      <c r="AB126">
        <v>447691.98</v>
      </c>
      <c r="AC126">
        <v>146480.04</v>
      </c>
      <c r="AG126">
        <v>16903</v>
      </c>
    </row>
    <row r="127" spans="1:33" x14ac:dyDescent="0.25">
      <c r="A127" t="s">
        <v>2897</v>
      </c>
      <c r="B127">
        <v>541618.67000000004</v>
      </c>
      <c r="C127">
        <v>36000</v>
      </c>
      <c r="D127">
        <v>13319.78</v>
      </c>
      <c r="F127">
        <v>194094.92</v>
      </c>
      <c r="G127">
        <v>180215.38</v>
      </c>
      <c r="J127">
        <v>0</v>
      </c>
      <c r="M127">
        <v>178.5</v>
      </c>
      <c r="Q127">
        <v>-1503724.52</v>
      </c>
      <c r="R127">
        <v>2668500</v>
      </c>
      <c r="S127">
        <v>543073.66</v>
      </c>
      <c r="U127">
        <v>803.52</v>
      </c>
      <c r="W127">
        <v>1284869.3999999999</v>
      </c>
      <c r="Y127">
        <v>1558182.4</v>
      </c>
      <c r="AB127">
        <v>203981.67</v>
      </c>
      <c r="AC127">
        <v>100832.46</v>
      </c>
      <c r="AG127">
        <v>25739.279999999999</v>
      </c>
    </row>
    <row r="128" spans="1:33" x14ac:dyDescent="0.25">
      <c r="A128" t="s">
        <v>2900</v>
      </c>
      <c r="B128">
        <v>2586069.9300000002</v>
      </c>
      <c r="C128">
        <v>103600</v>
      </c>
      <c r="D128">
        <v>491986.06</v>
      </c>
      <c r="F128">
        <v>4105471.11</v>
      </c>
      <c r="G128">
        <v>468732.49</v>
      </c>
      <c r="J128">
        <v>0</v>
      </c>
      <c r="M128">
        <v>4282.2299999999996</v>
      </c>
      <c r="Q128">
        <v>-3534114.45</v>
      </c>
      <c r="R128">
        <v>9526566.6699999999</v>
      </c>
      <c r="S128">
        <v>1144493.3899999999</v>
      </c>
      <c r="T128">
        <v>204000</v>
      </c>
      <c r="U128">
        <v>1511.76</v>
      </c>
      <c r="W128">
        <v>2569423.1</v>
      </c>
      <c r="X128">
        <v>2130000</v>
      </c>
      <c r="Y128">
        <v>2828357.1</v>
      </c>
      <c r="Z128">
        <v>15982</v>
      </c>
      <c r="AA128">
        <v>3616</v>
      </c>
      <c r="AB128">
        <v>746052.94</v>
      </c>
      <c r="AC128">
        <v>388150.3</v>
      </c>
      <c r="AD128">
        <v>500</v>
      </c>
      <c r="AG128">
        <v>53473.77</v>
      </c>
    </row>
    <row r="129" spans="1:33" x14ac:dyDescent="0.25">
      <c r="A129" t="s">
        <v>2902</v>
      </c>
      <c r="B129">
        <v>580022.68000000005</v>
      </c>
      <c r="C129">
        <v>50400</v>
      </c>
      <c r="D129">
        <v>0</v>
      </c>
      <c r="F129">
        <v>322546.78999999998</v>
      </c>
      <c r="G129">
        <v>140572.87</v>
      </c>
      <c r="M129">
        <v>232.01</v>
      </c>
      <c r="O129">
        <v>155940</v>
      </c>
      <c r="Q129">
        <v>-1578687.82</v>
      </c>
      <c r="R129">
        <v>2647000</v>
      </c>
      <c r="S129">
        <v>569297.39</v>
      </c>
      <c r="U129">
        <v>818.23</v>
      </c>
      <c r="W129">
        <v>1315684.2</v>
      </c>
      <c r="Y129">
        <v>1589197.2</v>
      </c>
      <c r="Z129">
        <v>2680</v>
      </c>
      <c r="AB129">
        <v>102737.32</v>
      </c>
      <c r="AC129">
        <v>98125.16</v>
      </c>
      <c r="AG129">
        <v>78433.990000000005</v>
      </c>
    </row>
    <row r="130" spans="1:33" x14ac:dyDescent="0.25">
      <c r="A130" t="s">
        <v>2928</v>
      </c>
      <c r="B130">
        <v>149051.38</v>
      </c>
      <c r="C130">
        <v>36800</v>
      </c>
      <c r="D130">
        <v>4803.92</v>
      </c>
      <c r="F130">
        <v>223975.59</v>
      </c>
      <c r="G130">
        <v>124320.58</v>
      </c>
      <c r="M130">
        <v>15</v>
      </c>
      <c r="O130">
        <v>138000</v>
      </c>
      <c r="Q130">
        <v>-1202961.83</v>
      </c>
      <c r="R130">
        <v>1913700</v>
      </c>
      <c r="S130">
        <v>378665.11</v>
      </c>
      <c r="U130">
        <v>297.7</v>
      </c>
      <c r="W130">
        <v>381760</v>
      </c>
      <c r="X130">
        <v>7500</v>
      </c>
      <c r="Y130">
        <v>518172</v>
      </c>
      <c r="AB130">
        <v>272029.71999999997</v>
      </c>
      <c r="AC130">
        <v>118999.03999999999</v>
      </c>
      <c r="AG130">
        <v>8829.75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topLeftCell="V1" zoomScale="76" zoomScaleNormal="76" workbookViewId="0">
      <selection activeCell="AQ4" sqref="AQ4:AQ130"/>
    </sheetView>
  </sheetViews>
  <sheetFormatPr defaultColWidth="9" defaultRowHeight="13.8" x14ac:dyDescent="0.25"/>
  <cols>
    <col min="1" max="1" width="6.5" style="38" customWidth="1"/>
    <col min="2" max="2" width="13.09765625" style="38" bestFit="1" customWidth="1"/>
    <col min="3" max="3" width="6.5" style="45" customWidth="1"/>
    <col min="4" max="4" width="26.59765625" style="45" customWidth="1"/>
    <col min="5" max="5" width="43.296875" bestFit="1" customWidth="1"/>
    <col min="6" max="9" width="8.796875" style="297"/>
    <col min="10" max="13" width="8.796875"/>
    <col min="14" max="18" width="8.796875" style="297"/>
    <col min="19" max="22" width="8.796875"/>
    <col min="23" max="28" width="8.796875" style="297"/>
    <col min="29" max="38" width="8.796875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1"/>
      <c r="B1" s="221"/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3182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2583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2803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2584</v>
      </c>
      <c r="AI1" t="s">
        <v>2585</v>
      </c>
      <c r="AJ1" t="s">
        <v>2586</v>
      </c>
      <c r="AK1" t="s">
        <v>2467</v>
      </c>
      <c r="AL1" t="s">
        <v>2587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1"/>
      <c r="B2" s="221"/>
      <c r="C2" s="45" t="s">
        <v>795</v>
      </c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3183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2588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2804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2589</v>
      </c>
      <c r="AI2" t="s">
        <v>2590</v>
      </c>
      <c r="AJ2" t="s">
        <v>2591</v>
      </c>
      <c r="AK2" t="s">
        <v>2495</v>
      </c>
      <c r="AL2" t="s">
        <v>2592</v>
      </c>
    </row>
    <row r="3" spans="1:44" ht="14.4" thickBot="1" x14ac:dyDescent="0.3">
      <c r="A3" s="221"/>
      <c r="B3" s="221"/>
      <c r="E3" t="s">
        <v>2496</v>
      </c>
      <c r="F3" s="297">
        <v>85903625.609999999</v>
      </c>
      <c r="G3" s="297">
        <v>3453069.74</v>
      </c>
      <c r="H3" s="297">
        <v>12957836.24</v>
      </c>
      <c r="I3" s="297">
        <v>0</v>
      </c>
      <c r="J3">
        <v>117356550.03</v>
      </c>
      <c r="K3">
        <v>40614481.289999999</v>
      </c>
      <c r="L3">
        <v>0</v>
      </c>
      <c r="M3">
        <v>0</v>
      </c>
      <c r="N3" s="297">
        <v>-184649.87</v>
      </c>
      <c r="O3" s="297">
        <v>92200</v>
      </c>
      <c r="P3" s="297">
        <v>4407076.0599999996</v>
      </c>
      <c r="Q3" s="297">
        <v>172654.26</v>
      </c>
      <c r="R3" s="297">
        <v>0</v>
      </c>
      <c r="S3">
        <v>9691733.2699999996</v>
      </c>
      <c r="T3">
        <v>4031982.02</v>
      </c>
      <c r="U3">
        <v>23509473.75</v>
      </c>
      <c r="V3">
        <v>213131610.75</v>
      </c>
      <c r="W3" s="297">
        <v>107943722.09999999</v>
      </c>
      <c r="X3" s="297">
        <v>3410275.24</v>
      </c>
      <c r="Y3" s="297">
        <v>93819.6</v>
      </c>
      <c r="Z3" s="297">
        <v>21024</v>
      </c>
      <c r="AA3" s="297">
        <v>126113521.26000001</v>
      </c>
      <c r="AB3" s="297">
        <v>12905122.66</v>
      </c>
      <c r="AC3">
        <v>147345865.72</v>
      </c>
      <c r="AD3">
        <v>191219</v>
      </c>
      <c r="AE3">
        <v>156269.79999999999</v>
      </c>
      <c r="AF3">
        <v>43429710.719999999</v>
      </c>
      <c r="AG3">
        <v>18130405.84</v>
      </c>
      <c r="AH3">
        <v>294410</v>
      </c>
      <c r="AI3">
        <v>17048</v>
      </c>
      <c r="AJ3">
        <v>-251</v>
      </c>
      <c r="AK3">
        <v>3357418.37</v>
      </c>
      <c r="AL3">
        <v>1000</v>
      </c>
      <c r="AM3" s="72">
        <f t="shared" ref="AM3:AR3" si="0">SUM(AM4:AM130)</f>
        <v>102314531.59000003</v>
      </c>
      <c r="AN3" s="50">
        <f t="shared" si="0"/>
        <v>4487280.4499999993</v>
      </c>
      <c r="AO3" s="51">
        <f t="shared" si="0"/>
        <v>97827251.14000009</v>
      </c>
      <c r="AP3" s="48">
        <f t="shared" si="0"/>
        <v>250487484.85999995</v>
      </c>
      <c r="AQ3" s="47">
        <f t="shared" si="0"/>
        <v>212923096.44999987</v>
      </c>
      <c r="AR3" s="56">
        <f t="shared" si="0"/>
        <v>37564388.409999996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668</v>
      </c>
      <c r="E4" t="s">
        <v>2805</v>
      </c>
      <c r="F4" s="297">
        <v>1347272.31</v>
      </c>
      <c r="G4" s="297">
        <v>0</v>
      </c>
      <c r="H4" s="297">
        <v>90011.82</v>
      </c>
      <c r="J4">
        <v>4326648.63</v>
      </c>
      <c r="K4">
        <v>613580.72</v>
      </c>
      <c r="N4" s="297">
        <v>0</v>
      </c>
      <c r="Q4" s="297">
        <v>559.82000000000005</v>
      </c>
      <c r="S4">
        <v>669951</v>
      </c>
      <c r="U4">
        <v>4663643.8099999996</v>
      </c>
      <c r="V4">
        <v>1723269</v>
      </c>
      <c r="W4" s="297">
        <v>684701.01</v>
      </c>
      <c r="Y4" s="297">
        <v>1086.82</v>
      </c>
      <c r="AA4" s="297">
        <v>1341008</v>
      </c>
      <c r="AB4" s="297">
        <v>744770</v>
      </c>
      <c r="AC4">
        <v>1757991</v>
      </c>
      <c r="AF4">
        <v>402528.97</v>
      </c>
      <c r="AG4">
        <v>342733.01</v>
      </c>
      <c r="AK4">
        <v>483708</v>
      </c>
      <c r="AM4" s="72">
        <f>SUM(F4:I4)</f>
        <v>1437284.1300000001</v>
      </c>
      <c r="AN4" s="50">
        <f>SUM(N4:R4)</f>
        <v>559.82000000000005</v>
      </c>
      <c r="AO4" s="51">
        <f>AM4-AN4</f>
        <v>1436724.31</v>
      </c>
      <c r="AP4" s="48">
        <f>SUM(W4:AB4)</f>
        <v>2771565.83</v>
      </c>
      <c r="AQ4" s="47">
        <f>SUM(AC4:AL4)</f>
        <v>2986960.9799999995</v>
      </c>
      <c r="AR4" s="56">
        <f>AP4-AQ4</f>
        <v>-215395.14999999944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669</v>
      </c>
      <c r="E5" t="s">
        <v>2806</v>
      </c>
      <c r="F5" s="297">
        <v>402376.88</v>
      </c>
      <c r="G5" s="297">
        <v>33656.9</v>
      </c>
      <c r="H5" s="297">
        <v>192166.88</v>
      </c>
      <c r="J5">
        <v>452330.07</v>
      </c>
      <c r="K5">
        <v>121033.22</v>
      </c>
      <c r="Q5" s="297">
        <v>0</v>
      </c>
      <c r="S5">
        <v>162830</v>
      </c>
      <c r="U5">
        <v>-709774.91</v>
      </c>
      <c r="V5">
        <v>1740746.12</v>
      </c>
      <c r="W5" s="297">
        <v>445996.82</v>
      </c>
      <c r="Y5" s="297">
        <v>191.68</v>
      </c>
      <c r="AA5" s="297">
        <v>931780.3</v>
      </c>
      <c r="AB5" s="297">
        <v>159123.56</v>
      </c>
      <c r="AC5">
        <v>1024290.3</v>
      </c>
      <c r="AD5">
        <v>2700</v>
      </c>
      <c r="AF5">
        <v>261642.38</v>
      </c>
      <c r="AG5">
        <v>112156.94</v>
      </c>
      <c r="AM5" s="72">
        <f t="shared" ref="AM5:AM68" si="1">SUM(F5:I5)</f>
        <v>628200.66</v>
      </c>
      <c r="AN5" s="50">
        <f t="shared" ref="AN5:AN68" si="2">SUM(N5:R5)</f>
        <v>0</v>
      </c>
      <c r="AO5" s="51">
        <f t="shared" ref="AO5:AO68" si="3">AM5-AN5</f>
        <v>628200.66</v>
      </c>
      <c r="AP5" s="48">
        <f t="shared" ref="AP5:AP68" si="4">SUM(W5:AB5)</f>
        <v>1537092.36</v>
      </c>
      <c r="AQ5" s="47">
        <f t="shared" ref="AQ5:AQ68" si="5">SUM(AC5:AL5)</f>
        <v>1400789.62</v>
      </c>
      <c r="AR5" s="56">
        <f t="shared" ref="AR5:AR68" si="6">AP5-AQ5</f>
        <v>136302.74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670</v>
      </c>
      <c r="E6" t="s">
        <v>2807</v>
      </c>
      <c r="F6" s="297">
        <v>398854.43</v>
      </c>
      <c r="G6" s="297">
        <v>33890.5</v>
      </c>
      <c r="H6" s="297">
        <v>122340.39</v>
      </c>
      <c r="J6">
        <v>500353.44</v>
      </c>
      <c r="K6">
        <v>51191.88</v>
      </c>
      <c r="N6" s="297">
        <v>0</v>
      </c>
      <c r="P6" s="297">
        <v>163567</v>
      </c>
      <c r="Q6" s="297">
        <v>1438.1</v>
      </c>
      <c r="S6">
        <v>89300</v>
      </c>
      <c r="U6">
        <v>-819550.85</v>
      </c>
      <c r="V6">
        <v>2169071.4500000002</v>
      </c>
      <c r="W6" s="297">
        <v>2027609.69</v>
      </c>
      <c r="X6" s="297">
        <v>228030</v>
      </c>
      <c r="Y6" s="297">
        <v>802.79</v>
      </c>
      <c r="Z6" s="297">
        <v>395</v>
      </c>
      <c r="AA6" s="297">
        <v>1046422.5</v>
      </c>
      <c r="AB6" s="297">
        <v>507430</v>
      </c>
      <c r="AC6">
        <v>1665100.5</v>
      </c>
      <c r="AD6">
        <v>1120</v>
      </c>
      <c r="AE6">
        <v>1896</v>
      </c>
      <c r="AF6">
        <v>1229939.29</v>
      </c>
      <c r="AG6">
        <v>91421.95</v>
      </c>
      <c r="AK6">
        <v>618470</v>
      </c>
      <c r="AM6" s="72">
        <f t="shared" si="1"/>
        <v>555085.31999999995</v>
      </c>
      <c r="AN6" s="50">
        <f t="shared" si="2"/>
        <v>165005.1</v>
      </c>
      <c r="AO6" s="51">
        <f t="shared" si="3"/>
        <v>390080.22</v>
      </c>
      <c r="AP6" s="48">
        <f t="shared" si="4"/>
        <v>3810689.98</v>
      </c>
      <c r="AQ6" s="47">
        <f t="shared" si="5"/>
        <v>3607947.74</v>
      </c>
      <c r="AR6" s="56">
        <f t="shared" si="6"/>
        <v>202742.23999999976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671</v>
      </c>
      <c r="E7" t="s">
        <v>2808</v>
      </c>
      <c r="F7" s="297">
        <v>615587.56000000006</v>
      </c>
      <c r="G7" s="297">
        <v>55</v>
      </c>
      <c r="H7" s="297">
        <v>181559.34</v>
      </c>
      <c r="J7">
        <v>309602.45</v>
      </c>
      <c r="K7">
        <v>96413.75</v>
      </c>
      <c r="Q7" s="297">
        <v>3</v>
      </c>
      <c r="U7">
        <v>941341.26</v>
      </c>
      <c r="V7">
        <v>235221.96</v>
      </c>
      <c r="W7" s="297">
        <v>680390.47</v>
      </c>
      <c r="Y7" s="297">
        <v>749.42</v>
      </c>
      <c r="AA7" s="297">
        <v>1255340.7</v>
      </c>
      <c r="AB7" s="297">
        <v>120800</v>
      </c>
      <c r="AC7">
        <v>1324295.7</v>
      </c>
      <c r="AF7">
        <v>325956.21000000002</v>
      </c>
      <c r="AG7">
        <v>85336.8</v>
      </c>
      <c r="AK7">
        <v>1760</v>
      </c>
      <c r="AM7" s="72">
        <f t="shared" si="1"/>
        <v>797201.9</v>
      </c>
      <c r="AN7" s="50">
        <f t="shared" si="2"/>
        <v>3</v>
      </c>
      <c r="AO7" s="51">
        <f t="shared" si="3"/>
        <v>797198.9</v>
      </c>
      <c r="AP7" s="48">
        <f t="shared" si="4"/>
        <v>2057280.5899999999</v>
      </c>
      <c r="AQ7" s="47">
        <f t="shared" si="5"/>
        <v>1737348.71</v>
      </c>
      <c r="AR7" s="56">
        <f t="shared" si="6"/>
        <v>319931.87999999989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672</v>
      </c>
      <c r="E8" t="s">
        <v>2809</v>
      </c>
      <c r="F8" s="297">
        <v>480908.14</v>
      </c>
      <c r="G8" s="297">
        <v>15273</v>
      </c>
      <c r="H8" s="297">
        <v>55036.44</v>
      </c>
      <c r="J8">
        <v>609736.43999999994</v>
      </c>
      <c r="K8">
        <v>389679.85</v>
      </c>
      <c r="N8" s="297">
        <v>0</v>
      </c>
      <c r="Q8" s="297">
        <v>0</v>
      </c>
      <c r="S8">
        <v>89255</v>
      </c>
      <c r="U8">
        <v>-87573.96</v>
      </c>
      <c r="V8">
        <v>1649277.25</v>
      </c>
      <c r="W8" s="297">
        <v>570230.44999999995</v>
      </c>
      <c r="X8" s="297">
        <v>50100</v>
      </c>
      <c r="Y8" s="297">
        <v>287.77999999999997</v>
      </c>
      <c r="AA8" s="297">
        <v>729781.1</v>
      </c>
      <c r="AB8" s="297">
        <v>158460</v>
      </c>
      <c r="AC8">
        <v>910456.1</v>
      </c>
      <c r="AF8">
        <v>364298.39</v>
      </c>
      <c r="AG8">
        <v>103023.26</v>
      </c>
      <c r="AM8" s="72">
        <f t="shared" si="1"/>
        <v>551217.58000000007</v>
      </c>
      <c r="AN8" s="50">
        <f t="shared" si="2"/>
        <v>0</v>
      </c>
      <c r="AO8" s="51">
        <f t="shared" si="3"/>
        <v>551217.58000000007</v>
      </c>
      <c r="AP8" s="48">
        <f t="shared" si="4"/>
        <v>1508859.33</v>
      </c>
      <c r="AQ8" s="47">
        <f t="shared" si="5"/>
        <v>1377777.75</v>
      </c>
      <c r="AR8" s="56">
        <f t="shared" si="6"/>
        <v>131081.58000000007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673</v>
      </c>
      <c r="E9" t="s">
        <v>2810</v>
      </c>
      <c r="F9" s="297">
        <v>840994.26</v>
      </c>
      <c r="G9" s="297">
        <v>20422.5</v>
      </c>
      <c r="H9" s="297">
        <v>145472.79</v>
      </c>
      <c r="J9">
        <v>249280</v>
      </c>
      <c r="K9">
        <v>174043.32</v>
      </c>
      <c r="Q9" s="297">
        <v>61.3</v>
      </c>
      <c r="S9">
        <v>51498</v>
      </c>
      <c r="U9">
        <v>331960.45</v>
      </c>
      <c r="V9">
        <v>991159.3</v>
      </c>
      <c r="W9" s="297">
        <v>684295.33</v>
      </c>
      <c r="X9" s="297">
        <v>67054</v>
      </c>
      <c r="Y9" s="297">
        <v>903.11</v>
      </c>
      <c r="AA9" s="297">
        <v>1011679.7</v>
      </c>
      <c r="AB9" s="297">
        <v>209650</v>
      </c>
      <c r="AC9">
        <v>1194563.7</v>
      </c>
      <c r="AD9">
        <v>17032</v>
      </c>
      <c r="AF9">
        <v>249575.67999999999</v>
      </c>
      <c r="AG9">
        <v>79026.94</v>
      </c>
      <c r="AK9">
        <v>500</v>
      </c>
      <c r="AM9" s="72">
        <f t="shared" si="1"/>
        <v>1006889.55</v>
      </c>
      <c r="AN9" s="50">
        <f t="shared" si="2"/>
        <v>61.3</v>
      </c>
      <c r="AO9" s="51">
        <f t="shared" si="3"/>
        <v>1006828.25</v>
      </c>
      <c r="AP9" s="48">
        <f t="shared" si="4"/>
        <v>1973582.14</v>
      </c>
      <c r="AQ9" s="47">
        <f t="shared" si="5"/>
        <v>1540698.3199999998</v>
      </c>
      <c r="AR9" s="56">
        <f t="shared" si="6"/>
        <v>432883.82000000007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674</v>
      </c>
      <c r="E10" t="s">
        <v>2811</v>
      </c>
      <c r="F10" s="297">
        <v>732456.48</v>
      </c>
      <c r="G10" s="297">
        <v>25086.75</v>
      </c>
      <c r="H10" s="297">
        <v>150020.85999999999</v>
      </c>
      <c r="J10">
        <v>753673.08</v>
      </c>
      <c r="K10">
        <v>29720</v>
      </c>
      <c r="N10" s="297">
        <v>0</v>
      </c>
      <c r="Q10" s="297">
        <v>297.26</v>
      </c>
      <c r="S10">
        <v>363200</v>
      </c>
      <c r="U10">
        <v>1001889.02</v>
      </c>
      <c r="V10">
        <v>169383.81</v>
      </c>
      <c r="W10" s="297">
        <v>594169.89</v>
      </c>
      <c r="X10" s="297">
        <v>33470</v>
      </c>
      <c r="Y10" s="297">
        <v>727.08</v>
      </c>
      <c r="AA10" s="297">
        <v>1691280.16</v>
      </c>
      <c r="AB10" s="297">
        <v>151300</v>
      </c>
      <c r="AC10">
        <v>1794280.16</v>
      </c>
      <c r="AF10">
        <v>324798.43</v>
      </c>
      <c r="AG10">
        <v>38126.26</v>
      </c>
      <c r="AK10">
        <v>1820</v>
      </c>
      <c r="AM10" s="72">
        <f t="shared" si="1"/>
        <v>907564.09</v>
      </c>
      <c r="AN10" s="50">
        <f t="shared" si="2"/>
        <v>297.26</v>
      </c>
      <c r="AO10" s="51">
        <f t="shared" si="3"/>
        <v>907266.83</v>
      </c>
      <c r="AP10" s="48">
        <f t="shared" si="4"/>
        <v>2470947.13</v>
      </c>
      <c r="AQ10" s="47">
        <f t="shared" si="5"/>
        <v>2159024.8499999996</v>
      </c>
      <c r="AR10" s="56">
        <f t="shared" si="6"/>
        <v>311922.28000000026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675</v>
      </c>
      <c r="E11" t="s">
        <v>2812</v>
      </c>
      <c r="F11" s="297">
        <v>2117597.36</v>
      </c>
      <c r="G11" s="297">
        <v>175263</v>
      </c>
      <c r="H11" s="297">
        <v>102034.49</v>
      </c>
      <c r="J11">
        <v>721253.96</v>
      </c>
      <c r="K11">
        <v>743562.66</v>
      </c>
      <c r="N11" s="297">
        <v>0</v>
      </c>
      <c r="Q11" s="297">
        <v>2139.7399999999998</v>
      </c>
      <c r="S11">
        <v>284930</v>
      </c>
      <c r="U11">
        <v>2051169.36</v>
      </c>
      <c r="V11">
        <v>668274.24</v>
      </c>
      <c r="W11" s="297">
        <v>2025394.83</v>
      </c>
      <c r="X11" s="297">
        <v>223640</v>
      </c>
      <c r="Y11" s="297">
        <v>2322.08</v>
      </c>
      <c r="AA11" s="297">
        <v>2025576</v>
      </c>
      <c r="AB11" s="297">
        <v>527726</v>
      </c>
      <c r="AC11">
        <v>2379831</v>
      </c>
      <c r="AD11">
        <v>560</v>
      </c>
      <c r="AF11">
        <v>637556.81000000006</v>
      </c>
      <c r="AG11">
        <v>256122.97</v>
      </c>
      <c r="AM11" s="72">
        <f t="shared" si="1"/>
        <v>2394894.85</v>
      </c>
      <c r="AN11" s="50">
        <f t="shared" si="2"/>
        <v>2139.7399999999998</v>
      </c>
      <c r="AO11" s="51">
        <f t="shared" si="3"/>
        <v>2392755.11</v>
      </c>
      <c r="AP11" s="48">
        <f t="shared" si="4"/>
        <v>4804658.91</v>
      </c>
      <c r="AQ11" s="47">
        <f t="shared" si="5"/>
        <v>3274070.7800000003</v>
      </c>
      <c r="AR11" s="56">
        <f t="shared" si="6"/>
        <v>1530588.13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676</v>
      </c>
      <c r="E12" t="s">
        <v>2813</v>
      </c>
      <c r="F12" s="297">
        <v>677335.25</v>
      </c>
      <c r="G12" s="297">
        <v>14463</v>
      </c>
      <c r="H12" s="297">
        <v>81775.28</v>
      </c>
      <c r="J12">
        <v>840504.56</v>
      </c>
      <c r="K12">
        <v>155503.59</v>
      </c>
      <c r="N12" s="297">
        <v>1350</v>
      </c>
      <c r="Q12" s="297">
        <v>4.03</v>
      </c>
      <c r="S12">
        <v>15750</v>
      </c>
      <c r="U12">
        <v>-285552.69</v>
      </c>
      <c r="V12">
        <v>2102009.77</v>
      </c>
      <c r="W12" s="297">
        <v>558588.13</v>
      </c>
      <c r="Y12" s="297">
        <v>797.51</v>
      </c>
      <c r="AA12" s="297">
        <v>1697386</v>
      </c>
      <c r="AB12" s="297">
        <v>187342</v>
      </c>
      <c r="AC12">
        <v>1897675</v>
      </c>
      <c r="AD12">
        <v>2200</v>
      </c>
      <c r="AF12">
        <v>235980.51</v>
      </c>
      <c r="AG12">
        <v>139297.56</v>
      </c>
      <c r="AK12">
        <v>3540</v>
      </c>
      <c r="AM12" s="72">
        <f t="shared" si="1"/>
        <v>773573.53</v>
      </c>
      <c r="AN12" s="50">
        <f t="shared" si="2"/>
        <v>1354.03</v>
      </c>
      <c r="AO12" s="51">
        <f t="shared" si="3"/>
        <v>772219.5</v>
      </c>
      <c r="AP12" s="48">
        <f t="shared" si="4"/>
        <v>2444113.64</v>
      </c>
      <c r="AQ12" s="47">
        <f t="shared" si="5"/>
        <v>2278693.0699999998</v>
      </c>
      <c r="AR12" s="56">
        <f t="shared" si="6"/>
        <v>165420.5700000003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677</v>
      </c>
      <c r="E13" t="s">
        <v>2814</v>
      </c>
      <c r="F13" s="297">
        <v>1141562.02</v>
      </c>
      <c r="G13" s="297">
        <v>66642.25</v>
      </c>
      <c r="H13" s="297">
        <v>49372.37</v>
      </c>
      <c r="J13">
        <v>1019265.2</v>
      </c>
      <c r="K13">
        <v>143579.29999999999</v>
      </c>
      <c r="Q13" s="297">
        <v>1</v>
      </c>
      <c r="S13">
        <v>50161.5</v>
      </c>
      <c r="U13">
        <v>973202.74</v>
      </c>
      <c r="V13">
        <v>1442563.02</v>
      </c>
      <c r="W13" s="297">
        <v>721126.91</v>
      </c>
      <c r="X13" s="297">
        <v>12050</v>
      </c>
      <c r="Y13" s="297">
        <v>1197.77</v>
      </c>
      <c r="AA13" s="297">
        <v>1010273</v>
      </c>
      <c r="AB13" s="297">
        <v>304875</v>
      </c>
      <c r="AC13">
        <v>1141583</v>
      </c>
      <c r="AF13">
        <v>453674.16</v>
      </c>
      <c r="AG13">
        <v>133143.64000000001</v>
      </c>
      <c r="AK13">
        <v>500</v>
      </c>
      <c r="AM13" s="72">
        <f t="shared" si="1"/>
        <v>1257576.6400000001</v>
      </c>
      <c r="AN13" s="50">
        <f t="shared" si="2"/>
        <v>1</v>
      </c>
      <c r="AO13" s="51">
        <f t="shared" si="3"/>
        <v>1257575.6400000001</v>
      </c>
      <c r="AP13" s="48">
        <f t="shared" si="4"/>
        <v>2049522.6800000002</v>
      </c>
      <c r="AQ13" s="47">
        <f t="shared" si="5"/>
        <v>1728900.7999999998</v>
      </c>
      <c r="AR13" s="56">
        <f t="shared" si="6"/>
        <v>320621.88000000035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678</v>
      </c>
      <c r="E14" t="s">
        <v>2815</v>
      </c>
      <c r="F14" s="297">
        <v>300323</v>
      </c>
      <c r="G14" s="297">
        <v>28697.5</v>
      </c>
      <c r="H14" s="297">
        <v>115880.27</v>
      </c>
      <c r="J14">
        <v>840708.98</v>
      </c>
      <c r="K14">
        <v>50676.26</v>
      </c>
      <c r="N14" s="297">
        <v>0</v>
      </c>
      <c r="P14" s="297">
        <v>0</v>
      </c>
      <c r="Q14" s="297">
        <v>677.44</v>
      </c>
      <c r="S14">
        <v>159340</v>
      </c>
      <c r="U14">
        <v>678117.37</v>
      </c>
      <c r="V14">
        <v>484200</v>
      </c>
      <c r="W14" s="297">
        <v>720357.15</v>
      </c>
      <c r="X14" s="297">
        <v>10200</v>
      </c>
      <c r="Y14" s="297">
        <v>319.95</v>
      </c>
      <c r="Z14" s="297">
        <v>30</v>
      </c>
      <c r="AA14" s="297">
        <v>1333250</v>
      </c>
      <c r="AB14" s="297">
        <v>152450</v>
      </c>
      <c r="AC14">
        <v>1402000</v>
      </c>
      <c r="AF14">
        <v>373787.84</v>
      </c>
      <c r="AG14">
        <v>82018.06</v>
      </c>
      <c r="AK14">
        <v>500</v>
      </c>
      <c r="AM14" s="72">
        <f t="shared" si="1"/>
        <v>444900.77</v>
      </c>
      <c r="AN14" s="50">
        <f t="shared" si="2"/>
        <v>677.44</v>
      </c>
      <c r="AO14" s="51">
        <f t="shared" si="3"/>
        <v>444223.33</v>
      </c>
      <c r="AP14" s="48">
        <f t="shared" si="4"/>
        <v>2216607.1</v>
      </c>
      <c r="AQ14" s="47">
        <f t="shared" si="5"/>
        <v>1858305.9000000001</v>
      </c>
      <c r="AR14" s="56">
        <f t="shared" si="6"/>
        <v>358301.19999999995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679</v>
      </c>
      <c r="E15" t="s">
        <v>2816</v>
      </c>
      <c r="F15" s="297">
        <v>1550239.67</v>
      </c>
      <c r="G15" s="297">
        <v>26886</v>
      </c>
      <c r="H15" s="297">
        <v>57746.03</v>
      </c>
      <c r="J15">
        <v>481521.15</v>
      </c>
      <c r="K15">
        <v>106207.51</v>
      </c>
      <c r="N15" s="297">
        <v>0</v>
      </c>
      <c r="P15" s="297">
        <v>90000</v>
      </c>
      <c r="Q15" s="297">
        <v>146.97</v>
      </c>
      <c r="S15">
        <v>164195</v>
      </c>
      <c r="U15">
        <v>21804.18</v>
      </c>
      <c r="V15">
        <v>1884119.29</v>
      </c>
      <c r="W15" s="297">
        <v>883726.64</v>
      </c>
      <c r="X15" s="297">
        <v>133335</v>
      </c>
      <c r="Y15" s="297">
        <v>1482.19</v>
      </c>
      <c r="Z15" s="297">
        <v>235</v>
      </c>
      <c r="AA15" s="297">
        <v>1331475</v>
      </c>
      <c r="AB15" s="297">
        <v>428900</v>
      </c>
      <c r="AC15">
        <v>1628592</v>
      </c>
      <c r="AE15">
        <v>20400</v>
      </c>
      <c r="AF15">
        <v>589503.11</v>
      </c>
      <c r="AG15">
        <v>96683.13</v>
      </c>
      <c r="AK15">
        <v>500</v>
      </c>
      <c r="AM15" s="72">
        <f t="shared" si="1"/>
        <v>1634871.7</v>
      </c>
      <c r="AN15" s="50">
        <f t="shared" si="2"/>
        <v>90146.97</v>
      </c>
      <c r="AO15" s="51">
        <f t="shared" si="3"/>
        <v>1544724.73</v>
      </c>
      <c r="AP15" s="48">
        <f t="shared" si="4"/>
        <v>2779153.83</v>
      </c>
      <c r="AQ15" s="47">
        <f t="shared" si="5"/>
        <v>2335678.2399999998</v>
      </c>
      <c r="AR15" s="56">
        <f t="shared" si="6"/>
        <v>443475.59000000032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680</v>
      </c>
      <c r="E16" t="s">
        <v>2817</v>
      </c>
      <c r="F16" s="297">
        <v>655042.18999999994</v>
      </c>
      <c r="G16" s="297">
        <v>0</v>
      </c>
      <c r="H16" s="297">
        <v>131478.82</v>
      </c>
      <c r="J16">
        <v>544307.98</v>
      </c>
      <c r="K16">
        <v>156404.57999999999</v>
      </c>
      <c r="N16" s="297">
        <v>0</v>
      </c>
      <c r="Q16" s="297">
        <v>168.73</v>
      </c>
      <c r="S16">
        <v>193707</v>
      </c>
      <c r="U16">
        <v>-1191644.3899999999</v>
      </c>
      <c r="V16">
        <v>2403607</v>
      </c>
      <c r="W16" s="297">
        <v>744660.35</v>
      </c>
      <c r="Y16" s="297">
        <v>508.89</v>
      </c>
      <c r="AA16" s="297">
        <v>1704447</v>
      </c>
      <c r="AB16" s="297">
        <v>162000</v>
      </c>
      <c r="AC16">
        <v>1786547</v>
      </c>
      <c r="AF16">
        <v>430259.79</v>
      </c>
      <c r="AG16">
        <v>114564.22</v>
      </c>
      <c r="AM16" s="72">
        <f t="shared" si="1"/>
        <v>786521.01</v>
      </c>
      <c r="AN16" s="50">
        <f t="shared" si="2"/>
        <v>168.73</v>
      </c>
      <c r="AO16" s="51">
        <f t="shared" si="3"/>
        <v>786352.28</v>
      </c>
      <c r="AP16" s="48">
        <f t="shared" si="4"/>
        <v>2611616.2400000002</v>
      </c>
      <c r="AQ16" s="47">
        <f t="shared" si="5"/>
        <v>2331371.0100000002</v>
      </c>
      <c r="AR16" s="56">
        <f t="shared" si="6"/>
        <v>280245.23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681</v>
      </c>
      <c r="E17" t="s">
        <v>2818</v>
      </c>
      <c r="F17" s="297">
        <v>1129316.07</v>
      </c>
      <c r="G17" s="297">
        <v>0</v>
      </c>
      <c r="H17" s="297">
        <v>295569.71999999997</v>
      </c>
      <c r="J17">
        <v>293423.64</v>
      </c>
      <c r="K17">
        <v>282059.76</v>
      </c>
      <c r="N17" s="297">
        <v>23910</v>
      </c>
      <c r="Q17" s="297">
        <v>316.18</v>
      </c>
      <c r="S17">
        <v>161385</v>
      </c>
      <c r="U17">
        <v>-772542.72</v>
      </c>
      <c r="V17">
        <v>2696435.34</v>
      </c>
      <c r="W17" s="297">
        <v>877053.39</v>
      </c>
      <c r="Y17" s="297">
        <v>1127.72</v>
      </c>
      <c r="AA17" s="297">
        <v>2010287</v>
      </c>
      <c r="AB17" s="297">
        <v>188000</v>
      </c>
      <c r="AC17">
        <v>2210743</v>
      </c>
      <c r="AF17">
        <v>563221.80000000005</v>
      </c>
      <c r="AG17">
        <v>108407.92</v>
      </c>
      <c r="AK17">
        <v>44130</v>
      </c>
      <c r="AM17" s="72">
        <f t="shared" si="1"/>
        <v>1424885.79</v>
      </c>
      <c r="AN17" s="50">
        <f t="shared" si="2"/>
        <v>24226.18</v>
      </c>
      <c r="AO17" s="51">
        <f t="shared" si="3"/>
        <v>1400659.61</v>
      </c>
      <c r="AP17" s="48">
        <f t="shared" si="4"/>
        <v>3076468.11</v>
      </c>
      <c r="AQ17" s="47">
        <f t="shared" si="5"/>
        <v>2926502.7199999997</v>
      </c>
      <c r="AR17" s="56">
        <f t="shared" si="6"/>
        <v>149965.39000000013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682</v>
      </c>
      <c r="E18" t="s">
        <v>2819</v>
      </c>
      <c r="F18" s="297">
        <v>1219247.7</v>
      </c>
      <c r="G18" s="297">
        <v>15040</v>
      </c>
      <c r="H18" s="297">
        <v>99259.29</v>
      </c>
      <c r="J18">
        <v>712491.75</v>
      </c>
      <c r="K18">
        <v>155149.01999999999</v>
      </c>
      <c r="N18" s="297">
        <v>18034</v>
      </c>
      <c r="Q18" s="297">
        <v>721.98</v>
      </c>
      <c r="S18">
        <v>176585</v>
      </c>
      <c r="U18">
        <v>-397892.26</v>
      </c>
      <c r="V18">
        <v>2510757.66</v>
      </c>
      <c r="W18" s="297">
        <v>817974.66</v>
      </c>
      <c r="Y18" s="297">
        <v>986.97</v>
      </c>
      <c r="AA18" s="297">
        <v>2174526.98</v>
      </c>
      <c r="AB18" s="297">
        <v>462455</v>
      </c>
      <c r="AC18">
        <v>2452123.98</v>
      </c>
      <c r="AF18">
        <v>490797.12</v>
      </c>
      <c r="AG18">
        <v>195322.13</v>
      </c>
      <c r="AK18">
        <v>500</v>
      </c>
      <c r="AM18" s="72">
        <f t="shared" si="1"/>
        <v>1333546.99</v>
      </c>
      <c r="AN18" s="50">
        <f t="shared" si="2"/>
        <v>18755.98</v>
      </c>
      <c r="AO18" s="51">
        <f t="shared" si="3"/>
        <v>1314791.01</v>
      </c>
      <c r="AP18" s="48">
        <f t="shared" si="4"/>
        <v>3455943.61</v>
      </c>
      <c r="AQ18" s="47">
        <f t="shared" si="5"/>
        <v>3138743.23</v>
      </c>
      <c r="AR18" s="56">
        <f t="shared" si="6"/>
        <v>317200.37999999989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683</v>
      </c>
      <c r="E19" t="s">
        <v>2820</v>
      </c>
      <c r="F19" s="297">
        <v>625238.84</v>
      </c>
      <c r="G19" s="297">
        <v>0</v>
      </c>
      <c r="H19" s="297">
        <v>60298.5</v>
      </c>
      <c r="J19">
        <v>3229772.01</v>
      </c>
      <c r="K19">
        <v>612903.96</v>
      </c>
      <c r="P19" s="297">
        <v>53875</v>
      </c>
      <c r="Q19" s="297">
        <v>1986.99</v>
      </c>
      <c r="S19">
        <v>80000</v>
      </c>
      <c r="U19">
        <v>4057071.45</v>
      </c>
      <c r="V19">
        <v>684118.79</v>
      </c>
      <c r="W19" s="297">
        <v>688721.01</v>
      </c>
      <c r="Y19" s="297">
        <v>638.62</v>
      </c>
      <c r="AA19" s="297">
        <v>1015852</v>
      </c>
      <c r="AB19" s="297">
        <v>122800</v>
      </c>
      <c r="AC19">
        <v>1227565</v>
      </c>
      <c r="AF19">
        <v>375255.45</v>
      </c>
      <c r="AG19">
        <v>345310.1</v>
      </c>
      <c r="AM19" s="72">
        <f t="shared" si="1"/>
        <v>685537.34</v>
      </c>
      <c r="AN19" s="50">
        <f t="shared" si="2"/>
        <v>55861.99</v>
      </c>
      <c r="AO19" s="51">
        <f t="shared" si="3"/>
        <v>629675.35</v>
      </c>
      <c r="AP19" s="48">
        <f t="shared" si="4"/>
        <v>1828011.63</v>
      </c>
      <c r="AQ19" s="47">
        <f t="shared" si="5"/>
        <v>1948130.5499999998</v>
      </c>
      <c r="AR19" s="56">
        <f t="shared" si="6"/>
        <v>-120118.91999999993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684</v>
      </c>
      <c r="E20" t="s">
        <v>2821</v>
      </c>
      <c r="F20" s="297">
        <v>460807.55</v>
      </c>
      <c r="G20" s="297">
        <v>20802</v>
      </c>
      <c r="H20" s="297">
        <v>88866.37</v>
      </c>
      <c r="J20">
        <v>1387501.05</v>
      </c>
      <c r="K20">
        <v>168584.79</v>
      </c>
      <c r="Q20" s="297">
        <v>1</v>
      </c>
      <c r="S20">
        <v>148200</v>
      </c>
      <c r="U20">
        <v>1366151.42</v>
      </c>
      <c r="V20">
        <v>865361.67</v>
      </c>
      <c r="W20" s="297">
        <v>506671.34</v>
      </c>
      <c r="X20" s="297">
        <v>3000</v>
      </c>
      <c r="Y20" s="297">
        <v>427.84</v>
      </c>
      <c r="AA20" s="297">
        <v>1208540</v>
      </c>
      <c r="AB20" s="297">
        <v>123940</v>
      </c>
      <c r="AC20">
        <v>1378718</v>
      </c>
      <c r="AF20">
        <v>458467.89</v>
      </c>
      <c r="AG20">
        <v>139196.07</v>
      </c>
      <c r="AM20" s="72">
        <f t="shared" si="1"/>
        <v>570475.91999999993</v>
      </c>
      <c r="AN20" s="50">
        <f t="shared" si="2"/>
        <v>1</v>
      </c>
      <c r="AO20" s="51">
        <f t="shared" si="3"/>
        <v>570474.91999999993</v>
      </c>
      <c r="AP20" s="48">
        <f t="shared" si="4"/>
        <v>1842579.1800000002</v>
      </c>
      <c r="AQ20" s="47">
        <f t="shared" si="5"/>
        <v>1976381.9600000002</v>
      </c>
      <c r="AR20" s="56">
        <f t="shared" si="6"/>
        <v>-133802.78000000003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685</v>
      </c>
      <c r="E21" t="s">
        <v>2822</v>
      </c>
      <c r="F21" s="297">
        <v>516179.99</v>
      </c>
      <c r="G21" s="297">
        <v>14538.25</v>
      </c>
      <c r="H21" s="297">
        <v>87697.45</v>
      </c>
      <c r="J21">
        <v>362972.92</v>
      </c>
      <c r="K21">
        <v>174505.01</v>
      </c>
      <c r="N21" s="297">
        <v>14219</v>
      </c>
      <c r="P21" s="297">
        <v>6400</v>
      </c>
      <c r="Q21" s="297">
        <v>0</v>
      </c>
      <c r="T21">
        <v>310</v>
      </c>
      <c r="U21">
        <v>-563361.84</v>
      </c>
      <c r="V21">
        <v>1709584.67</v>
      </c>
      <c r="W21" s="297">
        <v>443412.37</v>
      </c>
      <c r="Y21" s="297">
        <v>627.99</v>
      </c>
      <c r="AA21" s="297">
        <v>599241</v>
      </c>
      <c r="AB21" s="297">
        <v>149100</v>
      </c>
      <c r="AC21">
        <v>710899</v>
      </c>
      <c r="AF21">
        <v>191175.62</v>
      </c>
      <c r="AG21">
        <v>131554.95000000001</v>
      </c>
      <c r="AM21" s="72">
        <f t="shared" si="1"/>
        <v>618415.68999999994</v>
      </c>
      <c r="AN21" s="50">
        <f t="shared" si="2"/>
        <v>20619</v>
      </c>
      <c r="AO21" s="51">
        <f t="shared" si="3"/>
        <v>597796.68999999994</v>
      </c>
      <c r="AP21" s="48">
        <f t="shared" si="4"/>
        <v>1192381.3599999999</v>
      </c>
      <c r="AQ21" s="47">
        <f t="shared" si="5"/>
        <v>1033629.5700000001</v>
      </c>
      <c r="AR21" s="56">
        <f t="shared" si="6"/>
        <v>158751.7899999998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686</v>
      </c>
      <c r="E22" t="s">
        <v>2926</v>
      </c>
      <c r="F22" s="297">
        <v>520840.56</v>
      </c>
      <c r="G22" s="297">
        <v>31864.5</v>
      </c>
      <c r="H22" s="297">
        <v>126695.48</v>
      </c>
      <c r="J22">
        <v>461760.95</v>
      </c>
      <c r="K22">
        <v>224345.8</v>
      </c>
      <c r="Q22" s="297">
        <v>9.2899999999999991</v>
      </c>
      <c r="U22">
        <v>-942155.47</v>
      </c>
      <c r="V22">
        <v>2287426.9300000002</v>
      </c>
      <c r="W22" s="297">
        <v>542296.72</v>
      </c>
      <c r="Y22" s="297">
        <v>535.4</v>
      </c>
      <c r="AA22" s="297">
        <v>1089302</v>
      </c>
      <c r="AB22" s="297">
        <v>111050</v>
      </c>
      <c r="AC22">
        <v>1192899</v>
      </c>
      <c r="AF22">
        <v>189734.94</v>
      </c>
      <c r="AG22">
        <v>150823.64000000001</v>
      </c>
      <c r="AK22">
        <v>3900</v>
      </c>
      <c r="AM22" s="72">
        <f t="shared" si="1"/>
        <v>679400.54</v>
      </c>
      <c r="AN22" s="50">
        <f t="shared" si="2"/>
        <v>9.2899999999999991</v>
      </c>
      <c r="AO22" s="51">
        <f t="shared" si="3"/>
        <v>679391.25</v>
      </c>
      <c r="AP22" s="48">
        <f t="shared" si="4"/>
        <v>1743184.12</v>
      </c>
      <c r="AQ22" s="47">
        <f t="shared" si="5"/>
        <v>1537357.58</v>
      </c>
      <c r="AR22" s="56">
        <f t="shared" si="6"/>
        <v>205826.54000000004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687</v>
      </c>
      <c r="E23" t="s">
        <v>2823</v>
      </c>
      <c r="F23" s="297">
        <v>729079.53</v>
      </c>
      <c r="G23" s="297">
        <v>0</v>
      </c>
      <c r="H23" s="297">
        <v>88471.49</v>
      </c>
      <c r="J23">
        <v>550768.37</v>
      </c>
      <c r="K23">
        <v>160641.38</v>
      </c>
      <c r="N23" s="297">
        <v>0</v>
      </c>
      <c r="Q23" s="297">
        <v>480.27</v>
      </c>
      <c r="U23">
        <v>-776738.44</v>
      </c>
      <c r="V23">
        <v>2091979.99</v>
      </c>
      <c r="W23" s="297">
        <v>730060.33</v>
      </c>
      <c r="Y23" s="297">
        <v>808.77</v>
      </c>
      <c r="AA23" s="297">
        <v>646323.80000000005</v>
      </c>
      <c r="AB23" s="297">
        <v>112000</v>
      </c>
      <c r="AC23">
        <v>737966.8</v>
      </c>
      <c r="AF23">
        <v>190459.07</v>
      </c>
      <c r="AG23">
        <v>154697.18</v>
      </c>
      <c r="AK23">
        <v>10790.9</v>
      </c>
      <c r="AM23" s="72">
        <f t="shared" si="1"/>
        <v>817551.02</v>
      </c>
      <c r="AN23" s="50">
        <f t="shared" si="2"/>
        <v>480.27</v>
      </c>
      <c r="AO23" s="51">
        <f t="shared" si="3"/>
        <v>817070.75</v>
      </c>
      <c r="AP23" s="48">
        <f t="shared" si="4"/>
        <v>1489192.9</v>
      </c>
      <c r="AQ23" s="47">
        <f t="shared" si="5"/>
        <v>1093913.95</v>
      </c>
      <c r="AR23" s="56">
        <f t="shared" si="6"/>
        <v>395278.94999999995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688</v>
      </c>
      <c r="E24" t="s">
        <v>2824</v>
      </c>
      <c r="F24" s="297">
        <v>976314.06</v>
      </c>
      <c r="G24" s="297">
        <v>0</v>
      </c>
      <c r="H24" s="297">
        <v>32514.959999999999</v>
      </c>
      <c r="J24">
        <v>485135.13</v>
      </c>
      <c r="K24">
        <v>153912.24</v>
      </c>
      <c r="N24" s="297">
        <v>0</v>
      </c>
      <c r="Q24" s="297">
        <v>198.68</v>
      </c>
      <c r="U24">
        <v>1879630.68</v>
      </c>
      <c r="W24" s="297">
        <v>1053368.05</v>
      </c>
      <c r="Y24" s="297">
        <v>1221.8399999999999</v>
      </c>
      <c r="AA24" s="297">
        <v>1227993.1000000001</v>
      </c>
      <c r="AC24">
        <v>1332414.1000000001</v>
      </c>
      <c r="AF24">
        <v>766854.58</v>
      </c>
      <c r="AG24">
        <v>126960.28</v>
      </c>
      <c r="AK24">
        <v>2507</v>
      </c>
      <c r="AM24" s="72">
        <f t="shared" si="1"/>
        <v>1008829.02</v>
      </c>
      <c r="AN24" s="50">
        <f t="shared" si="2"/>
        <v>198.68</v>
      </c>
      <c r="AO24" s="51">
        <f t="shared" si="3"/>
        <v>1008630.34</v>
      </c>
      <c r="AP24" s="48">
        <f t="shared" si="4"/>
        <v>2282582.9900000002</v>
      </c>
      <c r="AQ24" s="47">
        <f t="shared" si="5"/>
        <v>2228735.96</v>
      </c>
      <c r="AR24" s="56">
        <f t="shared" si="6"/>
        <v>53847.030000000261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689</v>
      </c>
      <c r="E25" t="s">
        <v>2825</v>
      </c>
      <c r="F25" s="297">
        <v>478122.06</v>
      </c>
      <c r="G25" s="297">
        <v>0</v>
      </c>
      <c r="H25" s="297">
        <v>25394.11</v>
      </c>
      <c r="J25">
        <v>815892.62</v>
      </c>
      <c r="K25">
        <v>136174.41</v>
      </c>
      <c r="N25" s="297">
        <v>0</v>
      </c>
      <c r="Q25" s="297">
        <v>554.21</v>
      </c>
      <c r="U25">
        <v>-577049.86</v>
      </c>
      <c r="V25">
        <v>1967042.37</v>
      </c>
      <c r="W25" s="297">
        <v>730141.97</v>
      </c>
      <c r="Y25" s="297">
        <v>345.62</v>
      </c>
      <c r="AA25" s="297">
        <v>963493</v>
      </c>
      <c r="AB25" s="297">
        <v>133840</v>
      </c>
      <c r="AC25">
        <v>1259719</v>
      </c>
      <c r="AD25">
        <v>12756</v>
      </c>
      <c r="AF25">
        <v>172176.9</v>
      </c>
      <c r="AG25">
        <v>135432.21</v>
      </c>
      <c r="AM25" s="72">
        <f t="shared" si="1"/>
        <v>503516.17</v>
      </c>
      <c r="AN25" s="50">
        <f t="shared" si="2"/>
        <v>554.21</v>
      </c>
      <c r="AO25" s="51">
        <f t="shared" si="3"/>
        <v>502961.95999999996</v>
      </c>
      <c r="AP25" s="48">
        <f t="shared" si="4"/>
        <v>1827820.5899999999</v>
      </c>
      <c r="AQ25" s="47">
        <f t="shared" si="5"/>
        <v>1580084.1099999999</v>
      </c>
      <c r="AR25" s="56">
        <f t="shared" si="6"/>
        <v>247736.47999999998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690</v>
      </c>
      <c r="E26" t="s">
        <v>2826</v>
      </c>
      <c r="F26" s="297">
        <v>537891.30000000005</v>
      </c>
      <c r="G26" s="297">
        <v>0</v>
      </c>
      <c r="H26" s="297">
        <v>14796.4</v>
      </c>
      <c r="J26">
        <v>383701.6</v>
      </c>
      <c r="K26">
        <v>154508.66</v>
      </c>
      <c r="Q26" s="297">
        <v>-427</v>
      </c>
      <c r="U26">
        <v>-413343.31</v>
      </c>
      <c r="V26">
        <v>1301651.56</v>
      </c>
      <c r="W26" s="297">
        <v>391589.14</v>
      </c>
      <c r="Y26" s="297">
        <v>341.78</v>
      </c>
      <c r="AA26" s="297">
        <v>392823.2</v>
      </c>
      <c r="AB26" s="297">
        <v>517330</v>
      </c>
      <c r="AC26">
        <v>476766.2</v>
      </c>
      <c r="AF26">
        <v>217987.34</v>
      </c>
      <c r="AG26">
        <v>140592.87</v>
      </c>
      <c r="AK26">
        <v>9196</v>
      </c>
      <c r="AM26" s="72">
        <f t="shared" si="1"/>
        <v>552687.70000000007</v>
      </c>
      <c r="AN26" s="50">
        <f t="shared" si="2"/>
        <v>-427</v>
      </c>
      <c r="AO26" s="51">
        <f t="shared" si="3"/>
        <v>553114.70000000007</v>
      </c>
      <c r="AP26" s="48">
        <f t="shared" si="4"/>
        <v>1302084.1200000001</v>
      </c>
      <c r="AQ26" s="47">
        <f t="shared" si="5"/>
        <v>844542.41</v>
      </c>
      <c r="AR26" s="56">
        <f t="shared" si="6"/>
        <v>457541.71000000008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691</v>
      </c>
      <c r="E27" t="s">
        <v>2827</v>
      </c>
      <c r="F27" s="297">
        <v>961460.06</v>
      </c>
      <c r="G27" s="297">
        <v>0</v>
      </c>
      <c r="H27" s="297">
        <v>25373.57</v>
      </c>
      <c r="J27">
        <v>1384842.34</v>
      </c>
      <c r="K27">
        <v>141997.35</v>
      </c>
      <c r="N27" s="297">
        <v>0</v>
      </c>
      <c r="Q27" s="297">
        <v>174.5</v>
      </c>
      <c r="S27">
        <v>51580</v>
      </c>
      <c r="U27">
        <v>475482.2</v>
      </c>
      <c r="V27">
        <v>1776680.82</v>
      </c>
      <c r="W27" s="297">
        <v>644973.54</v>
      </c>
      <c r="Y27" s="297">
        <v>728.03</v>
      </c>
      <c r="AA27" s="297">
        <v>1260123.7</v>
      </c>
      <c r="AB27" s="297">
        <v>312000</v>
      </c>
      <c r="AC27">
        <v>1272355.7</v>
      </c>
      <c r="AF27">
        <v>183722.3</v>
      </c>
      <c r="AG27">
        <v>287354.46999999997</v>
      </c>
      <c r="AK27">
        <v>787</v>
      </c>
      <c r="AM27" s="72">
        <f t="shared" si="1"/>
        <v>986833.63</v>
      </c>
      <c r="AN27" s="50">
        <f t="shared" si="2"/>
        <v>174.5</v>
      </c>
      <c r="AO27" s="51">
        <f t="shared" si="3"/>
        <v>986659.13</v>
      </c>
      <c r="AP27" s="48">
        <f t="shared" si="4"/>
        <v>2217825.27</v>
      </c>
      <c r="AQ27" s="47">
        <f t="shared" si="5"/>
        <v>1744219.47</v>
      </c>
      <c r="AR27" s="56">
        <f t="shared" si="6"/>
        <v>473605.80000000005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692</v>
      </c>
      <c r="E28" t="s">
        <v>2828</v>
      </c>
      <c r="F28" s="297">
        <v>1483732.31</v>
      </c>
      <c r="G28" s="297">
        <v>23719</v>
      </c>
      <c r="H28" s="297">
        <v>51968.25</v>
      </c>
      <c r="J28">
        <v>964442.49</v>
      </c>
      <c r="K28">
        <v>616471.84</v>
      </c>
      <c r="N28" s="297">
        <v>1900</v>
      </c>
      <c r="P28" s="297">
        <v>111808</v>
      </c>
      <c r="Q28" s="297">
        <v>45.31</v>
      </c>
      <c r="S28">
        <v>328742.82</v>
      </c>
      <c r="U28">
        <v>85469.17</v>
      </c>
      <c r="V28">
        <v>2074982.75</v>
      </c>
      <c r="W28" s="297">
        <v>1630586.3</v>
      </c>
      <c r="Y28" s="297">
        <v>1283.96</v>
      </c>
      <c r="AA28" s="297">
        <v>2122965.31</v>
      </c>
      <c r="AB28" s="297">
        <v>89725</v>
      </c>
      <c r="AC28">
        <v>2337676.31</v>
      </c>
      <c r="AD28">
        <v>8930</v>
      </c>
      <c r="AE28">
        <v>1880</v>
      </c>
      <c r="AF28">
        <v>441407.91</v>
      </c>
      <c r="AG28">
        <v>211020.51</v>
      </c>
      <c r="AM28" s="72">
        <f t="shared" si="1"/>
        <v>1559419.56</v>
      </c>
      <c r="AN28" s="50">
        <f t="shared" si="2"/>
        <v>113753.31</v>
      </c>
      <c r="AO28" s="51">
        <f t="shared" si="3"/>
        <v>1445666.25</v>
      </c>
      <c r="AP28" s="48">
        <f t="shared" si="4"/>
        <v>3844560.5700000003</v>
      </c>
      <c r="AQ28" s="47">
        <f t="shared" si="5"/>
        <v>3000914.7300000004</v>
      </c>
      <c r="AR28" s="56">
        <f t="shared" si="6"/>
        <v>843645.83999999985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693</v>
      </c>
      <c r="E29" t="s">
        <v>2829</v>
      </c>
      <c r="F29" s="297">
        <v>748629.94</v>
      </c>
      <c r="G29" s="297">
        <v>7664</v>
      </c>
      <c r="H29" s="297">
        <v>114553.33</v>
      </c>
      <c r="J29">
        <v>481731.67</v>
      </c>
      <c r="K29">
        <v>295247.21999999997</v>
      </c>
      <c r="N29" s="297">
        <v>0</v>
      </c>
      <c r="P29" s="297">
        <v>200300.16</v>
      </c>
      <c r="Q29" s="297">
        <v>80</v>
      </c>
      <c r="U29">
        <v>-559664.48</v>
      </c>
      <c r="V29">
        <v>1942599.48</v>
      </c>
      <c r="W29" s="297">
        <v>617982.97</v>
      </c>
      <c r="Y29" s="297">
        <v>628.70000000000005</v>
      </c>
      <c r="AA29" s="297">
        <v>605558</v>
      </c>
      <c r="AB29" s="297">
        <v>59644</v>
      </c>
      <c r="AC29">
        <v>696158</v>
      </c>
      <c r="AE29">
        <v>11220</v>
      </c>
      <c r="AF29">
        <v>268367.61</v>
      </c>
      <c r="AG29">
        <v>138784.57999999999</v>
      </c>
      <c r="AM29" s="72">
        <f t="shared" si="1"/>
        <v>870847.2699999999</v>
      </c>
      <c r="AN29" s="50">
        <f t="shared" si="2"/>
        <v>200380.16</v>
      </c>
      <c r="AO29" s="51">
        <f t="shared" si="3"/>
        <v>670467.10999999987</v>
      </c>
      <c r="AP29" s="48">
        <f t="shared" si="4"/>
        <v>1283813.67</v>
      </c>
      <c r="AQ29" s="47">
        <f t="shared" si="5"/>
        <v>1114530.19</v>
      </c>
      <c r="AR29" s="56">
        <f t="shared" si="6"/>
        <v>169283.47999999998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694</v>
      </c>
      <c r="E30" t="s">
        <v>2830</v>
      </c>
      <c r="F30" s="297">
        <v>1196482.78</v>
      </c>
      <c r="G30" s="297">
        <v>15433</v>
      </c>
      <c r="H30" s="297">
        <v>57375.040000000001</v>
      </c>
      <c r="J30">
        <v>702176.97</v>
      </c>
      <c r="K30">
        <v>449143.09</v>
      </c>
      <c r="N30" s="297">
        <v>0</v>
      </c>
      <c r="Q30" s="297">
        <v>254</v>
      </c>
      <c r="S30">
        <v>134963.82</v>
      </c>
      <c r="U30">
        <v>653626.42000000004</v>
      </c>
      <c r="V30">
        <v>1357301.45</v>
      </c>
      <c r="W30" s="297">
        <v>896777.76</v>
      </c>
      <c r="Y30" s="297">
        <v>1197.9000000000001</v>
      </c>
      <c r="AA30" s="297">
        <v>1353673</v>
      </c>
      <c r="AB30" s="297">
        <v>18000</v>
      </c>
      <c r="AC30">
        <v>1424663</v>
      </c>
      <c r="AD30">
        <v>8180</v>
      </c>
      <c r="AE30">
        <v>1210</v>
      </c>
      <c r="AF30">
        <v>270767.23</v>
      </c>
      <c r="AG30">
        <v>131256.66</v>
      </c>
      <c r="AM30" s="72">
        <f t="shared" si="1"/>
        <v>1269290.82</v>
      </c>
      <c r="AN30" s="50">
        <f t="shared" si="2"/>
        <v>254</v>
      </c>
      <c r="AO30" s="51">
        <f t="shared" si="3"/>
        <v>1269036.82</v>
      </c>
      <c r="AP30" s="48">
        <f t="shared" si="4"/>
        <v>2269648.66</v>
      </c>
      <c r="AQ30" s="47">
        <f t="shared" si="5"/>
        <v>1836076.89</v>
      </c>
      <c r="AR30" s="56">
        <f t="shared" si="6"/>
        <v>433571.77000000025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695</v>
      </c>
      <c r="E31" t="s">
        <v>2831</v>
      </c>
      <c r="F31" s="297">
        <v>810658.88</v>
      </c>
      <c r="G31" s="297">
        <v>0</v>
      </c>
      <c r="H31" s="297">
        <v>86113.35</v>
      </c>
      <c r="J31">
        <v>381210.58</v>
      </c>
      <c r="K31">
        <v>464529.6</v>
      </c>
      <c r="N31" s="297">
        <v>1500</v>
      </c>
      <c r="P31" s="297">
        <v>0.19</v>
      </c>
      <c r="Q31" s="297">
        <v>534.79</v>
      </c>
      <c r="S31">
        <v>9040.66</v>
      </c>
      <c r="U31">
        <v>148794.04</v>
      </c>
      <c r="V31">
        <v>1339755.76</v>
      </c>
      <c r="W31" s="297">
        <v>839743.23</v>
      </c>
      <c r="X31" s="297">
        <v>14890</v>
      </c>
      <c r="Y31" s="297">
        <v>852.47</v>
      </c>
      <c r="AA31" s="297">
        <v>1256003</v>
      </c>
      <c r="AB31" s="297">
        <v>151714</v>
      </c>
      <c r="AC31">
        <v>1329643</v>
      </c>
      <c r="AF31">
        <v>359804.81</v>
      </c>
      <c r="AG31">
        <v>98476.22</v>
      </c>
      <c r="AM31" s="72">
        <f t="shared" si="1"/>
        <v>896772.23</v>
      </c>
      <c r="AN31" s="50">
        <f t="shared" si="2"/>
        <v>2034.98</v>
      </c>
      <c r="AO31" s="51">
        <f t="shared" si="3"/>
        <v>894737.25</v>
      </c>
      <c r="AP31" s="48">
        <f t="shared" si="4"/>
        <v>2263202.7000000002</v>
      </c>
      <c r="AQ31" s="47">
        <f t="shared" si="5"/>
        <v>1787924.03</v>
      </c>
      <c r="AR31" s="56">
        <f t="shared" si="6"/>
        <v>475278.67000000016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696</v>
      </c>
      <c r="E32" t="s">
        <v>2832</v>
      </c>
      <c r="F32" s="297">
        <v>613285</v>
      </c>
      <c r="G32" s="297">
        <v>0</v>
      </c>
      <c r="H32" s="297">
        <v>39496.78</v>
      </c>
      <c r="J32">
        <v>720846.17</v>
      </c>
      <c r="K32">
        <v>665244.25</v>
      </c>
      <c r="N32" s="297">
        <v>1500</v>
      </c>
      <c r="Q32" s="297">
        <v>15</v>
      </c>
      <c r="S32">
        <v>59900</v>
      </c>
      <c r="U32">
        <v>-291221.26</v>
      </c>
      <c r="V32">
        <v>2103448.6</v>
      </c>
      <c r="W32" s="297">
        <v>783148.6</v>
      </c>
      <c r="X32" s="297">
        <v>74730</v>
      </c>
      <c r="Y32" s="297">
        <v>476.2</v>
      </c>
      <c r="AA32" s="297">
        <v>1090309</v>
      </c>
      <c r="AB32" s="297">
        <v>109857</v>
      </c>
      <c r="AC32">
        <v>1319856</v>
      </c>
      <c r="AF32">
        <v>264328.5</v>
      </c>
      <c r="AG32">
        <v>180189.04</v>
      </c>
      <c r="AM32" s="72">
        <f t="shared" si="1"/>
        <v>652781.78</v>
      </c>
      <c r="AN32" s="50">
        <f t="shared" si="2"/>
        <v>1515</v>
      </c>
      <c r="AO32" s="51">
        <f t="shared" si="3"/>
        <v>651266.78</v>
      </c>
      <c r="AP32" s="48">
        <f t="shared" si="4"/>
        <v>2058520.7999999998</v>
      </c>
      <c r="AQ32" s="47">
        <f t="shared" si="5"/>
        <v>1764373.54</v>
      </c>
      <c r="AR32" s="56">
        <f t="shared" si="6"/>
        <v>294147.25999999978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697</v>
      </c>
      <c r="E33" t="s">
        <v>2833</v>
      </c>
      <c r="F33" s="297">
        <v>691354.49</v>
      </c>
      <c r="G33" s="297">
        <v>0</v>
      </c>
      <c r="H33" s="297">
        <v>106374.25</v>
      </c>
      <c r="J33">
        <v>206806.46</v>
      </c>
      <c r="K33">
        <v>91882.15</v>
      </c>
      <c r="Q33" s="297">
        <v>0</v>
      </c>
      <c r="S33">
        <v>160809.81</v>
      </c>
      <c r="U33">
        <v>-877002.78</v>
      </c>
      <c r="V33">
        <v>1634028.2</v>
      </c>
      <c r="W33" s="297">
        <v>599629.31000000006</v>
      </c>
      <c r="Y33" s="297">
        <v>624.12</v>
      </c>
      <c r="AA33" s="297">
        <v>794938</v>
      </c>
      <c r="AB33" s="297">
        <v>83294</v>
      </c>
      <c r="AC33">
        <v>857548</v>
      </c>
      <c r="AF33">
        <v>181332.35</v>
      </c>
      <c r="AG33">
        <v>129425.77</v>
      </c>
      <c r="AJ33">
        <v>2</v>
      </c>
      <c r="AM33" s="72">
        <f t="shared" si="1"/>
        <v>797728.74</v>
      </c>
      <c r="AN33" s="50">
        <f t="shared" si="2"/>
        <v>0</v>
      </c>
      <c r="AO33" s="51">
        <f t="shared" si="3"/>
        <v>797728.74</v>
      </c>
      <c r="AP33" s="48">
        <f t="shared" si="4"/>
        <v>1478485.4300000002</v>
      </c>
      <c r="AQ33" s="47">
        <f t="shared" si="5"/>
        <v>1168308.1199999999</v>
      </c>
      <c r="AR33" s="56">
        <f t="shared" si="6"/>
        <v>310177.31000000029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698</v>
      </c>
      <c r="E34" t="s">
        <v>2834</v>
      </c>
      <c r="F34" s="297">
        <v>458911.92</v>
      </c>
      <c r="G34" s="297">
        <v>6212</v>
      </c>
      <c r="H34" s="297">
        <v>20566</v>
      </c>
      <c r="J34">
        <v>469031.79</v>
      </c>
      <c r="K34">
        <v>386519.69</v>
      </c>
      <c r="N34" s="297">
        <v>0</v>
      </c>
      <c r="Q34" s="297">
        <v>253.32</v>
      </c>
      <c r="U34">
        <v>821558.24</v>
      </c>
      <c r="V34">
        <v>391756.52</v>
      </c>
      <c r="W34" s="297">
        <v>683597.54</v>
      </c>
      <c r="Y34" s="297">
        <v>431.79</v>
      </c>
      <c r="AA34" s="297">
        <v>1912079.81</v>
      </c>
      <c r="AB34" s="297">
        <v>39100</v>
      </c>
      <c r="AC34">
        <v>2004659.81</v>
      </c>
      <c r="AD34">
        <v>11250</v>
      </c>
      <c r="AF34">
        <v>194569.07</v>
      </c>
      <c r="AG34">
        <v>101087.19</v>
      </c>
      <c r="AK34">
        <v>139</v>
      </c>
      <c r="AL34">
        <v>500</v>
      </c>
      <c r="AM34" s="72">
        <f t="shared" si="1"/>
        <v>485689.92</v>
      </c>
      <c r="AN34" s="50">
        <f t="shared" si="2"/>
        <v>253.32</v>
      </c>
      <c r="AO34" s="51">
        <f t="shared" si="3"/>
        <v>485436.6</v>
      </c>
      <c r="AP34" s="48">
        <f t="shared" si="4"/>
        <v>2635209.14</v>
      </c>
      <c r="AQ34" s="47">
        <f t="shared" si="5"/>
        <v>2312205.0699999998</v>
      </c>
      <c r="AR34" s="56">
        <f t="shared" si="6"/>
        <v>323004.0700000003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699</v>
      </c>
      <c r="E35" t="s">
        <v>2835</v>
      </c>
      <c r="F35" s="297">
        <v>607156.97</v>
      </c>
      <c r="G35" s="297">
        <v>614</v>
      </c>
      <c r="H35" s="297">
        <v>45456.08</v>
      </c>
      <c r="J35">
        <v>369611.26</v>
      </c>
      <c r="K35">
        <v>555953.22</v>
      </c>
      <c r="N35" s="297">
        <v>13500</v>
      </c>
      <c r="Q35" s="297">
        <v>1227.93</v>
      </c>
      <c r="S35">
        <v>126024.88</v>
      </c>
      <c r="U35">
        <v>628203.06999999995</v>
      </c>
      <c r="V35">
        <v>459399.49</v>
      </c>
      <c r="W35" s="297">
        <v>574548.96</v>
      </c>
      <c r="Y35" s="297">
        <v>1531.38</v>
      </c>
      <c r="AA35" s="297">
        <v>540389.5</v>
      </c>
      <c r="AB35" s="297">
        <v>267684</v>
      </c>
      <c r="AC35">
        <v>594389.5</v>
      </c>
      <c r="AF35">
        <v>243747.27</v>
      </c>
      <c r="AG35">
        <v>58141.39</v>
      </c>
      <c r="AM35" s="72">
        <f t="shared" si="1"/>
        <v>653227.04999999993</v>
      </c>
      <c r="AN35" s="50">
        <f t="shared" si="2"/>
        <v>14727.93</v>
      </c>
      <c r="AO35" s="51">
        <f t="shared" si="3"/>
        <v>638499.11999999988</v>
      </c>
      <c r="AP35" s="48">
        <f t="shared" si="4"/>
        <v>1384153.8399999999</v>
      </c>
      <c r="AQ35" s="47">
        <f t="shared" si="5"/>
        <v>896278.16</v>
      </c>
      <c r="AR35" s="56">
        <f t="shared" si="6"/>
        <v>487875.67999999982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700</v>
      </c>
      <c r="E36" t="s">
        <v>2836</v>
      </c>
      <c r="F36" s="297">
        <v>695050.03</v>
      </c>
      <c r="G36" s="297">
        <v>10011.14</v>
      </c>
      <c r="H36" s="297">
        <v>65692.100000000006</v>
      </c>
      <c r="J36">
        <v>630021.47</v>
      </c>
      <c r="K36">
        <v>67904.95</v>
      </c>
      <c r="N36" s="297">
        <v>0</v>
      </c>
      <c r="Q36" s="297">
        <v>641.20000000000005</v>
      </c>
      <c r="S36">
        <v>170501.1</v>
      </c>
      <c r="U36">
        <v>1141323.6200000001</v>
      </c>
      <c r="V36">
        <v>556569.79</v>
      </c>
      <c r="W36" s="297">
        <v>786309.81</v>
      </c>
      <c r="Y36" s="297">
        <v>567.74</v>
      </c>
      <c r="AA36" s="297">
        <v>729750</v>
      </c>
      <c r="AB36" s="297">
        <v>52794</v>
      </c>
      <c r="AC36">
        <v>883388</v>
      </c>
      <c r="AE36">
        <v>2076</v>
      </c>
      <c r="AF36">
        <v>274193.06</v>
      </c>
      <c r="AG36">
        <v>678373.51</v>
      </c>
      <c r="AJ36">
        <v>2</v>
      </c>
      <c r="AM36" s="72">
        <f t="shared" si="1"/>
        <v>770753.27</v>
      </c>
      <c r="AN36" s="50">
        <f t="shared" si="2"/>
        <v>641.20000000000005</v>
      </c>
      <c r="AO36" s="51">
        <f t="shared" si="3"/>
        <v>770112.07000000007</v>
      </c>
      <c r="AP36" s="48">
        <f t="shared" si="4"/>
        <v>1569421.55</v>
      </c>
      <c r="AQ36" s="47">
        <f t="shared" si="5"/>
        <v>1838032.57</v>
      </c>
      <c r="AR36" s="56">
        <f t="shared" si="6"/>
        <v>-268611.02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701</v>
      </c>
      <c r="E37" t="s">
        <v>2837</v>
      </c>
      <c r="F37" s="297">
        <v>718028.18</v>
      </c>
      <c r="G37" s="297">
        <v>0</v>
      </c>
      <c r="H37" s="297">
        <v>163158.84</v>
      </c>
      <c r="J37">
        <v>333861.78000000003</v>
      </c>
      <c r="K37">
        <v>229212.99</v>
      </c>
      <c r="S37">
        <v>131471.98000000001</v>
      </c>
      <c r="U37">
        <v>-584756.04</v>
      </c>
      <c r="V37">
        <v>1714982.69</v>
      </c>
      <c r="W37" s="297">
        <v>655132.32999999996</v>
      </c>
      <c r="Y37" s="297">
        <v>632.52</v>
      </c>
      <c r="AA37" s="297">
        <v>1187924.5</v>
      </c>
      <c r="AB37" s="297">
        <v>78894</v>
      </c>
      <c r="AC37">
        <v>1255914.5</v>
      </c>
      <c r="AE37">
        <v>2076</v>
      </c>
      <c r="AF37">
        <v>215675</v>
      </c>
      <c r="AG37">
        <v>131545.60999999999</v>
      </c>
      <c r="AM37" s="72">
        <f t="shared" si="1"/>
        <v>881187.02</v>
      </c>
      <c r="AN37" s="50">
        <f t="shared" si="2"/>
        <v>0</v>
      </c>
      <c r="AO37" s="51">
        <f t="shared" si="3"/>
        <v>881187.02</v>
      </c>
      <c r="AP37" s="48">
        <f t="shared" si="4"/>
        <v>1922583.35</v>
      </c>
      <c r="AQ37" s="47">
        <f t="shared" si="5"/>
        <v>1605211.1099999999</v>
      </c>
      <c r="AR37" s="56">
        <f t="shared" si="6"/>
        <v>317372.24000000022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702</v>
      </c>
      <c r="E38" t="s">
        <v>2838</v>
      </c>
      <c r="F38" s="297">
        <v>436526.94</v>
      </c>
      <c r="G38" s="297">
        <v>0</v>
      </c>
      <c r="H38" s="297">
        <v>86502.38</v>
      </c>
      <c r="J38">
        <v>620097.52</v>
      </c>
      <c r="K38">
        <v>337579.23</v>
      </c>
      <c r="N38" s="297">
        <v>0</v>
      </c>
      <c r="Q38" s="297">
        <v>89.07</v>
      </c>
      <c r="S38">
        <v>197080</v>
      </c>
      <c r="U38">
        <v>-979977.08</v>
      </c>
      <c r="V38">
        <v>2179663.7000000002</v>
      </c>
      <c r="W38" s="297">
        <v>773050.93</v>
      </c>
      <c r="Y38" s="297">
        <v>256.58</v>
      </c>
      <c r="AA38" s="297">
        <v>590278</v>
      </c>
      <c r="AB38" s="297">
        <v>66194</v>
      </c>
      <c r="AC38">
        <v>783958</v>
      </c>
      <c r="AD38">
        <v>2076</v>
      </c>
      <c r="AE38">
        <v>6696.8</v>
      </c>
      <c r="AF38">
        <v>229928.93</v>
      </c>
      <c r="AG38">
        <v>147389.4</v>
      </c>
      <c r="AM38" s="72">
        <f t="shared" si="1"/>
        <v>523029.32</v>
      </c>
      <c r="AN38" s="50">
        <f t="shared" si="2"/>
        <v>89.07</v>
      </c>
      <c r="AO38" s="51">
        <f t="shared" si="3"/>
        <v>522940.25</v>
      </c>
      <c r="AP38" s="48">
        <f t="shared" si="4"/>
        <v>1429779.51</v>
      </c>
      <c r="AQ38" s="47">
        <f t="shared" si="5"/>
        <v>1170049.1299999999</v>
      </c>
      <c r="AR38" s="56">
        <f t="shared" si="6"/>
        <v>259730.38000000012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703</v>
      </c>
      <c r="E39" t="s">
        <v>2839</v>
      </c>
      <c r="F39" s="297">
        <v>1090775.71</v>
      </c>
      <c r="G39" s="297">
        <v>466</v>
      </c>
      <c r="H39" s="297">
        <v>25818.42</v>
      </c>
      <c r="J39">
        <v>230774.26</v>
      </c>
      <c r="K39">
        <v>569138.32999999996</v>
      </c>
      <c r="S39">
        <v>13160</v>
      </c>
      <c r="U39">
        <v>-173936.87</v>
      </c>
      <c r="V39">
        <v>1994257.35</v>
      </c>
      <c r="W39" s="297">
        <v>707517.83</v>
      </c>
      <c r="Y39" s="297">
        <v>1123.4000000000001</v>
      </c>
      <c r="AA39" s="297">
        <v>698968</v>
      </c>
      <c r="AB39" s="297">
        <v>50494</v>
      </c>
      <c r="AC39">
        <v>761928</v>
      </c>
      <c r="AF39">
        <v>240902.19</v>
      </c>
      <c r="AG39">
        <v>187760.8</v>
      </c>
      <c r="AM39" s="72">
        <f t="shared" si="1"/>
        <v>1117060.1299999999</v>
      </c>
      <c r="AN39" s="50">
        <f t="shared" si="2"/>
        <v>0</v>
      </c>
      <c r="AO39" s="51">
        <f t="shared" si="3"/>
        <v>1117060.1299999999</v>
      </c>
      <c r="AP39" s="48">
        <f t="shared" si="4"/>
        <v>1458103.23</v>
      </c>
      <c r="AQ39" s="47">
        <f t="shared" si="5"/>
        <v>1190590.99</v>
      </c>
      <c r="AR39" s="56">
        <f t="shared" si="6"/>
        <v>267512.24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704</v>
      </c>
      <c r="E40" t="s">
        <v>2840</v>
      </c>
      <c r="F40" s="297">
        <v>654625.27</v>
      </c>
      <c r="G40" s="297">
        <v>18532</v>
      </c>
      <c r="H40" s="297">
        <v>90263.98</v>
      </c>
      <c r="J40">
        <v>466459.9</v>
      </c>
      <c r="K40">
        <v>477281.79</v>
      </c>
      <c r="N40" s="297">
        <v>0</v>
      </c>
      <c r="P40" s="297">
        <v>310540</v>
      </c>
      <c r="Q40" s="297">
        <v>182.29</v>
      </c>
      <c r="S40">
        <v>276910</v>
      </c>
      <c r="U40">
        <v>-520471.8</v>
      </c>
      <c r="V40">
        <v>1560653.49</v>
      </c>
      <c r="W40" s="297">
        <v>733810.03</v>
      </c>
      <c r="Y40" s="297">
        <v>680.49</v>
      </c>
      <c r="AA40" s="297">
        <v>1602952</v>
      </c>
      <c r="AB40" s="297">
        <v>140044</v>
      </c>
      <c r="AC40">
        <v>1701802</v>
      </c>
      <c r="AD40">
        <v>9450</v>
      </c>
      <c r="AF40">
        <v>325500.37</v>
      </c>
      <c r="AG40">
        <v>196498.05</v>
      </c>
      <c r="AM40" s="72">
        <f t="shared" si="1"/>
        <v>763421.25</v>
      </c>
      <c r="AN40" s="50">
        <f t="shared" si="2"/>
        <v>310722.28999999998</v>
      </c>
      <c r="AO40" s="51">
        <f t="shared" si="3"/>
        <v>452698.96</v>
      </c>
      <c r="AP40" s="48">
        <f t="shared" si="4"/>
        <v>2477486.52</v>
      </c>
      <c r="AQ40" s="47">
        <f t="shared" si="5"/>
        <v>2233250.42</v>
      </c>
      <c r="AR40" s="56">
        <f t="shared" si="6"/>
        <v>244236.10000000009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705</v>
      </c>
      <c r="E41" t="s">
        <v>2919</v>
      </c>
      <c r="F41" s="297">
        <v>768266.65</v>
      </c>
      <c r="G41" s="297">
        <v>25222</v>
      </c>
      <c r="H41" s="297">
        <v>6331.6</v>
      </c>
      <c r="J41">
        <v>369565.45</v>
      </c>
      <c r="K41">
        <v>416024.35</v>
      </c>
      <c r="P41" s="297">
        <v>35000</v>
      </c>
      <c r="Q41" s="297">
        <v>2839.76</v>
      </c>
      <c r="S41">
        <v>145600</v>
      </c>
      <c r="U41">
        <v>-79435.34</v>
      </c>
      <c r="V41">
        <v>1367149.29</v>
      </c>
      <c r="W41" s="297">
        <v>738489.27</v>
      </c>
      <c r="Y41" s="297">
        <v>529.36</v>
      </c>
      <c r="AA41" s="297">
        <v>1616860.5</v>
      </c>
      <c r="AB41" s="297">
        <v>58494</v>
      </c>
      <c r="AC41">
        <v>1691460.5</v>
      </c>
      <c r="AF41">
        <v>360157.14</v>
      </c>
      <c r="AG41">
        <v>121189.15</v>
      </c>
      <c r="AM41" s="72">
        <f t="shared" si="1"/>
        <v>799820.25</v>
      </c>
      <c r="AN41" s="50">
        <f t="shared" si="2"/>
        <v>37839.760000000002</v>
      </c>
      <c r="AO41" s="51">
        <f t="shared" si="3"/>
        <v>761980.49</v>
      </c>
      <c r="AP41" s="48">
        <f t="shared" si="4"/>
        <v>2414373.13</v>
      </c>
      <c r="AQ41" s="47">
        <f t="shared" si="5"/>
        <v>2172806.79</v>
      </c>
      <c r="AR41" s="56">
        <f t="shared" si="6"/>
        <v>241566.33999999985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706</v>
      </c>
      <c r="E42" t="s">
        <v>2841</v>
      </c>
      <c r="F42" s="297">
        <v>334440.02</v>
      </c>
      <c r="G42" s="297">
        <v>0</v>
      </c>
      <c r="H42" s="297">
        <v>84987.22</v>
      </c>
      <c r="J42">
        <v>690365.9</v>
      </c>
      <c r="K42">
        <v>379195.23</v>
      </c>
      <c r="N42" s="297">
        <v>0</v>
      </c>
      <c r="Q42" s="297">
        <v>8552.8700000000008</v>
      </c>
      <c r="S42">
        <v>171380.9</v>
      </c>
      <c r="U42">
        <v>-437313.98</v>
      </c>
      <c r="V42">
        <v>1747176.74</v>
      </c>
      <c r="W42" s="297">
        <v>1092929.6100000001</v>
      </c>
      <c r="X42" s="297">
        <v>22746.55</v>
      </c>
      <c r="Y42" s="297">
        <v>595.32000000000005</v>
      </c>
      <c r="AA42" s="297">
        <v>879357</v>
      </c>
      <c r="AB42" s="297">
        <v>23108.1</v>
      </c>
      <c r="AC42">
        <v>1434587</v>
      </c>
      <c r="AD42">
        <v>1040</v>
      </c>
      <c r="AE42">
        <v>1772</v>
      </c>
      <c r="AF42">
        <v>230622.27</v>
      </c>
      <c r="AG42">
        <v>113440.72</v>
      </c>
      <c r="AK42">
        <v>13662.75</v>
      </c>
      <c r="AM42" s="72">
        <f t="shared" si="1"/>
        <v>419427.24</v>
      </c>
      <c r="AN42" s="50">
        <f t="shared" si="2"/>
        <v>8552.8700000000008</v>
      </c>
      <c r="AO42" s="51">
        <f t="shared" si="3"/>
        <v>410874.37</v>
      </c>
      <c r="AP42" s="48">
        <f t="shared" si="4"/>
        <v>2018736.5800000003</v>
      </c>
      <c r="AQ42" s="47">
        <f t="shared" si="5"/>
        <v>1795124.74</v>
      </c>
      <c r="AR42" s="56">
        <f t="shared" si="6"/>
        <v>223611.84000000032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707</v>
      </c>
      <c r="E43" t="s">
        <v>2842</v>
      </c>
      <c r="F43" s="297">
        <v>494717.85</v>
      </c>
      <c r="G43" s="297">
        <v>0</v>
      </c>
      <c r="H43" s="297">
        <v>446851.25</v>
      </c>
      <c r="J43">
        <v>294346.63</v>
      </c>
      <c r="K43">
        <v>407106.88</v>
      </c>
      <c r="N43" s="297">
        <v>0</v>
      </c>
      <c r="Q43" s="297">
        <v>0</v>
      </c>
      <c r="S43">
        <v>159400</v>
      </c>
      <c r="U43">
        <v>-962709.08</v>
      </c>
      <c r="V43">
        <v>2580473.12</v>
      </c>
      <c r="W43" s="297">
        <v>1793674.45</v>
      </c>
      <c r="Y43" s="297">
        <v>937.12</v>
      </c>
      <c r="AA43" s="297">
        <v>1097779.2</v>
      </c>
      <c r="AB43" s="297">
        <v>19120</v>
      </c>
      <c r="AC43">
        <v>1378546.2</v>
      </c>
      <c r="AD43">
        <v>640</v>
      </c>
      <c r="AE43">
        <v>1160</v>
      </c>
      <c r="AF43">
        <v>949004.65</v>
      </c>
      <c r="AG43">
        <v>113394.5</v>
      </c>
      <c r="AK43">
        <v>172364.98</v>
      </c>
      <c r="AM43" s="72">
        <f t="shared" si="1"/>
        <v>941569.1</v>
      </c>
      <c r="AN43" s="50">
        <f t="shared" si="2"/>
        <v>0</v>
      </c>
      <c r="AO43" s="51">
        <f t="shared" si="3"/>
        <v>941569.1</v>
      </c>
      <c r="AP43" s="48">
        <f t="shared" si="4"/>
        <v>2911510.77</v>
      </c>
      <c r="AQ43" s="47">
        <f t="shared" si="5"/>
        <v>2615110.33</v>
      </c>
      <c r="AR43" s="56">
        <f t="shared" si="6"/>
        <v>296400.43999999994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708</v>
      </c>
      <c r="E44" t="s">
        <v>2843</v>
      </c>
      <c r="F44" s="297">
        <v>513823.46</v>
      </c>
      <c r="G44" s="297">
        <v>0</v>
      </c>
      <c r="H44" s="297">
        <v>102724.94</v>
      </c>
      <c r="J44">
        <v>98661.21</v>
      </c>
      <c r="K44">
        <v>258021.97</v>
      </c>
      <c r="N44" s="297">
        <v>0</v>
      </c>
      <c r="Q44" s="297">
        <v>0</v>
      </c>
      <c r="U44">
        <v>-506113.58</v>
      </c>
      <c r="V44">
        <v>1682922.85</v>
      </c>
      <c r="W44" s="297">
        <v>1003417.83</v>
      </c>
      <c r="Y44" s="297">
        <v>937.4</v>
      </c>
      <c r="AA44" s="297">
        <v>786761</v>
      </c>
      <c r="AB44" s="297">
        <v>10830</v>
      </c>
      <c r="AC44">
        <v>1219902</v>
      </c>
      <c r="AF44">
        <v>380433.18</v>
      </c>
      <c r="AG44">
        <v>65780.78</v>
      </c>
      <c r="AK44">
        <v>81153.259999999995</v>
      </c>
      <c r="AM44" s="72">
        <f t="shared" si="1"/>
        <v>616548.4</v>
      </c>
      <c r="AN44" s="50">
        <f t="shared" si="2"/>
        <v>0</v>
      </c>
      <c r="AO44" s="51">
        <f t="shared" si="3"/>
        <v>616548.4</v>
      </c>
      <c r="AP44" s="48">
        <f t="shared" si="4"/>
        <v>1801946.23</v>
      </c>
      <c r="AQ44" s="47">
        <f t="shared" si="5"/>
        <v>1747269.22</v>
      </c>
      <c r="AR44" s="56">
        <f t="shared" si="6"/>
        <v>54677.010000000009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709</v>
      </c>
      <c r="E45" t="s">
        <v>2844</v>
      </c>
      <c r="F45" s="297">
        <v>580128.78</v>
      </c>
      <c r="G45" s="297">
        <v>0</v>
      </c>
      <c r="H45" s="297">
        <v>114412.53</v>
      </c>
      <c r="J45">
        <v>515677.48</v>
      </c>
      <c r="K45">
        <v>303264.59999999998</v>
      </c>
      <c r="Q45" s="297">
        <v>0</v>
      </c>
      <c r="S45">
        <v>264190</v>
      </c>
      <c r="U45">
        <v>-270241.74</v>
      </c>
      <c r="V45">
        <v>1664645.88</v>
      </c>
      <c r="W45" s="297">
        <v>606767.09</v>
      </c>
      <c r="Y45" s="297">
        <v>556.91999999999996</v>
      </c>
      <c r="AA45" s="297">
        <v>632392.1</v>
      </c>
      <c r="AB45" s="297">
        <v>82470</v>
      </c>
      <c r="AC45">
        <v>790505.1</v>
      </c>
      <c r="AD45">
        <v>1050</v>
      </c>
      <c r="AE45">
        <v>1620</v>
      </c>
      <c r="AF45">
        <v>313879.21000000002</v>
      </c>
      <c r="AG45">
        <v>102926.55</v>
      </c>
      <c r="AJ45">
        <v>6</v>
      </c>
      <c r="AK45">
        <v>52000</v>
      </c>
      <c r="AM45" s="72">
        <f t="shared" si="1"/>
        <v>694541.31</v>
      </c>
      <c r="AN45" s="50">
        <f t="shared" si="2"/>
        <v>0</v>
      </c>
      <c r="AO45" s="51">
        <f t="shared" si="3"/>
        <v>694541.31</v>
      </c>
      <c r="AP45" s="48">
        <f t="shared" si="4"/>
        <v>1322186.1099999999</v>
      </c>
      <c r="AQ45" s="47">
        <f t="shared" si="5"/>
        <v>1261986.8600000001</v>
      </c>
      <c r="AR45" s="56">
        <f t="shared" si="6"/>
        <v>60199.249999999767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710</v>
      </c>
      <c r="E46" t="s">
        <v>2845</v>
      </c>
      <c r="F46" s="297">
        <v>187526.35</v>
      </c>
      <c r="G46" s="297">
        <v>0</v>
      </c>
      <c r="H46" s="297">
        <v>96316.81</v>
      </c>
      <c r="J46">
        <v>2621166.3199999998</v>
      </c>
      <c r="K46">
        <v>628359.38</v>
      </c>
      <c r="N46" s="297">
        <v>0</v>
      </c>
      <c r="P46" s="297">
        <v>258000</v>
      </c>
      <c r="Q46" s="297">
        <v>0</v>
      </c>
      <c r="S46">
        <v>30000</v>
      </c>
      <c r="U46">
        <v>3621698.18</v>
      </c>
      <c r="W46" s="297">
        <v>871769.19</v>
      </c>
      <c r="Y46" s="297">
        <v>504.21</v>
      </c>
      <c r="AA46" s="297">
        <v>1243347</v>
      </c>
      <c r="AB46" s="297">
        <v>78500</v>
      </c>
      <c r="AC46">
        <v>1538483</v>
      </c>
      <c r="AD46">
        <v>720</v>
      </c>
      <c r="AE46">
        <v>400</v>
      </c>
      <c r="AF46">
        <v>491747.77</v>
      </c>
      <c r="AG46">
        <v>255106.95</v>
      </c>
      <c r="AK46">
        <v>16442.900000000001</v>
      </c>
      <c r="AM46" s="72">
        <f t="shared" si="1"/>
        <v>283843.16000000003</v>
      </c>
      <c r="AN46" s="50">
        <f t="shared" si="2"/>
        <v>258000</v>
      </c>
      <c r="AO46" s="51">
        <f t="shared" si="3"/>
        <v>25843.160000000033</v>
      </c>
      <c r="AP46" s="48">
        <f t="shared" si="4"/>
        <v>2194120.4</v>
      </c>
      <c r="AQ46" s="47">
        <f t="shared" si="5"/>
        <v>2302900.62</v>
      </c>
      <c r="AR46" s="56">
        <f t="shared" si="6"/>
        <v>-108780.2200000002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711</v>
      </c>
      <c r="E47" t="s">
        <v>2846</v>
      </c>
      <c r="F47" s="297">
        <v>529146.35</v>
      </c>
      <c r="G47" s="297">
        <v>30000</v>
      </c>
      <c r="H47" s="297">
        <v>68568.740000000005</v>
      </c>
      <c r="J47">
        <v>867057.12</v>
      </c>
      <c r="K47">
        <v>229621.63</v>
      </c>
      <c r="Q47" s="297">
        <v>0</v>
      </c>
      <c r="S47">
        <v>90000</v>
      </c>
      <c r="U47">
        <v>269022.73</v>
      </c>
      <c r="V47">
        <v>1610762.41</v>
      </c>
      <c r="W47" s="297">
        <v>691233.74</v>
      </c>
      <c r="Y47" s="297">
        <v>775.85</v>
      </c>
      <c r="AA47" s="297">
        <v>981878.1</v>
      </c>
      <c r="AB47" s="297">
        <v>15030</v>
      </c>
      <c r="AC47">
        <v>1135419.1000000001</v>
      </c>
      <c r="AD47">
        <v>640</v>
      </c>
      <c r="AE47">
        <v>1590</v>
      </c>
      <c r="AF47">
        <v>359643.92</v>
      </c>
      <c r="AG47">
        <v>137237.47</v>
      </c>
      <c r="AK47">
        <v>29308.5</v>
      </c>
      <c r="AM47" s="72">
        <f t="shared" si="1"/>
        <v>627715.09</v>
      </c>
      <c r="AN47" s="50">
        <f t="shared" si="2"/>
        <v>0</v>
      </c>
      <c r="AO47" s="51">
        <f t="shared" si="3"/>
        <v>627715.09</v>
      </c>
      <c r="AP47" s="48">
        <f t="shared" si="4"/>
        <v>1688917.69</v>
      </c>
      <c r="AQ47" s="47">
        <f t="shared" si="5"/>
        <v>1663838.99</v>
      </c>
      <c r="AR47" s="56">
        <f t="shared" si="6"/>
        <v>25078.699999999953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712</v>
      </c>
      <c r="E48" t="s">
        <v>2847</v>
      </c>
      <c r="F48" s="297">
        <v>526368.16</v>
      </c>
      <c r="G48" s="297">
        <v>0</v>
      </c>
      <c r="H48" s="297">
        <v>70582.289999999994</v>
      </c>
      <c r="J48">
        <v>441853.28</v>
      </c>
      <c r="K48">
        <v>349871.52</v>
      </c>
      <c r="N48" s="297">
        <v>0</v>
      </c>
      <c r="Q48" s="297">
        <v>347</v>
      </c>
      <c r="U48">
        <v>-1235898.1100000001</v>
      </c>
      <c r="V48">
        <v>2707380.46</v>
      </c>
      <c r="W48" s="297">
        <v>792965.17</v>
      </c>
      <c r="X48" s="297">
        <v>174880</v>
      </c>
      <c r="Y48" s="297">
        <v>840.48</v>
      </c>
      <c r="AA48" s="297">
        <v>1035328</v>
      </c>
      <c r="AB48" s="297">
        <v>106720</v>
      </c>
      <c r="AC48">
        <v>1469280</v>
      </c>
      <c r="AD48">
        <v>4020</v>
      </c>
      <c r="AE48">
        <v>3250</v>
      </c>
      <c r="AF48">
        <v>344424.16</v>
      </c>
      <c r="AG48">
        <v>86403.69</v>
      </c>
      <c r="AK48">
        <v>30150.9</v>
      </c>
      <c r="AM48" s="72">
        <f t="shared" si="1"/>
        <v>596950.45000000007</v>
      </c>
      <c r="AN48" s="50">
        <f t="shared" si="2"/>
        <v>347</v>
      </c>
      <c r="AO48" s="51">
        <f t="shared" si="3"/>
        <v>596603.45000000007</v>
      </c>
      <c r="AP48" s="48">
        <f t="shared" si="4"/>
        <v>2110733.65</v>
      </c>
      <c r="AQ48" s="47">
        <f t="shared" si="5"/>
        <v>1937528.7499999998</v>
      </c>
      <c r="AR48" s="56">
        <f t="shared" si="6"/>
        <v>173204.90000000014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713</v>
      </c>
      <c r="E49" t="s">
        <v>2920</v>
      </c>
      <c r="F49" s="297">
        <v>643177.37</v>
      </c>
      <c r="G49" s="297">
        <v>0</v>
      </c>
      <c r="H49" s="297">
        <v>2168.2399999999998</v>
      </c>
      <c r="J49">
        <v>268435.99</v>
      </c>
      <c r="K49">
        <v>328860.33</v>
      </c>
      <c r="N49" s="297">
        <v>0</v>
      </c>
      <c r="P49" s="297">
        <v>67780</v>
      </c>
      <c r="Q49" s="297">
        <v>347</v>
      </c>
      <c r="S49">
        <v>296015</v>
      </c>
      <c r="U49">
        <v>-1327479.58</v>
      </c>
      <c r="V49">
        <v>2321309.19</v>
      </c>
      <c r="W49" s="297">
        <v>591727.29</v>
      </c>
      <c r="Y49" s="297">
        <v>695.34</v>
      </c>
      <c r="AA49" s="297">
        <v>382920.6</v>
      </c>
      <c r="AB49" s="297">
        <v>83410</v>
      </c>
      <c r="AC49">
        <v>626004.6</v>
      </c>
      <c r="AD49">
        <v>320</v>
      </c>
      <c r="AE49">
        <v>1260</v>
      </c>
      <c r="AF49">
        <v>194147.97</v>
      </c>
      <c r="AG49">
        <v>153938.46</v>
      </c>
      <c r="AK49">
        <v>47958</v>
      </c>
      <c r="AM49" s="72">
        <f t="shared" si="1"/>
        <v>645345.61</v>
      </c>
      <c r="AN49" s="50">
        <f t="shared" si="2"/>
        <v>68127</v>
      </c>
      <c r="AO49" s="51">
        <f t="shared" si="3"/>
        <v>577218.61</v>
      </c>
      <c r="AP49" s="48">
        <f t="shared" si="4"/>
        <v>1058753.23</v>
      </c>
      <c r="AQ49" s="47">
        <f t="shared" si="5"/>
        <v>1023629.0299999999</v>
      </c>
      <c r="AR49" s="56">
        <f t="shared" si="6"/>
        <v>35124.20000000007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714</v>
      </c>
      <c r="E50" t="s">
        <v>2930</v>
      </c>
      <c r="F50" s="297">
        <v>602822.61</v>
      </c>
      <c r="G50" s="297">
        <v>0</v>
      </c>
      <c r="H50" s="297">
        <v>88083.06</v>
      </c>
      <c r="J50">
        <v>1215626.76</v>
      </c>
      <c r="K50">
        <v>303871.3</v>
      </c>
      <c r="N50" s="297">
        <v>0</v>
      </c>
      <c r="Q50" s="297">
        <v>88.79</v>
      </c>
      <c r="S50">
        <v>25900</v>
      </c>
      <c r="U50">
        <v>1358044.26</v>
      </c>
      <c r="V50">
        <v>991778.49</v>
      </c>
      <c r="W50" s="297">
        <v>421180.53</v>
      </c>
      <c r="Y50" s="297">
        <v>840.09</v>
      </c>
      <c r="AA50" s="297">
        <v>168155</v>
      </c>
      <c r="AB50" s="297">
        <v>107120</v>
      </c>
      <c r="AC50">
        <v>317735</v>
      </c>
      <c r="AF50">
        <v>218684.63</v>
      </c>
      <c r="AG50">
        <v>129029.64</v>
      </c>
      <c r="AK50">
        <v>11520</v>
      </c>
      <c r="AM50" s="72">
        <f t="shared" si="1"/>
        <v>690905.66999999993</v>
      </c>
      <c r="AN50" s="50">
        <f t="shared" si="2"/>
        <v>88.79</v>
      </c>
      <c r="AO50" s="51">
        <f t="shared" si="3"/>
        <v>690816.87999999989</v>
      </c>
      <c r="AP50" s="48">
        <f t="shared" si="4"/>
        <v>697295.62000000011</v>
      </c>
      <c r="AQ50" s="47">
        <f t="shared" si="5"/>
        <v>676969.27</v>
      </c>
      <c r="AR50" s="56">
        <f t="shared" si="6"/>
        <v>20326.350000000093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715</v>
      </c>
      <c r="E51" t="s">
        <v>2931</v>
      </c>
      <c r="F51" s="297">
        <v>541870.23</v>
      </c>
      <c r="G51" s="297">
        <v>0</v>
      </c>
      <c r="H51" s="297">
        <v>59904.72</v>
      </c>
      <c r="J51">
        <v>2481554.88</v>
      </c>
      <c r="K51">
        <v>251107.58</v>
      </c>
      <c r="N51" s="297">
        <v>0</v>
      </c>
      <c r="Q51" s="297">
        <v>45.7</v>
      </c>
      <c r="S51">
        <v>174055</v>
      </c>
      <c r="U51">
        <v>2543646.4900000002</v>
      </c>
      <c r="V51">
        <v>667821.93000000005</v>
      </c>
      <c r="W51" s="297">
        <v>479637.32</v>
      </c>
      <c r="Y51" s="297">
        <v>665.91</v>
      </c>
      <c r="AA51" s="297">
        <v>982593.8</v>
      </c>
      <c r="AB51" s="297">
        <v>94830</v>
      </c>
      <c r="AC51">
        <v>1093466.48</v>
      </c>
      <c r="AF51">
        <v>172215.2</v>
      </c>
      <c r="AG51">
        <v>143821.07999999999</v>
      </c>
      <c r="AK51">
        <v>48905.98</v>
      </c>
      <c r="AM51" s="72">
        <f t="shared" si="1"/>
        <v>601774.94999999995</v>
      </c>
      <c r="AN51" s="50">
        <f t="shared" si="2"/>
        <v>45.7</v>
      </c>
      <c r="AO51" s="51">
        <f t="shared" si="3"/>
        <v>601729.25</v>
      </c>
      <c r="AP51" s="48">
        <f t="shared" si="4"/>
        <v>1557727.03</v>
      </c>
      <c r="AQ51" s="47">
        <f t="shared" si="5"/>
        <v>1458408.74</v>
      </c>
      <c r="AR51" s="56">
        <f t="shared" si="6"/>
        <v>99318.290000000037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716</v>
      </c>
      <c r="E52" t="s">
        <v>2848</v>
      </c>
      <c r="F52" s="297">
        <v>515985.79</v>
      </c>
      <c r="G52" s="297">
        <v>45064</v>
      </c>
      <c r="H52" s="297">
        <v>51259.26</v>
      </c>
      <c r="J52">
        <v>565348.86</v>
      </c>
      <c r="K52">
        <v>87304.52</v>
      </c>
      <c r="N52" s="297">
        <v>12300</v>
      </c>
      <c r="Q52" s="297">
        <v>2867.43</v>
      </c>
      <c r="U52">
        <v>-776367.8</v>
      </c>
      <c r="V52">
        <v>2139773.89</v>
      </c>
      <c r="W52" s="297">
        <v>534127.30000000005</v>
      </c>
      <c r="Y52" s="297">
        <v>671.3</v>
      </c>
      <c r="AA52" s="297">
        <v>497801</v>
      </c>
      <c r="AC52">
        <v>503801</v>
      </c>
      <c r="AF52">
        <v>308235.14</v>
      </c>
      <c r="AG52">
        <v>147310.04999999999</v>
      </c>
      <c r="AK52">
        <v>15414.5</v>
      </c>
      <c r="AM52" s="72">
        <f t="shared" si="1"/>
        <v>612309.05000000005</v>
      </c>
      <c r="AN52" s="50">
        <f t="shared" si="2"/>
        <v>15167.43</v>
      </c>
      <c r="AO52" s="51">
        <f t="shared" si="3"/>
        <v>597141.62</v>
      </c>
      <c r="AP52" s="48">
        <f t="shared" si="4"/>
        <v>1032599.6000000001</v>
      </c>
      <c r="AQ52" s="47">
        <f t="shared" si="5"/>
        <v>974760.69</v>
      </c>
      <c r="AR52" s="56">
        <f t="shared" si="6"/>
        <v>57838.910000000149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717</v>
      </c>
      <c r="E53" t="s">
        <v>2849</v>
      </c>
      <c r="F53" s="297">
        <v>578307.79</v>
      </c>
      <c r="G53" s="297">
        <v>23761.68</v>
      </c>
      <c r="H53" s="297">
        <v>11342</v>
      </c>
      <c r="J53">
        <v>320623.95</v>
      </c>
      <c r="K53">
        <v>42008.82</v>
      </c>
      <c r="N53" s="297">
        <v>6800</v>
      </c>
      <c r="Q53" s="297">
        <v>972</v>
      </c>
      <c r="U53">
        <v>672515</v>
      </c>
      <c r="V53">
        <v>293207.49</v>
      </c>
      <c r="W53" s="297">
        <v>554218.43999999994</v>
      </c>
      <c r="Y53" s="297">
        <v>683.66</v>
      </c>
      <c r="AA53" s="297">
        <v>330330</v>
      </c>
      <c r="AC53">
        <v>419664</v>
      </c>
      <c r="AF53">
        <v>205962.66</v>
      </c>
      <c r="AG53">
        <v>53626.69</v>
      </c>
      <c r="AK53">
        <v>113289</v>
      </c>
      <c r="AM53" s="72">
        <f t="shared" si="1"/>
        <v>613411.47000000009</v>
      </c>
      <c r="AN53" s="50">
        <f t="shared" si="2"/>
        <v>7772</v>
      </c>
      <c r="AO53" s="51">
        <f t="shared" si="3"/>
        <v>605639.47000000009</v>
      </c>
      <c r="AP53" s="48">
        <f t="shared" si="4"/>
        <v>885232.1</v>
      </c>
      <c r="AQ53" s="47">
        <f t="shared" si="5"/>
        <v>792542.35000000009</v>
      </c>
      <c r="AR53" s="56">
        <f t="shared" si="6"/>
        <v>92689.749999999884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718</v>
      </c>
      <c r="E54" t="s">
        <v>2850</v>
      </c>
      <c r="F54" s="297">
        <v>391929.66</v>
      </c>
      <c r="G54" s="297">
        <v>150238.5</v>
      </c>
      <c r="H54" s="297">
        <v>53887.22</v>
      </c>
      <c r="J54">
        <v>5772064.2400000002</v>
      </c>
      <c r="K54">
        <v>113121.5</v>
      </c>
      <c r="N54" s="297">
        <v>35469</v>
      </c>
      <c r="Q54" s="297">
        <v>9386.83</v>
      </c>
      <c r="U54">
        <v>4466394.12</v>
      </c>
      <c r="V54">
        <v>1946315.03</v>
      </c>
      <c r="W54" s="297">
        <v>1220788.97</v>
      </c>
      <c r="X54" s="297">
        <v>119374</v>
      </c>
      <c r="Y54" s="297">
        <v>401.47</v>
      </c>
      <c r="AA54" s="297">
        <v>721154</v>
      </c>
      <c r="AC54">
        <v>855163</v>
      </c>
      <c r="AF54">
        <v>549496.9</v>
      </c>
      <c r="AG54">
        <v>136010.57</v>
      </c>
      <c r="AK54">
        <v>259618.5</v>
      </c>
      <c r="AM54" s="72">
        <f t="shared" si="1"/>
        <v>596055.37999999989</v>
      </c>
      <c r="AN54" s="50">
        <f t="shared" si="2"/>
        <v>44855.83</v>
      </c>
      <c r="AO54" s="51">
        <f t="shared" si="3"/>
        <v>551199.54999999993</v>
      </c>
      <c r="AP54" s="48">
        <f t="shared" si="4"/>
        <v>2061718.44</v>
      </c>
      <c r="AQ54" s="47">
        <f t="shared" si="5"/>
        <v>1800288.97</v>
      </c>
      <c r="AR54" s="56">
        <f t="shared" si="6"/>
        <v>261429.46999999997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719</v>
      </c>
      <c r="E55" t="s">
        <v>2851</v>
      </c>
      <c r="F55" s="297">
        <v>749924.41</v>
      </c>
      <c r="G55" s="297">
        <v>94630.5</v>
      </c>
      <c r="H55" s="297">
        <v>85359.71</v>
      </c>
      <c r="J55">
        <v>702438.32</v>
      </c>
      <c r="K55">
        <v>225628.91</v>
      </c>
      <c r="N55" s="297">
        <v>17100</v>
      </c>
      <c r="Q55" s="297">
        <v>7769.06</v>
      </c>
      <c r="U55">
        <v>-299734.24</v>
      </c>
      <c r="V55">
        <v>2217512.62</v>
      </c>
      <c r="W55" s="297">
        <v>1005206.62</v>
      </c>
      <c r="Y55" s="297">
        <v>1027.05</v>
      </c>
      <c r="AA55" s="297">
        <v>1163802</v>
      </c>
      <c r="AC55">
        <v>1163802</v>
      </c>
      <c r="AD55">
        <v>160</v>
      </c>
      <c r="AE55">
        <v>280</v>
      </c>
      <c r="AF55">
        <v>586538.49</v>
      </c>
      <c r="AG55">
        <v>128269.28</v>
      </c>
      <c r="AK55">
        <v>2311</v>
      </c>
      <c r="AM55" s="72">
        <f t="shared" si="1"/>
        <v>929914.62</v>
      </c>
      <c r="AN55" s="50">
        <f t="shared" si="2"/>
        <v>24869.06</v>
      </c>
      <c r="AO55" s="51">
        <f t="shared" si="3"/>
        <v>905045.55999999994</v>
      </c>
      <c r="AP55" s="48">
        <f t="shared" si="4"/>
        <v>2170035.67</v>
      </c>
      <c r="AQ55" s="47">
        <f t="shared" si="5"/>
        <v>1881360.77</v>
      </c>
      <c r="AR55" s="56">
        <f t="shared" si="6"/>
        <v>288674.89999999991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720</v>
      </c>
      <c r="E56" t="s">
        <v>2852</v>
      </c>
      <c r="F56" s="297">
        <v>851217.42</v>
      </c>
      <c r="G56" s="297">
        <v>190</v>
      </c>
      <c r="H56" s="297">
        <v>48000</v>
      </c>
      <c r="J56">
        <v>510370.38</v>
      </c>
      <c r="K56">
        <v>58215.32</v>
      </c>
      <c r="N56" s="297">
        <v>13450</v>
      </c>
      <c r="Q56" s="297">
        <v>6564.36</v>
      </c>
      <c r="U56">
        <v>-565206.22</v>
      </c>
      <c r="V56">
        <v>1921030.3</v>
      </c>
      <c r="W56" s="297">
        <v>780365.99</v>
      </c>
      <c r="X56" s="297">
        <v>88441</v>
      </c>
      <c r="Y56" s="297">
        <v>794.17</v>
      </c>
      <c r="AA56" s="297">
        <v>907117</v>
      </c>
      <c r="AC56">
        <v>953917</v>
      </c>
      <c r="AF56">
        <v>327185.46000000002</v>
      </c>
      <c r="AG56">
        <v>101046.89</v>
      </c>
      <c r="AK56">
        <v>1605</v>
      </c>
      <c r="AM56" s="72">
        <f t="shared" si="1"/>
        <v>899407.42</v>
      </c>
      <c r="AN56" s="50">
        <f t="shared" si="2"/>
        <v>20014.36</v>
      </c>
      <c r="AO56" s="51">
        <f t="shared" si="3"/>
        <v>879393.06</v>
      </c>
      <c r="AP56" s="48">
        <f t="shared" si="4"/>
        <v>1776718.1600000001</v>
      </c>
      <c r="AQ56" s="47">
        <f t="shared" si="5"/>
        <v>1383754.3499999999</v>
      </c>
      <c r="AR56" s="56">
        <f t="shared" si="6"/>
        <v>392963.81000000029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721</v>
      </c>
      <c r="E57" t="s">
        <v>2853</v>
      </c>
      <c r="F57" s="297">
        <v>559145.69999999995</v>
      </c>
      <c r="G57" s="297">
        <v>1843</v>
      </c>
      <c r="H57" s="297">
        <v>21792.91</v>
      </c>
      <c r="J57">
        <v>521171.07</v>
      </c>
      <c r="K57">
        <v>83520.14</v>
      </c>
      <c r="N57" s="297">
        <v>25782</v>
      </c>
      <c r="Q57" s="297">
        <v>1211.58</v>
      </c>
      <c r="U57">
        <v>-801080.5</v>
      </c>
      <c r="V57">
        <v>1915444.77</v>
      </c>
      <c r="W57" s="297">
        <v>1002502.9</v>
      </c>
      <c r="Y57" s="297">
        <v>503.99</v>
      </c>
      <c r="AA57" s="297">
        <v>690581.5</v>
      </c>
      <c r="AC57">
        <v>874956.5</v>
      </c>
      <c r="AD57">
        <v>960</v>
      </c>
      <c r="AE57">
        <v>900</v>
      </c>
      <c r="AF57">
        <v>397287.93</v>
      </c>
      <c r="AG57">
        <v>93219.49</v>
      </c>
      <c r="AK57">
        <v>19959.5</v>
      </c>
      <c r="AM57" s="72">
        <f t="shared" si="1"/>
        <v>582781.61</v>
      </c>
      <c r="AN57" s="50">
        <f t="shared" si="2"/>
        <v>26993.58</v>
      </c>
      <c r="AO57" s="51">
        <f t="shared" si="3"/>
        <v>555788.03</v>
      </c>
      <c r="AP57" s="48">
        <f t="shared" si="4"/>
        <v>1693588.3900000001</v>
      </c>
      <c r="AQ57" s="47">
        <f t="shared" si="5"/>
        <v>1387283.42</v>
      </c>
      <c r="AR57" s="56">
        <f t="shared" si="6"/>
        <v>306304.9700000002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722</v>
      </c>
      <c r="E58" t="s">
        <v>2854</v>
      </c>
      <c r="F58" s="297">
        <v>455918.75</v>
      </c>
      <c r="G58" s="297">
        <v>60332</v>
      </c>
      <c r="H58" s="297">
        <v>20758.52</v>
      </c>
      <c r="J58">
        <v>482681.12</v>
      </c>
      <c r="K58">
        <v>52866.879999999997</v>
      </c>
      <c r="N58" s="297">
        <v>5926</v>
      </c>
      <c r="Q58" s="297">
        <v>1809</v>
      </c>
      <c r="U58">
        <v>-643187.91</v>
      </c>
      <c r="V58">
        <v>1650781.62</v>
      </c>
      <c r="W58" s="297">
        <v>873806.61</v>
      </c>
      <c r="Y58" s="297">
        <v>553.85</v>
      </c>
      <c r="AA58" s="297">
        <v>272241.5</v>
      </c>
      <c r="AC58">
        <v>457250.5</v>
      </c>
      <c r="AD58">
        <v>320</v>
      </c>
      <c r="AE58">
        <v>600</v>
      </c>
      <c r="AF58">
        <v>313738.73</v>
      </c>
      <c r="AG58">
        <v>68518.399999999994</v>
      </c>
      <c r="AK58">
        <v>5559</v>
      </c>
      <c r="AM58" s="72">
        <f t="shared" si="1"/>
        <v>537009.27</v>
      </c>
      <c r="AN58" s="50">
        <f t="shared" si="2"/>
        <v>7735</v>
      </c>
      <c r="AO58" s="51">
        <f t="shared" si="3"/>
        <v>529274.27</v>
      </c>
      <c r="AP58" s="48">
        <f t="shared" si="4"/>
        <v>1146601.96</v>
      </c>
      <c r="AQ58" s="47">
        <f t="shared" si="5"/>
        <v>845986.63</v>
      </c>
      <c r="AR58" s="56">
        <f t="shared" si="6"/>
        <v>300615.32999999996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723</v>
      </c>
      <c r="E59" t="s">
        <v>2855</v>
      </c>
      <c r="F59" s="297">
        <v>679779.53</v>
      </c>
      <c r="G59" s="297">
        <v>71987.899999999994</v>
      </c>
      <c r="H59" s="297">
        <v>52094.47</v>
      </c>
      <c r="J59">
        <v>605649.66</v>
      </c>
      <c r="K59">
        <v>127856.75</v>
      </c>
      <c r="N59" s="297">
        <v>9264.5</v>
      </c>
      <c r="Q59" s="297">
        <v>2407.4</v>
      </c>
      <c r="U59">
        <v>-670490.56999999995</v>
      </c>
      <c r="V59">
        <v>2032099.69</v>
      </c>
      <c r="W59" s="297">
        <v>909005.34</v>
      </c>
      <c r="X59" s="297">
        <v>73562.8</v>
      </c>
      <c r="Y59" s="297">
        <v>650.16</v>
      </c>
      <c r="AA59" s="297">
        <v>279919.5</v>
      </c>
      <c r="AC59">
        <v>319519.5</v>
      </c>
      <c r="AF59">
        <v>344028.89</v>
      </c>
      <c r="AG59">
        <v>136876.29999999999</v>
      </c>
      <c r="AK59">
        <v>62936.1</v>
      </c>
      <c r="AM59" s="72">
        <f t="shared" si="1"/>
        <v>803861.9</v>
      </c>
      <c r="AN59" s="50">
        <f t="shared" si="2"/>
        <v>11671.9</v>
      </c>
      <c r="AO59" s="51">
        <f t="shared" si="3"/>
        <v>792190</v>
      </c>
      <c r="AP59" s="48">
        <f t="shared" si="4"/>
        <v>1263137.8</v>
      </c>
      <c r="AQ59" s="47">
        <f t="shared" si="5"/>
        <v>863360.78999999992</v>
      </c>
      <c r="AR59" s="56">
        <f t="shared" si="6"/>
        <v>399777.01000000013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724</v>
      </c>
      <c r="E60" t="s">
        <v>2856</v>
      </c>
      <c r="F60" s="297">
        <v>511968.16</v>
      </c>
      <c r="G60" s="297">
        <v>165666</v>
      </c>
      <c r="H60" s="297">
        <v>58000</v>
      </c>
      <c r="J60">
        <v>1285134.53</v>
      </c>
      <c r="K60">
        <v>196586.76</v>
      </c>
      <c r="N60" s="297">
        <v>15900</v>
      </c>
      <c r="Q60" s="297">
        <v>7383</v>
      </c>
      <c r="U60">
        <v>918987.67</v>
      </c>
      <c r="V60">
        <v>1174038.5</v>
      </c>
      <c r="W60" s="297">
        <v>1435272.16</v>
      </c>
      <c r="Y60" s="297">
        <v>546.28</v>
      </c>
      <c r="AA60" s="297">
        <v>1193072</v>
      </c>
      <c r="AC60">
        <v>1242736</v>
      </c>
      <c r="AD60">
        <v>3820</v>
      </c>
      <c r="AE60">
        <v>1100</v>
      </c>
      <c r="AF60">
        <v>582273.44999999995</v>
      </c>
      <c r="AG60">
        <v>119905.64</v>
      </c>
      <c r="AK60">
        <v>85883</v>
      </c>
      <c r="AM60" s="72">
        <f t="shared" si="1"/>
        <v>735634.15999999992</v>
      </c>
      <c r="AN60" s="50">
        <f t="shared" si="2"/>
        <v>23283</v>
      </c>
      <c r="AO60" s="51">
        <f t="shared" si="3"/>
        <v>712351.15999999992</v>
      </c>
      <c r="AP60" s="48">
        <f t="shared" si="4"/>
        <v>2628890.44</v>
      </c>
      <c r="AQ60" s="47">
        <f t="shared" si="5"/>
        <v>2035718.0899999999</v>
      </c>
      <c r="AR60" s="56">
        <f t="shared" si="6"/>
        <v>593172.35000000009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725</v>
      </c>
      <c r="E61" t="s">
        <v>2857</v>
      </c>
      <c r="F61" s="297">
        <v>856477.34</v>
      </c>
      <c r="G61" s="297">
        <v>463355.1</v>
      </c>
      <c r="H61" s="297">
        <v>90737.12</v>
      </c>
      <c r="J61">
        <v>582771.29</v>
      </c>
      <c r="K61">
        <v>308498.46000000002</v>
      </c>
      <c r="N61" s="297">
        <v>14300</v>
      </c>
      <c r="Q61" s="297">
        <v>9126.64</v>
      </c>
      <c r="U61">
        <v>-1294365.95</v>
      </c>
      <c r="V61">
        <v>3795531.45</v>
      </c>
      <c r="W61" s="297">
        <v>1283298.77</v>
      </c>
      <c r="X61" s="297">
        <v>349950</v>
      </c>
      <c r="Y61" s="297">
        <v>1280.03</v>
      </c>
      <c r="AA61" s="297">
        <v>1207366.8999999999</v>
      </c>
      <c r="AC61">
        <v>1490694.9</v>
      </c>
      <c r="AD61">
        <v>320</v>
      </c>
      <c r="AE61">
        <v>600</v>
      </c>
      <c r="AF61">
        <v>696833.17</v>
      </c>
      <c r="AG61">
        <v>262894.86</v>
      </c>
      <c r="AK61">
        <v>159159</v>
      </c>
      <c r="AM61" s="72">
        <f t="shared" si="1"/>
        <v>1410569.56</v>
      </c>
      <c r="AN61" s="50">
        <f t="shared" si="2"/>
        <v>23426.639999999999</v>
      </c>
      <c r="AO61" s="51">
        <f t="shared" si="3"/>
        <v>1387142.9200000002</v>
      </c>
      <c r="AP61" s="48">
        <f t="shared" si="4"/>
        <v>2841895.7</v>
      </c>
      <c r="AQ61" s="47">
        <f t="shared" si="5"/>
        <v>2610501.9299999997</v>
      </c>
      <c r="AR61" s="56">
        <f t="shared" si="6"/>
        <v>231393.77000000048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726</v>
      </c>
      <c r="E62" t="s">
        <v>2858</v>
      </c>
      <c r="F62" s="297">
        <v>361175.73</v>
      </c>
      <c r="G62" s="297">
        <v>358570</v>
      </c>
      <c r="H62" s="297">
        <v>48972.6</v>
      </c>
      <c r="J62">
        <v>331453.13</v>
      </c>
      <c r="K62">
        <v>187679.49</v>
      </c>
      <c r="N62" s="297">
        <v>8020</v>
      </c>
      <c r="Q62" s="297">
        <v>6130.5</v>
      </c>
      <c r="U62">
        <v>-546930.31999999995</v>
      </c>
      <c r="V62">
        <v>1606269.64</v>
      </c>
      <c r="W62" s="297">
        <v>1100492.18</v>
      </c>
      <c r="Y62" s="297">
        <v>419.08</v>
      </c>
      <c r="AA62" s="297">
        <v>771102.5</v>
      </c>
      <c r="AB62" s="297">
        <v>171000</v>
      </c>
      <c r="AC62">
        <v>797202.5</v>
      </c>
      <c r="AD62">
        <v>160</v>
      </c>
      <c r="AE62">
        <v>300</v>
      </c>
      <c r="AF62">
        <v>600551.1</v>
      </c>
      <c r="AG62">
        <v>107030.03</v>
      </c>
      <c r="AK62">
        <v>130</v>
      </c>
      <c r="AM62" s="72">
        <f t="shared" si="1"/>
        <v>768718.33</v>
      </c>
      <c r="AN62" s="50">
        <f t="shared" si="2"/>
        <v>14150.5</v>
      </c>
      <c r="AO62" s="51">
        <f t="shared" si="3"/>
        <v>754567.83</v>
      </c>
      <c r="AP62" s="48">
        <f t="shared" si="4"/>
        <v>2043013.76</v>
      </c>
      <c r="AQ62" s="47">
        <f t="shared" si="5"/>
        <v>1505373.6300000001</v>
      </c>
      <c r="AR62" s="56">
        <f t="shared" si="6"/>
        <v>537640.12999999989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727</v>
      </c>
      <c r="E63" t="s">
        <v>2859</v>
      </c>
      <c r="F63" s="297">
        <v>386298.02</v>
      </c>
      <c r="G63" s="297">
        <v>126654</v>
      </c>
      <c r="H63" s="297">
        <v>41424.01</v>
      </c>
      <c r="J63">
        <v>428254.16</v>
      </c>
      <c r="K63">
        <v>198087.92</v>
      </c>
      <c r="N63" s="297">
        <v>4500</v>
      </c>
      <c r="Q63" s="297">
        <v>11709.35</v>
      </c>
      <c r="U63">
        <v>-1629671.85</v>
      </c>
      <c r="V63">
        <v>2640334.33</v>
      </c>
      <c r="W63" s="297">
        <v>861303.41</v>
      </c>
      <c r="X63" s="297">
        <v>124852.4</v>
      </c>
      <c r="Y63" s="297">
        <v>308.42</v>
      </c>
      <c r="AA63" s="297">
        <v>679651.5</v>
      </c>
      <c r="AB63" s="297">
        <v>100000</v>
      </c>
      <c r="AC63">
        <v>679651.5</v>
      </c>
      <c r="AF63">
        <v>588226.93000000005</v>
      </c>
      <c r="AG63">
        <v>87261.47</v>
      </c>
      <c r="AK63">
        <v>17906.5</v>
      </c>
      <c r="AM63" s="72">
        <f t="shared" si="1"/>
        <v>554376.03</v>
      </c>
      <c r="AN63" s="50">
        <f t="shared" si="2"/>
        <v>16209.35</v>
      </c>
      <c r="AO63" s="51">
        <f t="shared" si="3"/>
        <v>538166.68000000005</v>
      </c>
      <c r="AP63" s="48">
        <f t="shared" si="4"/>
        <v>1766115.73</v>
      </c>
      <c r="AQ63" s="47">
        <f t="shared" si="5"/>
        <v>1373046.4000000001</v>
      </c>
      <c r="AR63" s="56">
        <f t="shared" si="6"/>
        <v>393069.32999999984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728</v>
      </c>
      <c r="E64" t="s">
        <v>2921</v>
      </c>
      <c r="F64" s="297">
        <v>483105.26</v>
      </c>
      <c r="G64" s="297">
        <v>68963</v>
      </c>
      <c r="H64" s="297">
        <v>16994.63</v>
      </c>
      <c r="J64">
        <v>1208970.78</v>
      </c>
      <c r="K64">
        <v>25249.61</v>
      </c>
      <c r="N64" s="297">
        <v>8000</v>
      </c>
      <c r="Q64" s="297">
        <v>2288</v>
      </c>
      <c r="U64">
        <v>-162131.32</v>
      </c>
      <c r="V64">
        <v>2029021.21</v>
      </c>
      <c r="W64" s="297">
        <v>791637.87</v>
      </c>
      <c r="Y64" s="297">
        <v>489.71</v>
      </c>
      <c r="AA64" s="297">
        <v>501752</v>
      </c>
      <c r="AC64">
        <v>641142</v>
      </c>
      <c r="AF64">
        <v>340256.51</v>
      </c>
      <c r="AG64">
        <v>151987.51</v>
      </c>
      <c r="AK64">
        <v>18654</v>
      </c>
      <c r="AM64" s="72">
        <f t="shared" si="1"/>
        <v>569062.89</v>
      </c>
      <c r="AN64" s="50">
        <f t="shared" si="2"/>
        <v>10288</v>
      </c>
      <c r="AO64" s="51">
        <f t="shared" si="3"/>
        <v>558774.89</v>
      </c>
      <c r="AP64" s="48">
        <f t="shared" si="4"/>
        <v>1293879.58</v>
      </c>
      <c r="AQ64" s="47">
        <f t="shared" si="5"/>
        <v>1152040.02</v>
      </c>
      <c r="AR64" s="56">
        <f t="shared" si="6"/>
        <v>141839.56000000006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729</v>
      </c>
      <c r="E65" t="s">
        <v>2860</v>
      </c>
      <c r="F65" s="297">
        <v>758168.51</v>
      </c>
      <c r="G65" s="297">
        <v>0</v>
      </c>
      <c r="H65" s="297">
        <v>46708.43</v>
      </c>
      <c r="J65">
        <v>2063148.4</v>
      </c>
      <c r="K65">
        <v>17028</v>
      </c>
      <c r="N65" s="297">
        <v>15378</v>
      </c>
      <c r="Q65" s="297">
        <v>0</v>
      </c>
      <c r="S65">
        <v>57525</v>
      </c>
      <c r="U65">
        <v>1872854.15</v>
      </c>
      <c r="V65">
        <v>849648.43</v>
      </c>
      <c r="W65" s="297">
        <v>591308.9</v>
      </c>
      <c r="Y65" s="297">
        <v>817.95</v>
      </c>
      <c r="AA65" s="297">
        <v>479445</v>
      </c>
      <c r="AB65" s="297">
        <v>42000</v>
      </c>
      <c r="AC65">
        <v>493365</v>
      </c>
      <c r="AD65">
        <v>6160</v>
      </c>
      <c r="AE65">
        <v>1048</v>
      </c>
      <c r="AF65">
        <v>230859.04</v>
      </c>
      <c r="AG65">
        <v>94742.05</v>
      </c>
      <c r="AM65" s="72">
        <f t="shared" si="1"/>
        <v>804876.94000000006</v>
      </c>
      <c r="AN65" s="50">
        <f t="shared" si="2"/>
        <v>15378</v>
      </c>
      <c r="AO65" s="51">
        <f t="shared" si="3"/>
        <v>789498.94000000006</v>
      </c>
      <c r="AP65" s="48">
        <f t="shared" si="4"/>
        <v>1113571.8500000001</v>
      </c>
      <c r="AQ65" s="47">
        <f t="shared" si="5"/>
        <v>826174.09000000008</v>
      </c>
      <c r="AR65" s="56">
        <f t="shared" si="6"/>
        <v>287397.76000000001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730</v>
      </c>
      <c r="E66" t="s">
        <v>2861</v>
      </c>
      <c r="F66" s="297">
        <v>751939.6</v>
      </c>
      <c r="G66" s="297">
        <v>0</v>
      </c>
      <c r="H66" s="297">
        <v>14670.18</v>
      </c>
      <c r="J66">
        <v>315316.36</v>
      </c>
      <c r="K66">
        <v>21708.42</v>
      </c>
      <c r="Q66" s="297">
        <v>3952</v>
      </c>
      <c r="U66">
        <v>792172.98</v>
      </c>
      <c r="V66">
        <v>236925.61</v>
      </c>
      <c r="W66" s="297">
        <v>549081.11</v>
      </c>
      <c r="Y66" s="297">
        <v>892.82</v>
      </c>
      <c r="AA66" s="297">
        <v>960132</v>
      </c>
      <c r="AB66" s="297">
        <v>42000</v>
      </c>
      <c r="AC66">
        <v>974021</v>
      </c>
      <c r="AD66">
        <v>6080</v>
      </c>
      <c r="AF66">
        <v>187671.63</v>
      </c>
      <c r="AG66">
        <v>68499.649999999994</v>
      </c>
      <c r="AM66" s="72">
        <f t="shared" si="1"/>
        <v>766609.78</v>
      </c>
      <c r="AN66" s="50">
        <f t="shared" si="2"/>
        <v>3952</v>
      </c>
      <c r="AO66" s="51">
        <f t="shared" si="3"/>
        <v>762657.78</v>
      </c>
      <c r="AP66" s="48">
        <f t="shared" si="4"/>
        <v>1552105.93</v>
      </c>
      <c r="AQ66" s="47">
        <f t="shared" si="5"/>
        <v>1236272.2799999998</v>
      </c>
      <c r="AR66" s="56">
        <f t="shared" si="6"/>
        <v>315833.65000000014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731</v>
      </c>
      <c r="E67" t="s">
        <v>2862</v>
      </c>
      <c r="F67" s="297">
        <v>805802.06</v>
      </c>
      <c r="G67" s="297">
        <v>0</v>
      </c>
      <c r="H67" s="297">
        <v>103245.79</v>
      </c>
      <c r="J67">
        <v>387080.18</v>
      </c>
      <c r="K67">
        <v>8091.6</v>
      </c>
      <c r="N67" s="297">
        <v>13040</v>
      </c>
      <c r="Q67" s="297">
        <v>0</v>
      </c>
      <c r="U67">
        <v>-837919.38</v>
      </c>
      <c r="V67">
        <v>1982889.72</v>
      </c>
      <c r="W67" s="297">
        <v>646290.97</v>
      </c>
      <c r="X67" s="297">
        <v>77625</v>
      </c>
      <c r="Y67" s="297">
        <v>899.78</v>
      </c>
      <c r="AA67" s="297">
        <v>1063024</v>
      </c>
      <c r="AB67" s="297">
        <v>42000</v>
      </c>
      <c r="AC67">
        <v>1076832</v>
      </c>
      <c r="AF67">
        <v>331219.95</v>
      </c>
      <c r="AG67">
        <v>80380.990000000005</v>
      </c>
      <c r="AM67" s="72">
        <f t="shared" si="1"/>
        <v>909047.85000000009</v>
      </c>
      <c r="AN67" s="50">
        <f t="shared" si="2"/>
        <v>13040</v>
      </c>
      <c r="AO67" s="51">
        <f t="shared" si="3"/>
        <v>896007.85000000009</v>
      </c>
      <c r="AP67" s="48">
        <f t="shared" si="4"/>
        <v>1829839.75</v>
      </c>
      <c r="AQ67" s="47">
        <f t="shared" si="5"/>
        <v>1488432.94</v>
      </c>
      <c r="AR67" s="56">
        <f t="shared" si="6"/>
        <v>341406.81000000006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732</v>
      </c>
      <c r="E68" t="s">
        <v>2863</v>
      </c>
      <c r="F68" s="297">
        <v>660712.91</v>
      </c>
      <c r="G68" s="297">
        <v>0</v>
      </c>
      <c r="H68" s="297">
        <v>58865.760000000002</v>
      </c>
      <c r="J68">
        <v>462938.83</v>
      </c>
      <c r="K68">
        <v>36235.5</v>
      </c>
      <c r="N68" s="297">
        <v>14797</v>
      </c>
      <c r="Q68" s="297">
        <v>0</v>
      </c>
      <c r="S68">
        <v>100625</v>
      </c>
      <c r="U68">
        <v>-1267931.55</v>
      </c>
      <c r="V68">
        <v>2283492.7400000002</v>
      </c>
      <c r="W68" s="297">
        <v>886941.88</v>
      </c>
      <c r="Y68" s="297">
        <v>640.26</v>
      </c>
      <c r="AA68" s="297">
        <v>913544</v>
      </c>
      <c r="AB68" s="297">
        <v>76000</v>
      </c>
      <c r="AC68">
        <v>1231063</v>
      </c>
      <c r="AD68">
        <v>3480</v>
      </c>
      <c r="AE68">
        <v>3952</v>
      </c>
      <c r="AF68">
        <v>256574.04</v>
      </c>
      <c r="AG68">
        <v>105494.76</v>
      </c>
      <c r="AM68" s="72">
        <f t="shared" si="1"/>
        <v>719578.67</v>
      </c>
      <c r="AN68" s="50">
        <f t="shared" si="2"/>
        <v>14797</v>
      </c>
      <c r="AO68" s="51">
        <f t="shared" si="3"/>
        <v>704781.67</v>
      </c>
      <c r="AP68" s="48">
        <f t="shared" si="4"/>
        <v>1877126.1400000001</v>
      </c>
      <c r="AQ68" s="47">
        <f t="shared" si="5"/>
        <v>1600563.8</v>
      </c>
      <c r="AR68" s="56">
        <f t="shared" si="6"/>
        <v>276562.34000000008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733</v>
      </c>
      <c r="E69" t="s">
        <v>2918</v>
      </c>
      <c r="F69" s="297">
        <v>561463.21</v>
      </c>
      <c r="G69" s="297">
        <v>0</v>
      </c>
      <c r="H69" s="297">
        <v>19574.330000000002</v>
      </c>
      <c r="J69">
        <v>370786.39</v>
      </c>
      <c r="K69">
        <v>36704.800000000003</v>
      </c>
      <c r="N69" s="297">
        <v>32402</v>
      </c>
      <c r="Q69" s="297">
        <v>0</v>
      </c>
      <c r="S69">
        <v>36775</v>
      </c>
      <c r="U69">
        <v>493586.48</v>
      </c>
      <c r="V69">
        <v>355552.49</v>
      </c>
      <c r="W69" s="297">
        <v>481744.55</v>
      </c>
      <c r="Y69" s="297">
        <v>615.48</v>
      </c>
      <c r="AA69" s="297">
        <v>722440</v>
      </c>
      <c r="AB69" s="297">
        <v>38000</v>
      </c>
      <c r="AC69">
        <v>755440</v>
      </c>
      <c r="AD69">
        <v>480</v>
      </c>
      <c r="AE69">
        <v>4136</v>
      </c>
      <c r="AF69">
        <v>232664.37</v>
      </c>
      <c r="AG69">
        <v>159758.71</v>
      </c>
      <c r="AM69" s="72">
        <f t="shared" ref="AM69:AM130" si="7">SUM(F69:I69)</f>
        <v>581037.53999999992</v>
      </c>
      <c r="AN69" s="50">
        <f t="shared" ref="AN69:AN130" si="8">SUM(N69:R69)</f>
        <v>32402</v>
      </c>
      <c r="AO69" s="51">
        <f t="shared" ref="AO69:AO130" si="9">AM69-AN69</f>
        <v>548635.53999999992</v>
      </c>
      <c r="AP69" s="48">
        <f t="shared" ref="AP69:AP130" si="10">SUM(W69:AB69)</f>
        <v>1242800.03</v>
      </c>
      <c r="AQ69" s="47">
        <f t="shared" ref="AQ69:AQ130" si="11">SUM(AC69:AL69)</f>
        <v>1152479.08</v>
      </c>
      <c r="AR69" s="56">
        <f t="shared" ref="AR69:AR130" si="12">AP69-AQ69</f>
        <v>90320.949999999953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734</v>
      </c>
      <c r="E70" t="s">
        <v>2864</v>
      </c>
      <c r="F70" s="297">
        <v>307472.68</v>
      </c>
      <c r="G70" s="297">
        <v>144958.5</v>
      </c>
      <c r="H70" s="297">
        <v>31473.040000000001</v>
      </c>
      <c r="J70">
        <v>145876.66</v>
      </c>
      <c r="K70">
        <v>227238.77</v>
      </c>
      <c r="N70" s="297">
        <v>0</v>
      </c>
      <c r="P70" s="297">
        <v>33600</v>
      </c>
      <c r="Q70" s="297">
        <v>3142.41</v>
      </c>
      <c r="U70">
        <v>-43525.07</v>
      </c>
      <c r="V70">
        <v>547255.34</v>
      </c>
      <c r="W70" s="297">
        <v>1091609.8500000001</v>
      </c>
      <c r="X70" s="297">
        <v>70400</v>
      </c>
      <c r="Y70" s="297">
        <v>429.06</v>
      </c>
      <c r="Z70" s="297">
        <v>541</v>
      </c>
      <c r="AA70" s="297">
        <v>1235032</v>
      </c>
      <c r="AB70" s="297">
        <v>124360</v>
      </c>
      <c r="AC70">
        <v>1288042</v>
      </c>
      <c r="AD70">
        <v>1608</v>
      </c>
      <c r="AE70">
        <v>2070</v>
      </c>
      <c r="AF70">
        <v>565016.55000000005</v>
      </c>
      <c r="AG70">
        <v>72709.89</v>
      </c>
      <c r="AH70">
        <v>15840</v>
      </c>
      <c r="AJ70">
        <v>23</v>
      </c>
      <c r="AK70">
        <v>39955.5</v>
      </c>
      <c r="AM70" s="72">
        <f t="shared" si="7"/>
        <v>483904.22</v>
      </c>
      <c r="AN70" s="50">
        <f t="shared" si="8"/>
        <v>36742.410000000003</v>
      </c>
      <c r="AO70" s="51">
        <f t="shared" si="9"/>
        <v>447161.80999999994</v>
      </c>
      <c r="AP70" s="48">
        <f t="shared" si="10"/>
        <v>2522371.91</v>
      </c>
      <c r="AQ70" s="47">
        <f t="shared" si="11"/>
        <v>1985264.94</v>
      </c>
      <c r="AR70" s="56">
        <f t="shared" si="12"/>
        <v>537106.9700000002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735</v>
      </c>
      <c r="E71" t="s">
        <v>2865</v>
      </c>
      <c r="F71" s="297">
        <v>429047.36</v>
      </c>
      <c r="G71" s="297">
        <v>197792</v>
      </c>
      <c r="H71" s="297">
        <v>65689.08</v>
      </c>
      <c r="J71">
        <v>671990.96</v>
      </c>
      <c r="K71">
        <v>196644.06</v>
      </c>
      <c r="N71" s="297">
        <v>15909</v>
      </c>
      <c r="P71" s="297">
        <v>131000</v>
      </c>
      <c r="Q71" s="297">
        <v>93.46</v>
      </c>
      <c r="U71">
        <v>-1628082.51</v>
      </c>
      <c r="V71">
        <v>2767861</v>
      </c>
      <c r="W71" s="297">
        <v>1394242.75</v>
      </c>
      <c r="X71" s="297">
        <v>28910</v>
      </c>
      <c r="Y71" s="297">
        <v>352.39</v>
      </c>
      <c r="AA71" s="297">
        <v>1366659.5</v>
      </c>
      <c r="AB71" s="297">
        <v>38660</v>
      </c>
      <c r="AC71">
        <v>1672343.5</v>
      </c>
      <c r="AD71">
        <v>960</v>
      </c>
      <c r="AE71">
        <v>3808</v>
      </c>
      <c r="AF71">
        <v>429205.07</v>
      </c>
      <c r="AG71">
        <v>156809.04</v>
      </c>
      <c r="AH71">
        <v>17660</v>
      </c>
      <c r="AK71">
        <v>2175</v>
      </c>
      <c r="AM71" s="72">
        <f t="shared" si="7"/>
        <v>692528.44</v>
      </c>
      <c r="AN71" s="50">
        <f t="shared" si="8"/>
        <v>147002.46</v>
      </c>
      <c r="AO71" s="51">
        <f t="shared" si="9"/>
        <v>545525.98</v>
      </c>
      <c r="AP71" s="48">
        <f t="shared" si="10"/>
        <v>2828824.6399999997</v>
      </c>
      <c r="AQ71" s="47">
        <f t="shared" si="11"/>
        <v>2282960.61</v>
      </c>
      <c r="AR71" s="56">
        <f t="shared" si="12"/>
        <v>545864.0299999998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736</v>
      </c>
      <c r="E72" t="s">
        <v>2866</v>
      </c>
      <c r="F72" s="297">
        <v>361774.49</v>
      </c>
      <c r="G72" s="297">
        <v>141788</v>
      </c>
      <c r="H72" s="297">
        <v>32208.01</v>
      </c>
      <c r="J72">
        <v>45602.93</v>
      </c>
      <c r="K72">
        <v>164065.92000000001</v>
      </c>
      <c r="N72" s="297">
        <v>0</v>
      </c>
      <c r="P72" s="297">
        <v>56550</v>
      </c>
      <c r="Q72" s="297">
        <v>3115.73</v>
      </c>
      <c r="U72">
        <v>-89205.78</v>
      </c>
      <c r="V72">
        <v>432862.99</v>
      </c>
      <c r="W72" s="297">
        <v>1046610.84</v>
      </c>
      <c r="Y72" s="297">
        <v>433.71</v>
      </c>
      <c r="Z72" s="297">
        <v>1629</v>
      </c>
      <c r="AA72" s="297">
        <v>445200</v>
      </c>
      <c r="AB72" s="297">
        <v>27870</v>
      </c>
      <c r="AC72">
        <v>517280</v>
      </c>
      <c r="AD72">
        <v>1480</v>
      </c>
      <c r="AE72">
        <v>16440</v>
      </c>
      <c r="AF72">
        <v>513045.37</v>
      </c>
      <c r="AG72">
        <v>3341.42</v>
      </c>
      <c r="AI72">
        <v>90</v>
      </c>
      <c r="AJ72">
        <v>5</v>
      </c>
      <c r="AK72">
        <v>30000</v>
      </c>
      <c r="AM72" s="72">
        <f t="shared" si="7"/>
        <v>535770.5</v>
      </c>
      <c r="AN72" s="50">
        <f t="shared" si="8"/>
        <v>59665.73</v>
      </c>
      <c r="AO72" s="51">
        <f t="shared" si="9"/>
        <v>476104.77</v>
      </c>
      <c r="AP72" s="48">
        <f t="shared" si="10"/>
        <v>1521743.5499999998</v>
      </c>
      <c r="AQ72" s="47">
        <f t="shared" si="11"/>
        <v>1081681.79</v>
      </c>
      <c r="AR72" s="56">
        <f t="shared" si="12"/>
        <v>440061.75999999978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737</v>
      </c>
      <c r="E73" t="s">
        <v>2867</v>
      </c>
      <c r="F73" s="297">
        <v>429145.49</v>
      </c>
      <c r="G73" s="297">
        <v>21528</v>
      </c>
      <c r="H73" s="297">
        <v>34727.61</v>
      </c>
      <c r="J73">
        <v>279670.62</v>
      </c>
      <c r="K73">
        <v>50377.91</v>
      </c>
      <c r="N73" s="297">
        <v>16500</v>
      </c>
      <c r="Q73" s="297">
        <v>377.69</v>
      </c>
      <c r="S73">
        <v>86840</v>
      </c>
      <c r="U73">
        <v>-432916.41</v>
      </c>
      <c r="V73">
        <v>923490.75</v>
      </c>
      <c r="W73" s="297">
        <v>770168.59</v>
      </c>
      <c r="Y73" s="297">
        <v>281</v>
      </c>
      <c r="Z73" s="297">
        <v>88</v>
      </c>
      <c r="AA73" s="297">
        <v>917398</v>
      </c>
      <c r="AB73" s="297">
        <v>37560</v>
      </c>
      <c r="AC73">
        <v>931398</v>
      </c>
      <c r="AD73">
        <v>320</v>
      </c>
      <c r="AE73">
        <v>2136</v>
      </c>
      <c r="AF73">
        <v>295213.34000000003</v>
      </c>
      <c r="AG73">
        <v>60811.26</v>
      </c>
      <c r="AH73">
        <v>23560</v>
      </c>
      <c r="AJ73">
        <v>4</v>
      </c>
      <c r="AK73">
        <v>345</v>
      </c>
      <c r="AM73" s="72">
        <f t="shared" si="7"/>
        <v>485401.1</v>
      </c>
      <c r="AN73" s="50">
        <f t="shared" si="8"/>
        <v>16877.689999999999</v>
      </c>
      <c r="AO73" s="51">
        <f t="shared" si="9"/>
        <v>468523.41</v>
      </c>
      <c r="AP73" s="48">
        <f t="shared" si="10"/>
        <v>1725495.5899999999</v>
      </c>
      <c r="AQ73" s="47">
        <f t="shared" si="11"/>
        <v>1313787.6000000001</v>
      </c>
      <c r="AR73" s="56">
        <f t="shared" si="12"/>
        <v>411707.98999999976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738</v>
      </c>
      <c r="E74" t="s">
        <v>2868</v>
      </c>
      <c r="F74" s="297">
        <v>129964.87</v>
      </c>
      <c r="G74" s="297">
        <v>75147</v>
      </c>
      <c r="H74" s="297">
        <v>26077.43</v>
      </c>
      <c r="J74">
        <v>70134.039999999994</v>
      </c>
      <c r="K74">
        <v>86422.49</v>
      </c>
      <c r="N74" s="297">
        <v>0</v>
      </c>
      <c r="P74" s="297">
        <v>0</v>
      </c>
      <c r="Q74" s="297">
        <v>7685.51</v>
      </c>
      <c r="U74">
        <v>-364996.62</v>
      </c>
      <c r="V74">
        <v>606181.84</v>
      </c>
      <c r="W74" s="297">
        <v>736401.18</v>
      </c>
      <c r="X74" s="297">
        <v>21000</v>
      </c>
      <c r="Y74" s="297">
        <v>206.73</v>
      </c>
      <c r="AA74" s="297">
        <v>960970.5</v>
      </c>
      <c r="AB74" s="297">
        <v>54180</v>
      </c>
      <c r="AC74">
        <v>982870.5</v>
      </c>
      <c r="AE74">
        <v>3040</v>
      </c>
      <c r="AF74">
        <v>341088.42</v>
      </c>
      <c r="AG74">
        <v>44942.51</v>
      </c>
      <c r="AH74">
        <v>32280</v>
      </c>
      <c r="AK74">
        <v>9968</v>
      </c>
      <c r="AM74" s="72">
        <f t="shared" si="7"/>
        <v>231189.3</v>
      </c>
      <c r="AN74" s="50">
        <f t="shared" si="8"/>
        <v>7685.51</v>
      </c>
      <c r="AO74" s="51">
        <f t="shared" si="9"/>
        <v>223503.78999999998</v>
      </c>
      <c r="AP74" s="48">
        <f t="shared" si="10"/>
        <v>1772758.4100000001</v>
      </c>
      <c r="AQ74" s="47">
        <f t="shared" si="11"/>
        <v>1414189.43</v>
      </c>
      <c r="AR74" s="56">
        <f t="shared" si="12"/>
        <v>358568.98000000021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739</v>
      </c>
      <c r="E75" t="s">
        <v>2869</v>
      </c>
      <c r="F75" s="297">
        <v>760531.77</v>
      </c>
      <c r="G75" s="297">
        <v>44502</v>
      </c>
      <c r="H75" s="297">
        <v>42974.58</v>
      </c>
      <c r="J75">
        <v>247252.93</v>
      </c>
      <c r="K75">
        <v>241279.31</v>
      </c>
      <c r="N75" s="297">
        <v>7500</v>
      </c>
      <c r="P75" s="297">
        <v>167100</v>
      </c>
      <c r="Q75" s="297">
        <v>17907.71</v>
      </c>
      <c r="U75">
        <v>-928754.44</v>
      </c>
      <c r="V75">
        <v>1832865.74</v>
      </c>
      <c r="W75" s="297">
        <v>1139987.05</v>
      </c>
      <c r="X75" s="297">
        <v>120000</v>
      </c>
      <c r="Y75" s="297">
        <v>842.18</v>
      </c>
      <c r="Z75" s="297">
        <v>236</v>
      </c>
      <c r="AA75" s="297">
        <v>1266556</v>
      </c>
      <c r="AB75" s="297">
        <v>127370</v>
      </c>
      <c r="AC75">
        <v>1288096</v>
      </c>
      <c r="AD75">
        <v>480</v>
      </c>
      <c r="AE75">
        <v>1328</v>
      </c>
      <c r="AF75">
        <v>668218.56999999995</v>
      </c>
      <c r="AG75">
        <v>93197.08</v>
      </c>
      <c r="AH75">
        <v>23570</v>
      </c>
      <c r="AJ75">
        <v>1</v>
      </c>
      <c r="AK75">
        <v>50319</v>
      </c>
      <c r="AM75" s="72">
        <f t="shared" si="7"/>
        <v>848008.35</v>
      </c>
      <c r="AN75" s="50">
        <f t="shared" si="8"/>
        <v>192507.71</v>
      </c>
      <c r="AO75" s="51">
        <f t="shared" si="9"/>
        <v>655500.64</v>
      </c>
      <c r="AP75" s="48">
        <f t="shared" si="10"/>
        <v>2654991.23</v>
      </c>
      <c r="AQ75" s="47">
        <f t="shared" si="11"/>
        <v>2125209.65</v>
      </c>
      <c r="AR75" s="56">
        <f t="shared" si="12"/>
        <v>529781.58000000007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740</v>
      </c>
      <c r="E76" t="s">
        <v>2870</v>
      </c>
      <c r="F76" s="297">
        <v>362737.79</v>
      </c>
      <c r="G76" s="297">
        <v>5100.3</v>
      </c>
      <c r="H76" s="297">
        <v>127450.25</v>
      </c>
      <c r="J76">
        <v>636706.48</v>
      </c>
      <c r="K76">
        <v>32790.800000000003</v>
      </c>
      <c r="N76" s="297">
        <v>61920</v>
      </c>
      <c r="P76" s="297">
        <v>63500</v>
      </c>
      <c r="Q76" s="297">
        <v>-1396.69</v>
      </c>
      <c r="T76">
        <v>-639100.29</v>
      </c>
      <c r="V76">
        <v>1701541.88</v>
      </c>
      <c r="W76" s="297">
        <v>370118.26</v>
      </c>
      <c r="X76" s="297">
        <v>64800</v>
      </c>
      <c r="AA76" s="297">
        <v>441040</v>
      </c>
      <c r="AC76">
        <v>483872</v>
      </c>
      <c r="AD76">
        <v>6753</v>
      </c>
      <c r="AE76">
        <v>1160</v>
      </c>
      <c r="AF76">
        <v>199324.67</v>
      </c>
      <c r="AG76">
        <v>45116.47</v>
      </c>
      <c r="AK76">
        <v>16479</v>
      </c>
      <c r="AM76" s="72">
        <f t="shared" si="7"/>
        <v>495288.33999999997</v>
      </c>
      <c r="AN76" s="50">
        <f t="shared" si="8"/>
        <v>124023.31</v>
      </c>
      <c r="AO76" s="51">
        <f t="shared" si="9"/>
        <v>371265.02999999997</v>
      </c>
      <c r="AP76" s="48">
        <f t="shared" si="10"/>
        <v>875958.26</v>
      </c>
      <c r="AQ76" s="47">
        <f t="shared" si="11"/>
        <v>752705.14</v>
      </c>
      <c r="AR76" s="56">
        <f t="shared" si="12"/>
        <v>123253.12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741</v>
      </c>
      <c r="E77" t="s">
        <v>2871</v>
      </c>
      <c r="F77" s="297">
        <v>1053106.45</v>
      </c>
      <c r="G77" s="297">
        <v>-96235</v>
      </c>
      <c r="H77" s="297">
        <v>279335.43</v>
      </c>
      <c r="J77">
        <v>101226.36</v>
      </c>
      <c r="K77">
        <v>39566.39</v>
      </c>
      <c r="N77" s="297">
        <v>6000</v>
      </c>
      <c r="P77" s="297">
        <v>-44625</v>
      </c>
      <c r="Q77" s="297">
        <v>99.92</v>
      </c>
      <c r="S77">
        <v>437580</v>
      </c>
      <c r="T77">
        <v>-1177025.8500000001</v>
      </c>
      <c r="V77">
        <v>2052419.41</v>
      </c>
      <c r="W77" s="297">
        <v>538706.39</v>
      </c>
      <c r="X77" s="297">
        <v>95700</v>
      </c>
      <c r="Y77" s="297">
        <v>901.24</v>
      </c>
      <c r="AA77" s="297">
        <v>1717840</v>
      </c>
      <c r="AC77">
        <v>1756751.88</v>
      </c>
      <c r="AD77">
        <v>480</v>
      </c>
      <c r="AE77">
        <v>1090</v>
      </c>
      <c r="AF77">
        <v>208250.28</v>
      </c>
      <c r="AG77">
        <v>12219.04</v>
      </c>
      <c r="AK77">
        <v>79908</v>
      </c>
      <c r="AM77" s="72">
        <f t="shared" si="7"/>
        <v>1236206.8799999999</v>
      </c>
      <c r="AN77" s="50">
        <f t="shared" si="8"/>
        <v>-38525.08</v>
      </c>
      <c r="AO77" s="51">
        <f t="shared" si="9"/>
        <v>1274731.96</v>
      </c>
      <c r="AP77" s="48">
        <f t="shared" si="10"/>
        <v>2353147.63</v>
      </c>
      <c r="AQ77" s="47">
        <f t="shared" si="11"/>
        <v>2058699.2</v>
      </c>
      <c r="AR77" s="56">
        <f t="shared" si="12"/>
        <v>294448.42999999993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742</v>
      </c>
      <c r="E78" t="s">
        <v>2872</v>
      </c>
      <c r="F78" s="297">
        <v>352483.52</v>
      </c>
      <c r="G78" s="297">
        <v>0</v>
      </c>
      <c r="H78" s="297">
        <v>54222.62</v>
      </c>
      <c r="J78">
        <v>247000.95999999999</v>
      </c>
      <c r="K78">
        <v>55635.02</v>
      </c>
      <c r="P78" s="297">
        <v>81600</v>
      </c>
      <c r="Q78" s="297">
        <v>7</v>
      </c>
      <c r="S78">
        <v>77100</v>
      </c>
      <c r="T78">
        <v>-1513592.42</v>
      </c>
      <c r="V78">
        <v>2038156.59</v>
      </c>
      <c r="W78" s="297">
        <v>594742.48</v>
      </c>
      <c r="X78" s="297">
        <v>397100</v>
      </c>
      <c r="Y78" s="297">
        <v>783.63</v>
      </c>
      <c r="AA78" s="297">
        <v>667200</v>
      </c>
      <c r="AC78">
        <v>826072</v>
      </c>
      <c r="AF78">
        <v>582837.44999999995</v>
      </c>
      <c r="AG78">
        <v>46075.59</v>
      </c>
      <c r="AK78">
        <v>4729</v>
      </c>
      <c r="AM78" s="72">
        <f t="shared" si="7"/>
        <v>406706.14</v>
      </c>
      <c r="AN78" s="50">
        <f t="shared" si="8"/>
        <v>81607</v>
      </c>
      <c r="AO78" s="51">
        <f t="shared" si="9"/>
        <v>325099.14</v>
      </c>
      <c r="AP78" s="48">
        <f t="shared" si="10"/>
        <v>1659826.1099999999</v>
      </c>
      <c r="AQ78" s="47">
        <f t="shared" si="11"/>
        <v>1459714.04</v>
      </c>
      <c r="AR78" s="56">
        <f t="shared" si="12"/>
        <v>200112.06999999983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743</v>
      </c>
      <c r="E79" t="s">
        <v>2873</v>
      </c>
      <c r="F79" s="297">
        <v>689882</v>
      </c>
      <c r="G79" s="297">
        <v>0</v>
      </c>
      <c r="H79" s="297">
        <v>50383.94</v>
      </c>
      <c r="J79">
        <v>587326.51</v>
      </c>
      <c r="K79">
        <v>59329.24</v>
      </c>
      <c r="N79" s="297">
        <v>14700</v>
      </c>
      <c r="Q79" s="297">
        <v>158.01</v>
      </c>
      <c r="T79">
        <v>3560889.03</v>
      </c>
      <c r="U79">
        <v>-1739.37</v>
      </c>
      <c r="V79">
        <v>-2089445.48</v>
      </c>
      <c r="W79" s="297">
        <v>500810.63</v>
      </c>
      <c r="Y79" s="297">
        <v>987.02</v>
      </c>
      <c r="AA79" s="297">
        <v>903040</v>
      </c>
      <c r="AC79">
        <v>1121572</v>
      </c>
      <c r="AE79">
        <v>1030</v>
      </c>
      <c r="AF79">
        <v>226627.34</v>
      </c>
      <c r="AG79">
        <v>88100.83</v>
      </c>
      <c r="AI79">
        <v>16958</v>
      </c>
      <c r="AM79" s="72">
        <f t="shared" si="7"/>
        <v>740265.94</v>
      </c>
      <c r="AN79" s="50">
        <f t="shared" si="8"/>
        <v>14858.01</v>
      </c>
      <c r="AO79" s="51">
        <f t="shared" si="9"/>
        <v>725407.92999999993</v>
      </c>
      <c r="AP79" s="48">
        <f t="shared" si="10"/>
        <v>1404837.65</v>
      </c>
      <c r="AQ79" s="47">
        <f t="shared" si="11"/>
        <v>1454288.1700000002</v>
      </c>
      <c r="AR79" s="56">
        <f t="shared" si="12"/>
        <v>-49450.520000000251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744</v>
      </c>
      <c r="E80" t="s">
        <v>2874</v>
      </c>
      <c r="F80" s="297">
        <v>983820.31</v>
      </c>
      <c r="G80" s="297">
        <v>53297</v>
      </c>
      <c r="H80" s="297">
        <v>10806</v>
      </c>
      <c r="J80">
        <v>165399.94</v>
      </c>
      <c r="K80">
        <v>84188.02</v>
      </c>
      <c r="N80" s="297">
        <v>14000</v>
      </c>
      <c r="Q80" s="297">
        <v>1784.22</v>
      </c>
      <c r="T80">
        <v>-548386.86</v>
      </c>
      <c r="V80">
        <v>1725194.64</v>
      </c>
      <c r="W80" s="297">
        <v>509940.89</v>
      </c>
      <c r="Y80" s="297">
        <v>1213.75</v>
      </c>
      <c r="AC80">
        <v>66232</v>
      </c>
      <c r="AD80">
        <v>480</v>
      </c>
      <c r="AE80">
        <v>1000</v>
      </c>
      <c r="AF80">
        <v>144350.82999999999</v>
      </c>
      <c r="AG80">
        <v>82872.539999999994</v>
      </c>
      <c r="AM80" s="72">
        <f t="shared" si="7"/>
        <v>1047923.31</v>
      </c>
      <c r="AN80" s="50">
        <f t="shared" si="8"/>
        <v>15784.22</v>
      </c>
      <c r="AO80" s="51">
        <f t="shared" si="9"/>
        <v>1032139.0900000001</v>
      </c>
      <c r="AP80" s="48">
        <f t="shared" si="10"/>
        <v>511154.64</v>
      </c>
      <c r="AQ80" s="47">
        <f t="shared" si="11"/>
        <v>294935.37</v>
      </c>
      <c r="AR80" s="56">
        <f t="shared" si="12"/>
        <v>216219.27000000002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745</v>
      </c>
      <c r="E81" t="s">
        <v>2875</v>
      </c>
      <c r="F81" s="297">
        <v>609546.17000000004</v>
      </c>
      <c r="G81" s="297">
        <v>0</v>
      </c>
      <c r="H81" s="297">
        <v>12715.62</v>
      </c>
      <c r="J81">
        <v>93890.69</v>
      </c>
      <c r="K81">
        <v>3899.68</v>
      </c>
      <c r="N81" s="297">
        <v>-53180</v>
      </c>
      <c r="Q81" s="297">
        <v>463.58</v>
      </c>
      <c r="T81">
        <v>130965.84</v>
      </c>
      <c r="V81">
        <v>613262.28</v>
      </c>
      <c r="W81" s="297">
        <v>438184.23</v>
      </c>
      <c r="Y81" s="297">
        <v>875.35</v>
      </c>
      <c r="AA81" s="297">
        <v>1107440</v>
      </c>
      <c r="AC81">
        <v>1166280</v>
      </c>
      <c r="AD81">
        <v>1050</v>
      </c>
      <c r="AF81">
        <v>183554.78</v>
      </c>
      <c r="AG81">
        <v>13915.52</v>
      </c>
      <c r="AK81">
        <v>3663</v>
      </c>
      <c r="AM81" s="72">
        <f t="shared" si="7"/>
        <v>622261.79</v>
      </c>
      <c r="AN81" s="50">
        <f t="shared" si="8"/>
        <v>-52716.42</v>
      </c>
      <c r="AO81" s="51">
        <f t="shared" si="9"/>
        <v>674978.21000000008</v>
      </c>
      <c r="AP81" s="48">
        <f t="shared" si="10"/>
        <v>1546499.58</v>
      </c>
      <c r="AQ81" s="47">
        <f t="shared" si="11"/>
        <v>1368463.3</v>
      </c>
      <c r="AR81" s="56">
        <f t="shared" si="12"/>
        <v>178036.28000000003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746</v>
      </c>
      <c r="E82" t="s">
        <v>2876</v>
      </c>
      <c r="F82" s="297">
        <v>257597.56</v>
      </c>
      <c r="G82" s="297">
        <v>0</v>
      </c>
      <c r="H82" s="297">
        <v>44047.39</v>
      </c>
      <c r="J82">
        <v>418715.4</v>
      </c>
      <c r="K82">
        <v>142157.38</v>
      </c>
      <c r="N82" s="297">
        <v>1000</v>
      </c>
      <c r="P82" s="297">
        <v>4000</v>
      </c>
      <c r="Q82" s="297">
        <v>420</v>
      </c>
      <c r="T82">
        <v>288245.59000000003</v>
      </c>
      <c r="U82">
        <v>13300</v>
      </c>
      <c r="V82">
        <v>788047.76</v>
      </c>
      <c r="W82" s="297">
        <v>322530.96000000002</v>
      </c>
      <c r="Y82" s="297">
        <v>507.31</v>
      </c>
      <c r="AA82" s="297">
        <v>553770</v>
      </c>
      <c r="AB82" s="297">
        <v>150</v>
      </c>
      <c r="AC82">
        <v>618922</v>
      </c>
      <c r="AD82">
        <v>120</v>
      </c>
      <c r="AE82">
        <v>2860</v>
      </c>
      <c r="AF82">
        <v>357685.84</v>
      </c>
      <c r="AG82">
        <v>24454.240000000002</v>
      </c>
      <c r="AK82">
        <v>500</v>
      </c>
      <c r="AM82" s="72">
        <f t="shared" si="7"/>
        <v>301644.95</v>
      </c>
      <c r="AN82" s="50">
        <f t="shared" si="8"/>
        <v>5420</v>
      </c>
      <c r="AO82" s="51">
        <f t="shared" si="9"/>
        <v>296224.95</v>
      </c>
      <c r="AP82" s="48">
        <f t="shared" si="10"/>
        <v>876958.27</v>
      </c>
      <c r="AQ82" s="47">
        <f t="shared" si="11"/>
        <v>1004542.0800000001</v>
      </c>
      <c r="AR82" s="56">
        <f t="shared" si="12"/>
        <v>-127583.81000000006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747</v>
      </c>
      <c r="E83" t="s">
        <v>2877</v>
      </c>
      <c r="F83" s="297">
        <v>621789.61</v>
      </c>
      <c r="G83" s="297">
        <v>0</v>
      </c>
      <c r="H83" s="297">
        <v>138314.53</v>
      </c>
      <c r="J83">
        <v>253486.85</v>
      </c>
      <c r="K83">
        <v>64747.15</v>
      </c>
      <c r="N83" s="297">
        <v>0</v>
      </c>
      <c r="Q83" s="297">
        <v>377.36</v>
      </c>
      <c r="T83">
        <v>834631.4</v>
      </c>
      <c r="U83">
        <v>-800</v>
      </c>
      <c r="V83">
        <v>123193.16</v>
      </c>
      <c r="W83" s="297">
        <v>357858.32</v>
      </c>
      <c r="Y83" s="297">
        <v>770.73</v>
      </c>
      <c r="AA83" s="297">
        <v>407760</v>
      </c>
      <c r="AC83">
        <v>474360</v>
      </c>
      <c r="AF83">
        <v>63932.73</v>
      </c>
      <c r="AG83">
        <v>38711.46</v>
      </c>
      <c r="AM83" s="72">
        <f t="shared" si="7"/>
        <v>760104.14</v>
      </c>
      <c r="AN83" s="50">
        <f t="shared" si="8"/>
        <v>377.36</v>
      </c>
      <c r="AO83" s="51">
        <f t="shared" si="9"/>
        <v>759726.78</v>
      </c>
      <c r="AP83" s="48">
        <f t="shared" si="10"/>
        <v>766389.05</v>
      </c>
      <c r="AQ83" s="47">
        <f t="shared" si="11"/>
        <v>577004.18999999994</v>
      </c>
      <c r="AR83" s="56">
        <f t="shared" si="12"/>
        <v>189384.8600000001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748</v>
      </c>
      <c r="E84" t="s">
        <v>2922</v>
      </c>
      <c r="F84" s="297">
        <v>496541.81</v>
      </c>
      <c r="G84" s="297">
        <v>0</v>
      </c>
      <c r="H84" s="297">
        <v>78504.98</v>
      </c>
      <c r="J84">
        <v>136854.12</v>
      </c>
      <c r="K84">
        <v>18401.12</v>
      </c>
      <c r="P84" s="297">
        <v>33515</v>
      </c>
      <c r="Q84" s="297">
        <v>10.26</v>
      </c>
      <c r="T84">
        <v>-1490094.51</v>
      </c>
      <c r="V84">
        <v>2101746.27</v>
      </c>
      <c r="W84" s="297">
        <v>389163.42</v>
      </c>
      <c r="Y84" s="297">
        <v>597.41999999999996</v>
      </c>
      <c r="AA84" s="297">
        <v>753440</v>
      </c>
      <c r="AC84">
        <v>819272</v>
      </c>
      <c r="AF84">
        <v>50378.94</v>
      </c>
      <c r="AG84">
        <v>65987.14</v>
      </c>
      <c r="AK84">
        <v>500</v>
      </c>
      <c r="AM84" s="72">
        <f t="shared" si="7"/>
        <v>575046.79</v>
      </c>
      <c r="AN84" s="50">
        <f t="shared" si="8"/>
        <v>33525.26</v>
      </c>
      <c r="AO84" s="51">
        <f t="shared" si="9"/>
        <v>541521.53</v>
      </c>
      <c r="AP84" s="48">
        <f t="shared" si="10"/>
        <v>1143200.8399999999</v>
      </c>
      <c r="AQ84" s="47">
        <f t="shared" si="11"/>
        <v>936138.08</v>
      </c>
      <c r="AR84" s="56">
        <f t="shared" si="12"/>
        <v>207062.75999999989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749</v>
      </c>
      <c r="E85" t="s">
        <v>2878</v>
      </c>
      <c r="F85" s="297">
        <v>657846.09</v>
      </c>
      <c r="G85" s="297">
        <v>0</v>
      </c>
      <c r="H85" s="297">
        <v>129715.39</v>
      </c>
      <c r="J85">
        <v>1002611.03</v>
      </c>
      <c r="K85">
        <v>159161.38</v>
      </c>
      <c r="N85" s="297">
        <v>-64405</v>
      </c>
      <c r="Q85" s="297">
        <v>4923</v>
      </c>
      <c r="S85">
        <v>245850</v>
      </c>
      <c r="T85">
        <v>1641534.04</v>
      </c>
      <c r="U85">
        <v>-4018.79</v>
      </c>
      <c r="W85" s="297">
        <v>862529</v>
      </c>
      <c r="Y85" s="297">
        <v>616.51</v>
      </c>
      <c r="AA85" s="297">
        <v>668250</v>
      </c>
      <c r="AC85">
        <v>904259</v>
      </c>
      <c r="AD85">
        <v>15380</v>
      </c>
      <c r="AE85">
        <v>3104</v>
      </c>
      <c r="AF85">
        <v>222498.85</v>
      </c>
      <c r="AG85">
        <v>94894.02</v>
      </c>
      <c r="AM85" s="72">
        <f t="shared" si="7"/>
        <v>787561.48</v>
      </c>
      <c r="AN85" s="50">
        <f t="shared" si="8"/>
        <v>-59482</v>
      </c>
      <c r="AO85" s="51">
        <f t="shared" si="9"/>
        <v>847043.48</v>
      </c>
      <c r="AP85" s="48">
        <f t="shared" si="10"/>
        <v>1531395.51</v>
      </c>
      <c r="AQ85" s="47">
        <f t="shared" si="11"/>
        <v>1240135.8700000001</v>
      </c>
      <c r="AR85" s="56">
        <f t="shared" si="12"/>
        <v>291259.6399999999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750</v>
      </c>
      <c r="E86" t="s">
        <v>2879</v>
      </c>
      <c r="F86" s="297">
        <v>632073.51</v>
      </c>
      <c r="G86" s="297">
        <v>0</v>
      </c>
      <c r="H86" s="297">
        <v>226254.87</v>
      </c>
      <c r="J86">
        <v>3113082.33</v>
      </c>
      <c r="K86">
        <v>279001.52</v>
      </c>
      <c r="N86" s="297">
        <v>0</v>
      </c>
      <c r="Q86" s="297">
        <v>34635.01</v>
      </c>
      <c r="S86">
        <v>443830</v>
      </c>
      <c r="T86">
        <v>-10064784.810000001</v>
      </c>
      <c r="U86">
        <v>-25387.61</v>
      </c>
      <c r="V86">
        <v>14214425</v>
      </c>
      <c r="W86" s="297">
        <v>1886878.62</v>
      </c>
      <c r="Y86" s="297">
        <v>418</v>
      </c>
      <c r="AC86">
        <v>564933.31999999995</v>
      </c>
      <c r="AF86">
        <v>1013396.42</v>
      </c>
      <c r="AG86">
        <v>262902.24</v>
      </c>
      <c r="AM86" s="72">
        <f t="shared" si="7"/>
        <v>858328.38</v>
      </c>
      <c r="AN86" s="50">
        <f t="shared" si="8"/>
        <v>34635.01</v>
      </c>
      <c r="AO86" s="51">
        <f t="shared" si="9"/>
        <v>823693.37</v>
      </c>
      <c r="AP86" s="48">
        <f t="shared" si="10"/>
        <v>1887296.62</v>
      </c>
      <c r="AQ86" s="47">
        <f t="shared" si="11"/>
        <v>1841231.98</v>
      </c>
      <c r="AR86" s="56">
        <f t="shared" si="12"/>
        <v>46064.64000000013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751</v>
      </c>
      <c r="E87" t="s">
        <v>2880</v>
      </c>
      <c r="F87" s="297">
        <v>1455406.2</v>
      </c>
      <c r="G87" s="297">
        <v>0</v>
      </c>
      <c r="H87" s="297">
        <v>234081.26</v>
      </c>
      <c r="J87">
        <v>1150826.77</v>
      </c>
      <c r="K87">
        <v>406532.32</v>
      </c>
      <c r="Q87" s="297">
        <v>1716.58</v>
      </c>
      <c r="S87">
        <v>209170</v>
      </c>
      <c r="T87">
        <v>1848429.78</v>
      </c>
      <c r="U87">
        <v>-67771.600000000006</v>
      </c>
      <c r="V87">
        <v>1212550.31</v>
      </c>
      <c r="W87" s="297">
        <v>1235611.67</v>
      </c>
      <c r="Y87" s="297">
        <v>1658.94</v>
      </c>
      <c r="AA87" s="297">
        <v>1536028</v>
      </c>
      <c r="AC87">
        <v>1741374</v>
      </c>
      <c r="AF87">
        <v>428109.71</v>
      </c>
      <c r="AG87">
        <v>39998.42</v>
      </c>
      <c r="AM87" s="72">
        <f t="shared" si="7"/>
        <v>1689487.46</v>
      </c>
      <c r="AN87" s="50">
        <f t="shared" si="8"/>
        <v>1716.58</v>
      </c>
      <c r="AO87" s="51">
        <f t="shared" si="9"/>
        <v>1687770.88</v>
      </c>
      <c r="AP87" s="48">
        <f t="shared" si="10"/>
        <v>2773298.61</v>
      </c>
      <c r="AQ87" s="47">
        <f t="shared" si="11"/>
        <v>2209482.13</v>
      </c>
      <c r="AR87" s="56">
        <f t="shared" si="12"/>
        <v>563816.48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752</v>
      </c>
      <c r="E88" t="s">
        <v>2881</v>
      </c>
      <c r="F88" s="297">
        <v>910589.65</v>
      </c>
      <c r="G88" s="297">
        <v>0</v>
      </c>
      <c r="H88" s="297">
        <v>213928.51</v>
      </c>
      <c r="J88">
        <v>2812910.2</v>
      </c>
      <c r="K88">
        <v>283852.82</v>
      </c>
      <c r="P88" s="297">
        <v>140247</v>
      </c>
      <c r="Q88" s="297">
        <v>-11122</v>
      </c>
      <c r="T88">
        <v>2826371.49</v>
      </c>
      <c r="U88">
        <v>-1801</v>
      </c>
      <c r="V88">
        <v>1047464</v>
      </c>
      <c r="W88" s="297">
        <v>938431.32</v>
      </c>
      <c r="Y88" s="297">
        <v>1050.96</v>
      </c>
      <c r="AA88" s="297">
        <v>1339288</v>
      </c>
      <c r="AC88">
        <v>1477904</v>
      </c>
      <c r="AF88">
        <v>122733.62</v>
      </c>
      <c r="AG88">
        <v>194140.97</v>
      </c>
      <c r="AK88">
        <v>-7830</v>
      </c>
      <c r="AL88">
        <v>500</v>
      </c>
      <c r="AM88" s="72">
        <f t="shared" si="7"/>
        <v>1124518.1600000001</v>
      </c>
      <c r="AN88" s="50">
        <f t="shared" si="8"/>
        <v>129125</v>
      </c>
      <c r="AO88" s="51">
        <f t="shared" si="9"/>
        <v>995393.16000000015</v>
      </c>
      <c r="AP88" s="48">
        <f t="shared" si="10"/>
        <v>2278770.2799999998</v>
      </c>
      <c r="AQ88" s="47">
        <f t="shared" si="11"/>
        <v>1787448.59</v>
      </c>
      <c r="AR88" s="56">
        <f t="shared" si="12"/>
        <v>491321.68999999971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753</v>
      </c>
      <c r="E89" t="s">
        <v>2882</v>
      </c>
      <c r="F89" s="297">
        <v>527170.93000000005</v>
      </c>
      <c r="G89" s="297">
        <v>0</v>
      </c>
      <c r="H89" s="297">
        <v>736799.99</v>
      </c>
      <c r="J89">
        <v>1507021.3</v>
      </c>
      <c r="K89">
        <v>238591.59</v>
      </c>
      <c r="N89" s="297">
        <v>0</v>
      </c>
      <c r="P89" s="297">
        <v>110345.46</v>
      </c>
      <c r="Q89" s="297">
        <v>2112.13</v>
      </c>
      <c r="S89">
        <v>58615</v>
      </c>
      <c r="T89">
        <v>149300.10999999999</v>
      </c>
      <c r="U89">
        <v>9638.51</v>
      </c>
      <c r="V89">
        <v>2617329.11</v>
      </c>
      <c r="W89" s="297">
        <v>1018161.29</v>
      </c>
      <c r="Y89" s="297">
        <v>719.93</v>
      </c>
      <c r="AA89" s="297">
        <v>872070</v>
      </c>
      <c r="AC89">
        <v>1018872</v>
      </c>
      <c r="AE89">
        <v>7000</v>
      </c>
      <c r="AF89">
        <v>518199.88</v>
      </c>
      <c r="AG89">
        <v>101385.85</v>
      </c>
      <c r="AM89" s="72">
        <f t="shared" si="7"/>
        <v>1263970.92</v>
      </c>
      <c r="AN89" s="50">
        <f t="shared" si="8"/>
        <v>112457.59000000001</v>
      </c>
      <c r="AO89" s="51">
        <f t="shared" si="9"/>
        <v>1151513.3299999998</v>
      </c>
      <c r="AP89" s="48">
        <f t="shared" si="10"/>
        <v>1890951.2200000002</v>
      </c>
      <c r="AQ89" s="47">
        <f t="shared" si="11"/>
        <v>1645457.73</v>
      </c>
      <c r="AR89" s="56">
        <f t="shared" si="12"/>
        <v>245493.49000000022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754</v>
      </c>
      <c r="E90" t="s">
        <v>2883</v>
      </c>
      <c r="F90" s="297">
        <v>347933.09</v>
      </c>
      <c r="G90" s="297">
        <v>95347</v>
      </c>
      <c r="H90" s="297">
        <v>87311.46</v>
      </c>
      <c r="J90">
        <v>415922.79</v>
      </c>
      <c r="K90">
        <v>32488.959999999999</v>
      </c>
      <c r="N90" s="297">
        <v>-155845</v>
      </c>
      <c r="Q90" s="297">
        <v>-358.2</v>
      </c>
      <c r="T90">
        <v>1808607.12</v>
      </c>
      <c r="U90">
        <v>9370.85</v>
      </c>
      <c r="V90">
        <v>-1047464</v>
      </c>
      <c r="W90" s="297">
        <v>817169.94</v>
      </c>
      <c r="Y90" s="297">
        <v>363.66</v>
      </c>
      <c r="AA90" s="297">
        <v>306080</v>
      </c>
      <c r="AC90">
        <v>438978</v>
      </c>
      <c r="AF90">
        <v>107468.41</v>
      </c>
      <c r="AG90">
        <v>70084.66</v>
      </c>
      <c r="AM90" s="72">
        <f t="shared" si="7"/>
        <v>530591.55000000005</v>
      </c>
      <c r="AN90" s="50">
        <f t="shared" si="8"/>
        <v>-156203.20000000001</v>
      </c>
      <c r="AO90" s="51">
        <f t="shared" si="9"/>
        <v>686794.75</v>
      </c>
      <c r="AP90" s="48">
        <f t="shared" si="10"/>
        <v>1123613.6000000001</v>
      </c>
      <c r="AQ90" s="47">
        <f t="shared" si="11"/>
        <v>616531.07000000007</v>
      </c>
      <c r="AR90" s="56">
        <f t="shared" si="12"/>
        <v>507082.53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755</v>
      </c>
      <c r="E91" t="s">
        <v>2884</v>
      </c>
      <c r="F91" s="297">
        <v>365710.19</v>
      </c>
      <c r="G91" s="297">
        <v>0</v>
      </c>
      <c r="H91" s="297">
        <v>1018907.36</v>
      </c>
      <c r="J91">
        <v>8511913.6099999994</v>
      </c>
      <c r="K91">
        <v>371439.1</v>
      </c>
      <c r="N91" s="297">
        <v>692.85</v>
      </c>
      <c r="Q91" s="297">
        <v>760.02</v>
      </c>
      <c r="T91">
        <v>344198.76</v>
      </c>
      <c r="U91">
        <v>8382837.2199999997</v>
      </c>
      <c r="V91">
        <v>1215671.21</v>
      </c>
      <c r="W91" s="297">
        <v>1550906.87</v>
      </c>
      <c r="Y91" s="297">
        <v>534.12</v>
      </c>
      <c r="AA91" s="297">
        <v>1734730</v>
      </c>
      <c r="AC91">
        <v>2173645</v>
      </c>
      <c r="AF91">
        <v>182815.24</v>
      </c>
      <c r="AG91">
        <v>146920.54999999999</v>
      </c>
      <c r="AK91">
        <v>98100</v>
      </c>
      <c r="AM91" s="72">
        <f t="shared" si="7"/>
        <v>1384617.55</v>
      </c>
      <c r="AN91" s="50">
        <f t="shared" si="8"/>
        <v>1452.87</v>
      </c>
      <c r="AO91" s="51">
        <f t="shared" si="9"/>
        <v>1383164.68</v>
      </c>
      <c r="AP91" s="48">
        <f t="shared" si="10"/>
        <v>3286170.99</v>
      </c>
      <c r="AQ91" s="47">
        <f t="shared" si="11"/>
        <v>2601480.79</v>
      </c>
      <c r="AR91" s="56">
        <f t="shared" si="12"/>
        <v>684690.20000000019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756</v>
      </c>
      <c r="E92" t="s">
        <v>2885</v>
      </c>
      <c r="F92" s="297">
        <v>521023.14</v>
      </c>
      <c r="G92" s="297">
        <v>1967</v>
      </c>
      <c r="H92" s="297">
        <v>66224.94</v>
      </c>
      <c r="J92">
        <v>887493.15</v>
      </c>
      <c r="K92">
        <v>2036866.58</v>
      </c>
      <c r="N92" s="297">
        <v>7008.88</v>
      </c>
      <c r="Q92" s="297">
        <v>-5385.54</v>
      </c>
      <c r="T92">
        <v>1710836.75</v>
      </c>
      <c r="U92">
        <v>-137522.31</v>
      </c>
      <c r="V92">
        <v>1849378.08</v>
      </c>
      <c r="W92" s="297">
        <v>694272.68</v>
      </c>
      <c r="Y92" s="297">
        <v>292.12</v>
      </c>
      <c r="AA92" s="297">
        <v>1380765</v>
      </c>
      <c r="AB92" s="297">
        <v>3178</v>
      </c>
      <c r="AC92">
        <v>1559423</v>
      </c>
      <c r="AF92">
        <v>130687.81</v>
      </c>
      <c r="AG92">
        <v>149628.04</v>
      </c>
      <c r="AM92" s="72">
        <f t="shared" si="7"/>
        <v>589215.08000000007</v>
      </c>
      <c r="AN92" s="50">
        <f t="shared" si="8"/>
        <v>1623.3400000000001</v>
      </c>
      <c r="AO92" s="51">
        <f t="shared" si="9"/>
        <v>587591.74000000011</v>
      </c>
      <c r="AP92" s="48">
        <f t="shared" si="10"/>
        <v>2078507.8</v>
      </c>
      <c r="AQ92" s="47">
        <f t="shared" si="11"/>
        <v>1839738.85</v>
      </c>
      <c r="AR92" s="56">
        <f t="shared" si="12"/>
        <v>238768.94999999995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757</v>
      </c>
      <c r="E93" t="s">
        <v>2886</v>
      </c>
      <c r="F93" s="297">
        <v>611016.64</v>
      </c>
      <c r="G93" s="297">
        <v>0</v>
      </c>
      <c r="H93" s="297">
        <v>194184.04</v>
      </c>
      <c r="J93">
        <v>1041167.95</v>
      </c>
      <c r="K93">
        <v>88560.48</v>
      </c>
      <c r="N93" s="297">
        <v>-22025</v>
      </c>
      <c r="T93">
        <v>-316370.14</v>
      </c>
      <c r="U93">
        <v>2235679.81</v>
      </c>
      <c r="V93">
        <v>281440</v>
      </c>
      <c r="W93" s="297">
        <v>820155.98</v>
      </c>
      <c r="Y93" s="297">
        <v>644.05999999999995</v>
      </c>
      <c r="AC93">
        <v>160057</v>
      </c>
      <c r="AF93">
        <v>395791.67</v>
      </c>
      <c r="AG93">
        <v>275196.93</v>
      </c>
      <c r="AM93" s="72">
        <f t="shared" si="7"/>
        <v>805200.68</v>
      </c>
      <c r="AN93" s="50">
        <f t="shared" si="8"/>
        <v>-22025</v>
      </c>
      <c r="AO93" s="51">
        <f t="shared" si="9"/>
        <v>827225.68</v>
      </c>
      <c r="AP93" s="48">
        <f t="shared" si="10"/>
        <v>820800.04</v>
      </c>
      <c r="AQ93" s="47">
        <f t="shared" si="11"/>
        <v>831045.59999999986</v>
      </c>
      <c r="AR93" s="56">
        <f t="shared" si="12"/>
        <v>-10245.559999999823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758</v>
      </c>
      <c r="E94" t="s">
        <v>2887</v>
      </c>
      <c r="F94" s="297">
        <v>454518.15</v>
      </c>
      <c r="G94" s="297">
        <v>7239.5</v>
      </c>
      <c r="H94" s="297">
        <v>40916.81</v>
      </c>
      <c r="J94">
        <v>3395790.3</v>
      </c>
      <c r="K94">
        <v>5844375.5</v>
      </c>
      <c r="Q94" s="297">
        <v>4113.6099999999997</v>
      </c>
      <c r="T94">
        <v>1244046.8500000001</v>
      </c>
      <c r="U94">
        <v>5609827.1799999997</v>
      </c>
      <c r="V94">
        <v>2812906.16</v>
      </c>
      <c r="W94" s="297">
        <v>860868.79</v>
      </c>
      <c r="Y94" s="297">
        <v>498.84</v>
      </c>
      <c r="AA94" s="297">
        <v>1130900</v>
      </c>
      <c r="AC94">
        <v>1277751</v>
      </c>
      <c r="AF94">
        <v>170870.33</v>
      </c>
      <c r="AG94">
        <v>232649.84</v>
      </c>
      <c r="AM94" s="72">
        <f t="shared" si="7"/>
        <v>502674.46</v>
      </c>
      <c r="AN94" s="50">
        <f t="shared" si="8"/>
        <v>4113.6099999999997</v>
      </c>
      <c r="AO94" s="51">
        <f t="shared" si="9"/>
        <v>498560.85000000003</v>
      </c>
      <c r="AP94" s="48">
        <f t="shared" si="10"/>
        <v>1992267.63</v>
      </c>
      <c r="AQ94" s="47">
        <f t="shared" si="11"/>
        <v>1681271.1700000002</v>
      </c>
      <c r="AR94" s="56">
        <f t="shared" si="12"/>
        <v>310996.45999999973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759</v>
      </c>
      <c r="E95" t="s">
        <v>2888</v>
      </c>
      <c r="F95" s="297">
        <v>552979.03</v>
      </c>
      <c r="G95" s="297">
        <v>0</v>
      </c>
      <c r="H95" s="297">
        <v>2946.74</v>
      </c>
      <c r="J95">
        <v>2690378.13</v>
      </c>
      <c r="K95">
        <v>100987.53</v>
      </c>
      <c r="N95" s="297">
        <v>0</v>
      </c>
      <c r="Q95" s="297">
        <v>-7817.02</v>
      </c>
      <c r="S95">
        <v>134365</v>
      </c>
      <c r="T95">
        <v>2175299.37</v>
      </c>
      <c r="U95">
        <v>57800</v>
      </c>
      <c r="V95">
        <v>1047464</v>
      </c>
      <c r="W95" s="297">
        <v>667435.01</v>
      </c>
      <c r="Y95" s="297">
        <v>536.22</v>
      </c>
      <c r="AA95" s="297">
        <v>980320</v>
      </c>
      <c r="AC95">
        <v>1130852</v>
      </c>
      <c r="AF95">
        <v>233466.3</v>
      </c>
      <c r="AG95">
        <v>147142.85</v>
      </c>
      <c r="AM95" s="72">
        <f t="shared" si="7"/>
        <v>555925.77</v>
      </c>
      <c r="AN95" s="50">
        <f t="shared" si="8"/>
        <v>-7817.02</v>
      </c>
      <c r="AO95" s="51">
        <f t="shared" si="9"/>
        <v>563742.79</v>
      </c>
      <c r="AP95" s="48">
        <f t="shared" si="10"/>
        <v>1648291.23</v>
      </c>
      <c r="AQ95" s="47">
        <f t="shared" si="11"/>
        <v>1511461.1500000001</v>
      </c>
      <c r="AR95" s="56">
        <f t="shared" si="12"/>
        <v>136830.07999999984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760</v>
      </c>
      <c r="E96" t="s">
        <v>2889</v>
      </c>
      <c r="F96" s="297">
        <v>532742.32999999996</v>
      </c>
      <c r="G96" s="297">
        <v>0</v>
      </c>
      <c r="H96" s="297">
        <v>169204.04</v>
      </c>
      <c r="J96">
        <v>690217.5</v>
      </c>
      <c r="K96">
        <v>968178.49</v>
      </c>
      <c r="N96" s="297">
        <v>0</v>
      </c>
      <c r="Q96" s="297">
        <v>0</v>
      </c>
      <c r="S96">
        <v>77785</v>
      </c>
      <c r="T96">
        <v>913585.42</v>
      </c>
      <c r="V96">
        <v>1334838.29</v>
      </c>
      <c r="W96" s="297">
        <v>1271429.06</v>
      </c>
      <c r="Y96" s="297">
        <v>585.41999999999996</v>
      </c>
      <c r="AC96">
        <v>143836</v>
      </c>
      <c r="AF96">
        <v>553711.59</v>
      </c>
      <c r="AG96">
        <v>241933.24</v>
      </c>
      <c r="AM96" s="72">
        <f t="shared" si="7"/>
        <v>701946.37</v>
      </c>
      <c r="AN96" s="50">
        <f t="shared" si="8"/>
        <v>0</v>
      </c>
      <c r="AO96" s="51">
        <f t="shared" si="9"/>
        <v>701946.37</v>
      </c>
      <c r="AP96" s="48">
        <f t="shared" si="10"/>
        <v>1272014.48</v>
      </c>
      <c r="AQ96" s="47">
        <f t="shared" si="11"/>
        <v>939480.83</v>
      </c>
      <c r="AR96" s="56">
        <f t="shared" si="12"/>
        <v>332533.65000000002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761</v>
      </c>
      <c r="E97" t="s">
        <v>2890</v>
      </c>
      <c r="F97" s="297">
        <v>137860.07999999999</v>
      </c>
      <c r="G97" s="297">
        <v>0</v>
      </c>
      <c r="H97" s="297">
        <v>7826.94</v>
      </c>
      <c r="J97">
        <v>1286177.19</v>
      </c>
      <c r="K97">
        <v>1407601.94</v>
      </c>
      <c r="N97" s="297">
        <v>0</v>
      </c>
      <c r="Q97" s="297">
        <v>-139.88</v>
      </c>
      <c r="S97">
        <v>70219</v>
      </c>
      <c r="T97">
        <v>1858090.59</v>
      </c>
      <c r="U97">
        <v>270732</v>
      </c>
      <c r="V97">
        <v>613325.81999999995</v>
      </c>
      <c r="W97" s="297">
        <v>851450.71</v>
      </c>
      <c r="X97" s="297">
        <v>100000</v>
      </c>
      <c r="Y97" s="297">
        <v>684.71</v>
      </c>
      <c r="AA97" s="297">
        <v>412110</v>
      </c>
      <c r="AC97">
        <v>708400</v>
      </c>
      <c r="AD97">
        <v>13500</v>
      </c>
      <c r="AF97">
        <v>293606.8</v>
      </c>
      <c r="AG97">
        <v>824</v>
      </c>
      <c r="AM97" s="72">
        <f t="shared" si="7"/>
        <v>145687.01999999999</v>
      </c>
      <c r="AN97" s="50">
        <f t="shared" si="8"/>
        <v>-139.88</v>
      </c>
      <c r="AO97" s="51">
        <f t="shared" si="9"/>
        <v>145826.9</v>
      </c>
      <c r="AP97" s="48">
        <f t="shared" si="10"/>
        <v>1364245.42</v>
      </c>
      <c r="AQ97" s="47">
        <f t="shared" si="11"/>
        <v>1016330.8</v>
      </c>
      <c r="AR97" s="56">
        <f t="shared" si="12"/>
        <v>347914.61999999988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762</v>
      </c>
      <c r="E98" t="s">
        <v>2891</v>
      </c>
      <c r="F98" s="297">
        <v>781489.03</v>
      </c>
      <c r="G98" s="297">
        <v>0</v>
      </c>
      <c r="H98" s="297">
        <v>131024.58</v>
      </c>
      <c r="J98">
        <v>747233.18</v>
      </c>
      <c r="K98">
        <v>7430.28</v>
      </c>
      <c r="Q98" s="297">
        <v>0</v>
      </c>
      <c r="T98">
        <v>-534474.25</v>
      </c>
      <c r="V98">
        <v>1790978.12</v>
      </c>
      <c r="W98" s="297">
        <v>955387.39</v>
      </c>
      <c r="AA98" s="297">
        <v>1050141.6000000001</v>
      </c>
      <c r="AC98">
        <v>1153755.6000000001</v>
      </c>
      <c r="AF98">
        <v>121367.63</v>
      </c>
      <c r="AG98">
        <v>66329.3</v>
      </c>
      <c r="AK98">
        <v>-33356.74</v>
      </c>
      <c r="AM98" s="72">
        <f t="shared" si="7"/>
        <v>912513.61</v>
      </c>
      <c r="AN98" s="50">
        <f t="shared" si="8"/>
        <v>0</v>
      </c>
      <c r="AO98" s="51">
        <f t="shared" si="9"/>
        <v>912513.61</v>
      </c>
      <c r="AP98" s="48">
        <f t="shared" si="10"/>
        <v>2005528.9900000002</v>
      </c>
      <c r="AQ98" s="47">
        <f t="shared" si="11"/>
        <v>1308095.79</v>
      </c>
      <c r="AR98" s="56">
        <f t="shared" si="12"/>
        <v>697433.20000000019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763</v>
      </c>
      <c r="E99" t="s">
        <v>2892</v>
      </c>
      <c r="F99" s="297">
        <v>526623.37</v>
      </c>
      <c r="G99" s="297">
        <v>0</v>
      </c>
      <c r="H99" s="297">
        <v>59582.86</v>
      </c>
      <c r="J99">
        <v>3782970.26</v>
      </c>
      <c r="K99">
        <v>1110130.42</v>
      </c>
      <c r="N99" s="297">
        <v>0</v>
      </c>
      <c r="Q99" s="297">
        <v>0</v>
      </c>
      <c r="S99">
        <v>123804</v>
      </c>
      <c r="U99">
        <v>5011126.82</v>
      </c>
      <c r="V99">
        <v>1047464</v>
      </c>
      <c r="W99" s="297">
        <v>1175357.6599999999</v>
      </c>
      <c r="Y99" s="297">
        <v>1158.17</v>
      </c>
      <c r="AA99" s="297">
        <v>2316820</v>
      </c>
      <c r="AC99">
        <v>2548099</v>
      </c>
      <c r="AF99">
        <v>740195</v>
      </c>
      <c r="AG99">
        <v>446889.74</v>
      </c>
      <c r="AM99" s="72">
        <f t="shared" si="7"/>
        <v>586206.23</v>
      </c>
      <c r="AN99" s="50">
        <f t="shared" si="8"/>
        <v>0</v>
      </c>
      <c r="AO99" s="51">
        <f t="shared" si="9"/>
        <v>586206.23</v>
      </c>
      <c r="AP99" s="48">
        <f t="shared" si="10"/>
        <v>3493335.83</v>
      </c>
      <c r="AQ99" s="47">
        <f t="shared" si="11"/>
        <v>3735183.74</v>
      </c>
      <c r="AR99" s="56">
        <f t="shared" si="12"/>
        <v>-241847.91000000015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764</v>
      </c>
      <c r="E100" t="s">
        <v>2893</v>
      </c>
      <c r="F100" s="297">
        <v>280699.13</v>
      </c>
      <c r="G100" s="297">
        <v>14800</v>
      </c>
      <c r="H100" s="297">
        <v>53475.09</v>
      </c>
      <c r="I100" s="297">
        <v>0</v>
      </c>
      <c r="J100">
        <v>966579.24</v>
      </c>
      <c r="K100">
        <v>142200.16</v>
      </c>
      <c r="L100">
        <v>0</v>
      </c>
      <c r="M100">
        <v>0</v>
      </c>
      <c r="N100" s="297">
        <v>-500</v>
      </c>
      <c r="O100" s="297">
        <v>0</v>
      </c>
      <c r="P100" s="297">
        <v>24000</v>
      </c>
      <c r="Q100" s="297">
        <v>-3938.18</v>
      </c>
      <c r="R100" s="297">
        <v>0</v>
      </c>
      <c r="S100">
        <v>0</v>
      </c>
      <c r="T100">
        <v>-392574.69</v>
      </c>
      <c r="U100">
        <v>48</v>
      </c>
      <c r="V100">
        <v>1768225.65</v>
      </c>
      <c r="W100" s="297">
        <v>888747.27</v>
      </c>
      <c r="Y100" s="297">
        <v>368.91</v>
      </c>
      <c r="AC100">
        <v>169802</v>
      </c>
      <c r="AF100">
        <v>350785.8</v>
      </c>
      <c r="AG100">
        <v>88935.54</v>
      </c>
      <c r="AM100" s="72">
        <f t="shared" si="7"/>
        <v>348974.22</v>
      </c>
      <c r="AN100" s="50">
        <f t="shared" si="8"/>
        <v>19561.82</v>
      </c>
      <c r="AO100" s="51">
        <f t="shared" si="9"/>
        <v>329412.39999999997</v>
      </c>
      <c r="AP100" s="48">
        <f t="shared" si="10"/>
        <v>889116.18</v>
      </c>
      <c r="AQ100" s="47">
        <f t="shared" si="11"/>
        <v>609523.34</v>
      </c>
      <c r="AR100" s="56">
        <f t="shared" si="12"/>
        <v>279592.84000000008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765</v>
      </c>
      <c r="E101" t="s">
        <v>2923</v>
      </c>
      <c r="F101" s="297">
        <v>450187.41</v>
      </c>
      <c r="G101" s="297">
        <v>1567</v>
      </c>
      <c r="H101" s="297">
        <v>132658.79</v>
      </c>
      <c r="J101">
        <v>423108.35</v>
      </c>
      <c r="K101">
        <v>119169.69</v>
      </c>
      <c r="N101" s="297">
        <v>1620</v>
      </c>
      <c r="Q101" s="297">
        <v>-5633.17</v>
      </c>
      <c r="T101">
        <v>-626956.30000000005</v>
      </c>
      <c r="U101">
        <v>9211.2999999999993</v>
      </c>
      <c r="V101">
        <v>1440650.38</v>
      </c>
      <c r="W101" s="297">
        <v>1317791.5900000001</v>
      </c>
      <c r="Y101" s="297">
        <v>214.85</v>
      </c>
      <c r="AA101" s="297">
        <v>1239200</v>
      </c>
      <c r="AC101">
        <v>1401753</v>
      </c>
      <c r="AF101">
        <v>368598.56</v>
      </c>
      <c r="AG101">
        <v>149271.85</v>
      </c>
      <c r="AM101" s="72">
        <f t="shared" si="7"/>
        <v>584413.19999999995</v>
      </c>
      <c r="AN101" s="50">
        <f t="shared" si="8"/>
        <v>-4013.17</v>
      </c>
      <c r="AO101" s="51">
        <f t="shared" si="9"/>
        <v>588426.37</v>
      </c>
      <c r="AP101" s="48">
        <f t="shared" si="10"/>
        <v>2557206.4400000004</v>
      </c>
      <c r="AQ101" s="47">
        <f t="shared" si="11"/>
        <v>1919623.4100000001</v>
      </c>
      <c r="AR101" s="56">
        <f t="shared" si="12"/>
        <v>637583.03000000026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766</v>
      </c>
      <c r="E102" t="s">
        <v>2894</v>
      </c>
      <c r="F102" s="297">
        <v>868503.32</v>
      </c>
      <c r="G102" s="297">
        <v>89537.25</v>
      </c>
      <c r="H102" s="297">
        <v>184311.47</v>
      </c>
      <c r="J102">
        <v>1113913.43</v>
      </c>
      <c r="K102">
        <v>542941.77</v>
      </c>
      <c r="N102" s="297">
        <v>116792.9</v>
      </c>
      <c r="Q102" s="297">
        <v>6748.38</v>
      </c>
      <c r="U102">
        <v>2261731.25</v>
      </c>
      <c r="W102" s="297">
        <v>886737.7</v>
      </c>
      <c r="Y102" s="297">
        <v>2157.89</v>
      </c>
      <c r="AA102" s="297">
        <v>865480</v>
      </c>
      <c r="AB102" s="297">
        <v>1500</v>
      </c>
      <c r="AC102">
        <v>964249</v>
      </c>
      <c r="AD102">
        <v>1610</v>
      </c>
      <c r="AE102">
        <v>1080</v>
      </c>
      <c r="AF102">
        <v>164602</v>
      </c>
      <c r="AG102">
        <v>180705.88</v>
      </c>
      <c r="AK102">
        <v>56894</v>
      </c>
      <c r="AM102" s="72">
        <f t="shared" si="7"/>
        <v>1142352.04</v>
      </c>
      <c r="AN102" s="50">
        <f t="shared" si="8"/>
        <v>123541.28</v>
      </c>
      <c r="AO102" s="51">
        <f t="shared" si="9"/>
        <v>1018810.76</v>
      </c>
      <c r="AP102" s="48">
        <f t="shared" si="10"/>
        <v>1755875.5899999999</v>
      </c>
      <c r="AQ102" s="47">
        <f t="shared" si="11"/>
        <v>1369140.88</v>
      </c>
      <c r="AR102" s="56">
        <f t="shared" si="12"/>
        <v>386734.70999999996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767</v>
      </c>
      <c r="E103" t="s">
        <v>2895</v>
      </c>
      <c r="F103" s="297">
        <v>271023.26</v>
      </c>
      <c r="G103" s="297">
        <v>0</v>
      </c>
      <c r="H103" s="297">
        <v>75783.98</v>
      </c>
      <c r="J103">
        <v>768353.5</v>
      </c>
      <c r="K103">
        <v>249410.33</v>
      </c>
      <c r="N103" s="297">
        <v>0</v>
      </c>
      <c r="Q103" s="297">
        <v>2279.08</v>
      </c>
      <c r="U103">
        <v>-1612010.96</v>
      </c>
      <c r="V103">
        <v>3137825</v>
      </c>
      <c r="W103" s="297">
        <v>585234.18999999994</v>
      </c>
      <c r="Y103" s="297">
        <v>422.46</v>
      </c>
      <c r="AA103" s="297">
        <v>1477110</v>
      </c>
      <c r="AB103" s="297">
        <v>17500</v>
      </c>
      <c r="AC103">
        <v>1649983</v>
      </c>
      <c r="AF103">
        <v>194101.17</v>
      </c>
      <c r="AG103">
        <v>154355.91</v>
      </c>
      <c r="AK103">
        <v>4901</v>
      </c>
      <c r="AM103" s="72">
        <f t="shared" si="7"/>
        <v>346807.24</v>
      </c>
      <c r="AN103" s="50">
        <f t="shared" si="8"/>
        <v>2279.08</v>
      </c>
      <c r="AO103" s="51">
        <f t="shared" si="9"/>
        <v>344528.16</v>
      </c>
      <c r="AP103" s="48">
        <f t="shared" si="10"/>
        <v>2080266.65</v>
      </c>
      <c r="AQ103" s="47">
        <f t="shared" si="11"/>
        <v>2003341.0799999998</v>
      </c>
      <c r="AR103" s="56">
        <f t="shared" si="12"/>
        <v>76925.570000000065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768</v>
      </c>
      <c r="E104" t="s">
        <v>2898</v>
      </c>
      <c r="F104" s="297">
        <v>131615.45000000001</v>
      </c>
      <c r="G104" s="297">
        <v>0</v>
      </c>
      <c r="H104" s="297">
        <v>100833.58</v>
      </c>
      <c r="J104">
        <v>614182.25</v>
      </c>
      <c r="K104">
        <v>381916.24</v>
      </c>
      <c r="N104" s="297">
        <v>0</v>
      </c>
      <c r="Q104" s="297">
        <v>5585.47</v>
      </c>
      <c r="U104">
        <v>2121877.92</v>
      </c>
      <c r="W104" s="297">
        <v>846463.18</v>
      </c>
      <c r="Y104" s="297">
        <v>206.55</v>
      </c>
      <c r="AA104" s="297">
        <v>1142460</v>
      </c>
      <c r="AB104" s="297">
        <v>12000</v>
      </c>
      <c r="AC104">
        <v>1242548</v>
      </c>
      <c r="AF104">
        <v>224222</v>
      </c>
      <c r="AG104">
        <v>1155704.94</v>
      </c>
      <c r="AK104">
        <v>21862.34</v>
      </c>
      <c r="AM104" s="72">
        <f t="shared" si="7"/>
        <v>232449.03000000003</v>
      </c>
      <c r="AN104" s="50">
        <f t="shared" si="8"/>
        <v>5585.47</v>
      </c>
      <c r="AO104" s="51">
        <f t="shared" si="9"/>
        <v>226863.56000000003</v>
      </c>
      <c r="AP104" s="48">
        <f t="shared" si="10"/>
        <v>2001129.73</v>
      </c>
      <c r="AQ104" s="47">
        <f t="shared" si="11"/>
        <v>2644337.2799999998</v>
      </c>
      <c r="AR104" s="56">
        <f t="shared" si="12"/>
        <v>-643207.54999999981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769</v>
      </c>
      <c r="E105" t="s">
        <v>2899</v>
      </c>
      <c r="F105" s="297">
        <v>207177.06</v>
      </c>
      <c r="G105" s="297">
        <v>0</v>
      </c>
      <c r="H105" s="297">
        <v>68515.23</v>
      </c>
      <c r="J105">
        <v>359387.33</v>
      </c>
      <c r="K105">
        <v>255124.97</v>
      </c>
      <c r="N105" s="297">
        <v>-70000</v>
      </c>
      <c r="Q105" s="297">
        <v>4577.1400000000003</v>
      </c>
      <c r="U105">
        <v>-966026.35</v>
      </c>
      <c r="V105">
        <v>2219622</v>
      </c>
      <c r="W105" s="297">
        <v>736377.66</v>
      </c>
      <c r="Y105" s="297">
        <v>590.91</v>
      </c>
      <c r="AA105" s="297">
        <v>927020</v>
      </c>
      <c r="AB105" s="297">
        <v>35340</v>
      </c>
      <c r="AC105">
        <v>1027984</v>
      </c>
      <c r="AD105">
        <v>800</v>
      </c>
      <c r="AE105">
        <v>1552</v>
      </c>
      <c r="AF105">
        <v>543650.13</v>
      </c>
      <c r="AG105">
        <v>148328.97</v>
      </c>
      <c r="AK105">
        <v>56805.52</v>
      </c>
      <c r="AM105" s="72">
        <f t="shared" si="7"/>
        <v>275692.28999999998</v>
      </c>
      <c r="AN105" s="50">
        <f t="shared" si="8"/>
        <v>-65422.86</v>
      </c>
      <c r="AO105" s="51">
        <f t="shared" si="9"/>
        <v>341115.14999999997</v>
      </c>
      <c r="AP105" s="48">
        <f t="shared" si="10"/>
        <v>1699328.57</v>
      </c>
      <c r="AQ105" s="47">
        <f t="shared" si="11"/>
        <v>1779120.6199999999</v>
      </c>
      <c r="AR105" s="56">
        <f t="shared" si="12"/>
        <v>-79792.049999999814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770</v>
      </c>
      <c r="E106" t="s">
        <v>2901</v>
      </c>
      <c r="F106" s="297">
        <v>312050.07</v>
      </c>
      <c r="G106" s="297">
        <v>0</v>
      </c>
      <c r="H106" s="297">
        <v>174930.05</v>
      </c>
      <c r="J106">
        <v>739616.56</v>
      </c>
      <c r="K106">
        <v>122319.18</v>
      </c>
      <c r="N106" s="297">
        <v>0</v>
      </c>
      <c r="Q106" s="297">
        <v>-9039.56</v>
      </c>
      <c r="S106">
        <v>2000</v>
      </c>
      <c r="U106">
        <v>1315472.5900000001</v>
      </c>
      <c r="W106" s="297">
        <v>924913.2</v>
      </c>
      <c r="Y106" s="297">
        <v>650.02</v>
      </c>
      <c r="AA106" s="297">
        <v>798660</v>
      </c>
      <c r="AB106" s="297">
        <v>40000</v>
      </c>
      <c r="AC106">
        <v>1144230.92</v>
      </c>
      <c r="AD106">
        <v>696</v>
      </c>
      <c r="AE106">
        <v>4826</v>
      </c>
      <c r="AF106">
        <v>133690.22</v>
      </c>
      <c r="AG106">
        <v>165511.25</v>
      </c>
      <c r="AK106">
        <v>29221.5</v>
      </c>
      <c r="AM106" s="72">
        <f t="shared" si="7"/>
        <v>486980.12</v>
      </c>
      <c r="AN106" s="50">
        <f t="shared" si="8"/>
        <v>-9039.56</v>
      </c>
      <c r="AO106" s="51">
        <f t="shared" si="9"/>
        <v>496019.68</v>
      </c>
      <c r="AP106" s="48">
        <f t="shared" si="10"/>
        <v>1764223.22</v>
      </c>
      <c r="AQ106" s="47">
        <f t="shared" si="11"/>
        <v>1478175.89</v>
      </c>
      <c r="AR106" s="56">
        <f t="shared" si="12"/>
        <v>286047.33000000007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771</v>
      </c>
      <c r="E107" t="s">
        <v>2903</v>
      </c>
      <c r="F107" s="297">
        <v>1098581.3</v>
      </c>
      <c r="G107" s="297">
        <v>0</v>
      </c>
      <c r="H107" s="297">
        <v>122092.16</v>
      </c>
      <c r="J107">
        <v>839744.94</v>
      </c>
      <c r="K107">
        <v>1086077.69</v>
      </c>
      <c r="Q107" s="297">
        <v>45.8</v>
      </c>
      <c r="U107">
        <v>-1641295.55</v>
      </c>
      <c r="V107">
        <v>4303318.3099999996</v>
      </c>
      <c r="W107" s="297">
        <v>1138947.45</v>
      </c>
      <c r="X107" s="297">
        <v>219645</v>
      </c>
      <c r="Y107" s="297">
        <v>1018.58</v>
      </c>
      <c r="AA107" s="297">
        <v>1609953.6</v>
      </c>
      <c r="AC107">
        <v>1665953.6</v>
      </c>
      <c r="AF107">
        <v>403414.64</v>
      </c>
      <c r="AG107">
        <v>100043.53</v>
      </c>
      <c r="AH107">
        <v>21000</v>
      </c>
      <c r="AM107" s="72">
        <f t="shared" si="7"/>
        <v>1220673.46</v>
      </c>
      <c r="AN107" s="50">
        <f t="shared" si="8"/>
        <v>45.8</v>
      </c>
      <c r="AO107" s="51">
        <f t="shared" si="9"/>
        <v>1220627.6599999999</v>
      </c>
      <c r="AP107" s="48">
        <f t="shared" si="10"/>
        <v>2969564.63</v>
      </c>
      <c r="AQ107" s="47">
        <f t="shared" si="11"/>
        <v>2190411.77</v>
      </c>
      <c r="AR107" s="56">
        <f t="shared" si="12"/>
        <v>779152.85999999987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772</v>
      </c>
      <c r="E108" t="s">
        <v>2904</v>
      </c>
      <c r="F108" s="297">
        <v>389598.49</v>
      </c>
      <c r="G108" s="297">
        <v>0</v>
      </c>
      <c r="H108" s="297">
        <v>58973.77</v>
      </c>
      <c r="J108">
        <v>440823.51</v>
      </c>
      <c r="K108">
        <v>231239.43</v>
      </c>
      <c r="N108" s="297">
        <v>0</v>
      </c>
      <c r="Q108" s="297">
        <v>149.9</v>
      </c>
      <c r="U108">
        <v>-1224278.8500000001</v>
      </c>
      <c r="V108">
        <v>2346487</v>
      </c>
      <c r="W108" s="297">
        <v>544334.39</v>
      </c>
      <c r="Y108" s="297">
        <v>589.03</v>
      </c>
      <c r="AA108" s="297">
        <v>1032348</v>
      </c>
      <c r="AC108">
        <v>1093148</v>
      </c>
      <c r="AD108">
        <v>1500</v>
      </c>
      <c r="AF108">
        <v>204620.66</v>
      </c>
      <c r="AG108">
        <v>125881.61</v>
      </c>
      <c r="AM108" s="72">
        <f t="shared" si="7"/>
        <v>448572.26</v>
      </c>
      <c r="AN108" s="50">
        <f t="shared" si="8"/>
        <v>149.9</v>
      </c>
      <c r="AO108" s="51">
        <f t="shared" si="9"/>
        <v>448422.36</v>
      </c>
      <c r="AP108" s="48">
        <f t="shared" si="10"/>
        <v>1577271.42</v>
      </c>
      <c r="AQ108" s="47">
        <f t="shared" si="11"/>
        <v>1425150.27</v>
      </c>
      <c r="AR108" s="56">
        <f t="shared" si="12"/>
        <v>152121.14999999991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773</v>
      </c>
      <c r="E109" t="s">
        <v>2905</v>
      </c>
      <c r="F109" s="297">
        <v>885738.69</v>
      </c>
      <c r="G109" s="297">
        <v>0</v>
      </c>
      <c r="H109" s="297">
        <v>75242.61</v>
      </c>
      <c r="J109">
        <v>724406.09</v>
      </c>
      <c r="K109">
        <v>324975.09999999998</v>
      </c>
      <c r="N109" s="297">
        <v>0</v>
      </c>
      <c r="Q109" s="297">
        <v>28.04</v>
      </c>
      <c r="U109">
        <v>-243953.84</v>
      </c>
      <c r="V109">
        <v>2125037.4300000002</v>
      </c>
      <c r="W109" s="297">
        <v>1054534.55</v>
      </c>
      <c r="Y109" s="297">
        <v>818.33</v>
      </c>
      <c r="AA109" s="297">
        <v>1531460</v>
      </c>
      <c r="AB109" s="297">
        <v>8400</v>
      </c>
      <c r="AC109">
        <v>1592260</v>
      </c>
      <c r="AE109">
        <v>520</v>
      </c>
      <c r="AF109">
        <v>494131.44</v>
      </c>
      <c r="AG109">
        <v>127788.01</v>
      </c>
      <c r="AH109">
        <v>21000</v>
      </c>
      <c r="AM109" s="72">
        <f t="shared" si="7"/>
        <v>960981.29999999993</v>
      </c>
      <c r="AN109" s="50">
        <f t="shared" si="8"/>
        <v>28.04</v>
      </c>
      <c r="AO109" s="51">
        <f t="shared" si="9"/>
        <v>960953.25999999989</v>
      </c>
      <c r="AP109" s="48">
        <f t="shared" si="10"/>
        <v>2595212.88</v>
      </c>
      <c r="AQ109" s="47">
        <f t="shared" si="11"/>
        <v>2235699.4499999997</v>
      </c>
      <c r="AR109" s="56">
        <f t="shared" si="12"/>
        <v>359513.43000000017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774</v>
      </c>
      <c r="E110" t="s">
        <v>2906</v>
      </c>
      <c r="F110" s="297">
        <v>710187.95</v>
      </c>
      <c r="G110" s="297">
        <v>0</v>
      </c>
      <c r="H110" s="297">
        <v>61403.85</v>
      </c>
      <c r="J110">
        <v>2776700.99</v>
      </c>
      <c r="K110">
        <v>583746.65</v>
      </c>
      <c r="N110" s="297">
        <v>0</v>
      </c>
      <c r="P110" s="297">
        <v>12000</v>
      </c>
      <c r="Q110" s="297">
        <v>795.49</v>
      </c>
      <c r="U110">
        <v>2963666.5</v>
      </c>
      <c r="V110">
        <v>1196485.3400000001</v>
      </c>
      <c r="W110" s="297">
        <v>898130.44</v>
      </c>
      <c r="Y110" s="297">
        <v>1018.49</v>
      </c>
      <c r="AA110" s="297">
        <v>1236184</v>
      </c>
      <c r="AB110" s="297">
        <v>97775</v>
      </c>
      <c r="AC110">
        <v>1391340</v>
      </c>
      <c r="AD110">
        <v>1500</v>
      </c>
      <c r="AF110">
        <v>432367.24</v>
      </c>
      <c r="AG110">
        <v>195879.67999999999</v>
      </c>
      <c r="AH110">
        <v>31500</v>
      </c>
      <c r="AK110">
        <v>500</v>
      </c>
      <c r="AM110" s="72">
        <f t="shared" si="7"/>
        <v>771591.79999999993</v>
      </c>
      <c r="AN110" s="50">
        <f t="shared" si="8"/>
        <v>12795.49</v>
      </c>
      <c r="AO110" s="51">
        <f t="shared" si="9"/>
        <v>758796.30999999994</v>
      </c>
      <c r="AP110" s="48">
        <f t="shared" si="10"/>
        <v>2233107.9299999997</v>
      </c>
      <c r="AQ110" s="47">
        <f t="shared" si="11"/>
        <v>2053086.92</v>
      </c>
      <c r="AR110" s="56">
        <f t="shared" si="12"/>
        <v>180021.00999999978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775</v>
      </c>
      <c r="E111" t="s">
        <v>2924</v>
      </c>
      <c r="F111" s="297">
        <v>368137.64</v>
      </c>
      <c r="G111" s="297">
        <v>0</v>
      </c>
      <c r="H111" s="297">
        <v>49792.82</v>
      </c>
      <c r="J111">
        <v>302701.08</v>
      </c>
      <c r="K111">
        <v>232830.67</v>
      </c>
      <c r="Q111" s="297">
        <v>0</v>
      </c>
      <c r="U111">
        <v>-207407.87</v>
      </c>
      <c r="V111">
        <v>1169693.49</v>
      </c>
      <c r="W111" s="297">
        <v>637557.93000000005</v>
      </c>
      <c r="Y111" s="297">
        <v>575.33000000000004</v>
      </c>
      <c r="AA111" s="297">
        <v>527656</v>
      </c>
      <c r="AC111">
        <v>726266</v>
      </c>
      <c r="AF111">
        <v>159930.35</v>
      </c>
      <c r="AG111">
        <v>135844.64000000001</v>
      </c>
      <c r="AH111">
        <v>7500</v>
      </c>
      <c r="AK111">
        <v>500</v>
      </c>
      <c r="AM111" s="72">
        <f t="shared" si="7"/>
        <v>417930.46</v>
      </c>
      <c r="AN111" s="50">
        <f t="shared" si="8"/>
        <v>0</v>
      </c>
      <c r="AO111" s="51">
        <f t="shared" si="9"/>
        <v>417930.46</v>
      </c>
      <c r="AP111" s="48">
        <f t="shared" si="10"/>
        <v>1165789.26</v>
      </c>
      <c r="AQ111" s="47">
        <f t="shared" si="11"/>
        <v>1030040.99</v>
      </c>
      <c r="AR111" s="56">
        <f t="shared" si="12"/>
        <v>135748.27000000002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776</v>
      </c>
      <c r="E112" t="s">
        <v>2907</v>
      </c>
      <c r="F112" s="297">
        <v>986300.89</v>
      </c>
      <c r="G112" s="297">
        <v>18397.55</v>
      </c>
      <c r="H112" s="297">
        <v>51587.31</v>
      </c>
      <c r="J112">
        <v>1352491.43</v>
      </c>
      <c r="K112">
        <v>1112020.21</v>
      </c>
      <c r="N112" s="297">
        <v>0</v>
      </c>
      <c r="P112" s="297">
        <v>281050</v>
      </c>
      <c r="Q112" s="297">
        <v>42.06</v>
      </c>
      <c r="U112">
        <v>2500678.94</v>
      </c>
      <c r="V112">
        <v>620039.24</v>
      </c>
      <c r="W112" s="297">
        <v>1462222.3</v>
      </c>
      <c r="Y112" s="297">
        <v>589.91</v>
      </c>
      <c r="Z112" s="297">
        <v>430</v>
      </c>
      <c r="AA112" s="297">
        <v>1937009.6</v>
      </c>
      <c r="AB112" s="297">
        <v>680991</v>
      </c>
      <c r="AC112">
        <v>2199937.6</v>
      </c>
      <c r="AD112">
        <v>1072</v>
      </c>
      <c r="AF112">
        <v>541207.61</v>
      </c>
      <c r="AG112">
        <v>346283.96</v>
      </c>
      <c r="AJ112">
        <v>5</v>
      </c>
      <c r="AK112">
        <v>106176.49</v>
      </c>
      <c r="AM112" s="72">
        <f t="shared" si="7"/>
        <v>1056285.75</v>
      </c>
      <c r="AN112" s="50">
        <f t="shared" si="8"/>
        <v>281092.06</v>
      </c>
      <c r="AO112" s="51">
        <f t="shared" si="9"/>
        <v>775193.69</v>
      </c>
      <c r="AP112" s="48">
        <f t="shared" si="10"/>
        <v>4081242.81</v>
      </c>
      <c r="AQ112" s="47">
        <f t="shared" si="11"/>
        <v>3194682.66</v>
      </c>
      <c r="AR112" s="56">
        <f t="shared" si="12"/>
        <v>886560.14999999991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777</v>
      </c>
      <c r="E113" t="s">
        <v>2908</v>
      </c>
      <c r="F113" s="297">
        <v>1153084.45</v>
      </c>
      <c r="G113" s="297">
        <v>0</v>
      </c>
      <c r="H113" s="297">
        <v>57846.74</v>
      </c>
      <c r="J113">
        <v>1386614.38</v>
      </c>
      <c r="K113">
        <v>65212.62</v>
      </c>
      <c r="N113" s="297">
        <v>-387800</v>
      </c>
      <c r="P113" s="297">
        <v>648255</v>
      </c>
      <c r="Q113" s="297">
        <v>-7370</v>
      </c>
      <c r="U113">
        <v>-962709.08</v>
      </c>
      <c r="V113">
        <v>3271774.09</v>
      </c>
      <c r="W113" s="297">
        <v>2041814.59</v>
      </c>
      <c r="X113" s="297">
        <v>9400</v>
      </c>
      <c r="Y113" s="297">
        <v>1702.66</v>
      </c>
      <c r="AC113">
        <v>454423</v>
      </c>
      <c r="AE113">
        <v>1248</v>
      </c>
      <c r="AF113">
        <v>292435.05</v>
      </c>
      <c r="AG113">
        <v>135363.01999999999</v>
      </c>
      <c r="AM113" s="72">
        <f t="shared" si="7"/>
        <v>1210931.19</v>
      </c>
      <c r="AN113" s="50">
        <f t="shared" si="8"/>
        <v>253085</v>
      </c>
      <c r="AO113" s="51">
        <f t="shared" si="9"/>
        <v>957846.19</v>
      </c>
      <c r="AP113" s="48">
        <f t="shared" si="10"/>
        <v>2052917.25</v>
      </c>
      <c r="AQ113" s="47">
        <f t="shared" si="11"/>
        <v>883469.07000000007</v>
      </c>
      <c r="AR113" s="56">
        <f t="shared" si="12"/>
        <v>1169448.18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778</v>
      </c>
      <c r="E114" t="s">
        <v>2909</v>
      </c>
      <c r="F114" s="297">
        <v>330551.53000000003</v>
      </c>
      <c r="G114" s="297">
        <v>12800</v>
      </c>
      <c r="H114" s="297">
        <v>74444</v>
      </c>
      <c r="J114">
        <v>698350.46</v>
      </c>
      <c r="K114">
        <v>481866.19</v>
      </c>
      <c r="N114" s="297">
        <v>-22880</v>
      </c>
      <c r="P114" s="297">
        <v>81800</v>
      </c>
      <c r="Q114" s="297">
        <v>-10534</v>
      </c>
      <c r="U114">
        <v>938883.77</v>
      </c>
      <c r="V114">
        <v>1131001.29</v>
      </c>
      <c r="W114" s="297">
        <v>760468.01</v>
      </c>
      <c r="Y114" s="297">
        <v>809.47</v>
      </c>
      <c r="AA114" s="297">
        <v>614800</v>
      </c>
      <c r="AC114">
        <v>979397</v>
      </c>
      <c r="AE114">
        <v>4188</v>
      </c>
      <c r="AF114">
        <v>260603.94</v>
      </c>
      <c r="AG114">
        <v>78684.72</v>
      </c>
      <c r="AH114">
        <v>50000</v>
      </c>
      <c r="AJ114">
        <v>-300</v>
      </c>
      <c r="AK114">
        <v>1566.7</v>
      </c>
      <c r="AM114" s="72">
        <f t="shared" si="7"/>
        <v>417795.53</v>
      </c>
      <c r="AN114" s="50">
        <f t="shared" si="8"/>
        <v>48386</v>
      </c>
      <c r="AO114" s="51">
        <f t="shared" si="9"/>
        <v>369409.53</v>
      </c>
      <c r="AP114" s="48">
        <f t="shared" si="10"/>
        <v>1376077.48</v>
      </c>
      <c r="AQ114" s="47">
        <f t="shared" si="11"/>
        <v>1374140.3599999999</v>
      </c>
      <c r="AR114" s="56">
        <f t="shared" si="12"/>
        <v>1937.1200000001118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779</v>
      </c>
      <c r="E115" t="s">
        <v>2910</v>
      </c>
      <c r="F115" s="297">
        <v>835450.14</v>
      </c>
      <c r="G115" s="297">
        <v>0</v>
      </c>
      <c r="H115" s="297">
        <v>33061.15</v>
      </c>
      <c r="J115">
        <v>727281.55</v>
      </c>
      <c r="K115">
        <v>1063076</v>
      </c>
      <c r="N115" s="297">
        <v>0</v>
      </c>
      <c r="P115" s="297">
        <v>352600</v>
      </c>
      <c r="Q115" s="297">
        <v>-807.5</v>
      </c>
      <c r="S115">
        <v>479000</v>
      </c>
      <c r="U115">
        <v>457047.07</v>
      </c>
      <c r="V115">
        <v>1731639.01</v>
      </c>
      <c r="W115" s="297">
        <v>1349547.1</v>
      </c>
      <c r="Y115" s="297">
        <v>601.36</v>
      </c>
      <c r="Z115" s="297">
        <v>580</v>
      </c>
      <c r="AA115" s="297">
        <v>1247200</v>
      </c>
      <c r="AC115">
        <v>1585905</v>
      </c>
      <c r="AE115">
        <v>8381</v>
      </c>
      <c r="AF115">
        <v>418183.83</v>
      </c>
      <c r="AG115">
        <v>284333.37</v>
      </c>
      <c r="AM115" s="72">
        <f t="shared" si="7"/>
        <v>868511.29</v>
      </c>
      <c r="AN115" s="50">
        <f t="shared" si="8"/>
        <v>351792.5</v>
      </c>
      <c r="AO115" s="51">
        <f t="shared" si="9"/>
        <v>516718.79000000004</v>
      </c>
      <c r="AP115" s="48">
        <f t="shared" si="10"/>
        <v>2597928.46</v>
      </c>
      <c r="AQ115" s="47">
        <f t="shared" si="11"/>
        <v>2296803.2000000002</v>
      </c>
      <c r="AR115" s="56">
        <f t="shared" si="12"/>
        <v>301125.25999999978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780</v>
      </c>
      <c r="E116" t="s">
        <v>2911</v>
      </c>
      <c r="F116" s="297">
        <v>392667.28</v>
      </c>
      <c r="G116" s="297">
        <v>19000</v>
      </c>
      <c r="H116" s="297">
        <v>4356.6099999999997</v>
      </c>
      <c r="J116">
        <v>407851.68</v>
      </c>
      <c r="K116">
        <v>261342.27</v>
      </c>
      <c r="N116" s="297">
        <v>0</v>
      </c>
      <c r="U116">
        <v>-1177744.47</v>
      </c>
      <c r="V116">
        <v>2359915.73</v>
      </c>
      <c r="W116" s="297">
        <v>519133</v>
      </c>
      <c r="Y116" s="297">
        <v>491.56</v>
      </c>
      <c r="Z116" s="297">
        <v>20</v>
      </c>
      <c r="AA116" s="297">
        <v>65930</v>
      </c>
      <c r="AC116">
        <v>88778</v>
      </c>
      <c r="AD116">
        <v>1116</v>
      </c>
      <c r="AE116">
        <v>2084</v>
      </c>
      <c r="AF116">
        <v>162586.54999999999</v>
      </c>
      <c r="AG116">
        <v>149337.43</v>
      </c>
      <c r="AH116">
        <v>50000</v>
      </c>
      <c r="AJ116">
        <v>1</v>
      </c>
      <c r="AM116" s="72">
        <f t="shared" si="7"/>
        <v>416023.89</v>
      </c>
      <c r="AN116" s="50">
        <f t="shared" si="8"/>
        <v>0</v>
      </c>
      <c r="AO116" s="51">
        <f t="shared" si="9"/>
        <v>416023.89</v>
      </c>
      <c r="AP116" s="48">
        <f t="shared" si="10"/>
        <v>585574.56000000006</v>
      </c>
      <c r="AQ116" s="47">
        <f t="shared" si="11"/>
        <v>453902.98</v>
      </c>
      <c r="AR116" s="56">
        <f t="shared" si="12"/>
        <v>131671.58000000007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781</v>
      </c>
      <c r="E117" t="s">
        <v>2912</v>
      </c>
      <c r="F117" s="297">
        <v>1177125.71</v>
      </c>
      <c r="G117" s="297">
        <v>45626.67</v>
      </c>
      <c r="H117" s="297">
        <v>73385.41</v>
      </c>
      <c r="J117">
        <v>395163.2</v>
      </c>
      <c r="K117">
        <v>519243.73</v>
      </c>
      <c r="P117" s="297">
        <v>418267.25</v>
      </c>
      <c r="Q117" s="297">
        <v>370.98</v>
      </c>
      <c r="U117">
        <v>91728.81</v>
      </c>
      <c r="V117">
        <v>1221990.08</v>
      </c>
      <c r="W117" s="297">
        <v>1672937.2</v>
      </c>
      <c r="X117" s="297">
        <v>188656.5</v>
      </c>
      <c r="Y117" s="297">
        <v>1341.72</v>
      </c>
      <c r="Z117" s="297">
        <v>440</v>
      </c>
      <c r="AA117" s="297">
        <v>1237600</v>
      </c>
      <c r="AB117" s="297">
        <v>644377</v>
      </c>
      <c r="AC117">
        <v>1590619</v>
      </c>
      <c r="AE117">
        <v>3172</v>
      </c>
      <c r="AF117">
        <v>830981.37</v>
      </c>
      <c r="AG117">
        <v>61532.45</v>
      </c>
      <c r="AM117" s="72">
        <f t="shared" si="7"/>
        <v>1296137.7899999998</v>
      </c>
      <c r="AN117" s="50">
        <f t="shared" si="8"/>
        <v>418638.23</v>
      </c>
      <c r="AO117" s="51">
        <f t="shared" si="9"/>
        <v>877499.55999999982</v>
      </c>
      <c r="AP117" s="48">
        <f t="shared" si="10"/>
        <v>3745352.42</v>
      </c>
      <c r="AQ117" s="47">
        <f t="shared" si="11"/>
        <v>2486304.8200000003</v>
      </c>
      <c r="AR117" s="56">
        <f t="shared" si="12"/>
        <v>1259047.5999999996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782</v>
      </c>
      <c r="E118" t="s">
        <v>2913</v>
      </c>
      <c r="F118" s="297">
        <v>1141556.3899999999</v>
      </c>
      <c r="G118" s="297">
        <v>0</v>
      </c>
      <c r="H118" s="297">
        <v>184810.81</v>
      </c>
      <c r="J118">
        <v>737584.76</v>
      </c>
      <c r="K118">
        <v>62671.13</v>
      </c>
      <c r="N118" s="297">
        <v>0</v>
      </c>
      <c r="O118" s="297">
        <v>14600</v>
      </c>
      <c r="P118" s="297">
        <v>142417</v>
      </c>
      <c r="Q118" s="297">
        <v>5671</v>
      </c>
      <c r="S118">
        <v>110284</v>
      </c>
      <c r="U118">
        <v>97645.05</v>
      </c>
      <c r="V118">
        <v>1488507.55</v>
      </c>
      <c r="W118" s="297">
        <v>797881.81</v>
      </c>
      <c r="Y118" s="297">
        <v>1086.25</v>
      </c>
      <c r="AA118" s="297">
        <v>856862.1</v>
      </c>
      <c r="AB118" s="297">
        <v>21000</v>
      </c>
      <c r="AC118">
        <v>973662.1</v>
      </c>
      <c r="AF118">
        <v>126494.52</v>
      </c>
      <c r="AG118">
        <v>73285.070000000007</v>
      </c>
      <c r="AM118" s="72">
        <f t="shared" si="7"/>
        <v>1326367.2</v>
      </c>
      <c r="AN118" s="50">
        <f t="shared" si="8"/>
        <v>162688</v>
      </c>
      <c r="AO118" s="51">
        <f t="shared" si="9"/>
        <v>1163679.2</v>
      </c>
      <c r="AP118" s="48">
        <f t="shared" si="10"/>
        <v>1676830.1600000001</v>
      </c>
      <c r="AQ118" s="47">
        <f t="shared" si="11"/>
        <v>1173441.69</v>
      </c>
      <c r="AR118" s="56">
        <f t="shared" si="12"/>
        <v>503388.4700000002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783</v>
      </c>
      <c r="E119" t="s">
        <v>2914</v>
      </c>
      <c r="F119" s="297">
        <v>1253939.5900000001</v>
      </c>
      <c r="G119" s="297">
        <v>0</v>
      </c>
      <c r="H119" s="297">
        <v>148399.29999999999</v>
      </c>
      <c r="J119">
        <v>565665.93000000005</v>
      </c>
      <c r="K119">
        <v>89186.69</v>
      </c>
      <c r="N119" s="297">
        <v>0</v>
      </c>
      <c r="Q119" s="297">
        <v>7049.63</v>
      </c>
      <c r="S119">
        <v>83800</v>
      </c>
      <c r="U119">
        <v>1782923.71</v>
      </c>
      <c r="W119" s="297">
        <v>858224.71</v>
      </c>
      <c r="Y119" s="297">
        <v>1395.13</v>
      </c>
      <c r="Z119" s="297">
        <v>200</v>
      </c>
      <c r="AA119" s="297">
        <v>1353380</v>
      </c>
      <c r="AB119" s="297">
        <v>42000</v>
      </c>
      <c r="AC119">
        <v>1556670</v>
      </c>
      <c r="AD119">
        <v>864</v>
      </c>
      <c r="AF119">
        <v>158319.48000000001</v>
      </c>
      <c r="AG119">
        <v>62828.19</v>
      </c>
      <c r="AM119" s="72">
        <f t="shared" si="7"/>
        <v>1402338.8900000001</v>
      </c>
      <c r="AN119" s="50">
        <f t="shared" si="8"/>
        <v>7049.63</v>
      </c>
      <c r="AO119" s="51">
        <f t="shared" si="9"/>
        <v>1395289.2600000002</v>
      </c>
      <c r="AP119" s="48">
        <f t="shared" si="10"/>
        <v>2255199.84</v>
      </c>
      <c r="AQ119" s="47">
        <f t="shared" si="11"/>
        <v>1778681.67</v>
      </c>
      <c r="AR119" s="56">
        <f t="shared" si="12"/>
        <v>476518.16999999993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784</v>
      </c>
      <c r="E120" t="s">
        <v>2915</v>
      </c>
      <c r="F120" s="297">
        <v>1121242.03</v>
      </c>
      <c r="G120" s="297">
        <v>0</v>
      </c>
      <c r="H120" s="297">
        <v>21903.38</v>
      </c>
      <c r="J120">
        <v>467529.63</v>
      </c>
      <c r="K120">
        <v>74974.3</v>
      </c>
      <c r="N120" s="297">
        <v>0</v>
      </c>
      <c r="O120" s="297">
        <v>14600</v>
      </c>
      <c r="P120" s="297">
        <v>12000</v>
      </c>
      <c r="Q120" s="297">
        <v>6340.4</v>
      </c>
      <c r="S120">
        <v>183632.8</v>
      </c>
      <c r="U120">
        <v>-444276.04</v>
      </c>
      <c r="V120">
        <v>1693308.65</v>
      </c>
      <c r="W120" s="297">
        <v>780056.25</v>
      </c>
      <c r="Y120" s="297">
        <v>1091.8800000000001</v>
      </c>
      <c r="Z120" s="297">
        <v>8000</v>
      </c>
      <c r="AA120" s="297">
        <v>1313628.6000000001</v>
      </c>
      <c r="AB120" s="297">
        <v>42000</v>
      </c>
      <c r="AC120">
        <v>1430428.6</v>
      </c>
      <c r="AF120">
        <v>143823.53</v>
      </c>
      <c r="AG120">
        <v>54629.13</v>
      </c>
      <c r="AK120">
        <v>38840</v>
      </c>
      <c r="AM120" s="72">
        <f t="shared" si="7"/>
        <v>1143145.4099999999</v>
      </c>
      <c r="AN120" s="50">
        <f t="shared" si="8"/>
        <v>32940.400000000001</v>
      </c>
      <c r="AO120" s="51">
        <f t="shared" si="9"/>
        <v>1110205.01</v>
      </c>
      <c r="AP120" s="48">
        <f t="shared" si="10"/>
        <v>2144776.73</v>
      </c>
      <c r="AQ120" s="47">
        <f t="shared" si="11"/>
        <v>1667721.26</v>
      </c>
      <c r="AR120" s="56">
        <f t="shared" si="12"/>
        <v>477055.47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785</v>
      </c>
      <c r="E121" t="s">
        <v>2916</v>
      </c>
      <c r="F121" s="297">
        <v>1144610.26</v>
      </c>
      <c r="G121" s="297">
        <v>0</v>
      </c>
      <c r="H121" s="297">
        <v>336370.67</v>
      </c>
      <c r="J121">
        <v>754179.31</v>
      </c>
      <c r="K121">
        <v>221475.46</v>
      </c>
      <c r="N121" s="297">
        <v>0</v>
      </c>
      <c r="O121" s="297">
        <v>21700</v>
      </c>
      <c r="P121" s="297">
        <v>51444</v>
      </c>
      <c r="Q121" s="297">
        <v>200</v>
      </c>
      <c r="S121">
        <v>249943</v>
      </c>
      <c r="U121">
        <v>-170738.79</v>
      </c>
      <c r="V121">
        <v>2084116.46</v>
      </c>
      <c r="W121" s="297">
        <v>1031399.97</v>
      </c>
      <c r="Y121" s="297">
        <v>1078.9100000000001</v>
      </c>
      <c r="Z121" s="297">
        <v>150</v>
      </c>
      <c r="AA121" s="297">
        <v>1396128.6</v>
      </c>
      <c r="AB121" s="297">
        <v>112000</v>
      </c>
      <c r="AC121">
        <v>1806918.6</v>
      </c>
      <c r="AD121">
        <v>1600</v>
      </c>
      <c r="AE121">
        <v>4530</v>
      </c>
      <c r="AF121">
        <v>138931.29</v>
      </c>
      <c r="AG121">
        <v>103196.56</v>
      </c>
      <c r="AK121">
        <v>62610</v>
      </c>
      <c r="AM121" s="72">
        <f t="shared" si="7"/>
        <v>1480980.93</v>
      </c>
      <c r="AN121" s="50">
        <f t="shared" si="8"/>
        <v>73344</v>
      </c>
      <c r="AO121" s="51">
        <f t="shared" si="9"/>
        <v>1407636.93</v>
      </c>
      <c r="AP121" s="48">
        <f t="shared" si="10"/>
        <v>2540757.48</v>
      </c>
      <c r="AQ121" s="47">
        <f t="shared" si="11"/>
        <v>2117786.4500000002</v>
      </c>
      <c r="AR121" s="56">
        <f t="shared" si="12"/>
        <v>422971.0299999998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786</v>
      </c>
      <c r="E122" t="s">
        <v>2917</v>
      </c>
      <c r="F122" s="297">
        <v>587018.39</v>
      </c>
      <c r="G122" s="297">
        <v>0</v>
      </c>
      <c r="H122" s="297">
        <v>125951.59</v>
      </c>
      <c r="J122">
        <v>289866.07</v>
      </c>
      <c r="K122">
        <v>97327.22</v>
      </c>
      <c r="N122" s="297">
        <v>0</v>
      </c>
      <c r="O122" s="297">
        <v>14000</v>
      </c>
      <c r="P122" s="297">
        <v>1800</v>
      </c>
      <c r="Q122" s="297">
        <v>2449</v>
      </c>
      <c r="S122">
        <v>81000</v>
      </c>
      <c r="U122">
        <v>489779.21</v>
      </c>
      <c r="V122">
        <v>345503.07</v>
      </c>
      <c r="W122" s="297">
        <v>757580.4</v>
      </c>
      <c r="Y122" s="297">
        <v>536.25</v>
      </c>
      <c r="Z122" s="297">
        <v>50</v>
      </c>
      <c r="AA122" s="297">
        <v>510993.1</v>
      </c>
      <c r="AB122" s="297">
        <v>10500</v>
      </c>
      <c r="AC122">
        <v>769608.76</v>
      </c>
      <c r="AD122">
        <v>1096</v>
      </c>
      <c r="AE122">
        <v>2700</v>
      </c>
      <c r="AF122">
        <v>166739.64000000001</v>
      </c>
      <c r="AG122">
        <v>34030.36</v>
      </c>
      <c r="AK122">
        <v>4045</v>
      </c>
      <c r="AM122" s="72">
        <f t="shared" si="7"/>
        <v>712969.98</v>
      </c>
      <c r="AN122" s="50">
        <f t="shared" si="8"/>
        <v>18249</v>
      </c>
      <c r="AO122" s="51">
        <f t="shared" si="9"/>
        <v>694720.98</v>
      </c>
      <c r="AP122" s="48">
        <f t="shared" si="10"/>
        <v>1279659.75</v>
      </c>
      <c r="AQ122" s="47">
        <f t="shared" si="11"/>
        <v>978219.76</v>
      </c>
      <c r="AR122" s="56">
        <f t="shared" si="12"/>
        <v>301439.99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787</v>
      </c>
      <c r="E123" t="s">
        <v>2925</v>
      </c>
      <c r="F123" s="297">
        <v>838863.32</v>
      </c>
      <c r="G123" s="297">
        <v>0</v>
      </c>
      <c r="H123" s="297">
        <v>133109.28</v>
      </c>
      <c r="J123">
        <v>437527.17</v>
      </c>
      <c r="K123">
        <v>85763.26</v>
      </c>
      <c r="N123" s="297">
        <v>0</v>
      </c>
      <c r="P123" s="297">
        <v>64000</v>
      </c>
      <c r="Q123" s="297">
        <v>0</v>
      </c>
      <c r="S123">
        <v>54397</v>
      </c>
      <c r="U123">
        <v>-1298797.01</v>
      </c>
      <c r="V123">
        <v>2439641.09</v>
      </c>
      <c r="W123" s="297">
        <v>654739.07999999996</v>
      </c>
      <c r="X123" s="297">
        <v>8732.99</v>
      </c>
      <c r="Y123" s="297">
        <v>636.36</v>
      </c>
      <c r="AA123" s="297">
        <v>717720</v>
      </c>
      <c r="AB123" s="297">
        <v>21000</v>
      </c>
      <c r="AC123">
        <v>784420</v>
      </c>
      <c r="AD123">
        <v>10796</v>
      </c>
      <c r="AE123">
        <v>884</v>
      </c>
      <c r="AF123">
        <v>141487.95000000001</v>
      </c>
      <c r="AG123">
        <v>69985.509999999995</v>
      </c>
      <c r="AK123">
        <v>200</v>
      </c>
      <c r="AM123" s="72">
        <f t="shared" si="7"/>
        <v>971972.6</v>
      </c>
      <c r="AN123" s="50">
        <f t="shared" si="8"/>
        <v>64000</v>
      </c>
      <c r="AO123" s="51">
        <f t="shared" si="9"/>
        <v>907972.6</v>
      </c>
      <c r="AP123" s="48">
        <f t="shared" si="10"/>
        <v>1402828.43</v>
      </c>
      <c r="AQ123" s="47">
        <f t="shared" si="11"/>
        <v>1007773.46</v>
      </c>
      <c r="AR123" s="56">
        <f t="shared" si="12"/>
        <v>395054.97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788</v>
      </c>
      <c r="E124" t="s">
        <v>2927</v>
      </c>
      <c r="F124" s="297">
        <v>1084712.49</v>
      </c>
      <c r="G124" s="297">
        <v>0</v>
      </c>
      <c r="H124" s="297">
        <v>259053.52</v>
      </c>
      <c r="J124">
        <v>444254.69</v>
      </c>
      <c r="K124">
        <v>77041.08</v>
      </c>
      <c r="N124" s="297">
        <v>0</v>
      </c>
      <c r="O124" s="297">
        <v>13800</v>
      </c>
      <c r="P124" s="297">
        <v>243340</v>
      </c>
      <c r="Q124" s="297">
        <v>3868.01</v>
      </c>
      <c r="U124">
        <v>-1659976.66</v>
      </c>
      <c r="V124">
        <v>3028722.67</v>
      </c>
      <c r="W124" s="297">
        <v>854687.18</v>
      </c>
      <c r="Y124" s="297">
        <v>841.6</v>
      </c>
      <c r="AA124" s="297">
        <v>803645.2</v>
      </c>
      <c r="AB124" s="297">
        <v>21000</v>
      </c>
      <c r="AC124">
        <v>914045.2</v>
      </c>
      <c r="AD124">
        <v>672</v>
      </c>
      <c r="AF124">
        <v>155592.64000000001</v>
      </c>
      <c r="AG124">
        <v>124235.38</v>
      </c>
      <c r="AK124">
        <v>45321</v>
      </c>
      <c r="AM124" s="72">
        <f t="shared" si="7"/>
        <v>1343766.01</v>
      </c>
      <c r="AN124" s="50">
        <f t="shared" si="8"/>
        <v>261008.01</v>
      </c>
      <c r="AO124" s="51">
        <f t="shared" si="9"/>
        <v>1082758</v>
      </c>
      <c r="AP124" s="48">
        <f t="shared" si="10"/>
        <v>1680173.98</v>
      </c>
      <c r="AQ124" s="47">
        <f t="shared" si="11"/>
        <v>1239866.2199999997</v>
      </c>
      <c r="AR124" s="56">
        <f t="shared" si="12"/>
        <v>440307.76000000024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789</v>
      </c>
      <c r="E125" t="s">
        <v>2929</v>
      </c>
      <c r="F125" s="297">
        <v>607636.74</v>
      </c>
      <c r="G125" s="297">
        <v>0</v>
      </c>
      <c r="H125" s="297">
        <v>70024.570000000007</v>
      </c>
      <c r="J125">
        <v>925944.95</v>
      </c>
      <c r="K125">
        <v>94266.63</v>
      </c>
      <c r="N125" s="297">
        <v>0</v>
      </c>
      <c r="O125" s="297">
        <v>13500</v>
      </c>
      <c r="Q125" s="297">
        <v>0</v>
      </c>
      <c r="S125">
        <v>31000</v>
      </c>
      <c r="U125">
        <v>-1641801.67</v>
      </c>
      <c r="V125">
        <v>3118920.11</v>
      </c>
      <c r="W125" s="297">
        <v>716961.5</v>
      </c>
      <c r="Y125" s="297">
        <v>494.47</v>
      </c>
      <c r="Z125" s="297">
        <v>8000</v>
      </c>
      <c r="AA125" s="297">
        <v>788753.6</v>
      </c>
      <c r="AB125" s="297">
        <v>31500</v>
      </c>
      <c r="AC125">
        <v>896753.6</v>
      </c>
      <c r="AF125">
        <v>97622.67</v>
      </c>
      <c r="AG125">
        <v>147299.57999999999</v>
      </c>
      <c r="AM125" s="72">
        <f t="shared" si="7"/>
        <v>677661.31</v>
      </c>
      <c r="AN125" s="50">
        <f t="shared" si="8"/>
        <v>13500</v>
      </c>
      <c r="AO125" s="51">
        <f t="shared" si="9"/>
        <v>664161.31000000006</v>
      </c>
      <c r="AP125" s="48">
        <f t="shared" si="10"/>
        <v>1545709.5699999998</v>
      </c>
      <c r="AQ125" s="47">
        <f t="shared" si="11"/>
        <v>1141675.8500000001</v>
      </c>
      <c r="AR125" s="56">
        <f t="shared" si="12"/>
        <v>404033.71999999974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790</v>
      </c>
      <c r="E126" t="s">
        <v>2896</v>
      </c>
      <c r="F126" s="297">
        <v>296307.28999999998</v>
      </c>
      <c r="G126" s="297">
        <v>40400</v>
      </c>
      <c r="H126" s="297">
        <v>9778.18</v>
      </c>
      <c r="J126">
        <v>638754.68999999994</v>
      </c>
      <c r="K126">
        <v>237093.59</v>
      </c>
      <c r="Q126" s="297">
        <v>2750</v>
      </c>
      <c r="S126">
        <v>85640</v>
      </c>
      <c r="U126">
        <v>-1415446.02</v>
      </c>
      <c r="V126">
        <v>2656385</v>
      </c>
      <c r="W126" s="297">
        <v>1143116.82</v>
      </c>
      <c r="Y126" s="297">
        <v>587.97</v>
      </c>
      <c r="AA126" s="297">
        <v>1513911.5</v>
      </c>
      <c r="AB126" s="297">
        <v>70000</v>
      </c>
      <c r="AC126">
        <v>1998800.5</v>
      </c>
      <c r="AF126">
        <v>447691.98</v>
      </c>
      <c r="AG126">
        <v>146480.04</v>
      </c>
      <c r="AK126">
        <v>16903</v>
      </c>
      <c r="AM126" s="72">
        <f t="shared" si="7"/>
        <v>346485.47</v>
      </c>
      <c r="AN126" s="50">
        <f t="shared" si="8"/>
        <v>2750</v>
      </c>
      <c r="AO126" s="51">
        <f t="shared" si="9"/>
        <v>343735.47</v>
      </c>
      <c r="AP126" s="48">
        <f t="shared" si="10"/>
        <v>2727616.29</v>
      </c>
      <c r="AQ126" s="47">
        <f t="shared" si="11"/>
        <v>2609875.52</v>
      </c>
      <c r="AR126" s="56">
        <f t="shared" si="12"/>
        <v>117740.77000000002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791</v>
      </c>
      <c r="E127" t="s">
        <v>2897</v>
      </c>
      <c r="F127" s="297">
        <v>541618.67000000004</v>
      </c>
      <c r="G127" s="297">
        <v>36000</v>
      </c>
      <c r="H127" s="297">
        <v>13319.78</v>
      </c>
      <c r="J127">
        <v>194094.92</v>
      </c>
      <c r="K127">
        <v>180215.38</v>
      </c>
      <c r="N127" s="297">
        <v>0</v>
      </c>
      <c r="Q127" s="297">
        <v>178.5</v>
      </c>
      <c r="U127">
        <v>-1503724.52</v>
      </c>
      <c r="V127">
        <v>2668500</v>
      </c>
      <c r="W127" s="297">
        <v>543073.66</v>
      </c>
      <c r="Y127" s="297">
        <v>803.52</v>
      </c>
      <c r="AA127" s="297">
        <v>1284869.3999999999</v>
      </c>
      <c r="AC127">
        <v>1558182.4</v>
      </c>
      <c r="AF127">
        <v>203981.67</v>
      </c>
      <c r="AG127">
        <v>100832.46</v>
      </c>
      <c r="AK127">
        <v>25739.279999999999</v>
      </c>
      <c r="AM127" s="72">
        <f t="shared" si="7"/>
        <v>590938.45000000007</v>
      </c>
      <c r="AN127" s="50">
        <f t="shared" si="8"/>
        <v>178.5</v>
      </c>
      <c r="AO127" s="51">
        <f t="shared" si="9"/>
        <v>590759.95000000007</v>
      </c>
      <c r="AP127" s="48">
        <f t="shared" si="10"/>
        <v>1828746.58</v>
      </c>
      <c r="AQ127" s="47">
        <f t="shared" si="11"/>
        <v>1888735.8099999998</v>
      </c>
      <c r="AR127" s="56">
        <f t="shared" si="12"/>
        <v>-59989.229999999749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792</v>
      </c>
      <c r="E128" t="s">
        <v>2900</v>
      </c>
      <c r="F128" s="297">
        <v>2586069.9300000002</v>
      </c>
      <c r="G128" s="297">
        <v>103600</v>
      </c>
      <c r="H128" s="297">
        <v>491986.06</v>
      </c>
      <c r="J128">
        <v>4105471.11</v>
      </c>
      <c r="K128">
        <v>468732.49</v>
      </c>
      <c r="N128" s="297">
        <v>0</v>
      </c>
      <c r="Q128" s="297">
        <v>4282.2299999999996</v>
      </c>
      <c r="U128">
        <v>-3534114.45</v>
      </c>
      <c r="V128">
        <v>9526566.6699999999</v>
      </c>
      <c r="W128" s="297">
        <v>1144493.3899999999</v>
      </c>
      <c r="X128" s="297">
        <v>204000</v>
      </c>
      <c r="Y128" s="297">
        <v>1511.76</v>
      </c>
      <c r="AA128" s="297">
        <v>2569423.1</v>
      </c>
      <c r="AB128" s="297">
        <v>2130000</v>
      </c>
      <c r="AC128">
        <v>2828357.1</v>
      </c>
      <c r="AD128">
        <v>15982</v>
      </c>
      <c r="AE128">
        <v>3616</v>
      </c>
      <c r="AF128">
        <v>746052.94</v>
      </c>
      <c r="AG128">
        <v>388150.3</v>
      </c>
      <c r="AH128">
        <v>500</v>
      </c>
      <c r="AK128">
        <v>53473.77</v>
      </c>
      <c r="AM128" s="72">
        <f t="shared" si="7"/>
        <v>3181655.99</v>
      </c>
      <c r="AN128" s="50">
        <f t="shared" si="8"/>
        <v>4282.2299999999996</v>
      </c>
      <c r="AO128" s="51">
        <f t="shared" si="9"/>
        <v>3177373.7600000002</v>
      </c>
      <c r="AP128" s="48">
        <f t="shared" si="10"/>
        <v>6049428.25</v>
      </c>
      <c r="AQ128" s="47">
        <f t="shared" si="11"/>
        <v>4036132.11</v>
      </c>
      <c r="AR128" s="56">
        <f t="shared" si="12"/>
        <v>2013296.1400000001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793</v>
      </c>
      <c r="E129" t="s">
        <v>2902</v>
      </c>
      <c r="F129" s="297">
        <v>580022.68000000005</v>
      </c>
      <c r="G129" s="297">
        <v>50400</v>
      </c>
      <c r="H129" s="297">
        <v>0</v>
      </c>
      <c r="J129">
        <v>322546.78999999998</v>
      </c>
      <c r="K129">
        <v>140572.87</v>
      </c>
      <c r="Q129" s="297">
        <v>232.01</v>
      </c>
      <c r="S129">
        <v>155940</v>
      </c>
      <c r="U129">
        <v>-1578687.82</v>
      </c>
      <c r="V129">
        <v>2647000</v>
      </c>
      <c r="W129" s="297">
        <v>569297.39</v>
      </c>
      <c r="Y129" s="297">
        <v>818.23</v>
      </c>
      <c r="AA129" s="297">
        <v>1315684.2</v>
      </c>
      <c r="AC129">
        <v>1589197.2</v>
      </c>
      <c r="AD129">
        <v>2680</v>
      </c>
      <c r="AF129">
        <v>102737.32</v>
      </c>
      <c r="AG129">
        <v>98125.16</v>
      </c>
      <c r="AK129">
        <v>78433.990000000005</v>
      </c>
      <c r="AM129" s="72">
        <f t="shared" si="7"/>
        <v>630422.68000000005</v>
      </c>
      <c r="AN129" s="50">
        <f t="shared" si="8"/>
        <v>232.01</v>
      </c>
      <c r="AO129" s="51">
        <f t="shared" si="9"/>
        <v>630190.67000000004</v>
      </c>
      <c r="AP129" s="48">
        <f t="shared" si="10"/>
        <v>1885799.8199999998</v>
      </c>
      <c r="AQ129" s="47">
        <f t="shared" si="11"/>
        <v>1871173.67</v>
      </c>
      <c r="AR129" s="56">
        <f t="shared" si="12"/>
        <v>14626.149999999907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794</v>
      </c>
      <c r="E130" t="s">
        <v>2928</v>
      </c>
      <c r="F130" s="297">
        <v>149051.38</v>
      </c>
      <c r="G130" s="297">
        <v>36800</v>
      </c>
      <c r="H130" s="297">
        <v>4803.92</v>
      </c>
      <c r="J130">
        <v>223975.59</v>
      </c>
      <c r="K130">
        <v>124320.58</v>
      </c>
      <c r="Q130" s="297">
        <v>15</v>
      </c>
      <c r="S130">
        <v>138000</v>
      </c>
      <c r="U130">
        <v>-1202961.83</v>
      </c>
      <c r="V130">
        <v>1913700</v>
      </c>
      <c r="W130" s="297">
        <v>378665.11</v>
      </c>
      <c r="Y130" s="297">
        <v>297.7</v>
      </c>
      <c r="AA130" s="297">
        <v>381760</v>
      </c>
      <c r="AB130" s="297">
        <v>7500</v>
      </c>
      <c r="AC130">
        <v>518172</v>
      </c>
      <c r="AF130">
        <v>272029.71999999997</v>
      </c>
      <c r="AG130">
        <v>118999.03999999999</v>
      </c>
      <c r="AK130">
        <v>8829.75</v>
      </c>
      <c r="AM130" s="72">
        <f t="shared" si="7"/>
        <v>190655.30000000002</v>
      </c>
      <c r="AN130" s="50">
        <f t="shared" si="8"/>
        <v>15</v>
      </c>
      <c r="AO130" s="51">
        <f t="shared" si="9"/>
        <v>190640.30000000002</v>
      </c>
      <c r="AP130" s="48">
        <f t="shared" si="10"/>
        <v>768222.81</v>
      </c>
      <c r="AQ130" s="47">
        <f t="shared" si="11"/>
        <v>918030.51</v>
      </c>
      <c r="AR130" s="56">
        <f t="shared" si="12"/>
        <v>-149807.69999999995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topLeftCell="O1" zoomScale="107" zoomScaleNormal="107" workbookViewId="0">
      <selection sqref="A1:AC1048576"/>
    </sheetView>
  </sheetViews>
  <sheetFormatPr defaultRowHeight="13.8" x14ac:dyDescent="0.25"/>
  <cols>
    <col min="1" max="1" width="38.296875" bestFit="1" customWidth="1"/>
  </cols>
  <sheetData>
    <row r="1" spans="1:29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3182</v>
      </c>
      <c r="I1" t="s">
        <v>2448</v>
      </c>
      <c r="J1" t="s">
        <v>2449</v>
      </c>
      <c r="K1" t="s">
        <v>2450</v>
      </c>
      <c r="L1" t="s">
        <v>2451</v>
      </c>
      <c r="M1" t="s">
        <v>2452</v>
      </c>
      <c r="N1" t="s">
        <v>2453</v>
      </c>
      <c r="O1" t="s">
        <v>2454</v>
      </c>
      <c r="P1" t="s">
        <v>2455</v>
      </c>
      <c r="Q1" t="s">
        <v>2457</v>
      </c>
      <c r="R1" t="s">
        <v>2458</v>
      </c>
      <c r="S1" t="s">
        <v>2459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2584</v>
      </c>
      <c r="AB1" t="s">
        <v>2467</v>
      </c>
      <c r="AC1" t="s">
        <v>2587</v>
      </c>
    </row>
    <row r="2" spans="1:29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3183</v>
      </c>
      <c r="I2" t="s">
        <v>2476</v>
      </c>
      <c r="J2" t="s">
        <v>2477</v>
      </c>
      <c r="K2" t="s">
        <v>2478</v>
      </c>
      <c r="L2" t="s">
        <v>2479</v>
      </c>
      <c r="M2" t="s">
        <v>2480</v>
      </c>
      <c r="N2" t="s">
        <v>2481</v>
      </c>
      <c r="O2" t="s">
        <v>2482</v>
      </c>
      <c r="P2" t="s">
        <v>2483</v>
      </c>
      <c r="Q2" t="s">
        <v>2485</v>
      </c>
      <c r="R2" t="s">
        <v>2486</v>
      </c>
      <c r="S2" t="s">
        <v>2487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2589</v>
      </c>
      <c r="AB2" t="s">
        <v>2495</v>
      </c>
      <c r="AC2" t="s">
        <v>2592</v>
      </c>
    </row>
    <row r="3" spans="1:29" x14ac:dyDescent="0.25">
      <c r="A3" t="s">
        <v>2496</v>
      </c>
      <c r="B3">
        <v>70422018.909999996</v>
      </c>
      <c r="C3">
        <v>6480204.96</v>
      </c>
      <c r="D3">
        <v>2840355.5</v>
      </c>
      <c r="E3">
        <v>0</v>
      </c>
      <c r="F3">
        <v>80020103.510000005</v>
      </c>
      <c r="G3">
        <v>47980538.310000002</v>
      </c>
      <c r="H3">
        <v>0</v>
      </c>
      <c r="I3">
        <v>534075.42000000004</v>
      </c>
      <c r="J3">
        <v>53903.76</v>
      </c>
      <c r="K3">
        <v>392280</v>
      </c>
      <c r="L3">
        <v>-449235.17</v>
      </c>
      <c r="M3">
        <v>811941.61</v>
      </c>
      <c r="N3">
        <v>-613397.63</v>
      </c>
      <c r="O3">
        <v>88043433.75</v>
      </c>
      <c r="P3">
        <v>111772175.73999999</v>
      </c>
      <c r="Q3">
        <v>92400618.219999999</v>
      </c>
      <c r="R3">
        <v>11925625.6</v>
      </c>
      <c r="S3">
        <v>70555.3</v>
      </c>
      <c r="T3">
        <v>111811343.64</v>
      </c>
      <c r="U3">
        <v>10366657.23</v>
      </c>
      <c r="V3">
        <v>132278055.7</v>
      </c>
      <c r="W3">
        <v>195481</v>
      </c>
      <c r="X3">
        <v>245146</v>
      </c>
      <c r="Y3">
        <v>41598221.880000003</v>
      </c>
      <c r="Z3">
        <v>20304115.649999999</v>
      </c>
      <c r="AA3">
        <v>1572990</v>
      </c>
      <c r="AB3">
        <v>2475005.17</v>
      </c>
      <c r="AC3">
        <v>55376</v>
      </c>
    </row>
    <row r="4" spans="1:29" x14ac:dyDescent="0.25">
      <c r="A4" t="s">
        <v>2932</v>
      </c>
      <c r="B4">
        <v>1291653.68</v>
      </c>
      <c r="C4">
        <v>16500</v>
      </c>
      <c r="D4">
        <v>29081</v>
      </c>
      <c r="F4">
        <v>8</v>
      </c>
      <c r="G4">
        <v>214491.3</v>
      </c>
      <c r="J4">
        <v>0</v>
      </c>
      <c r="K4">
        <v>25500</v>
      </c>
      <c r="L4">
        <v>0</v>
      </c>
      <c r="O4">
        <v>824418.46</v>
      </c>
      <c r="P4">
        <v>560321.12</v>
      </c>
      <c r="Q4">
        <v>142800</v>
      </c>
      <c r="R4">
        <v>3870</v>
      </c>
      <c r="S4">
        <v>64.67</v>
      </c>
      <c r="T4">
        <v>2814389.64</v>
      </c>
      <c r="U4">
        <v>1178413.6399999999</v>
      </c>
      <c r="V4">
        <v>2820709.64</v>
      </c>
      <c r="X4">
        <v>19200</v>
      </c>
      <c r="Y4">
        <v>224163.12</v>
      </c>
      <c r="Z4">
        <v>149970.79</v>
      </c>
      <c r="AA4">
        <v>10000</v>
      </c>
    </row>
    <row r="5" spans="1:29" x14ac:dyDescent="0.25">
      <c r="A5" t="s">
        <v>2933</v>
      </c>
      <c r="B5">
        <v>423438.27</v>
      </c>
      <c r="C5">
        <v>30000</v>
      </c>
      <c r="D5">
        <v>8030</v>
      </c>
      <c r="F5">
        <v>238123.82</v>
      </c>
      <c r="G5">
        <v>91148.59</v>
      </c>
      <c r="L5">
        <v>12597.66</v>
      </c>
      <c r="O5">
        <v>-1571973.08</v>
      </c>
      <c r="P5">
        <v>2026803.02</v>
      </c>
      <c r="R5">
        <v>322000</v>
      </c>
      <c r="S5">
        <v>24.8</v>
      </c>
      <c r="T5">
        <v>573345.5</v>
      </c>
      <c r="U5">
        <v>790800</v>
      </c>
      <c r="V5">
        <v>585345.5</v>
      </c>
      <c r="W5">
        <v>7830</v>
      </c>
      <c r="X5">
        <v>22070</v>
      </c>
      <c r="Y5">
        <v>170746.55</v>
      </c>
      <c r="Z5">
        <v>116365.17</v>
      </c>
    </row>
    <row r="6" spans="1:29" x14ac:dyDescent="0.25">
      <c r="A6" t="s">
        <v>2934</v>
      </c>
      <c r="B6">
        <v>195975.17</v>
      </c>
      <c r="D6">
        <v>40517</v>
      </c>
      <c r="F6">
        <v>2340657.39</v>
      </c>
      <c r="G6">
        <v>6352.36</v>
      </c>
      <c r="I6">
        <v>0</v>
      </c>
      <c r="J6">
        <v>0</v>
      </c>
      <c r="K6">
        <v>8000</v>
      </c>
      <c r="L6">
        <v>40.909999999999997</v>
      </c>
      <c r="O6">
        <v>1813384.7</v>
      </c>
      <c r="P6">
        <v>716949.66</v>
      </c>
      <c r="R6">
        <v>3160</v>
      </c>
      <c r="S6">
        <v>12.86</v>
      </c>
      <c r="T6">
        <v>1041488</v>
      </c>
      <c r="U6">
        <v>1181640</v>
      </c>
      <c r="V6">
        <v>1068688</v>
      </c>
      <c r="X6">
        <v>4800</v>
      </c>
      <c r="Y6">
        <v>197766.29</v>
      </c>
      <c r="Z6">
        <v>100479.92</v>
      </c>
      <c r="AA6">
        <v>224440</v>
      </c>
    </row>
    <row r="7" spans="1:29" x14ac:dyDescent="0.25">
      <c r="A7" t="s">
        <v>2935</v>
      </c>
      <c r="B7">
        <v>169791.15</v>
      </c>
      <c r="C7">
        <v>24000</v>
      </c>
      <c r="D7">
        <v>50402.69</v>
      </c>
      <c r="F7">
        <v>3000653.37</v>
      </c>
      <c r="G7">
        <v>81554.89</v>
      </c>
      <c r="I7">
        <v>29000</v>
      </c>
      <c r="J7">
        <v>4176.66</v>
      </c>
      <c r="L7">
        <v>13.8</v>
      </c>
      <c r="O7">
        <v>2795348.73</v>
      </c>
      <c r="P7">
        <v>550717.67000000004</v>
      </c>
      <c r="Q7">
        <v>9600</v>
      </c>
      <c r="S7">
        <v>3.6</v>
      </c>
      <c r="T7">
        <v>1075701.04</v>
      </c>
      <c r="U7">
        <v>540920</v>
      </c>
      <c r="V7">
        <v>1090701.04</v>
      </c>
      <c r="X7">
        <v>1388</v>
      </c>
      <c r="Y7">
        <v>137076.21</v>
      </c>
      <c r="Z7">
        <v>199294.15</v>
      </c>
      <c r="AA7">
        <v>92120</v>
      </c>
    </row>
    <row r="8" spans="1:29" x14ac:dyDescent="0.25">
      <c r="A8" t="s">
        <v>2936</v>
      </c>
      <c r="B8">
        <v>211701.91</v>
      </c>
      <c r="C8">
        <v>16500</v>
      </c>
      <c r="D8">
        <v>21097</v>
      </c>
      <c r="E8">
        <v>0</v>
      </c>
      <c r="F8">
        <v>1762226.93</v>
      </c>
      <c r="G8">
        <v>29802.99</v>
      </c>
      <c r="I8">
        <v>7245</v>
      </c>
      <c r="K8">
        <v>8000</v>
      </c>
      <c r="L8">
        <v>85.06</v>
      </c>
      <c r="O8">
        <v>-255259.07</v>
      </c>
      <c r="P8">
        <v>2257089.6800000002</v>
      </c>
      <c r="R8">
        <v>135000</v>
      </c>
      <c r="S8">
        <v>70.400000000000006</v>
      </c>
      <c r="T8">
        <v>1185717</v>
      </c>
      <c r="U8">
        <v>726293.89</v>
      </c>
      <c r="V8">
        <v>1223427</v>
      </c>
      <c r="W8">
        <v>320</v>
      </c>
      <c r="X8">
        <v>21140</v>
      </c>
      <c r="Y8">
        <v>245392.63</v>
      </c>
      <c r="Z8">
        <v>138543.5</v>
      </c>
      <c r="AA8">
        <v>215520</v>
      </c>
    </row>
    <row r="9" spans="1:29" x14ac:dyDescent="0.25">
      <c r="A9" t="s">
        <v>2937</v>
      </c>
      <c r="B9">
        <v>493758.88</v>
      </c>
      <c r="C9">
        <v>17380</v>
      </c>
      <c r="D9">
        <v>0</v>
      </c>
      <c r="F9">
        <v>3520159.14</v>
      </c>
      <c r="G9">
        <v>37887.96</v>
      </c>
      <c r="I9">
        <v>0</v>
      </c>
      <c r="J9">
        <v>0</v>
      </c>
      <c r="K9">
        <v>1540</v>
      </c>
      <c r="L9">
        <v>14.02</v>
      </c>
      <c r="O9">
        <v>3488019.75</v>
      </c>
      <c r="P9">
        <v>253201</v>
      </c>
      <c r="S9">
        <v>91.75</v>
      </c>
      <c r="T9">
        <v>606107.04</v>
      </c>
      <c r="U9">
        <v>1214539.22</v>
      </c>
      <c r="V9">
        <v>606107.04</v>
      </c>
      <c r="X9">
        <v>8000</v>
      </c>
      <c r="Y9">
        <v>346980.39</v>
      </c>
      <c r="Z9">
        <v>178229.37</v>
      </c>
      <c r="AA9">
        <v>163010</v>
      </c>
    </row>
    <row r="10" spans="1:29" x14ac:dyDescent="0.25">
      <c r="A10" t="s">
        <v>2938</v>
      </c>
      <c r="B10">
        <v>86098.66</v>
      </c>
      <c r="D10">
        <v>3200</v>
      </c>
      <c r="F10">
        <v>3067819.24</v>
      </c>
      <c r="G10">
        <v>3</v>
      </c>
      <c r="I10">
        <v>18700</v>
      </c>
      <c r="K10">
        <v>3940</v>
      </c>
      <c r="L10">
        <v>12.33</v>
      </c>
      <c r="O10">
        <v>3178171.87</v>
      </c>
      <c r="S10">
        <v>13.53</v>
      </c>
      <c r="T10">
        <v>623707</v>
      </c>
      <c r="U10">
        <v>628777.43000000005</v>
      </c>
      <c r="V10">
        <v>652207</v>
      </c>
      <c r="X10">
        <v>8808</v>
      </c>
      <c r="Y10">
        <v>192160.98</v>
      </c>
      <c r="Z10">
        <v>115405.28</v>
      </c>
      <c r="AA10">
        <v>90620</v>
      </c>
    </row>
    <row r="11" spans="1:29" x14ac:dyDescent="0.25">
      <c r="A11" t="s">
        <v>2939</v>
      </c>
      <c r="B11">
        <v>144789.42000000001</v>
      </c>
      <c r="D11">
        <v>0</v>
      </c>
      <c r="F11">
        <v>3368231.67</v>
      </c>
      <c r="G11">
        <v>21669.78</v>
      </c>
      <c r="L11">
        <v>235.93</v>
      </c>
      <c r="O11">
        <v>3401558.66</v>
      </c>
      <c r="P11">
        <v>99610.62</v>
      </c>
      <c r="R11">
        <v>19568.78</v>
      </c>
      <c r="S11">
        <v>62.42</v>
      </c>
      <c r="T11">
        <v>590163</v>
      </c>
      <c r="U11">
        <v>459700</v>
      </c>
      <c r="V11">
        <v>592263</v>
      </c>
      <c r="X11">
        <v>17772</v>
      </c>
      <c r="Y11">
        <v>119405.71</v>
      </c>
      <c r="Z11">
        <v>122267.83</v>
      </c>
    </row>
    <row r="12" spans="1:29" x14ac:dyDescent="0.25">
      <c r="A12" t="s">
        <v>2940</v>
      </c>
      <c r="B12">
        <v>924504.73</v>
      </c>
      <c r="C12">
        <v>1250</v>
      </c>
      <c r="D12">
        <v>43452.73</v>
      </c>
      <c r="F12">
        <v>1060238.2</v>
      </c>
      <c r="G12">
        <v>256789.35</v>
      </c>
      <c r="I12">
        <v>0</v>
      </c>
      <c r="O12">
        <v>1404234.11</v>
      </c>
      <c r="P12">
        <v>685585.33</v>
      </c>
      <c r="Q12">
        <v>461612.34</v>
      </c>
      <c r="R12">
        <v>357538</v>
      </c>
      <c r="S12">
        <v>787.54</v>
      </c>
      <c r="T12">
        <v>1686495.82</v>
      </c>
      <c r="U12">
        <v>17200</v>
      </c>
      <c r="V12">
        <v>1777194.82</v>
      </c>
      <c r="Y12">
        <v>256150.43</v>
      </c>
      <c r="Z12">
        <v>192173.43</v>
      </c>
    </row>
    <row r="13" spans="1:29" x14ac:dyDescent="0.25">
      <c r="A13" t="s">
        <v>2941</v>
      </c>
      <c r="B13">
        <v>992721.91</v>
      </c>
      <c r="C13">
        <v>105909.45</v>
      </c>
      <c r="D13">
        <v>27912.21</v>
      </c>
      <c r="F13">
        <v>177457.98</v>
      </c>
      <c r="G13">
        <v>836721.4</v>
      </c>
      <c r="I13">
        <v>0</v>
      </c>
      <c r="L13">
        <v>0</v>
      </c>
      <c r="O13">
        <v>-402478.96</v>
      </c>
      <c r="P13">
        <v>1517319.83</v>
      </c>
      <c r="Q13">
        <v>1261203.32</v>
      </c>
      <c r="R13">
        <v>363300</v>
      </c>
      <c r="S13">
        <v>635.47</v>
      </c>
      <c r="T13">
        <v>1863084</v>
      </c>
      <c r="U13">
        <v>78620</v>
      </c>
      <c r="V13">
        <v>2014059</v>
      </c>
      <c r="Y13">
        <v>224260.82</v>
      </c>
      <c r="Z13">
        <v>191940.89</v>
      </c>
    </row>
    <row r="14" spans="1:29" x14ac:dyDescent="0.25">
      <c r="A14" t="s">
        <v>2942</v>
      </c>
      <c r="B14">
        <v>69748.509999999995</v>
      </c>
      <c r="C14">
        <v>0</v>
      </c>
      <c r="D14">
        <v>72934.17</v>
      </c>
      <c r="F14">
        <v>770843.04</v>
      </c>
      <c r="G14">
        <v>342588.51</v>
      </c>
      <c r="I14">
        <v>0</v>
      </c>
      <c r="L14">
        <v>0</v>
      </c>
      <c r="O14">
        <v>105563.55</v>
      </c>
      <c r="P14">
        <v>1326846.8</v>
      </c>
      <c r="Q14">
        <v>499482.22</v>
      </c>
      <c r="R14">
        <v>684520</v>
      </c>
      <c r="S14">
        <v>357.65</v>
      </c>
      <c r="T14">
        <v>1071963</v>
      </c>
      <c r="U14">
        <v>35920</v>
      </c>
      <c r="V14">
        <v>1155197</v>
      </c>
      <c r="Y14">
        <v>288360.18</v>
      </c>
      <c r="Z14">
        <v>187794.61</v>
      </c>
    </row>
    <row r="15" spans="1:29" x14ac:dyDescent="0.25">
      <c r="A15" t="s">
        <v>2943</v>
      </c>
      <c r="B15">
        <v>957954.51</v>
      </c>
      <c r="C15">
        <v>29782.09</v>
      </c>
      <c r="D15">
        <v>64049.26</v>
      </c>
      <c r="F15">
        <v>14382.76</v>
      </c>
      <c r="G15">
        <v>664804.61</v>
      </c>
      <c r="I15">
        <v>-7000</v>
      </c>
      <c r="O15">
        <v>98298.559999999998</v>
      </c>
      <c r="P15">
        <v>1336486.2</v>
      </c>
      <c r="Q15">
        <v>800123.23</v>
      </c>
      <c r="R15">
        <v>120000</v>
      </c>
      <c r="S15">
        <v>849.73</v>
      </c>
      <c r="T15">
        <v>2244354</v>
      </c>
      <c r="U15">
        <v>93290</v>
      </c>
      <c r="V15">
        <v>2348095.4</v>
      </c>
      <c r="Y15">
        <v>297876.07</v>
      </c>
      <c r="Z15">
        <v>153217.01999999999</v>
      </c>
      <c r="AB15">
        <v>14000</v>
      </c>
    </row>
    <row r="16" spans="1:29" x14ac:dyDescent="0.25">
      <c r="A16" t="s">
        <v>2944</v>
      </c>
      <c r="B16">
        <v>1584874.51</v>
      </c>
      <c r="C16">
        <v>45386.9</v>
      </c>
      <c r="D16">
        <v>66382.850000000006</v>
      </c>
      <c r="F16">
        <v>919393.48</v>
      </c>
      <c r="G16">
        <v>304990.75</v>
      </c>
      <c r="I16">
        <v>7125</v>
      </c>
      <c r="L16">
        <v>370.78</v>
      </c>
      <c r="O16">
        <v>1004526.89</v>
      </c>
      <c r="P16">
        <v>2146839.4900000002</v>
      </c>
      <c r="Q16">
        <v>781686.52</v>
      </c>
      <c r="R16">
        <v>200000</v>
      </c>
      <c r="S16">
        <v>1409.16</v>
      </c>
      <c r="T16">
        <v>1896285</v>
      </c>
      <c r="V16">
        <v>2364099.7999999998</v>
      </c>
      <c r="W16">
        <v>2000</v>
      </c>
      <c r="Y16">
        <v>263074.09000000003</v>
      </c>
      <c r="Z16">
        <v>193595.56</v>
      </c>
      <c r="AB16">
        <v>71120</v>
      </c>
    </row>
    <row r="17" spans="1:28" x14ac:dyDescent="0.25">
      <c r="A17" t="s">
        <v>2945</v>
      </c>
      <c r="B17">
        <v>1037404.97</v>
      </c>
      <c r="C17">
        <v>1250</v>
      </c>
      <c r="D17">
        <v>71876.84</v>
      </c>
      <c r="F17">
        <v>32465.69</v>
      </c>
      <c r="G17">
        <v>360944.88</v>
      </c>
      <c r="I17">
        <v>0</v>
      </c>
      <c r="O17">
        <v>-200651.01</v>
      </c>
      <c r="P17">
        <v>1602780.76</v>
      </c>
      <c r="Q17">
        <v>720447.24</v>
      </c>
      <c r="R17">
        <v>422265</v>
      </c>
      <c r="S17">
        <v>635.33000000000004</v>
      </c>
      <c r="T17">
        <v>1884747.67</v>
      </c>
      <c r="U17">
        <v>33400</v>
      </c>
      <c r="V17">
        <v>2218138.67</v>
      </c>
      <c r="Y17">
        <v>391909.54</v>
      </c>
      <c r="Z17">
        <v>153404.4</v>
      </c>
      <c r="AB17">
        <v>92000</v>
      </c>
    </row>
    <row r="18" spans="1:28" x14ac:dyDescent="0.25">
      <c r="A18" t="s">
        <v>2946</v>
      </c>
      <c r="B18">
        <v>935198.73</v>
      </c>
      <c r="C18">
        <v>0</v>
      </c>
      <c r="D18">
        <v>15896.86</v>
      </c>
      <c r="F18">
        <v>286221.49</v>
      </c>
      <c r="G18">
        <v>1663050.16</v>
      </c>
      <c r="I18">
        <v>0</v>
      </c>
      <c r="L18">
        <v>0</v>
      </c>
      <c r="O18">
        <v>1151639.2</v>
      </c>
      <c r="P18">
        <v>2036704.82</v>
      </c>
      <c r="Q18">
        <v>1382274.86</v>
      </c>
      <c r="S18">
        <v>925.06</v>
      </c>
      <c r="T18">
        <v>943680</v>
      </c>
      <c r="U18">
        <v>40225</v>
      </c>
      <c r="V18">
        <v>1191510.25</v>
      </c>
      <c r="W18">
        <v>480</v>
      </c>
      <c r="X18">
        <v>1058</v>
      </c>
      <c r="Y18">
        <v>600998.61</v>
      </c>
      <c r="Z18">
        <v>618105.18999999994</v>
      </c>
      <c r="AB18">
        <v>120000</v>
      </c>
    </row>
    <row r="19" spans="1:28" x14ac:dyDescent="0.25">
      <c r="A19" t="s">
        <v>2947</v>
      </c>
      <c r="B19">
        <v>521566.78</v>
      </c>
      <c r="C19">
        <v>19124.88</v>
      </c>
      <c r="D19">
        <v>92170.22</v>
      </c>
      <c r="F19">
        <v>989260.59</v>
      </c>
      <c r="G19">
        <v>462547.25</v>
      </c>
      <c r="I19">
        <v>0</v>
      </c>
      <c r="O19">
        <v>2202188.56</v>
      </c>
      <c r="P19">
        <v>118427.08</v>
      </c>
      <c r="Q19">
        <v>450350.83</v>
      </c>
      <c r="S19">
        <v>543.77</v>
      </c>
      <c r="T19">
        <v>876760</v>
      </c>
      <c r="U19">
        <v>0.01</v>
      </c>
      <c r="V19">
        <v>876760</v>
      </c>
      <c r="Y19">
        <v>279765.89</v>
      </c>
      <c r="Z19">
        <v>253269.64</v>
      </c>
      <c r="AB19">
        <v>82105</v>
      </c>
    </row>
    <row r="20" spans="1:28" x14ac:dyDescent="0.25">
      <c r="A20" t="s">
        <v>2948</v>
      </c>
      <c r="B20">
        <v>1811866.34</v>
      </c>
      <c r="C20">
        <v>366096.2</v>
      </c>
      <c r="D20">
        <v>63751.12</v>
      </c>
      <c r="F20">
        <v>20492.080000000002</v>
      </c>
      <c r="G20">
        <v>256074.16</v>
      </c>
      <c r="I20">
        <v>0</v>
      </c>
      <c r="L20">
        <v>0</v>
      </c>
      <c r="O20">
        <v>280099.09999999998</v>
      </c>
      <c r="P20">
        <v>1863971.92</v>
      </c>
      <c r="Q20">
        <v>825277.95</v>
      </c>
      <c r="R20">
        <v>424299</v>
      </c>
      <c r="S20">
        <v>1773.15</v>
      </c>
      <c r="T20">
        <v>1089860</v>
      </c>
      <c r="U20">
        <v>40000</v>
      </c>
      <c r="V20">
        <v>1271271</v>
      </c>
      <c r="Y20">
        <v>466113.43</v>
      </c>
      <c r="Z20">
        <v>142981.79</v>
      </c>
      <c r="AB20">
        <v>57335</v>
      </c>
    </row>
    <row r="21" spans="1:28" x14ac:dyDescent="0.25">
      <c r="A21" t="s">
        <v>2949</v>
      </c>
      <c r="B21">
        <v>637320.94999999995</v>
      </c>
      <c r="C21">
        <v>93557.6</v>
      </c>
      <c r="D21">
        <v>107108.97</v>
      </c>
      <c r="F21">
        <v>674187.92</v>
      </c>
      <c r="G21">
        <v>1238207</v>
      </c>
      <c r="I21">
        <v>3000</v>
      </c>
      <c r="L21">
        <v>0</v>
      </c>
      <c r="O21">
        <v>882961.77</v>
      </c>
      <c r="P21">
        <v>2519990.75</v>
      </c>
      <c r="Q21">
        <v>1237217.21</v>
      </c>
      <c r="R21">
        <v>151500</v>
      </c>
      <c r="S21">
        <v>942.58</v>
      </c>
      <c r="T21">
        <v>1616391.56</v>
      </c>
      <c r="U21">
        <v>24500</v>
      </c>
      <c r="V21">
        <v>2098576.56</v>
      </c>
      <c r="Y21">
        <v>726260.39</v>
      </c>
      <c r="Z21">
        <v>516234.48</v>
      </c>
      <c r="AB21">
        <v>134350</v>
      </c>
    </row>
    <row r="22" spans="1:28" x14ac:dyDescent="0.25">
      <c r="A22" t="s">
        <v>2950</v>
      </c>
      <c r="B22">
        <v>427704.73</v>
      </c>
      <c r="C22">
        <v>2819.75</v>
      </c>
      <c r="D22">
        <v>18200</v>
      </c>
      <c r="F22">
        <v>310560.98</v>
      </c>
      <c r="G22">
        <v>521403.43</v>
      </c>
      <c r="I22">
        <v>0</v>
      </c>
      <c r="O22">
        <v>-3784358.5</v>
      </c>
      <c r="P22">
        <v>4994895.4800000004</v>
      </c>
      <c r="Q22">
        <v>1156609.32</v>
      </c>
      <c r="R22">
        <v>262676</v>
      </c>
      <c r="S22">
        <v>430.57</v>
      </c>
      <c r="T22">
        <v>1802235</v>
      </c>
      <c r="U22">
        <v>62925</v>
      </c>
      <c r="V22">
        <v>1802235</v>
      </c>
      <c r="W22">
        <v>12770</v>
      </c>
      <c r="X22">
        <v>2192</v>
      </c>
      <c r="Y22">
        <v>890651.75</v>
      </c>
      <c r="Z22">
        <v>322760.23</v>
      </c>
    </row>
    <row r="23" spans="1:28" x14ac:dyDescent="0.25">
      <c r="A23" t="s">
        <v>2951</v>
      </c>
      <c r="B23">
        <v>362023.35</v>
      </c>
      <c r="C23">
        <v>16496.080000000002</v>
      </c>
      <c r="D23">
        <v>116930.99</v>
      </c>
      <c r="F23">
        <v>717749.7</v>
      </c>
      <c r="G23">
        <v>498535.75</v>
      </c>
      <c r="I23">
        <v>4000</v>
      </c>
      <c r="L23">
        <v>116.83</v>
      </c>
      <c r="O23">
        <v>381759.27</v>
      </c>
      <c r="P23">
        <v>1550129.81</v>
      </c>
      <c r="Q23">
        <v>662096.48</v>
      </c>
      <c r="S23">
        <v>296.88</v>
      </c>
      <c r="T23">
        <v>2137256.96</v>
      </c>
      <c r="U23">
        <v>47800</v>
      </c>
      <c r="V23">
        <v>2235852.7599999998</v>
      </c>
      <c r="W23">
        <v>6000</v>
      </c>
      <c r="Y23">
        <v>468778.47</v>
      </c>
      <c r="Z23">
        <v>226849.13</v>
      </c>
      <c r="AB23">
        <v>26000</v>
      </c>
    </row>
    <row r="24" spans="1:28" x14ac:dyDescent="0.25">
      <c r="A24" t="s">
        <v>2952</v>
      </c>
      <c r="B24">
        <v>3395662.52</v>
      </c>
      <c r="C24">
        <v>68518.509999999995</v>
      </c>
      <c r="D24">
        <v>4789.1000000000004</v>
      </c>
      <c r="F24">
        <v>54517.34</v>
      </c>
      <c r="G24">
        <v>501695.73</v>
      </c>
      <c r="I24">
        <v>0</v>
      </c>
      <c r="L24">
        <v>0</v>
      </c>
      <c r="O24">
        <v>1076468.82</v>
      </c>
      <c r="P24">
        <v>2878887.21</v>
      </c>
      <c r="Q24">
        <v>1128818.23</v>
      </c>
      <c r="R24">
        <v>570120</v>
      </c>
      <c r="S24">
        <v>3627.4</v>
      </c>
      <c r="T24">
        <v>3020115</v>
      </c>
      <c r="U24">
        <v>18500</v>
      </c>
      <c r="V24">
        <v>3168205</v>
      </c>
      <c r="W24">
        <v>320</v>
      </c>
      <c r="X24">
        <v>1584</v>
      </c>
      <c r="Y24">
        <v>951923.8</v>
      </c>
      <c r="Z24">
        <v>263225.21999999997</v>
      </c>
      <c r="AB24">
        <v>24500</v>
      </c>
    </row>
    <row r="25" spans="1:28" x14ac:dyDescent="0.25">
      <c r="A25" t="s">
        <v>2953</v>
      </c>
      <c r="B25">
        <v>820808.75</v>
      </c>
      <c r="C25">
        <v>218444.55</v>
      </c>
      <c r="D25">
        <v>16672.560000000001</v>
      </c>
      <c r="F25">
        <v>285884.39</v>
      </c>
      <c r="G25">
        <v>396523.29</v>
      </c>
      <c r="I25">
        <v>0</v>
      </c>
      <c r="L25">
        <v>717.58</v>
      </c>
      <c r="O25">
        <v>-729016.03</v>
      </c>
      <c r="P25">
        <v>2079998.65</v>
      </c>
      <c r="Q25">
        <v>727297.51</v>
      </c>
      <c r="R25">
        <v>460477</v>
      </c>
      <c r="S25">
        <v>580.64</v>
      </c>
      <c r="T25">
        <v>1731458</v>
      </c>
      <c r="U25">
        <v>33000</v>
      </c>
      <c r="V25">
        <v>1913476</v>
      </c>
      <c r="Y25">
        <v>348925.83</v>
      </c>
      <c r="Z25">
        <v>211677.98</v>
      </c>
    </row>
    <row r="26" spans="1:28" x14ac:dyDescent="0.25">
      <c r="A26" t="s">
        <v>2954</v>
      </c>
      <c r="B26">
        <v>700711.96</v>
      </c>
      <c r="C26">
        <v>65360.25</v>
      </c>
      <c r="D26">
        <v>32344.98</v>
      </c>
      <c r="F26">
        <v>915948.51</v>
      </c>
      <c r="G26">
        <v>265964.44</v>
      </c>
      <c r="O26">
        <v>1475559.45</v>
      </c>
      <c r="P26">
        <v>413083.29</v>
      </c>
      <c r="Q26">
        <v>649106.44999999995</v>
      </c>
      <c r="R26">
        <v>126700</v>
      </c>
      <c r="S26">
        <v>1130.92</v>
      </c>
      <c r="T26">
        <v>1735362</v>
      </c>
      <c r="U26">
        <v>73000</v>
      </c>
      <c r="V26">
        <v>1930926.4</v>
      </c>
      <c r="Y26">
        <v>275195.07</v>
      </c>
      <c r="Z26">
        <v>173882.4</v>
      </c>
    </row>
    <row r="27" spans="1:28" x14ac:dyDescent="0.25">
      <c r="A27" t="s">
        <v>2955</v>
      </c>
      <c r="B27">
        <v>572732.55000000005</v>
      </c>
      <c r="C27">
        <v>1250</v>
      </c>
      <c r="D27">
        <v>11072.48</v>
      </c>
      <c r="F27">
        <v>533938.86</v>
      </c>
      <c r="G27">
        <v>296912.24</v>
      </c>
      <c r="I27">
        <v>0</v>
      </c>
      <c r="O27">
        <v>-787896.24</v>
      </c>
      <c r="P27">
        <v>2337378.21</v>
      </c>
      <c r="Q27">
        <v>560177.71</v>
      </c>
      <c r="S27">
        <v>733.21</v>
      </c>
      <c r="T27">
        <v>1350055</v>
      </c>
      <c r="U27">
        <v>6035</v>
      </c>
      <c r="V27">
        <v>1359055</v>
      </c>
      <c r="Y27">
        <v>316555.84999999998</v>
      </c>
      <c r="Z27">
        <v>162565.91</v>
      </c>
      <c r="AB27">
        <v>42000</v>
      </c>
    </row>
    <row r="28" spans="1:28" x14ac:dyDescent="0.25">
      <c r="A28" t="s">
        <v>2956</v>
      </c>
      <c r="B28">
        <v>530581.30000000005</v>
      </c>
      <c r="C28">
        <v>0</v>
      </c>
      <c r="D28">
        <v>17219.41</v>
      </c>
      <c r="F28">
        <v>247645.21</v>
      </c>
      <c r="G28">
        <v>284275.8</v>
      </c>
      <c r="I28">
        <v>5000</v>
      </c>
      <c r="L28">
        <v>54.29</v>
      </c>
      <c r="O28">
        <v>-1300068.98</v>
      </c>
      <c r="P28">
        <v>2446216.73</v>
      </c>
      <c r="Q28">
        <v>652935.17000000004</v>
      </c>
      <c r="R28">
        <v>153400</v>
      </c>
      <c r="S28">
        <v>477.25</v>
      </c>
      <c r="T28">
        <v>1079183</v>
      </c>
      <c r="U28">
        <v>84995</v>
      </c>
      <c r="V28">
        <v>1251433</v>
      </c>
      <c r="W28">
        <v>3000</v>
      </c>
      <c r="Y28">
        <v>501065.53</v>
      </c>
      <c r="Z28">
        <v>201642.21</v>
      </c>
    </row>
    <row r="29" spans="1:28" x14ac:dyDescent="0.25">
      <c r="A29" t="s">
        <v>2957</v>
      </c>
      <c r="B29">
        <v>2094821.66</v>
      </c>
      <c r="C29">
        <v>437709.85</v>
      </c>
      <c r="D29">
        <v>11523.15</v>
      </c>
      <c r="F29">
        <v>602359.18999999994</v>
      </c>
      <c r="G29">
        <v>360110.79</v>
      </c>
      <c r="L29">
        <v>10166</v>
      </c>
      <c r="O29">
        <v>758562.94</v>
      </c>
      <c r="P29">
        <v>1940194.37</v>
      </c>
      <c r="Q29">
        <v>1836352</v>
      </c>
      <c r="R29">
        <v>221700</v>
      </c>
      <c r="S29">
        <v>1816.4</v>
      </c>
      <c r="T29">
        <v>1570970</v>
      </c>
      <c r="U29">
        <v>520</v>
      </c>
      <c r="V29">
        <v>1816568.92</v>
      </c>
      <c r="Y29">
        <v>594071.80000000005</v>
      </c>
      <c r="Z29">
        <v>174046.35</v>
      </c>
      <c r="AB29">
        <v>24630</v>
      </c>
    </row>
    <row r="30" spans="1:28" x14ac:dyDescent="0.25">
      <c r="A30" t="s">
        <v>2958</v>
      </c>
      <c r="B30">
        <v>618875.68999999994</v>
      </c>
      <c r="C30">
        <v>433056.39</v>
      </c>
      <c r="D30">
        <v>2144.3200000000002</v>
      </c>
      <c r="F30">
        <v>1921728.11</v>
      </c>
      <c r="G30">
        <v>1057189.04</v>
      </c>
      <c r="L30">
        <v>282</v>
      </c>
      <c r="O30">
        <v>3934026.61</v>
      </c>
      <c r="P30">
        <v>225942.27</v>
      </c>
      <c r="Q30">
        <v>1014284.57</v>
      </c>
      <c r="R30">
        <v>70000</v>
      </c>
      <c r="S30">
        <v>780.88</v>
      </c>
      <c r="T30">
        <v>807903</v>
      </c>
      <c r="V30">
        <v>1044461</v>
      </c>
      <c r="Y30">
        <v>432506.65</v>
      </c>
      <c r="Z30">
        <v>328873.13</v>
      </c>
    </row>
    <row r="31" spans="1:28" x14ac:dyDescent="0.25">
      <c r="A31" t="s">
        <v>2959</v>
      </c>
      <c r="B31">
        <v>1731771.62</v>
      </c>
      <c r="C31">
        <v>535300</v>
      </c>
      <c r="D31">
        <v>16976.59</v>
      </c>
      <c r="F31">
        <v>1009777.3</v>
      </c>
      <c r="G31">
        <v>197735.29</v>
      </c>
      <c r="L31">
        <v>0</v>
      </c>
      <c r="O31">
        <v>2783148.7</v>
      </c>
      <c r="P31">
        <v>519805.36</v>
      </c>
      <c r="Q31">
        <v>1713736.43</v>
      </c>
      <c r="R31">
        <v>439200</v>
      </c>
      <c r="S31">
        <v>2002.11</v>
      </c>
      <c r="T31">
        <v>2660821</v>
      </c>
      <c r="U31">
        <v>250332</v>
      </c>
      <c r="V31">
        <v>3128460</v>
      </c>
      <c r="Y31">
        <v>1308908.07</v>
      </c>
      <c r="Z31">
        <v>120346.73</v>
      </c>
      <c r="AB31">
        <v>12530</v>
      </c>
    </row>
    <row r="32" spans="1:28" x14ac:dyDescent="0.25">
      <c r="A32" t="s">
        <v>2960</v>
      </c>
      <c r="B32">
        <v>1350995.52</v>
      </c>
      <c r="C32">
        <v>240230.1</v>
      </c>
      <c r="D32">
        <v>24877.51</v>
      </c>
      <c r="F32">
        <v>2056330.45</v>
      </c>
      <c r="G32">
        <v>660541.99</v>
      </c>
      <c r="L32">
        <v>0</v>
      </c>
      <c r="O32">
        <v>4118472.33</v>
      </c>
      <c r="P32">
        <v>164243.42000000001</v>
      </c>
      <c r="Q32">
        <v>1206405.22</v>
      </c>
      <c r="S32">
        <v>1465.68</v>
      </c>
      <c r="T32">
        <v>1127794.5</v>
      </c>
      <c r="V32">
        <v>1355061.5</v>
      </c>
      <c r="X32">
        <v>1530</v>
      </c>
      <c r="Y32">
        <v>370714.66</v>
      </c>
      <c r="Z32">
        <v>289521.42</v>
      </c>
      <c r="AB32">
        <v>27398</v>
      </c>
    </row>
    <row r="33" spans="1:28" x14ac:dyDescent="0.25">
      <c r="A33" t="s">
        <v>2961</v>
      </c>
      <c r="B33">
        <v>528530.02</v>
      </c>
      <c r="C33">
        <v>208803.5</v>
      </c>
      <c r="D33">
        <v>192.17</v>
      </c>
      <c r="F33">
        <v>574467.82999999996</v>
      </c>
      <c r="G33">
        <v>383227.45</v>
      </c>
      <c r="L33">
        <v>303</v>
      </c>
      <c r="O33">
        <v>-1795569.8</v>
      </c>
      <c r="P33">
        <v>3631737.05</v>
      </c>
      <c r="Q33">
        <v>1395201.32</v>
      </c>
      <c r="R33">
        <v>368710</v>
      </c>
      <c r="S33">
        <v>668.44</v>
      </c>
      <c r="T33">
        <v>1911329</v>
      </c>
      <c r="V33">
        <v>2155052</v>
      </c>
      <c r="X33">
        <v>5692</v>
      </c>
      <c r="Y33">
        <v>1185664.43</v>
      </c>
      <c r="Z33">
        <v>134431.60999999999</v>
      </c>
      <c r="AB33">
        <v>27398</v>
      </c>
    </row>
    <row r="34" spans="1:28" x14ac:dyDescent="0.25">
      <c r="A34" t="s">
        <v>2962</v>
      </c>
      <c r="B34">
        <v>616155.78</v>
      </c>
      <c r="C34">
        <v>273654.31</v>
      </c>
      <c r="D34">
        <v>17635.439999999999</v>
      </c>
      <c r="F34">
        <v>279045.98</v>
      </c>
      <c r="G34">
        <v>556839.77</v>
      </c>
      <c r="K34">
        <v>116300</v>
      </c>
      <c r="L34">
        <v>513</v>
      </c>
      <c r="O34">
        <v>1006210.96</v>
      </c>
      <c r="P34">
        <v>669957.9</v>
      </c>
      <c r="Q34">
        <v>1749021.76</v>
      </c>
      <c r="S34">
        <v>692.73</v>
      </c>
      <c r="T34">
        <v>389046</v>
      </c>
      <c r="U34">
        <v>135894</v>
      </c>
      <c r="V34">
        <v>801769</v>
      </c>
      <c r="X34">
        <v>1370</v>
      </c>
      <c r="Y34">
        <v>930613.32</v>
      </c>
      <c r="Z34">
        <v>137099.75</v>
      </c>
      <c r="AB34">
        <v>80868</v>
      </c>
    </row>
    <row r="35" spans="1:28" x14ac:dyDescent="0.25">
      <c r="A35" t="s">
        <v>2963</v>
      </c>
      <c r="B35">
        <v>1271957.8899999999</v>
      </c>
      <c r="C35">
        <v>357855.62</v>
      </c>
      <c r="D35">
        <v>17616.14</v>
      </c>
      <c r="F35">
        <v>617065.79</v>
      </c>
      <c r="G35">
        <v>452286.43</v>
      </c>
      <c r="L35">
        <v>363</v>
      </c>
      <c r="O35">
        <v>263714.21999999997</v>
      </c>
      <c r="P35">
        <v>2501284.2200000002</v>
      </c>
      <c r="Q35">
        <v>1346532.99</v>
      </c>
      <c r="S35">
        <v>1841.19</v>
      </c>
      <c r="T35">
        <v>1644572</v>
      </c>
      <c r="V35">
        <v>1929991</v>
      </c>
      <c r="Y35">
        <v>576435.17000000004</v>
      </c>
      <c r="Z35">
        <v>141264.57999999999</v>
      </c>
      <c r="AB35">
        <v>92530</v>
      </c>
    </row>
    <row r="36" spans="1:28" x14ac:dyDescent="0.25">
      <c r="A36" t="s">
        <v>2964</v>
      </c>
      <c r="B36">
        <v>671058.57999999996</v>
      </c>
      <c r="C36">
        <v>121264.3</v>
      </c>
      <c r="D36">
        <v>4214.26</v>
      </c>
      <c r="F36">
        <v>1942570.57</v>
      </c>
      <c r="G36">
        <v>594677.04</v>
      </c>
      <c r="L36">
        <v>0</v>
      </c>
      <c r="O36">
        <v>1716880.81</v>
      </c>
      <c r="P36">
        <v>1692932.58</v>
      </c>
      <c r="Q36">
        <v>1360523.65</v>
      </c>
      <c r="R36">
        <v>99750</v>
      </c>
      <c r="S36">
        <v>747.72</v>
      </c>
      <c r="T36">
        <v>1187846.5</v>
      </c>
      <c r="V36">
        <v>1567156.5</v>
      </c>
      <c r="X36">
        <v>1690</v>
      </c>
      <c r="Y36">
        <v>605099.05000000005</v>
      </c>
      <c r="Z36">
        <v>264662.96000000002</v>
      </c>
      <c r="AB36">
        <v>27398</v>
      </c>
    </row>
    <row r="37" spans="1:28" x14ac:dyDescent="0.25">
      <c r="A37" t="s">
        <v>2965</v>
      </c>
      <c r="B37">
        <v>549270.97</v>
      </c>
      <c r="C37">
        <v>276861.52</v>
      </c>
      <c r="D37">
        <v>26406.95</v>
      </c>
      <c r="F37">
        <v>1132347.6000000001</v>
      </c>
      <c r="G37">
        <v>472709.15</v>
      </c>
      <c r="L37">
        <v>0</v>
      </c>
      <c r="O37">
        <v>2118262.31</v>
      </c>
      <c r="Q37">
        <v>1175485.1599999999</v>
      </c>
      <c r="R37">
        <v>298130</v>
      </c>
      <c r="S37">
        <v>535.83000000000004</v>
      </c>
      <c r="T37">
        <v>393199.45</v>
      </c>
      <c r="V37">
        <v>522760.02</v>
      </c>
      <c r="Y37">
        <v>586596.27</v>
      </c>
      <c r="Z37">
        <v>192710.27</v>
      </c>
      <c r="AB37">
        <v>12530</v>
      </c>
    </row>
    <row r="38" spans="1:28" x14ac:dyDescent="0.25">
      <c r="A38" t="s">
        <v>2966</v>
      </c>
      <c r="B38">
        <v>1059792.9099999999</v>
      </c>
      <c r="C38">
        <v>295029.65000000002</v>
      </c>
      <c r="D38">
        <v>8746.85</v>
      </c>
      <c r="F38">
        <v>818220.61</v>
      </c>
      <c r="G38">
        <v>456096.26</v>
      </c>
      <c r="L38">
        <v>0</v>
      </c>
      <c r="O38">
        <v>2089003.83</v>
      </c>
      <c r="Q38">
        <v>1878851.69</v>
      </c>
      <c r="S38">
        <v>880.08</v>
      </c>
      <c r="T38">
        <v>2620203</v>
      </c>
      <c r="V38">
        <v>2943110</v>
      </c>
      <c r="Y38">
        <v>478439.26</v>
      </c>
      <c r="Z38">
        <v>146175.06</v>
      </c>
      <c r="AB38">
        <v>77398</v>
      </c>
    </row>
    <row r="39" spans="1:28" x14ac:dyDescent="0.25">
      <c r="A39" t="s">
        <v>2967</v>
      </c>
      <c r="B39">
        <v>1795000.8</v>
      </c>
      <c r="C39">
        <v>72269.009999999995</v>
      </c>
      <c r="D39">
        <v>57471</v>
      </c>
      <c r="F39">
        <v>363152.64000000001</v>
      </c>
      <c r="G39">
        <v>753306.39</v>
      </c>
      <c r="I39">
        <v>24830.799999999999</v>
      </c>
      <c r="L39">
        <v>30.48</v>
      </c>
      <c r="M39">
        <v>29630</v>
      </c>
      <c r="O39">
        <v>580485.52</v>
      </c>
      <c r="P39">
        <v>1814650.86</v>
      </c>
      <c r="Q39">
        <v>1386397.07</v>
      </c>
      <c r="R39">
        <v>155032</v>
      </c>
      <c r="S39">
        <v>1869.42</v>
      </c>
      <c r="T39">
        <v>2136953.1</v>
      </c>
      <c r="U39">
        <v>14040</v>
      </c>
      <c r="V39">
        <v>2397335.1</v>
      </c>
      <c r="X39">
        <v>3000</v>
      </c>
      <c r="Y39">
        <v>292214.8</v>
      </c>
      <c r="Z39">
        <v>215869.51</v>
      </c>
    </row>
    <row r="40" spans="1:28" x14ac:dyDescent="0.25">
      <c r="A40" t="s">
        <v>2968</v>
      </c>
      <c r="B40">
        <v>395218.41</v>
      </c>
      <c r="C40">
        <v>23022.35</v>
      </c>
      <c r="D40">
        <v>48862.51</v>
      </c>
      <c r="F40">
        <v>1243922.68</v>
      </c>
      <c r="G40">
        <v>90319</v>
      </c>
      <c r="I40">
        <v>11620.6</v>
      </c>
      <c r="L40">
        <v>118400</v>
      </c>
      <c r="O40">
        <v>-53782.74</v>
      </c>
      <c r="P40">
        <v>1633793.05</v>
      </c>
      <c r="Q40">
        <v>1193355.33</v>
      </c>
      <c r="S40">
        <v>548.54</v>
      </c>
      <c r="T40">
        <v>1425683.28</v>
      </c>
      <c r="U40">
        <v>56630</v>
      </c>
      <c r="V40">
        <v>1701415.28</v>
      </c>
      <c r="Y40">
        <v>573097.18999999994</v>
      </c>
      <c r="Z40">
        <v>170140.64</v>
      </c>
    </row>
    <row r="41" spans="1:28" x14ac:dyDescent="0.25">
      <c r="A41" t="s">
        <v>2969</v>
      </c>
      <c r="B41">
        <v>779731.17</v>
      </c>
      <c r="C41">
        <v>70192.72</v>
      </c>
      <c r="D41">
        <v>27164.23</v>
      </c>
      <c r="F41">
        <v>1119587.46</v>
      </c>
      <c r="G41">
        <v>191789.81</v>
      </c>
      <c r="I41">
        <v>11372.2</v>
      </c>
      <c r="L41">
        <v>203.28</v>
      </c>
      <c r="O41">
        <v>1922248.18</v>
      </c>
      <c r="P41">
        <v>174893.33</v>
      </c>
      <c r="Q41">
        <v>967031.81</v>
      </c>
      <c r="S41">
        <v>990.66</v>
      </c>
      <c r="T41">
        <v>1535999.8</v>
      </c>
      <c r="U41">
        <v>11160</v>
      </c>
      <c r="V41">
        <v>1791888.79</v>
      </c>
      <c r="W41">
        <v>22000</v>
      </c>
      <c r="Y41">
        <v>341546.81</v>
      </c>
      <c r="Z41">
        <v>127098.27</v>
      </c>
    </row>
    <row r="42" spans="1:28" x14ac:dyDescent="0.25">
      <c r="A42" t="s">
        <v>2970</v>
      </c>
      <c r="B42">
        <v>1599842.98</v>
      </c>
      <c r="C42">
        <v>184005.28</v>
      </c>
      <c r="D42">
        <v>20478.8</v>
      </c>
      <c r="F42">
        <v>978527.77</v>
      </c>
      <c r="G42">
        <v>302540.71999999997</v>
      </c>
      <c r="I42">
        <v>53003.9</v>
      </c>
      <c r="L42">
        <v>683</v>
      </c>
      <c r="M42">
        <v>460548.58</v>
      </c>
      <c r="O42">
        <v>1493866.76</v>
      </c>
      <c r="P42">
        <v>1781475.04</v>
      </c>
      <c r="Q42">
        <v>1999911.65</v>
      </c>
      <c r="R42">
        <v>23079.759999999998</v>
      </c>
      <c r="S42">
        <v>2269.4499999999998</v>
      </c>
      <c r="T42">
        <v>1797504</v>
      </c>
      <c r="U42">
        <v>19990</v>
      </c>
      <c r="V42">
        <v>2250058</v>
      </c>
      <c r="W42">
        <v>6000</v>
      </c>
      <c r="Y42">
        <v>1783579.99</v>
      </c>
      <c r="Z42">
        <v>220573.6</v>
      </c>
    </row>
    <row r="43" spans="1:28" x14ac:dyDescent="0.25">
      <c r="A43" t="s">
        <v>2971</v>
      </c>
      <c r="B43">
        <v>2182626.58</v>
      </c>
      <c r="C43">
        <v>60314.3</v>
      </c>
      <c r="D43">
        <v>23268.86</v>
      </c>
      <c r="F43">
        <v>203546.46</v>
      </c>
      <c r="G43">
        <v>163063.48000000001</v>
      </c>
      <c r="I43">
        <v>28618.2</v>
      </c>
      <c r="L43">
        <v>1555.82</v>
      </c>
      <c r="O43">
        <v>-271253.71000000002</v>
      </c>
      <c r="P43">
        <v>1769380.27</v>
      </c>
      <c r="Q43">
        <v>1668062.08</v>
      </c>
      <c r="R43">
        <v>407550</v>
      </c>
      <c r="S43">
        <v>1887.29</v>
      </c>
      <c r="T43">
        <v>1872907.6</v>
      </c>
      <c r="U43">
        <v>30260</v>
      </c>
      <c r="V43">
        <v>2073110.6</v>
      </c>
      <c r="W43">
        <v>5000</v>
      </c>
      <c r="Y43">
        <v>478728.15</v>
      </c>
      <c r="Z43">
        <v>127319.12</v>
      </c>
    </row>
    <row r="44" spans="1:28" x14ac:dyDescent="0.25">
      <c r="A44" t="s">
        <v>2972</v>
      </c>
      <c r="B44">
        <v>738768.88</v>
      </c>
      <c r="C44">
        <v>30303.119999999999</v>
      </c>
      <c r="D44">
        <v>47922.15</v>
      </c>
      <c r="F44">
        <v>817548.77</v>
      </c>
      <c r="G44">
        <v>559371.31999999995</v>
      </c>
      <c r="I44">
        <v>15890.8</v>
      </c>
      <c r="L44">
        <v>0</v>
      </c>
      <c r="O44">
        <v>-1722903.05</v>
      </c>
      <c r="P44">
        <v>2854151.72</v>
      </c>
      <c r="Q44">
        <v>1904705.93</v>
      </c>
      <c r="R44">
        <v>209480</v>
      </c>
      <c r="S44">
        <v>592.17999999999995</v>
      </c>
      <c r="T44">
        <v>878920.5</v>
      </c>
      <c r="U44">
        <v>17270</v>
      </c>
      <c r="V44">
        <v>1174797.5</v>
      </c>
      <c r="Y44">
        <v>364564.62</v>
      </c>
      <c r="Z44">
        <v>249831.72</v>
      </c>
    </row>
    <row r="45" spans="1:28" x14ac:dyDescent="0.25">
      <c r="A45" t="s">
        <v>2973</v>
      </c>
      <c r="B45">
        <v>942208.74</v>
      </c>
      <c r="C45">
        <v>22410.06</v>
      </c>
      <c r="D45">
        <v>31593.360000000001</v>
      </c>
      <c r="F45">
        <v>486343.71</v>
      </c>
      <c r="G45">
        <v>87076.26</v>
      </c>
      <c r="I45">
        <v>18198</v>
      </c>
      <c r="L45">
        <v>301</v>
      </c>
      <c r="O45">
        <v>-516334.26</v>
      </c>
      <c r="P45">
        <v>1653756.5</v>
      </c>
      <c r="Q45">
        <v>1296172.76</v>
      </c>
      <c r="S45">
        <v>889.79</v>
      </c>
      <c r="T45">
        <v>987649.2</v>
      </c>
      <c r="U45">
        <v>16430</v>
      </c>
      <c r="V45">
        <v>1297257.2</v>
      </c>
      <c r="Y45">
        <v>340574.04</v>
      </c>
      <c r="Z45">
        <v>68391.12</v>
      </c>
    </row>
    <row r="46" spans="1:28" x14ac:dyDescent="0.25">
      <c r="A46" t="s">
        <v>2974</v>
      </c>
      <c r="B46">
        <v>720628.82</v>
      </c>
      <c r="C46">
        <v>225592.05</v>
      </c>
      <c r="D46">
        <v>10443</v>
      </c>
      <c r="F46">
        <v>558721.79</v>
      </c>
      <c r="G46">
        <v>592521.59</v>
      </c>
      <c r="I46">
        <v>11852</v>
      </c>
      <c r="L46">
        <v>4</v>
      </c>
      <c r="O46">
        <v>-14200.77</v>
      </c>
      <c r="P46">
        <v>1474437.8</v>
      </c>
      <c r="Q46">
        <v>1425514.59</v>
      </c>
      <c r="R46">
        <v>289590</v>
      </c>
      <c r="S46">
        <v>678.51</v>
      </c>
      <c r="T46">
        <v>915128.5</v>
      </c>
      <c r="U46">
        <v>78350</v>
      </c>
      <c r="V46">
        <v>1062271.5</v>
      </c>
      <c r="Y46">
        <v>682362.14</v>
      </c>
      <c r="Z46">
        <v>170246.07</v>
      </c>
    </row>
    <row r="47" spans="1:28" x14ac:dyDescent="0.25">
      <c r="A47" t="s">
        <v>2975</v>
      </c>
      <c r="B47">
        <v>854850.25</v>
      </c>
      <c r="C47">
        <v>75958.09</v>
      </c>
      <c r="D47">
        <v>64123.31</v>
      </c>
      <c r="F47">
        <v>1186017.22</v>
      </c>
      <c r="G47">
        <v>169725.76</v>
      </c>
      <c r="I47">
        <v>97529.42</v>
      </c>
      <c r="L47">
        <v>45.38</v>
      </c>
      <c r="O47">
        <v>-249928.94</v>
      </c>
      <c r="P47">
        <v>2017007.85</v>
      </c>
      <c r="Q47">
        <v>2298300.4</v>
      </c>
      <c r="R47">
        <v>408280</v>
      </c>
      <c r="S47">
        <v>1233.0999999999999</v>
      </c>
      <c r="T47">
        <v>1655904.8</v>
      </c>
      <c r="U47">
        <v>19820</v>
      </c>
      <c r="V47">
        <v>2084059.8</v>
      </c>
      <c r="W47">
        <v>9000</v>
      </c>
      <c r="Y47">
        <v>1362230.75</v>
      </c>
      <c r="Z47">
        <v>203626.83</v>
      </c>
    </row>
    <row r="48" spans="1:28" x14ac:dyDescent="0.25">
      <c r="A48" t="s">
        <v>2976</v>
      </c>
      <c r="B48">
        <v>564305.97</v>
      </c>
      <c r="C48">
        <v>13125.33</v>
      </c>
      <c r="D48">
        <v>42235.78</v>
      </c>
      <c r="F48">
        <v>1034251.81</v>
      </c>
      <c r="G48">
        <v>68336.12</v>
      </c>
      <c r="I48">
        <v>25389</v>
      </c>
      <c r="L48">
        <v>788.15</v>
      </c>
      <c r="O48">
        <v>1392874.65</v>
      </c>
      <c r="P48">
        <v>216270.07999999999</v>
      </c>
      <c r="Q48">
        <v>1027088.84</v>
      </c>
      <c r="R48">
        <v>89600</v>
      </c>
      <c r="T48">
        <v>1222192</v>
      </c>
      <c r="U48">
        <v>12838</v>
      </c>
      <c r="V48">
        <v>1503579</v>
      </c>
      <c r="Y48">
        <v>470345.58</v>
      </c>
      <c r="Z48">
        <v>125361.13</v>
      </c>
    </row>
    <row r="49" spans="1:29" x14ac:dyDescent="0.25">
      <c r="A49" t="s">
        <v>2977</v>
      </c>
      <c r="B49">
        <v>1237359.58</v>
      </c>
      <c r="C49">
        <v>56647.8</v>
      </c>
      <c r="D49">
        <v>22396.44</v>
      </c>
      <c r="F49">
        <v>1118594.47</v>
      </c>
      <c r="G49">
        <v>291507.94</v>
      </c>
      <c r="I49">
        <v>16861.8</v>
      </c>
      <c r="L49">
        <v>1094.3800000000001</v>
      </c>
      <c r="M49">
        <v>269918.17</v>
      </c>
      <c r="O49">
        <v>-94365.1</v>
      </c>
      <c r="P49">
        <v>2076002.99</v>
      </c>
      <c r="Q49">
        <v>2454481.13</v>
      </c>
      <c r="R49">
        <v>1832</v>
      </c>
      <c r="S49">
        <v>1201.27</v>
      </c>
      <c r="T49">
        <v>1486190.5</v>
      </c>
      <c r="U49">
        <v>30960</v>
      </c>
      <c r="V49">
        <v>1975178.5</v>
      </c>
      <c r="W49">
        <v>9000</v>
      </c>
      <c r="Y49">
        <v>1112103.23</v>
      </c>
      <c r="Z49">
        <v>169331.15</v>
      </c>
    </row>
    <row r="50" spans="1:29" x14ac:dyDescent="0.25">
      <c r="A50" t="s">
        <v>2978</v>
      </c>
      <c r="B50">
        <v>777815.04000000004</v>
      </c>
      <c r="C50">
        <v>89554.77</v>
      </c>
      <c r="D50">
        <v>49639.26</v>
      </c>
      <c r="F50">
        <v>605985.87</v>
      </c>
      <c r="G50">
        <v>122093.45</v>
      </c>
      <c r="I50">
        <v>18733.400000000001</v>
      </c>
      <c r="L50">
        <v>452.11</v>
      </c>
      <c r="O50">
        <v>-1475356.38</v>
      </c>
      <c r="P50">
        <v>2700044.99</v>
      </c>
      <c r="Q50">
        <v>1395008.15</v>
      </c>
      <c r="R50">
        <v>-21940</v>
      </c>
      <c r="S50">
        <v>752.39</v>
      </c>
      <c r="T50">
        <v>1344288.4</v>
      </c>
      <c r="U50">
        <v>22760</v>
      </c>
      <c r="V50">
        <v>1604357.4</v>
      </c>
      <c r="Y50">
        <v>403354.9</v>
      </c>
      <c r="Z50">
        <v>115392.37</v>
      </c>
    </row>
    <row r="51" spans="1:29" x14ac:dyDescent="0.25">
      <c r="A51" t="s">
        <v>2979</v>
      </c>
      <c r="B51">
        <v>826423.76</v>
      </c>
      <c r="C51">
        <v>96766.61</v>
      </c>
      <c r="D51">
        <v>15112.6</v>
      </c>
      <c r="F51">
        <v>601870.74</v>
      </c>
      <c r="G51">
        <v>40048</v>
      </c>
      <c r="I51">
        <v>15326</v>
      </c>
      <c r="L51">
        <v>371.05</v>
      </c>
      <c r="M51">
        <v>44733.71</v>
      </c>
      <c r="O51">
        <v>-620405.68000000005</v>
      </c>
      <c r="P51">
        <v>1671717.03</v>
      </c>
      <c r="Q51">
        <v>1295312.05</v>
      </c>
      <c r="R51">
        <v>2711.04</v>
      </c>
      <c r="S51">
        <v>787.69</v>
      </c>
      <c r="T51">
        <v>945234.5</v>
      </c>
      <c r="U51">
        <v>11520</v>
      </c>
      <c r="V51">
        <v>1114415.5</v>
      </c>
      <c r="Y51">
        <v>403153.3</v>
      </c>
      <c r="Z51">
        <v>70716.88</v>
      </c>
    </row>
    <row r="52" spans="1:29" x14ac:dyDescent="0.25">
      <c r="A52" t="s">
        <v>2980</v>
      </c>
      <c r="B52">
        <v>838679.02</v>
      </c>
      <c r="C52">
        <v>25674.43</v>
      </c>
      <c r="D52">
        <v>36910.19</v>
      </c>
      <c r="F52">
        <v>752044.49</v>
      </c>
      <c r="G52">
        <v>166515.1</v>
      </c>
      <c r="I52">
        <v>19215.099999999999</v>
      </c>
      <c r="L52">
        <v>548.41999999999996</v>
      </c>
      <c r="O52">
        <v>804785.92</v>
      </c>
      <c r="P52">
        <v>579857.57999999996</v>
      </c>
      <c r="Q52">
        <v>1417095.6</v>
      </c>
      <c r="R52">
        <v>199400</v>
      </c>
      <c r="S52">
        <v>821.39</v>
      </c>
      <c r="T52">
        <v>874053</v>
      </c>
      <c r="U52">
        <v>13168</v>
      </c>
      <c r="V52">
        <v>1130744</v>
      </c>
      <c r="Y52">
        <v>629362.18000000005</v>
      </c>
      <c r="Z52">
        <v>118615.6</v>
      </c>
    </row>
    <row r="53" spans="1:29" x14ac:dyDescent="0.25">
      <c r="A53" t="s">
        <v>2981</v>
      </c>
      <c r="B53">
        <v>1061475.82</v>
      </c>
      <c r="C53">
        <v>182454.92</v>
      </c>
      <c r="D53">
        <v>11362.34</v>
      </c>
      <c r="F53">
        <v>1101810.6499999999</v>
      </c>
      <c r="G53">
        <v>69169.62</v>
      </c>
      <c r="I53">
        <v>20401.2</v>
      </c>
      <c r="L53">
        <v>1390.41</v>
      </c>
      <c r="M53">
        <v>7111.15</v>
      </c>
      <c r="O53">
        <v>1583682.61</v>
      </c>
      <c r="P53">
        <v>446722.69</v>
      </c>
      <c r="Q53">
        <v>1203320.67</v>
      </c>
      <c r="R53">
        <v>3555.52</v>
      </c>
      <c r="T53">
        <v>1611505</v>
      </c>
      <c r="U53">
        <v>10240</v>
      </c>
      <c r="V53">
        <v>1824092</v>
      </c>
      <c r="Y53">
        <v>346213.39</v>
      </c>
      <c r="Z53">
        <v>118890.51</v>
      </c>
    </row>
    <row r="54" spans="1:29" x14ac:dyDescent="0.25">
      <c r="A54" t="s">
        <v>2984</v>
      </c>
      <c r="B54">
        <v>252724.69</v>
      </c>
      <c r="C54">
        <v>5000</v>
      </c>
      <c r="D54">
        <v>60598.65</v>
      </c>
      <c r="F54">
        <v>4</v>
      </c>
      <c r="G54">
        <v>2272657.88</v>
      </c>
      <c r="I54">
        <v>0</v>
      </c>
      <c r="L54">
        <v>128.04</v>
      </c>
      <c r="O54">
        <v>1320008.23</v>
      </c>
      <c r="P54">
        <v>1557377.06</v>
      </c>
      <c r="Q54">
        <v>491801.39</v>
      </c>
      <c r="R54">
        <v>305100</v>
      </c>
      <c r="S54">
        <v>256.95</v>
      </c>
      <c r="T54">
        <v>1006180</v>
      </c>
      <c r="U54">
        <v>10615</v>
      </c>
      <c r="V54">
        <v>1247005</v>
      </c>
      <c r="Y54">
        <v>241056.93</v>
      </c>
      <c r="Z54">
        <v>450822.02</v>
      </c>
      <c r="AB54">
        <v>32000</v>
      </c>
    </row>
    <row r="55" spans="1:29" x14ac:dyDescent="0.25">
      <c r="A55" t="s">
        <v>2985</v>
      </c>
      <c r="B55">
        <v>12387.97</v>
      </c>
      <c r="C55">
        <v>17625</v>
      </c>
      <c r="D55">
        <v>80298.16</v>
      </c>
      <c r="F55">
        <v>847558.08</v>
      </c>
      <c r="G55">
        <v>2535228.56</v>
      </c>
      <c r="I55">
        <v>25055</v>
      </c>
      <c r="L55">
        <v>529.5</v>
      </c>
      <c r="O55">
        <v>2785106.66</v>
      </c>
      <c r="P55">
        <v>1296912.72</v>
      </c>
      <c r="Q55">
        <v>695074.19</v>
      </c>
      <c r="S55">
        <v>249.95</v>
      </c>
      <c r="T55">
        <v>994769</v>
      </c>
      <c r="U55">
        <v>9350</v>
      </c>
      <c r="V55">
        <v>1232467</v>
      </c>
      <c r="Y55">
        <v>342651.5</v>
      </c>
      <c r="Z55">
        <v>646535.75</v>
      </c>
      <c r="AC55">
        <v>7000</v>
      </c>
    </row>
    <row r="56" spans="1:29" x14ac:dyDescent="0.25">
      <c r="A56" t="s">
        <v>2986</v>
      </c>
      <c r="B56">
        <v>361020.07</v>
      </c>
      <c r="C56">
        <v>0</v>
      </c>
      <c r="D56">
        <v>49830.75</v>
      </c>
      <c r="F56">
        <v>435306.84</v>
      </c>
      <c r="G56">
        <v>2209631.34</v>
      </c>
      <c r="I56">
        <v>0</v>
      </c>
      <c r="L56">
        <v>420.19</v>
      </c>
      <c r="O56">
        <v>1934477.58</v>
      </c>
      <c r="P56">
        <v>1593000.06</v>
      </c>
      <c r="Q56">
        <v>680661.68</v>
      </c>
      <c r="R56">
        <v>131481.5</v>
      </c>
      <c r="S56">
        <v>657.78</v>
      </c>
      <c r="T56">
        <v>1002035.3</v>
      </c>
      <c r="U56">
        <v>10000</v>
      </c>
      <c r="V56">
        <v>1216363.3</v>
      </c>
      <c r="W56">
        <v>960</v>
      </c>
      <c r="X56">
        <v>2288</v>
      </c>
      <c r="Y56">
        <v>331816.57</v>
      </c>
      <c r="Z56">
        <v>488529.54</v>
      </c>
      <c r="AC56">
        <v>47876</v>
      </c>
    </row>
    <row r="57" spans="1:29" x14ac:dyDescent="0.25">
      <c r="A57" t="s">
        <v>2987</v>
      </c>
      <c r="B57">
        <v>496069.35</v>
      </c>
      <c r="C57">
        <v>15000</v>
      </c>
      <c r="D57">
        <v>36624.65</v>
      </c>
      <c r="F57">
        <v>2</v>
      </c>
      <c r="G57">
        <v>2172888.2400000002</v>
      </c>
      <c r="I57">
        <v>770</v>
      </c>
      <c r="L57">
        <v>200.15</v>
      </c>
      <c r="O57">
        <v>1973057.28</v>
      </c>
      <c r="P57">
        <v>1261656.71</v>
      </c>
      <c r="Q57">
        <v>595608.34</v>
      </c>
      <c r="R57">
        <v>131600</v>
      </c>
      <c r="S57">
        <v>768.33</v>
      </c>
      <c r="T57">
        <v>1495928</v>
      </c>
      <c r="U57">
        <v>3187.5</v>
      </c>
      <c r="V57">
        <v>1724907.5</v>
      </c>
      <c r="W57">
        <v>800</v>
      </c>
      <c r="X57">
        <v>2000</v>
      </c>
      <c r="Y57">
        <v>352297.13</v>
      </c>
      <c r="Z57">
        <v>502382.86</v>
      </c>
      <c r="AA57">
        <v>10500</v>
      </c>
    </row>
    <row r="58" spans="1:29" x14ac:dyDescent="0.25">
      <c r="A58" t="s">
        <v>3011</v>
      </c>
      <c r="B58">
        <v>138117.29999999999</v>
      </c>
      <c r="C58">
        <v>10000</v>
      </c>
      <c r="D58">
        <v>36272.050000000003</v>
      </c>
      <c r="F58">
        <v>3</v>
      </c>
      <c r="G58">
        <v>2113589.77</v>
      </c>
      <c r="I58">
        <v>0</v>
      </c>
      <c r="L58">
        <v>145.47</v>
      </c>
      <c r="O58">
        <v>2647477.11</v>
      </c>
      <c r="Q58">
        <v>424080.33</v>
      </c>
      <c r="R58">
        <v>87050</v>
      </c>
      <c r="S58">
        <v>182.1</v>
      </c>
      <c r="T58">
        <v>733446</v>
      </c>
      <c r="V58">
        <v>908811</v>
      </c>
      <c r="Y58">
        <v>160166.41</v>
      </c>
      <c r="Z58">
        <v>436864.72</v>
      </c>
      <c r="AB58">
        <v>960</v>
      </c>
    </row>
    <row r="59" spans="1:29" x14ac:dyDescent="0.25">
      <c r="A59" t="s">
        <v>3012</v>
      </c>
      <c r="B59">
        <v>795466.28</v>
      </c>
      <c r="C59">
        <v>12860</v>
      </c>
      <c r="D59">
        <v>53409.65</v>
      </c>
      <c r="F59">
        <v>213124.26</v>
      </c>
      <c r="G59">
        <v>1907547.75</v>
      </c>
      <c r="I59">
        <v>0</v>
      </c>
      <c r="L59">
        <v>28.04</v>
      </c>
      <c r="O59">
        <v>3546586.96</v>
      </c>
      <c r="Q59">
        <v>503204.97</v>
      </c>
      <c r="S59">
        <v>1197.67</v>
      </c>
      <c r="T59">
        <v>1313635.3999999999</v>
      </c>
      <c r="U59">
        <v>7000</v>
      </c>
      <c r="V59">
        <v>1555329.4</v>
      </c>
      <c r="Y59">
        <v>195997.67</v>
      </c>
      <c r="Z59">
        <v>480160.96</v>
      </c>
      <c r="AB59">
        <v>49000</v>
      </c>
      <c r="AC59">
        <v>500</v>
      </c>
    </row>
    <row r="60" spans="1:29" x14ac:dyDescent="0.25">
      <c r="A60" t="s">
        <v>2991</v>
      </c>
      <c r="B60">
        <v>334745.28000000003</v>
      </c>
      <c r="C60">
        <v>0</v>
      </c>
      <c r="D60">
        <v>25406.67</v>
      </c>
      <c r="F60">
        <v>117164.58</v>
      </c>
      <c r="G60">
        <v>282909.87</v>
      </c>
      <c r="K60">
        <v>216000</v>
      </c>
      <c r="L60">
        <v>2310.44</v>
      </c>
      <c r="N60">
        <v>-71729.52</v>
      </c>
      <c r="O60">
        <v>875.64</v>
      </c>
      <c r="P60">
        <v>280935.62</v>
      </c>
      <c r="Q60">
        <v>1112859.23</v>
      </c>
      <c r="R60">
        <v>155900</v>
      </c>
      <c r="S60">
        <v>338.5</v>
      </c>
      <c r="T60">
        <v>1509931.4</v>
      </c>
      <c r="U60">
        <v>14000</v>
      </c>
      <c r="V60">
        <v>1738469.4</v>
      </c>
      <c r="W60">
        <v>848</v>
      </c>
      <c r="Y60">
        <v>496983.87</v>
      </c>
      <c r="Z60">
        <v>31386.5</v>
      </c>
      <c r="AB60">
        <v>4500</v>
      </c>
    </row>
    <row r="61" spans="1:29" x14ac:dyDescent="0.25">
      <c r="A61" t="s">
        <v>2992</v>
      </c>
      <c r="B61">
        <v>1359465.9</v>
      </c>
      <c r="C61">
        <v>68550</v>
      </c>
      <c r="D61">
        <v>40040.61</v>
      </c>
      <c r="F61">
        <v>3072809.91</v>
      </c>
      <c r="G61">
        <v>2938041.21</v>
      </c>
      <c r="L61">
        <v>-1148.01</v>
      </c>
      <c r="O61">
        <v>7067013.1799999997</v>
      </c>
      <c r="P61">
        <v>179132.84</v>
      </c>
      <c r="Q61">
        <v>1483330.32</v>
      </c>
      <c r="R61">
        <v>516000</v>
      </c>
      <c r="S61">
        <v>1070.6300000000001</v>
      </c>
      <c r="T61">
        <v>1802839.79</v>
      </c>
      <c r="U61">
        <v>14000</v>
      </c>
      <c r="V61">
        <v>2262271.2200000002</v>
      </c>
      <c r="Y61">
        <v>508226.43</v>
      </c>
      <c r="Z61">
        <v>401548.47</v>
      </c>
      <c r="AB61">
        <v>4500</v>
      </c>
    </row>
    <row r="62" spans="1:29" x14ac:dyDescent="0.25">
      <c r="A62" t="s">
        <v>2993</v>
      </c>
      <c r="B62">
        <v>429085.4</v>
      </c>
      <c r="C62">
        <v>16500</v>
      </c>
      <c r="D62">
        <v>46647.66</v>
      </c>
      <c r="F62">
        <v>9288</v>
      </c>
      <c r="G62">
        <v>242641.12</v>
      </c>
      <c r="L62">
        <v>50</v>
      </c>
      <c r="O62">
        <v>-2837518.22</v>
      </c>
      <c r="P62">
        <v>2768470.84</v>
      </c>
      <c r="Q62">
        <v>1050443.69</v>
      </c>
      <c r="R62">
        <v>336000</v>
      </c>
      <c r="S62">
        <v>267.36</v>
      </c>
      <c r="T62">
        <v>660831.69999999995</v>
      </c>
      <c r="U62">
        <v>114000</v>
      </c>
      <c r="V62">
        <v>1037528.7</v>
      </c>
      <c r="Y62">
        <v>197257.11</v>
      </c>
      <c r="Z62">
        <v>49716.87</v>
      </c>
      <c r="AB62">
        <v>54500</v>
      </c>
    </row>
    <row r="63" spans="1:29" x14ac:dyDescent="0.25">
      <c r="A63" t="s">
        <v>2994</v>
      </c>
      <c r="B63">
        <v>227059.77</v>
      </c>
      <c r="C63">
        <v>0</v>
      </c>
      <c r="D63">
        <v>11728.8</v>
      </c>
      <c r="F63">
        <v>183694.36</v>
      </c>
      <c r="G63">
        <v>1313257.52</v>
      </c>
      <c r="L63">
        <v>2224.1</v>
      </c>
      <c r="O63">
        <v>311712.39</v>
      </c>
      <c r="P63">
        <v>2027508.56</v>
      </c>
      <c r="Q63">
        <v>1231682.1299999999</v>
      </c>
      <c r="R63">
        <v>381380</v>
      </c>
      <c r="S63">
        <v>675.88</v>
      </c>
      <c r="T63">
        <v>1265499.3999999999</v>
      </c>
      <c r="U63">
        <v>16623.62</v>
      </c>
      <c r="V63">
        <v>1634430.4</v>
      </c>
      <c r="W63">
        <v>1136</v>
      </c>
      <c r="Y63">
        <v>1145463.6599999999</v>
      </c>
      <c r="Z63">
        <v>316383.84000000003</v>
      </c>
      <c r="AB63">
        <v>80003.73</v>
      </c>
    </row>
    <row r="64" spans="1:29" x14ac:dyDescent="0.25">
      <c r="A64" t="s">
        <v>2995</v>
      </c>
      <c r="B64">
        <v>1188667.6499999999</v>
      </c>
      <c r="C64">
        <v>0</v>
      </c>
      <c r="D64">
        <v>62055.99</v>
      </c>
      <c r="F64">
        <v>1581528.26</v>
      </c>
      <c r="G64">
        <v>292510.68</v>
      </c>
      <c r="L64">
        <v>86300.07</v>
      </c>
      <c r="O64">
        <v>4109409.78</v>
      </c>
      <c r="P64">
        <v>179132.84</v>
      </c>
      <c r="Q64">
        <v>1399413.6</v>
      </c>
      <c r="R64">
        <v>754600</v>
      </c>
      <c r="S64">
        <v>926.73</v>
      </c>
      <c r="T64">
        <v>637813</v>
      </c>
      <c r="U64">
        <v>154691.04999999999</v>
      </c>
      <c r="V64">
        <v>1063654</v>
      </c>
      <c r="W64">
        <v>17073</v>
      </c>
      <c r="Y64">
        <v>1038912.22</v>
      </c>
      <c r="Z64">
        <v>335217.13</v>
      </c>
      <c r="AB64">
        <v>161225</v>
      </c>
    </row>
    <row r="65" spans="1:28" x14ac:dyDescent="0.25">
      <c r="A65" t="s">
        <v>2996</v>
      </c>
      <c r="B65">
        <v>665006.44999999995</v>
      </c>
      <c r="C65">
        <v>65128.5</v>
      </c>
      <c r="D65">
        <v>26517.68</v>
      </c>
      <c r="F65">
        <v>1443961.4</v>
      </c>
      <c r="G65">
        <v>247083.8</v>
      </c>
      <c r="I65">
        <v>0</v>
      </c>
      <c r="J65">
        <v>43000</v>
      </c>
      <c r="L65">
        <v>0</v>
      </c>
      <c r="O65">
        <v>-116660.08</v>
      </c>
      <c r="P65">
        <v>2752937.45</v>
      </c>
      <c r="Q65">
        <v>643754.5</v>
      </c>
      <c r="S65">
        <v>904.97</v>
      </c>
      <c r="T65">
        <v>1721910.5</v>
      </c>
      <c r="U65">
        <v>322170</v>
      </c>
      <c r="V65">
        <v>2066205.5</v>
      </c>
      <c r="W65">
        <v>2396</v>
      </c>
      <c r="Y65">
        <v>343987.17</v>
      </c>
      <c r="Z65">
        <v>202000.68</v>
      </c>
      <c r="AA65">
        <v>43000</v>
      </c>
    </row>
    <row r="66" spans="1:28" x14ac:dyDescent="0.25">
      <c r="A66" t="s">
        <v>2997</v>
      </c>
      <c r="B66">
        <v>605869.18999999994</v>
      </c>
      <c r="C66">
        <v>0</v>
      </c>
      <c r="D66">
        <v>31235.61</v>
      </c>
      <c r="F66">
        <v>519640</v>
      </c>
      <c r="G66">
        <v>984615.71</v>
      </c>
      <c r="I66">
        <v>0</v>
      </c>
      <c r="L66">
        <v>5283.5</v>
      </c>
      <c r="O66">
        <v>-617694.13</v>
      </c>
      <c r="P66">
        <v>3437556.74</v>
      </c>
      <c r="Q66">
        <v>703200.35</v>
      </c>
      <c r="R66">
        <v>119070</v>
      </c>
      <c r="S66">
        <v>683.06</v>
      </c>
      <c r="T66">
        <v>1828269</v>
      </c>
      <c r="U66">
        <v>359139.62</v>
      </c>
      <c r="V66">
        <v>2208385</v>
      </c>
      <c r="Y66">
        <v>214741.71</v>
      </c>
      <c r="Z66">
        <v>447059.29</v>
      </c>
    </row>
    <row r="67" spans="1:28" x14ac:dyDescent="0.25">
      <c r="A67" t="s">
        <v>2998</v>
      </c>
      <c r="B67">
        <v>1104520.3999999999</v>
      </c>
      <c r="C67">
        <v>0</v>
      </c>
      <c r="D67">
        <v>66771.73</v>
      </c>
      <c r="F67">
        <v>1266818.1200000001</v>
      </c>
      <c r="G67">
        <v>373981.3</v>
      </c>
      <c r="I67">
        <v>0</v>
      </c>
      <c r="L67">
        <v>11621.5</v>
      </c>
      <c r="O67">
        <v>1621676.38</v>
      </c>
      <c r="P67">
        <v>785641.8</v>
      </c>
      <c r="Q67">
        <v>664801.86</v>
      </c>
      <c r="R67">
        <v>389800</v>
      </c>
      <c r="S67">
        <v>1138.82</v>
      </c>
      <c r="T67">
        <v>1543588</v>
      </c>
      <c r="U67">
        <v>161565.25</v>
      </c>
      <c r="V67">
        <v>1745001</v>
      </c>
      <c r="W67">
        <v>3664</v>
      </c>
      <c r="Y67">
        <v>329115.71000000002</v>
      </c>
      <c r="Z67">
        <v>133469.57999999999</v>
      </c>
    </row>
    <row r="68" spans="1:28" x14ac:dyDescent="0.25">
      <c r="A68" t="s">
        <v>2999</v>
      </c>
      <c r="B68">
        <v>1825199.21</v>
      </c>
      <c r="C68">
        <v>0</v>
      </c>
      <c r="D68">
        <v>28000</v>
      </c>
      <c r="F68">
        <v>278889.28000000003</v>
      </c>
      <c r="G68">
        <v>27303.119999999999</v>
      </c>
      <c r="I68">
        <v>486</v>
      </c>
      <c r="L68">
        <v>3532.52</v>
      </c>
      <c r="O68">
        <v>1477656.06</v>
      </c>
      <c r="Q68">
        <v>3100122.41</v>
      </c>
      <c r="S68">
        <v>1721.77</v>
      </c>
      <c r="T68">
        <v>1522901</v>
      </c>
      <c r="V68">
        <v>2294597</v>
      </c>
      <c r="W68">
        <v>28260</v>
      </c>
      <c r="X68">
        <v>42088</v>
      </c>
      <c r="Y68">
        <v>920979.08</v>
      </c>
      <c r="Z68">
        <v>206023.3</v>
      </c>
      <c r="AB68">
        <v>50493.5</v>
      </c>
    </row>
    <row r="69" spans="1:28" x14ac:dyDescent="0.25">
      <c r="A69" t="s">
        <v>3000</v>
      </c>
      <c r="B69">
        <v>1193215.3500000001</v>
      </c>
      <c r="C69">
        <v>0</v>
      </c>
      <c r="D69">
        <v>11640.13</v>
      </c>
      <c r="F69">
        <v>1428759.33</v>
      </c>
      <c r="G69">
        <v>68289.22</v>
      </c>
      <c r="L69">
        <v>-46859.85</v>
      </c>
      <c r="O69">
        <v>2195038.7999999998</v>
      </c>
      <c r="Q69">
        <v>1741696.92</v>
      </c>
      <c r="T69">
        <v>874787</v>
      </c>
      <c r="V69">
        <v>1113735</v>
      </c>
      <c r="Y69">
        <v>449663.64</v>
      </c>
      <c r="Z69">
        <v>152213.95000000001</v>
      </c>
      <c r="AB69">
        <v>86036.25</v>
      </c>
    </row>
    <row r="70" spans="1:28" x14ac:dyDescent="0.25">
      <c r="A70" t="s">
        <v>3001</v>
      </c>
      <c r="B70">
        <v>950616.91</v>
      </c>
      <c r="C70">
        <v>0</v>
      </c>
      <c r="D70">
        <v>89119.69</v>
      </c>
      <c r="F70">
        <v>105102.01</v>
      </c>
      <c r="G70">
        <v>215537.05</v>
      </c>
      <c r="L70">
        <v>5027</v>
      </c>
      <c r="O70">
        <v>809912.07</v>
      </c>
      <c r="Q70">
        <v>2494305.04</v>
      </c>
      <c r="S70">
        <v>1990.66</v>
      </c>
      <c r="T70">
        <v>2034349.8</v>
      </c>
      <c r="V70">
        <v>2574284.7999999998</v>
      </c>
      <c r="Y70">
        <v>964543.57</v>
      </c>
      <c r="Z70">
        <v>94413.119999999995</v>
      </c>
      <c r="AB70">
        <v>53307.42</v>
      </c>
    </row>
    <row r="71" spans="1:28" x14ac:dyDescent="0.25">
      <c r="A71" t="s">
        <v>3002</v>
      </c>
      <c r="B71">
        <v>2153183.02</v>
      </c>
      <c r="C71">
        <v>0</v>
      </c>
      <c r="D71">
        <v>19899</v>
      </c>
      <c r="F71">
        <v>1192333.05</v>
      </c>
      <c r="G71">
        <v>12686.24</v>
      </c>
      <c r="L71">
        <v>-252704.5</v>
      </c>
      <c r="O71">
        <v>3058248.56</v>
      </c>
      <c r="Q71">
        <v>2451711.35</v>
      </c>
      <c r="S71">
        <v>2716.3</v>
      </c>
      <c r="T71">
        <v>1305129</v>
      </c>
      <c r="V71">
        <v>1602451</v>
      </c>
      <c r="X71">
        <v>14592</v>
      </c>
      <c r="Y71">
        <v>912875.71</v>
      </c>
      <c r="Z71">
        <v>205941.86</v>
      </c>
      <c r="AB71">
        <v>93118.83</v>
      </c>
    </row>
    <row r="72" spans="1:28" x14ac:dyDescent="0.25">
      <c r="A72" t="s">
        <v>3003</v>
      </c>
      <c r="B72">
        <v>3167008.71</v>
      </c>
      <c r="C72">
        <v>0</v>
      </c>
      <c r="D72">
        <v>18900.169999999998</v>
      </c>
      <c r="F72">
        <v>1708058.26</v>
      </c>
      <c r="G72">
        <v>513879.15</v>
      </c>
      <c r="K72">
        <v>13000</v>
      </c>
      <c r="L72">
        <v>642.35</v>
      </c>
      <c r="O72">
        <v>3871032.42</v>
      </c>
      <c r="Q72">
        <v>3940141.39</v>
      </c>
      <c r="S72">
        <v>2862.31</v>
      </c>
      <c r="T72">
        <v>2855725.1</v>
      </c>
      <c r="V72">
        <v>3214201.1</v>
      </c>
      <c r="W72">
        <v>25460</v>
      </c>
      <c r="X72">
        <v>35000</v>
      </c>
      <c r="Y72">
        <v>1010762.89</v>
      </c>
      <c r="Z72">
        <v>340151.54</v>
      </c>
      <c r="AB72">
        <v>83182.75</v>
      </c>
    </row>
    <row r="73" spans="1:28" x14ac:dyDescent="0.25">
      <c r="A73" t="s">
        <v>3004</v>
      </c>
      <c r="B73">
        <v>1116206.72</v>
      </c>
      <c r="C73">
        <v>0</v>
      </c>
      <c r="D73">
        <v>32809.620000000003</v>
      </c>
      <c r="F73">
        <v>563823.39</v>
      </c>
      <c r="G73">
        <v>346020.31</v>
      </c>
      <c r="H73">
        <v>0</v>
      </c>
      <c r="L73">
        <v>3394.5</v>
      </c>
      <c r="O73">
        <v>1436973.29</v>
      </c>
      <c r="Q73">
        <v>1405308.07</v>
      </c>
      <c r="S73">
        <v>1372.6</v>
      </c>
      <c r="T73">
        <v>1174333</v>
      </c>
      <c r="U73">
        <v>253189</v>
      </c>
      <c r="V73">
        <v>1188737</v>
      </c>
      <c r="Y73">
        <v>492239.29</v>
      </c>
      <c r="Z73">
        <v>176459.33</v>
      </c>
      <c r="AB73">
        <v>13434.8</v>
      </c>
    </row>
    <row r="74" spans="1:28" x14ac:dyDescent="0.25">
      <c r="A74" t="s">
        <v>3005</v>
      </c>
      <c r="B74">
        <v>1118252.92</v>
      </c>
      <c r="C74">
        <v>0</v>
      </c>
      <c r="D74">
        <v>60974.02</v>
      </c>
      <c r="F74">
        <v>1015446.02</v>
      </c>
      <c r="G74">
        <v>96825.06</v>
      </c>
      <c r="I74">
        <v>162</v>
      </c>
      <c r="L74">
        <v>27127.62</v>
      </c>
      <c r="O74">
        <v>1472668.6</v>
      </c>
      <c r="Q74">
        <v>2039044.12</v>
      </c>
      <c r="S74">
        <v>825.03</v>
      </c>
      <c r="T74">
        <v>756462</v>
      </c>
      <c r="V74">
        <v>1226845</v>
      </c>
      <c r="Y74">
        <v>296096.83</v>
      </c>
      <c r="Z74">
        <v>156185.32999999999</v>
      </c>
      <c r="AB74">
        <v>39372</v>
      </c>
    </row>
    <row r="75" spans="1:28" x14ac:dyDescent="0.25">
      <c r="A75" t="s">
        <v>3006</v>
      </c>
      <c r="B75">
        <v>653118.31000000006</v>
      </c>
      <c r="C75">
        <v>98957.18</v>
      </c>
      <c r="D75">
        <v>44210</v>
      </c>
      <c r="F75">
        <v>832045.74</v>
      </c>
      <c r="G75">
        <v>1394396.06</v>
      </c>
      <c r="J75">
        <v>417</v>
      </c>
      <c r="L75">
        <v>2156.08</v>
      </c>
      <c r="O75">
        <v>842520.71</v>
      </c>
      <c r="P75">
        <v>2174520.91</v>
      </c>
      <c r="Q75">
        <v>1672462.05</v>
      </c>
      <c r="S75">
        <v>904.59</v>
      </c>
      <c r="T75">
        <v>1261633.75</v>
      </c>
      <c r="V75">
        <v>1597298.75</v>
      </c>
      <c r="W75">
        <v>1644</v>
      </c>
      <c r="Y75">
        <v>522899.63</v>
      </c>
      <c r="Z75">
        <v>444993.24</v>
      </c>
      <c r="AB75">
        <v>66287.16</v>
      </c>
    </row>
    <row r="76" spans="1:28" x14ac:dyDescent="0.25">
      <c r="A76" t="s">
        <v>3007</v>
      </c>
      <c r="B76">
        <v>1287436.55</v>
      </c>
      <c r="C76">
        <v>63262.25</v>
      </c>
      <c r="D76">
        <v>85317.28</v>
      </c>
      <c r="F76">
        <v>1030513.47</v>
      </c>
      <c r="G76">
        <v>737113.89</v>
      </c>
      <c r="J76">
        <v>545</v>
      </c>
      <c r="L76">
        <v>754.48</v>
      </c>
      <c r="O76">
        <v>581969.43999999994</v>
      </c>
      <c r="P76">
        <v>2426315.1</v>
      </c>
      <c r="Q76">
        <v>2278745.94</v>
      </c>
      <c r="R76">
        <v>319590</v>
      </c>
      <c r="S76">
        <v>1386.83</v>
      </c>
      <c r="T76">
        <v>1509100</v>
      </c>
      <c r="V76">
        <v>2178649</v>
      </c>
      <c r="W76">
        <v>2456</v>
      </c>
      <c r="X76">
        <v>6748</v>
      </c>
      <c r="Y76">
        <v>823144.99</v>
      </c>
      <c r="Z76">
        <v>402676.36</v>
      </c>
      <c r="AB76">
        <v>159689</v>
      </c>
    </row>
    <row r="77" spans="1:28" x14ac:dyDescent="0.25">
      <c r="A77" t="s">
        <v>3008</v>
      </c>
      <c r="B77">
        <v>936032.27</v>
      </c>
      <c r="C77">
        <v>214903.21</v>
      </c>
      <c r="D77">
        <v>34286.07</v>
      </c>
      <c r="F77">
        <v>47552.55</v>
      </c>
      <c r="G77">
        <v>146667.82999999999</v>
      </c>
      <c r="L77">
        <v>3831.51</v>
      </c>
      <c r="O77">
        <v>-433242.72</v>
      </c>
      <c r="P77">
        <v>1120243.3</v>
      </c>
      <c r="Q77">
        <v>1588462.77</v>
      </c>
      <c r="R77">
        <v>150000</v>
      </c>
      <c r="S77">
        <v>64.430000000000007</v>
      </c>
      <c r="T77">
        <v>709156</v>
      </c>
      <c r="V77">
        <v>926341</v>
      </c>
      <c r="W77">
        <v>672</v>
      </c>
      <c r="X77">
        <v>160</v>
      </c>
      <c r="Y77">
        <v>585226.52</v>
      </c>
      <c r="Z77">
        <v>93294.99</v>
      </c>
      <c r="AB77">
        <v>12878.85</v>
      </c>
    </row>
    <row r="78" spans="1:28" x14ac:dyDescent="0.25">
      <c r="A78" t="s">
        <v>3009</v>
      </c>
      <c r="B78">
        <v>341184.57</v>
      </c>
      <c r="C78">
        <v>196350.48</v>
      </c>
      <c r="D78">
        <v>11900</v>
      </c>
      <c r="F78">
        <v>907039.75</v>
      </c>
      <c r="G78">
        <v>368341.09</v>
      </c>
      <c r="J78">
        <v>508</v>
      </c>
      <c r="L78">
        <v>618.74</v>
      </c>
      <c r="O78">
        <v>-809552.32</v>
      </c>
      <c r="P78">
        <v>2732486.08</v>
      </c>
      <c r="Q78">
        <v>1199943.3500000001</v>
      </c>
      <c r="S78">
        <v>577.1</v>
      </c>
      <c r="T78">
        <v>1715716.9</v>
      </c>
      <c r="V78">
        <v>2131316.9</v>
      </c>
      <c r="W78">
        <v>640</v>
      </c>
      <c r="X78">
        <v>2516</v>
      </c>
      <c r="Y78">
        <v>433760.16</v>
      </c>
      <c r="Z78">
        <v>224574.59</v>
      </c>
      <c r="AB78">
        <v>39895.050000000003</v>
      </c>
    </row>
    <row r="79" spans="1:28" x14ac:dyDescent="0.25">
      <c r="A79" t="s">
        <v>3010</v>
      </c>
      <c r="B79">
        <v>382730.34</v>
      </c>
      <c r="C79">
        <v>47933</v>
      </c>
      <c r="D79">
        <v>25000</v>
      </c>
      <c r="F79">
        <v>1722967.77</v>
      </c>
      <c r="G79">
        <v>353678.49</v>
      </c>
      <c r="J79">
        <v>3856</v>
      </c>
      <c r="L79">
        <v>989.25</v>
      </c>
      <c r="O79">
        <v>-269528.77</v>
      </c>
      <c r="P79">
        <v>3283107.89</v>
      </c>
      <c r="Q79">
        <v>1156545.54</v>
      </c>
      <c r="S79">
        <v>995.29</v>
      </c>
      <c r="T79">
        <v>1186703</v>
      </c>
      <c r="V79">
        <v>1493668</v>
      </c>
      <c r="W79">
        <v>800</v>
      </c>
      <c r="X79">
        <v>4016</v>
      </c>
      <c r="Y79">
        <v>576413.56000000006</v>
      </c>
      <c r="Z79">
        <v>194747.34</v>
      </c>
      <c r="AB79">
        <v>205463.7</v>
      </c>
    </row>
    <row r="80" spans="1:28" x14ac:dyDescent="0.25">
      <c r="A80" t="s">
        <v>3013</v>
      </c>
      <c r="B80">
        <v>819251.69</v>
      </c>
      <c r="C80">
        <v>46653</v>
      </c>
      <c r="D80">
        <v>9279</v>
      </c>
      <c r="F80">
        <v>321716.56</v>
      </c>
      <c r="G80">
        <v>241271.01</v>
      </c>
      <c r="L80">
        <v>-479124.38</v>
      </c>
      <c r="O80">
        <v>349784.12</v>
      </c>
      <c r="P80">
        <v>1600443.98</v>
      </c>
      <c r="Q80">
        <v>912718.94</v>
      </c>
      <c r="S80">
        <v>1324.49</v>
      </c>
      <c r="T80">
        <v>945441</v>
      </c>
      <c r="V80">
        <v>1077791</v>
      </c>
      <c r="Y80">
        <v>336279.96</v>
      </c>
      <c r="Z80">
        <v>178439.43</v>
      </c>
      <c r="AB80">
        <v>120306.5</v>
      </c>
    </row>
    <row r="81" spans="1:28" x14ac:dyDescent="0.25">
      <c r="A81" t="s">
        <v>2982</v>
      </c>
      <c r="B81">
        <v>183420.54</v>
      </c>
      <c r="C81">
        <v>0</v>
      </c>
      <c r="D81">
        <v>11494.53</v>
      </c>
      <c r="F81">
        <v>1663991.76</v>
      </c>
      <c r="G81">
        <v>191507.93</v>
      </c>
      <c r="L81">
        <v>0</v>
      </c>
      <c r="O81">
        <v>3159683.49</v>
      </c>
      <c r="Q81">
        <v>359730.59</v>
      </c>
      <c r="S81">
        <v>250.56</v>
      </c>
      <c r="T81">
        <v>725397.64</v>
      </c>
      <c r="U81">
        <v>54150</v>
      </c>
      <c r="V81">
        <v>866188.64</v>
      </c>
      <c r="W81">
        <v>3040</v>
      </c>
      <c r="Y81">
        <v>124175.96</v>
      </c>
      <c r="Z81">
        <v>1158580.57</v>
      </c>
    </row>
    <row r="82" spans="1:28" x14ac:dyDescent="0.25">
      <c r="A82" t="s">
        <v>2983</v>
      </c>
      <c r="B82">
        <v>625127.26</v>
      </c>
      <c r="C82">
        <v>39000</v>
      </c>
      <c r="D82">
        <v>15781.81</v>
      </c>
      <c r="F82">
        <v>2408062.4900000002</v>
      </c>
      <c r="G82">
        <v>97377.95</v>
      </c>
      <c r="L82">
        <v>0</v>
      </c>
      <c r="O82">
        <v>1781742.41</v>
      </c>
      <c r="P82">
        <v>1891769.64</v>
      </c>
      <c r="Q82">
        <v>647842.49</v>
      </c>
      <c r="S82">
        <v>917.58</v>
      </c>
      <c r="T82">
        <v>430870.64</v>
      </c>
      <c r="V82">
        <v>673658.64</v>
      </c>
      <c r="W82">
        <v>3700</v>
      </c>
      <c r="Y82">
        <v>378830.21</v>
      </c>
      <c r="Z82">
        <v>468345.37</v>
      </c>
      <c r="AB82">
        <v>18670</v>
      </c>
    </row>
    <row r="83" spans="1:28" x14ac:dyDescent="0.25">
      <c r="A83" t="s">
        <v>2988</v>
      </c>
      <c r="B83">
        <v>136424.88</v>
      </c>
      <c r="C83">
        <v>14800</v>
      </c>
      <c r="D83">
        <v>10694.83</v>
      </c>
      <c r="F83">
        <v>768542.65</v>
      </c>
      <c r="G83">
        <v>1441804.79</v>
      </c>
      <c r="L83">
        <v>0</v>
      </c>
      <c r="N83">
        <v>-541668.11</v>
      </c>
      <c r="O83">
        <v>1466297.88</v>
      </c>
      <c r="P83">
        <v>1861215.28</v>
      </c>
      <c r="Q83">
        <v>608190.1</v>
      </c>
      <c r="R83">
        <v>72000</v>
      </c>
      <c r="S83">
        <v>350.93</v>
      </c>
      <c r="T83">
        <v>947939.4</v>
      </c>
      <c r="V83">
        <v>1265592.3999999999</v>
      </c>
      <c r="W83">
        <v>12320</v>
      </c>
      <c r="Y83">
        <v>296862.82</v>
      </c>
      <c r="Z83">
        <v>301856.69</v>
      </c>
      <c r="AB83">
        <v>90.63</v>
      </c>
    </row>
    <row r="84" spans="1:28" x14ac:dyDescent="0.25">
      <c r="A84" t="s">
        <v>2989</v>
      </c>
      <c r="B84">
        <v>77077.7</v>
      </c>
      <c r="C84">
        <v>0</v>
      </c>
      <c r="D84">
        <v>4122.05</v>
      </c>
      <c r="F84">
        <v>283253.3</v>
      </c>
      <c r="G84">
        <v>1280631.1599999999</v>
      </c>
      <c r="L84">
        <v>0</v>
      </c>
      <c r="O84">
        <v>2017497</v>
      </c>
      <c r="Q84">
        <v>588194.77</v>
      </c>
      <c r="R84">
        <v>30000</v>
      </c>
      <c r="S84">
        <v>164.5</v>
      </c>
      <c r="T84">
        <v>1365455</v>
      </c>
      <c r="V84">
        <v>1651628</v>
      </c>
      <c r="Y84">
        <v>219781.94</v>
      </c>
      <c r="Z84">
        <v>283433.64</v>
      </c>
    </row>
    <row r="85" spans="1:28" x14ac:dyDescent="0.25">
      <c r="A85" t="s">
        <v>2990</v>
      </c>
      <c r="B85">
        <v>226989.37</v>
      </c>
      <c r="C85">
        <v>0</v>
      </c>
      <c r="D85">
        <v>43444.99</v>
      </c>
      <c r="F85">
        <v>2449298.7000000002</v>
      </c>
      <c r="G85">
        <v>1990547.66</v>
      </c>
      <c r="L85">
        <v>459.53</v>
      </c>
      <c r="O85">
        <v>1247872.1200000001</v>
      </c>
      <c r="P85">
        <v>4000000</v>
      </c>
      <c r="Q85">
        <v>818266.36</v>
      </c>
      <c r="S85">
        <v>378.52</v>
      </c>
      <c r="T85">
        <v>964151.28</v>
      </c>
      <c r="V85">
        <v>1226947.28</v>
      </c>
      <c r="W85">
        <v>5892</v>
      </c>
      <c r="Y85">
        <v>330993.21999999997</v>
      </c>
      <c r="Z85">
        <v>602557.48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2022-07-11T03:05:54Z</cp:lastPrinted>
  <dcterms:created xsi:type="dcterms:W3CDTF">2018-02-08T06:24:17Z</dcterms:created>
  <dcterms:modified xsi:type="dcterms:W3CDTF">2022-07-11T03:07:18Z</dcterms:modified>
</cp:coreProperties>
</file>