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ลูกหนี้ค้าง เขต 8\คืนข้อมูลลูกหนี้\"/>
    </mc:Choice>
  </mc:AlternateContent>
  <xr:revisionPtr revIDLastSave="0" documentId="13_ncr:1_{1E40363E-32B6-41D2-81AD-349677E01D8F}" xr6:coauthVersionLast="47" xr6:coauthVersionMax="47" xr10:uidLastSave="{00000000-0000-0000-0000-000000000000}"/>
  <bookViews>
    <workbookView xWindow="-120" yWindow="-120" windowWidth="20730" windowHeight="11160" firstSheet="6" activeTab="9" xr2:uid="{787AD3D7-4A1C-48BD-B2D8-2EF2914F6A19}"/>
  </bookViews>
  <sheets>
    <sheet name="หนองคาย" sheetId="1" r:id="rId1"/>
    <sheet name="โพนพิสัย" sheetId="2" r:id="rId2"/>
    <sheet name="ศรีเชียงใหม่" sheetId="3" r:id="rId3"/>
    <sheet name="สังคม" sheetId="4" r:id="rId4"/>
    <sheet name="ท่าบ่อ" sheetId="5" r:id="rId5"/>
    <sheet name="สระใคร" sheetId="6" r:id="rId6"/>
    <sheet name="โพธิ์ตาก" sheetId="7" r:id="rId7"/>
    <sheet name="เฝ้าไร่" sheetId="8" r:id="rId8"/>
    <sheet name="รัตนวาปี" sheetId="9" r:id="rId9"/>
    <sheet name="สรุปภาพรวมจังหวัดหนองคาย 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1" l="1"/>
  <c r="C22" i="11" s="1"/>
  <c r="E21" i="11"/>
  <c r="F21" i="11"/>
  <c r="C21" i="11" s="1"/>
  <c r="G21" i="11"/>
  <c r="H21" i="11"/>
  <c r="I21" i="11"/>
  <c r="J21" i="11"/>
  <c r="D21" i="11"/>
  <c r="E20" i="11"/>
  <c r="C20" i="11" s="1"/>
  <c r="F20" i="11"/>
  <c r="G20" i="11"/>
  <c r="H20" i="11"/>
  <c r="I20" i="11"/>
  <c r="J20" i="11"/>
  <c r="D20" i="11"/>
  <c r="E19" i="11"/>
  <c r="F19" i="11"/>
  <c r="G19" i="11"/>
  <c r="H19" i="11"/>
  <c r="I19" i="11"/>
  <c r="J19" i="11"/>
  <c r="E18" i="11"/>
  <c r="F18" i="11"/>
  <c r="G18" i="11"/>
  <c r="H18" i="11"/>
  <c r="I18" i="11"/>
  <c r="J18" i="11"/>
  <c r="D18" i="11"/>
  <c r="D19" i="11"/>
  <c r="C19" i="11" s="1"/>
  <c r="E17" i="11"/>
  <c r="F17" i="11"/>
  <c r="C17" i="11" s="1"/>
  <c r="G17" i="11"/>
  <c r="H17" i="11"/>
  <c r="I17" i="11"/>
  <c r="J17" i="11"/>
  <c r="E16" i="11"/>
  <c r="F16" i="11"/>
  <c r="G16" i="11"/>
  <c r="H16" i="11"/>
  <c r="I16" i="11"/>
  <c r="J16" i="11"/>
  <c r="E15" i="11"/>
  <c r="F15" i="11"/>
  <c r="G15" i="11"/>
  <c r="H15" i="11"/>
  <c r="I15" i="11"/>
  <c r="C15" i="11" s="1"/>
  <c r="J15" i="11"/>
  <c r="E14" i="11"/>
  <c r="F14" i="11"/>
  <c r="C14" i="11" s="1"/>
  <c r="G14" i="11"/>
  <c r="H14" i="11"/>
  <c r="I14" i="11"/>
  <c r="J14" i="11"/>
  <c r="E13" i="11"/>
  <c r="F13" i="11"/>
  <c r="G13" i="11"/>
  <c r="H13" i="11"/>
  <c r="I13" i="11"/>
  <c r="J13" i="11"/>
  <c r="E12" i="11"/>
  <c r="C12" i="11" s="1"/>
  <c r="F12" i="11"/>
  <c r="G12" i="11"/>
  <c r="H12" i="11"/>
  <c r="I12" i="11"/>
  <c r="J12" i="11"/>
  <c r="E11" i="11"/>
  <c r="F11" i="11"/>
  <c r="G11" i="11"/>
  <c r="H11" i="11"/>
  <c r="I11" i="11"/>
  <c r="J11" i="11"/>
  <c r="E10" i="11"/>
  <c r="F10" i="11"/>
  <c r="G10" i="11"/>
  <c r="H10" i="11"/>
  <c r="I10" i="11"/>
  <c r="J10" i="11"/>
  <c r="D10" i="11"/>
  <c r="D11" i="11"/>
  <c r="C11" i="11" s="1"/>
  <c r="D12" i="11"/>
  <c r="D13" i="11"/>
  <c r="D14" i="11"/>
  <c r="D15" i="11"/>
  <c r="D16" i="11"/>
  <c r="D17" i="11"/>
  <c r="E9" i="11"/>
  <c r="F9" i="11"/>
  <c r="G9" i="11"/>
  <c r="H9" i="11"/>
  <c r="I9" i="11"/>
  <c r="J9" i="11"/>
  <c r="D9" i="11"/>
  <c r="C13" i="11"/>
  <c r="C10" i="11"/>
  <c r="C21" i="8"/>
  <c r="C22" i="6"/>
  <c r="C22" i="5"/>
  <c r="C22" i="4"/>
  <c r="C23" i="2"/>
  <c r="C22" i="9"/>
  <c r="C21" i="9"/>
  <c r="C20" i="9"/>
  <c r="C19" i="9"/>
  <c r="C18" i="9"/>
  <c r="J17" i="9"/>
  <c r="I17" i="9"/>
  <c r="H17" i="9"/>
  <c r="G17" i="9"/>
  <c r="F17" i="9"/>
  <c r="E17" i="9"/>
  <c r="D17" i="9"/>
  <c r="C17" i="9" s="1"/>
  <c r="J16" i="9"/>
  <c r="I16" i="9"/>
  <c r="H16" i="9"/>
  <c r="G16" i="9"/>
  <c r="F16" i="9"/>
  <c r="E16" i="9"/>
  <c r="D16" i="9"/>
  <c r="C16" i="9" s="1"/>
  <c r="J15" i="9"/>
  <c r="I15" i="9"/>
  <c r="H15" i="9"/>
  <c r="G15" i="9"/>
  <c r="F15" i="9"/>
  <c r="E15" i="9"/>
  <c r="D15" i="9"/>
  <c r="C15" i="9" s="1"/>
  <c r="J14" i="9"/>
  <c r="I14" i="9"/>
  <c r="H14" i="9"/>
  <c r="G14" i="9"/>
  <c r="F14" i="9"/>
  <c r="E14" i="9"/>
  <c r="D14" i="9"/>
  <c r="C14" i="9" s="1"/>
  <c r="J13" i="9"/>
  <c r="I13" i="9"/>
  <c r="H13" i="9"/>
  <c r="G13" i="9"/>
  <c r="F13" i="9"/>
  <c r="E13" i="9"/>
  <c r="D13" i="9"/>
  <c r="J12" i="9"/>
  <c r="I12" i="9"/>
  <c r="H12" i="9"/>
  <c r="G12" i="9"/>
  <c r="F12" i="9"/>
  <c r="E12" i="9"/>
  <c r="D12" i="9"/>
  <c r="C12" i="9" s="1"/>
  <c r="J11" i="9"/>
  <c r="I11" i="9"/>
  <c r="H11" i="9"/>
  <c r="G11" i="9"/>
  <c r="F11" i="9"/>
  <c r="E11" i="9"/>
  <c r="D11" i="9"/>
  <c r="C11" i="9" s="1"/>
  <c r="J10" i="9"/>
  <c r="I10" i="9"/>
  <c r="H10" i="9"/>
  <c r="G10" i="9"/>
  <c r="E10" i="9"/>
  <c r="D10" i="9"/>
  <c r="J9" i="9"/>
  <c r="I9" i="9"/>
  <c r="I22" i="9" s="1"/>
  <c r="H9" i="9"/>
  <c r="G9" i="9"/>
  <c r="G22" i="9" s="1"/>
  <c r="F9" i="9"/>
  <c r="F22" i="9" s="1"/>
  <c r="E9" i="9"/>
  <c r="D9" i="9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C20" i="8" s="1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C18" i="8" s="1"/>
  <c r="J17" i="8"/>
  <c r="I17" i="8"/>
  <c r="H17" i="8"/>
  <c r="G17" i="8"/>
  <c r="F17" i="8"/>
  <c r="E17" i="8"/>
  <c r="D17" i="8"/>
  <c r="C17" i="8" s="1"/>
  <c r="J16" i="8"/>
  <c r="I16" i="8"/>
  <c r="H16" i="8"/>
  <c r="G16" i="8"/>
  <c r="F16" i="8"/>
  <c r="E16" i="8"/>
  <c r="D16" i="8"/>
  <c r="C16" i="8"/>
  <c r="J15" i="8"/>
  <c r="I15" i="8"/>
  <c r="H15" i="8"/>
  <c r="C15" i="8" s="1"/>
  <c r="G15" i="8"/>
  <c r="F15" i="8"/>
  <c r="E15" i="8"/>
  <c r="D15" i="8"/>
  <c r="J14" i="8"/>
  <c r="I14" i="8"/>
  <c r="H14" i="8"/>
  <c r="G14" i="8"/>
  <c r="F14" i="8"/>
  <c r="E14" i="8"/>
  <c r="D14" i="8"/>
  <c r="C14" i="8"/>
  <c r="J13" i="8"/>
  <c r="I13" i="8"/>
  <c r="H13" i="8"/>
  <c r="G13" i="8"/>
  <c r="F13" i="8"/>
  <c r="E13" i="8"/>
  <c r="D13" i="8"/>
  <c r="J12" i="8"/>
  <c r="I12" i="8"/>
  <c r="H12" i="8"/>
  <c r="G12" i="8"/>
  <c r="F12" i="8"/>
  <c r="E12" i="8"/>
  <c r="D12" i="8"/>
  <c r="J11" i="8"/>
  <c r="I11" i="8"/>
  <c r="H11" i="8"/>
  <c r="G11" i="8"/>
  <c r="F11" i="8"/>
  <c r="E11" i="8"/>
  <c r="D11" i="8"/>
  <c r="J10" i="8"/>
  <c r="I10" i="8"/>
  <c r="H10" i="8"/>
  <c r="G10" i="8"/>
  <c r="F10" i="8"/>
  <c r="E10" i="8"/>
  <c r="C10" i="8" s="1"/>
  <c r="D10" i="8"/>
  <c r="J9" i="8"/>
  <c r="I9" i="8"/>
  <c r="H9" i="8"/>
  <c r="G9" i="8"/>
  <c r="F9" i="8"/>
  <c r="E9" i="8"/>
  <c r="D9" i="8"/>
  <c r="C22" i="7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J19" i="7"/>
  <c r="I19" i="7"/>
  <c r="H19" i="7"/>
  <c r="C19" i="7" s="1"/>
  <c r="G19" i="7"/>
  <c r="F19" i="7"/>
  <c r="E19" i="7"/>
  <c r="D19" i="7"/>
  <c r="J18" i="7"/>
  <c r="I18" i="7"/>
  <c r="H18" i="7"/>
  <c r="C18" i="7" s="1"/>
  <c r="G18" i="7"/>
  <c r="F18" i="7"/>
  <c r="E18" i="7"/>
  <c r="D18" i="7"/>
  <c r="J17" i="7"/>
  <c r="I17" i="7"/>
  <c r="H17" i="7"/>
  <c r="C17" i="7" s="1"/>
  <c r="G17" i="7"/>
  <c r="F17" i="7"/>
  <c r="E17" i="7"/>
  <c r="D17" i="7"/>
  <c r="J16" i="7"/>
  <c r="I16" i="7"/>
  <c r="H16" i="7"/>
  <c r="C16" i="7" s="1"/>
  <c r="G16" i="7"/>
  <c r="F16" i="7"/>
  <c r="E16" i="7"/>
  <c r="D16" i="7"/>
  <c r="J15" i="7"/>
  <c r="I15" i="7"/>
  <c r="H15" i="7"/>
  <c r="C15" i="7" s="1"/>
  <c r="G15" i="7"/>
  <c r="F15" i="7"/>
  <c r="E15" i="7"/>
  <c r="D15" i="7"/>
  <c r="J14" i="7"/>
  <c r="I14" i="7"/>
  <c r="H14" i="7"/>
  <c r="C14" i="7" s="1"/>
  <c r="G14" i="7"/>
  <c r="F14" i="7"/>
  <c r="E14" i="7"/>
  <c r="D14" i="7"/>
  <c r="J13" i="7"/>
  <c r="I13" i="7"/>
  <c r="H13" i="7"/>
  <c r="G13" i="7"/>
  <c r="F13" i="7"/>
  <c r="E13" i="7"/>
  <c r="D13" i="7"/>
  <c r="J12" i="7"/>
  <c r="I12" i="7"/>
  <c r="H12" i="7"/>
  <c r="G12" i="7"/>
  <c r="F12" i="7"/>
  <c r="E12" i="7"/>
  <c r="D12" i="7"/>
  <c r="J11" i="7"/>
  <c r="I11" i="7"/>
  <c r="H11" i="7"/>
  <c r="G11" i="7"/>
  <c r="F11" i="7"/>
  <c r="C11" i="7" s="1"/>
  <c r="E11" i="7"/>
  <c r="D11" i="7"/>
  <c r="J10" i="7"/>
  <c r="I10" i="7"/>
  <c r="H10" i="7"/>
  <c r="G10" i="7"/>
  <c r="F10" i="7"/>
  <c r="C10" i="7" s="1"/>
  <c r="E10" i="7"/>
  <c r="D10" i="7"/>
  <c r="J9" i="7"/>
  <c r="I9" i="7"/>
  <c r="H9" i="7"/>
  <c r="G9" i="7"/>
  <c r="G22" i="7" s="1"/>
  <c r="F9" i="7"/>
  <c r="F22" i="7" s="1"/>
  <c r="E9" i="7"/>
  <c r="D9" i="7"/>
  <c r="J21" i="6"/>
  <c r="I21" i="6"/>
  <c r="H21" i="6"/>
  <c r="G21" i="6"/>
  <c r="F21" i="6"/>
  <c r="E21" i="6"/>
  <c r="D21" i="6"/>
  <c r="J20" i="6"/>
  <c r="I20" i="6"/>
  <c r="H20" i="6"/>
  <c r="G20" i="6"/>
  <c r="F20" i="6"/>
  <c r="E20" i="6"/>
  <c r="D20" i="6"/>
  <c r="C20" i="6" s="1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C18" i="6" s="1"/>
  <c r="D18" i="6"/>
  <c r="J17" i="6"/>
  <c r="I17" i="6"/>
  <c r="H17" i="6"/>
  <c r="G17" i="6"/>
  <c r="F17" i="6"/>
  <c r="E17" i="6"/>
  <c r="C17" i="6" s="1"/>
  <c r="D17" i="6"/>
  <c r="J16" i="6"/>
  <c r="I16" i="6"/>
  <c r="H16" i="6"/>
  <c r="G16" i="6"/>
  <c r="F16" i="6"/>
  <c r="E16" i="6"/>
  <c r="C16" i="6" s="1"/>
  <c r="D16" i="6"/>
  <c r="J15" i="6"/>
  <c r="I15" i="6"/>
  <c r="H15" i="6"/>
  <c r="G15" i="6"/>
  <c r="F15" i="6"/>
  <c r="E15" i="6"/>
  <c r="C15" i="6" s="1"/>
  <c r="D15" i="6"/>
  <c r="J14" i="6"/>
  <c r="I14" i="6"/>
  <c r="H14" i="6"/>
  <c r="G14" i="6"/>
  <c r="F14" i="6"/>
  <c r="E14" i="6"/>
  <c r="D14" i="6"/>
  <c r="J13" i="6"/>
  <c r="I13" i="6"/>
  <c r="H13" i="6"/>
  <c r="G13" i="6"/>
  <c r="F13" i="6"/>
  <c r="E13" i="6"/>
  <c r="D13" i="6"/>
  <c r="C13" i="6" s="1"/>
  <c r="J12" i="6"/>
  <c r="I12" i="6"/>
  <c r="H12" i="6"/>
  <c r="G12" i="6"/>
  <c r="F12" i="6"/>
  <c r="E12" i="6"/>
  <c r="D12" i="6"/>
  <c r="C12" i="6" s="1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C10" i="6"/>
  <c r="J9" i="6"/>
  <c r="I9" i="6"/>
  <c r="H9" i="6"/>
  <c r="G9" i="6"/>
  <c r="F9" i="6"/>
  <c r="E9" i="6"/>
  <c r="D9" i="6"/>
  <c r="J21" i="5"/>
  <c r="I21" i="5"/>
  <c r="H21" i="5"/>
  <c r="G21" i="5"/>
  <c r="F21" i="5"/>
  <c r="E21" i="5"/>
  <c r="C21" i="5" s="1"/>
  <c r="D21" i="5"/>
  <c r="J20" i="5"/>
  <c r="I20" i="5"/>
  <c r="H20" i="5"/>
  <c r="G20" i="5"/>
  <c r="F20" i="5"/>
  <c r="E20" i="5"/>
  <c r="D20" i="5"/>
  <c r="J19" i="5"/>
  <c r="I19" i="5"/>
  <c r="H19" i="5"/>
  <c r="G19" i="5"/>
  <c r="F19" i="5"/>
  <c r="E19" i="5"/>
  <c r="D19" i="5"/>
  <c r="J18" i="5"/>
  <c r="I18" i="5"/>
  <c r="H18" i="5"/>
  <c r="G18" i="5"/>
  <c r="F18" i="5"/>
  <c r="E18" i="5"/>
  <c r="D18" i="5"/>
  <c r="C18" i="5"/>
  <c r="J17" i="5"/>
  <c r="I17" i="5"/>
  <c r="H17" i="5"/>
  <c r="G17" i="5"/>
  <c r="F17" i="5"/>
  <c r="E17" i="5"/>
  <c r="D17" i="5"/>
  <c r="J16" i="5"/>
  <c r="I16" i="5"/>
  <c r="H16" i="5"/>
  <c r="C16" i="5" s="1"/>
  <c r="G16" i="5"/>
  <c r="F16" i="5"/>
  <c r="E16" i="5"/>
  <c r="D16" i="5"/>
  <c r="J15" i="5"/>
  <c r="I15" i="5"/>
  <c r="H15" i="5"/>
  <c r="C15" i="5" s="1"/>
  <c r="G15" i="5"/>
  <c r="F15" i="5"/>
  <c r="E15" i="5"/>
  <c r="D15" i="5"/>
  <c r="J14" i="5"/>
  <c r="I14" i="5"/>
  <c r="H14" i="5"/>
  <c r="C14" i="5" s="1"/>
  <c r="G14" i="5"/>
  <c r="F14" i="5"/>
  <c r="E14" i="5"/>
  <c r="D14" i="5"/>
  <c r="J13" i="5"/>
  <c r="I13" i="5"/>
  <c r="H13" i="5"/>
  <c r="C13" i="5" s="1"/>
  <c r="G13" i="5"/>
  <c r="F13" i="5"/>
  <c r="E13" i="5"/>
  <c r="D13" i="5"/>
  <c r="J12" i="5"/>
  <c r="I12" i="5"/>
  <c r="H12" i="5"/>
  <c r="G12" i="5"/>
  <c r="F12" i="5"/>
  <c r="E12" i="5"/>
  <c r="D12" i="5"/>
  <c r="J11" i="5"/>
  <c r="I11" i="5"/>
  <c r="H11" i="5"/>
  <c r="G11" i="5"/>
  <c r="F11" i="5"/>
  <c r="E11" i="5"/>
  <c r="D11" i="5"/>
  <c r="J10" i="5"/>
  <c r="I10" i="5"/>
  <c r="H10" i="5"/>
  <c r="G10" i="5"/>
  <c r="F10" i="5"/>
  <c r="E10" i="5"/>
  <c r="D10" i="5"/>
  <c r="C10" i="5" s="1"/>
  <c r="J9" i="5"/>
  <c r="I9" i="5"/>
  <c r="H9" i="5"/>
  <c r="H22" i="5" s="1"/>
  <c r="G9" i="5"/>
  <c r="F9" i="5"/>
  <c r="F22" i="5" s="1"/>
  <c r="E9" i="5"/>
  <c r="D9" i="5"/>
  <c r="J21" i="4"/>
  <c r="I21" i="4"/>
  <c r="H21" i="4"/>
  <c r="G21" i="4"/>
  <c r="F21" i="4"/>
  <c r="E21" i="4"/>
  <c r="C21" i="4" s="1"/>
  <c r="D21" i="4"/>
  <c r="J20" i="4"/>
  <c r="I20" i="4"/>
  <c r="H20" i="4"/>
  <c r="G20" i="4"/>
  <c r="F20" i="4"/>
  <c r="E20" i="4"/>
  <c r="D20" i="4"/>
  <c r="C20" i="4" s="1"/>
  <c r="J19" i="4"/>
  <c r="I19" i="4"/>
  <c r="H19" i="4"/>
  <c r="G19" i="4"/>
  <c r="F19" i="4"/>
  <c r="E19" i="4"/>
  <c r="D19" i="4"/>
  <c r="C19" i="4" s="1"/>
  <c r="J18" i="4"/>
  <c r="I18" i="4"/>
  <c r="H18" i="4"/>
  <c r="G18" i="4"/>
  <c r="F18" i="4"/>
  <c r="E18" i="4"/>
  <c r="D18" i="4"/>
  <c r="C18" i="4" s="1"/>
  <c r="J17" i="4"/>
  <c r="I17" i="4"/>
  <c r="H17" i="4"/>
  <c r="G17" i="4"/>
  <c r="F17" i="4"/>
  <c r="E17" i="4"/>
  <c r="D17" i="4"/>
  <c r="J16" i="4"/>
  <c r="I16" i="4"/>
  <c r="C16" i="4" s="1"/>
  <c r="H16" i="4"/>
  <c r="G16" i="4"/>
  <c r="F16" i="4"/>
  <c r="E16" i="4"/>
  <c r="D16" i="4"/>
  <c r="J15" i="4"/>
  <c r="I15" i="4"/>
  <c r="C15" i="4" s="1"/>
  <c r="H15" i="4"/>
  <c r="G15" i="4"/>
  <c r="F15" i="4"/>
  <c r="E15" i="4"/>
  <c r="D15" i="4"/>
  <c r="J14" i="4"/>
  <c r="I14" i="4"/>
  <c r="C14" i="4" s="1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C12" i="4" s="1"/>
  <c r="J11" i="4"/>
  <c r="I11" i="4"/>
  <c r="H11" i="4"/>
  <c r="G11" i="4"/>
  <c r="F11" i="4"/>
  <c r="E11" i="4"/>
  <c r="D11" i="4"/>
  <c r="C11" i="4" s="1"/>
  <c r="J10" i="4"/>
  <c r="I10" i="4"/>
  <c r="H10" i="4"/>
  <c r="G10" i="4"/>
  <c r="F10" i="4"/>
  <c r="E10" i="4"/>
  <c r="D10" i="4"/>
  <c r="C10" i="4" s="1"/>
  <c r="J9" i="4"/>
  <c r="I9" i="4"/>
  <c r="H9" i="4"/>
  <c r="H22" i="4" s="1"/>
  <c r="G9" i="4"/>
  <c r="F9" i="4"/>
  <c r="F22" i="4" s="1"/>
  <c r="E9" i="4"/>
  <c r="D9" i="4"/>
  <c r="C22" i="3"/>
  <c r="J21" i="3"/>
  <c r="I21" i="3"/>
  <c r="H21" i="3"/>
  <c r="G21" i="3"/>
  <c r="F21" i="3"/>
  <c r="E21" i="3"/>
  <c r="D21" i="3"/>
  <c r="C21" i="3" s="1"/>
  <c r="J20" i="3"/>
  <c r="I20" i="3"/>
  <c r="H20" i="3"/>
  <c r="G20" i="3"/>
  <c r="F20" i="3"/>
  <c r="E20" i="3"/>
  <c r="D20" i="3"/>
  <c r="C20" i="3" s="1"/>
  <c r="J19" i="3"/>
  <c r="I19" i="3"/>
  <c r="H19" i="3"/>
  <c r="G19" i="3"/>
  <c r="F19" i="3"/>
  <c r="E19" i="3"/>
  <c r="D19" i="3"/>
  <c r="C19" i="3" s="1"/>
  <c r="J18" i="3"/>
  <c r="I18" i="3"/>
  <c r="H18" i="3"/>
  <c r="G18" i="3"/>
  <c r="F18" i="3"/>
  <c r="E18" i="3"/>
  <c r="D18" i="3"/>
  <c r="C18" i="3" s="1"/>
  <c r="J17" i="3"/>
  <c r="I17" i="3"/>
  <c r="H17" i="3"/>
  <c r="G17" i="3"/>
  <c r="F17" i="3"/>
  <c r="E17" i="3"/>
  <c r="D17" i="3"/>
  <c r="C17" i="3" s="1"/>
  <c r="J16" i="3"/>
  <c r="I16" i="3"/>
  <c r="H16" i="3"/>
  <c r="G16" i="3"/>
  <c r="F16" i="3"/>
  <c r="E16" i="3"/>
  <c r="D16" i="3"/>
  <c r="C16" i="3" s="1"/>
  <c r="J15" i="3"/>
  <c r="I15" i="3"/>
  <c r="H15" i="3"/>
  <c r="G15" i="3"/>
  <c r="F15" i="3"/>
  <c r="E15" i="3"/>
  <c r="D15" i="3"/>
  <c r="C15" i="3" s="1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C12" i="3" s="1"/>
  <c r="J11" i="3"/>
  <c r="I11" i="3"/>
  <c r="H11" i="3"/>
  <c r="G11" i="3"/>
  <c r="F11" i="3"/>
  <c r="E11" i="3"/>
  <c r="D11" i="3"/>
  <c r="C11" i="3" s="1"/>
  <c r="J10" i="3"/>
  <c r="I10" i="3"/>
  <c r="H10" i="3"/>
  <c r="G10" i="3"/>
  <c r="F10" i="3"/>
  <c r="E10" i="3"/>
  <c r="D10" i="3"/>
  <c r="C10" i="3" s="1"/>
  <c r="J9" i="3"/>
  <c r="I9" i="3"/>
  <c r="I22" i="3" s="1"/>
  <c r="H9" i="3"/>
  <c r="G9" i="3"/>
  <c r="G22" i="3" s="1"/>
  <c r="F9" i="3"/>
  <c r="E9" i="3"/>
  <c r="D9" i="3"/>
  <c r="C9" i="3" s="1"/>
  <c r="J22" i="2"/>
  <c r="I22" i="2"/>
  <c r="H22" i="2"/>
  <c r="G22" i="2"/>
  <c r="F22" i="2"/>
  <c r="E22" i="2"/>
  <c r="D22" i="2"/>
  <c r="J21" i="2"/>
  <c r="I21" i="2"/>
  <c r="H21" i="2"/>
  <c r="G21" i="2"/>
  <c r="F21" i="2"/>
  <c r="E21" i="2"/>
  <c r="D21" i="2"/>
  <c r="C21" i="2" s="1"/>
  <c r="J20" i="2"/>
  <c r="C20" i="2" s="1"/>
  <c r="I20" i="2"/>
  <c r="H20" i="2"/>
  <c r="G20" i="2"/>
  <c r="F20" i="2"/>
  <c r="E20" i="2"/>
  <c r="D20" i="2"/>
  <c r="J19" i="2"/>
  <c r="I19" i="2"/>
  <c r="C19" i="2" s="1"/>
  <c r="H19" i="2"/>
  <c r="G19" i="2"/>
  <c r="F19" i="2"/>
  <c r="E19" i="2"/>
  <c r="D19" i="2"/>
  <c r="J18" i="2"/>
  <c r="I18" i="2"/>
  <c r="C18" i="2" s="1"/>
  <c r="H18" i="2"/>
  <c r="G18" i="2"/>
  <c r="F18" i="2"/>
  <c r="E18" i="2"/>
  <c r="D18" i="2"/>
  <c r="J17" i="2"/>
  <c r="I17" i="2"/>
  <c r="C17" i="2" s="1"/>
  <c r="H17" i="2"/>
  <c r="G17" i="2"/>
  <c r="F17" i="2"/>
  <c r="E17" i="2"/>
  <c r="D17" i="2"/>
  <c r="J16" i="2"/>
  <c r="I16" i="2"/>
  <c r="C16" i="2" s="1"/>
  <c r="H16" i="2"/>
  <c r="G16" i="2"/>
  <c r="F16" i="2"/>
  <c r="E16" i="2"/>
  <c r="D16" i="2"/>
  <c r="J15" i="2"/>
  <c r="I15" i="2"/>
  <c r="C15" i="2" s="1"/>
  <c r="H15" i="2"/>
  <c r="G15" i="2"/>
  <c r="F15" i="2"/>
  <c r="E15" i="2"/>
  <c r="D15" i="2"/>
  <c r="J14" i="2"/>
  <c r="I14" i="2"/>
  <c r="H14" i="2"/>
  <c r="G14" i="2"/>
  <c r="F14" i="2"/>
  <c r="E14" i="2"/>
  <c r="D14" i="2"/>
  <c r="J13" i="2"/>
  <c r="I13" i="2"/>
  <c r="H13" i="2"/>
  <c r="G13" i="2"/>
  <c r="F13" i="2"/>
  <c r="E13" i="2"/>
  <c r="C13" i="2" s="1"/>
  <c r="D13" i="2"/>
  <c r="J12" i="2"/>
  <c r="I12" i="2"/>
  <c r="H12" i="2"/>
  <c r="G12" i="2"/>
  <c r="F12" i="2"/>
  <c r="C12" i="2" s="1"/>
  <c r="E12" i="2"/>
  <c r="D12" i="2"/>
  <c r="J11" i="2"/>
  <c r="I11" i="2"/>
  <c r="H11" i="2"/>
  <c r="G11" i="2"/>
  <c r="F11" i="2"/>
  <c r="C11" i="2" s="1"/>
  <c r="E11" i="2"/>
  <c r="D11" i="2"/>
  <c r="J10" i="2"/>
  <c r="I10" i="2"/>
  <c r="H10" i="2"/>
  <c r="G10" i="2"/>
  <c r="F10" i="2"/>
  <c r="E10" i="2"/>
  <c r="D10" i="2"/>
  <c r="J9" i="2"/>
  <c r="I9" i="2"/>
  <c r="H9" i="2"/>
  <c r="G9" i="2"/>
  <c r="F9" i="2"/>
  <c r="E9" i="2"/>
  <c r="E23" i="2" s="1"/>
  <c r="D9" i="2"/>
  <c r="D23" i="2" s="1"/>
  <c r="C21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 s="1"/>
  <c r="J18" i="1"/>
  <c r="C18" i="1" s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C16" i="1" s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C13" i="1" s="1"/>
  <c r="F13" i="1"/>
  <c r="E13" i="1"/>
  <c r="D13" i="1"/>
  <c r="J12" i="1"/>
  <c r="I12" i="1"/>
  <c r="H12" i="1"/>
  <c r="G12" i="1"/>
  <c r="C12" i="1" s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C10" i="1" s="1"/>
  <c r="D10" i="1"/>
  <c r="J9" i="1"/>
  <c r="I9" i="1"/>
  <c r="H9" i="1"/>
  <c r="G9" i="1"/>
  <c r="F9" i="1"/>
  <c r="C9" i="1" s="1"/>
  <c r="E9" i="1"/>
  <c r="D9" i="1"/>
  <c r="G23" i="11" l="1"/>
  <c r="C18" i="11"/>
  <c r="H23" i="11"/>
  <c r="C16" i="11"/>
  <c r="F23" i="11"/>
  <c r="J23" i="11"/>
  <c r="E23" i="11"/>
  <c r="I23" i="11"/>
  <c r="C9" i="11"/>
  <c r="D23" i="11"/>
  <c r="J22" i="9"/>
  <c r="E22" i="9"/>
  <c r="C9" i="9"/>
  <c r="D22" i="9"/>
  <c r="C10" i="9"/>
  <c r="C13" i="9"/>
  <c r="H22" i="9"/>
  <c r="C11" i="8"/>
  <c r="C13" i="8"/>
  <c r="C19" i="8"/>
  <c r="C12" i="8"/>
  <c r="C9" i="8"/>
  <c r="I22" i="7"/>
  <c r="C21" i="7"/>
  <c r="J22" i="7"/>
  <c r="C9" i="7"/>
  <c r="C13" i="7"/>
  <c r="E22" i="7"/>
  <c r="D22" i="7"/>
  <c r="C20" i="7"/>
  <c r="H22" i="7"/>
  <c r="C12" i="7"/>
  <c r="H22" i="6"/>
  <c r="I22" i="6"/>
  <c r="C21" i="6"/>
  <c r="J22" i="6"/>
  <c r="C14" i="6"/>
  <c r="D22" i="6"/>
  <c r="C19" i="6"/>
  <c r="E22" i="6"/>
  <c r="F22" i="6"/>
  <c r="C11" i="6"/>
  <c r="C9" i="6"/>
  <c r="G22" i="6"/>
  <c r="G22" i="5"/>
  <c r="I22" i="5"/>
  <c r="C17" i="5"/>
  <c r="C20" i="5"/>
  <c r="J22" i="5"/>
  <c r="D22" i="5"/>
  <c r="C19" i="5"/>
  <c r="C12" i="5"/>
  <c r="E22" i="5"/>
  <c r="C11" i="5"/>
  <c r="C9" i="5"/>
  <c r="I22" i="4"/>
  <c r="J22" i="4"/>
  <c r="C17" i="4"/>
  <c r="D22" i="4"/>
  <c r="C13" i="4"/>
  <c r="E22" i="4"/>
  <c r="G22" i="4"/>
  <c r="C9" i="4"/>
  <c r="D22" i="3"/>
  <c r="E22" i="3"/>
  <c r="F22" i="3"/>
  <c r="H22" i="3"/>
  <c r="C14" i="3"/>
  <c r="C13" i="3"/>
  <c r="J22" i="3"/>
  <c r="H23" i="2"/>
  <c r="I23" i="2"/>
  <c r="J23" i="2"/>
  <c r="C9" i="2"/>
  <c r="C10" i="2"/>
  <c r="C22" i="2"/>
  <c r="G23" i="2"/>
  <c r="F23" i="2"/>
  <c r="C14" i="2"/>
  <c r="C15" i="1"/>
  <c r="C17" i="1"/>
  <c r="C11" i="1"/>
  <c r="C14" i="1"/>
  <c r="C23" i="11" l="1"/>
</calcChain>
</file>

<file path=xl/sharedStrings.xml><?xml version="1.0" encoding="utf-8"?>
<sst xmlns="http://schemas.openxmlformats.org/spreadsheetml/2006/main" count="371" uniqueCount="49">
  <si>
    <t>ตารางสรุปลูกหนี้ค่ารักษาพยาบาลทุกสิทธิ ตั้งแต่ปี 2564 ลงไป</t>
  </si>
  <si>
    <t>โรงพยาบาล........หนองคาย......... จังหวัด............หนองคาย....................</t>
  </si>
  <si>
    <t>ข้อมูล ณ วันที่ 31 พฤษภาคม 2565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</si>
  <si>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</si>
  <si>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</si>
  <si>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</si>
  <si>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</si>
  <si>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</si>
  <si>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</si>
  <si>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</si>
  <si>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</si>
  <si>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</si>
  <si>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</si>
  <si>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</si>
  <si>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</t>
  </si>
  <si>
    <t>[2]</t>
  </si>
  <si>
    <t>[3]</t>
  </si>
  <si>
    <t>[4]</t>
  </si>
  <si>
    <t>[5]</t>
  </si>
  <si>
    <t>[6]</t>
  </si>
  <si>
    <t>[7]</t>
  </si>
  <si>
    <t>[8]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</si>
  <si>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</si>
  <si>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</si>
  <si>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</si>
  <si>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</si>
  <si>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</si>
  <si>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</si>
  <si>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</si>
  <si>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</si>
  <si>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</si>
  <si>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</si>
  <si>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</si>
  <si>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</si>
  <si>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รวมลูกหนี้ค่ารักษาพยาบาลทุกสิทธิ</t>
  </si>
  <si>
    <t>[1]+[2]+[3]+[4]+[5]+[6]+[7]</t>
  </si>
  <si>
    <t>รวมลูกหนี้ตั้งแต่ ปี 2564 ลงไป</t>
  </si>
  <si>
    <t>โรงพยาบาลโพนพิสัย    จังหวัดหนองคาย</t>
  </si>
  <si>
    <t>ลูกหนี้ค่าตรวจสุขภาพบุคคลภายนอก</t>
  </si>
  <si>
    <t>แทรกเพิ่มเข้ามา</t>
  </si>
  <si>
    <t>ลูกหนี้อื่น</t>
  </si>
  <si>
    <t>โรงพยาบาล.....ศรีเชียงใหม่....... จังหวัด..........หนองคาย..........</t>
  </si>
  <si>
    <t>โรงพยาบาลสังคม จังหวัดหนองคาย</t>
  </si>
  <si>
    <t>โรงพยาบาล....สมเด็จพระยุพราชท่าบ่อ.... จังหวัด.......หนองคาย..........................</t>
  </si>
  <si>
    <t>โรงพยาบาล......สระใคร...... จังหวัด..........หนองคาย...............................</t>
  </si>
  <si>
    <t>โรงพยาบาล.....โพธิ์ตาก......................... จังหวัด..........หนองคาย...............................</t>
  </si>
  <si>
    <t>โรงพยาบาล.....เฝ้าไร่................... จังหวัด......หนองคาย......................</t>
  </si>
  <si>
    <t>โรงพยาบาลรัตนวาปี จังหวัดหนองคาย</t>
  </si>
  <si>
    <t>จังหวัดหนองคาย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</si>
</sst>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0070C0"/>
      <name val="TH SarabunPSK"/>
      <family val="2"/>
    </font>
    <font>
      <sz val="16"/>
      <color rgb="FF00B0F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6"/>
      <color rgb="FF0070C0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6"/>
      <color rgb="FF00B0F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164" fontId="2" fillId="0" borderId="0" xfId="0" applyNumberFormat="1" applyFont="1"/>
    <xf numFmtId="0" fontId="2" fillId="0" borderId="0" xfId="0" applyFont="1" applyAlignment="1">
      <alignment horizontal="right"/>
    </xf>
    <xf numFmtId="43" fontId="3" fillId="0" borderId="1" xfId="1" applyFont="1" applyBorder="1"/>
    <xf numFmtId="43" fontId="8" fillId="0" borderId="1" xfId="1" applyFont="1" applyBorder="1"/>
    <xf numFmtId="43" fontId="3" fillId="2" borderId="3" xfId="1" applyFont="1" applyFill="1" applyBorder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shrinkToFit="1"/>
    </xf>
    <xf numFmtId="43" fontId="2" fillId="0" borderId="4" xfId="1" applyFont="1" applyBorder="1"/>
    <xf numFmtId="0" fontId="2" fillId="0" borderId="1" xfId="0" applyFont="1" applyBorder="1" applyAlignment="1">
      <alignment shrinkToFit="1"/>
    </xf>
    <xf numFmtId="43" fontId="2" fillId="0" borderId="1" xfId="1" applyFont="1" applyBorder="1"/>
    <xf numFmtId="0" fontId="7" fillId="0" borderId="2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0" xfId="0" applyFont="1"/>
    <xf numFmtId="0" fontId="7" fillId="0" borderId="1" xfId="0" applyFont="1" applyBorder="1" applyAlignment="1">
      <alignment shrinkToFit="1"/>
    </xf>
    <xf numFmtId="0" fontId="10" fillId="3" borderId="5" xfId="0" applyFont="1" applyFill="1" applyBorder="1" applyAlignment="1">
      <alignment shrinkToFit="1"/>
    </xf>
    <xf numFmtId="43" fontId="7" fillId="0" borderId="5" xfId="1" applyFont="1" applyBorder="1"/>
    <xf numFmtId="0" fontId="7" fillId="0" borderId="0" xfId="0" applyFont="1"/>
    <xf numFmtId="0" fontId="2" fillId="2" borderId="3" xfId="0" applyFont="1" applyFill="1" applyBorder="1" applyAlignment="1">
      <alignment shrinkToFit="1"/>
    </xf>
    <xf numFmtId="164" fontId="2" fillId="2" borderId="3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1" xfId="0" applyFont="1" applyBorder="1" applyAlignment="1">
      <alignment horizontal="center"/>
    </xf>
    <xf numFmtId="43" fontId="11" fillId="0" borderId="1" xfId="1" applyFont="1" applyBorder="1"/>
    <xf numFmtId="0" fontId="12" fillId="0" borderId="0" xfId="0" applyFont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/>
    <xf numFmtId="43" fontId="13" fillId="0" borderId="0" xfId="1" applyFont="1"/>
    <xf numFmtId="164" fontId="13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14" fillId="0" borderId="1" xfId="0" applyFont="1" applyBorder="1" applyAlignment="1">
      <alignment horizontal="center"/>
    </xf>
    <xf numFmtId="0" fontId="14" fillId="0" borderId="2" xfId="0" applyFont="1" applyBorder="1"/>
    <xf numFmtId="0" fontId="3" fillId="2" borderId="3" xfId="0" applyFont="1" applyFill="1" applyBorder="1"/>
    <xf numFmtId="43" fontId="3" fillId="0" borderId="4" xfId="1" applyFont="1" applyBorder="1"/>
    <xf numFmtId="43" fontId="4" fillId="0" borderId="1" xfId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1" fillId="0" borderId="1" xfId="0" applyFont="1" applyBorder="1"/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164" fontId="11" fillId="2" borderId="3" xfId="0" applyNumberFormat="1" applyFont="1" applyFill="1" applyBorder="1"/>
    <xf numFmtId="164" fontId="12" fillId="0" borderId="0" xfId="0" applyNumberFormat="1" applyFont="1"/>
    <xf numFmtId="0" fontId="12" fillId="0" borderId="0" xfId="0" applyFont="1" applyAlignment="1">
      <alignment horizontal="right"/>
    </xf>
    <xf numFmtId="164" fontId="3" fillId="0" borderId="1" xfId="0" applyNumberFormat="1" applyFont="1" applyBorder="1"/>
    <xf numFmtId="43" fontId="2" fillId="0" borderId="0" xfId="1" applyFont="1"/>
    <xf numFmtId="0" fontId="2" fillId="0" borderId="0" xfId="0" applyFont="1" applyAlignment="1">
      <alignment horizontal="left"/>
    </xf>
    <xf numFmtId="0" fontId="3" fillId="0" borderId="0" xfId="0" applyFont="1"/>
    <xf numFmtId="43" fontId="3" fillId="3" borderId="1" xfId="1" applyFont="1" applyFill="1" applyBorder="1"/>
    <xf numFmtId="0" fontId="2" fillId="3" borderId="1" xfId="0" applyFont="1" applyFill="1" applyBorder="1"/>
    <xf numFmtId="0" fontId="12" fillId="0" borderId="1" xfId="0" applyFont="1" applyBorder="1" applyAlignment="1">
      <alignment horizontal="center"/>
    </xf>
    <xf numFmtId="43" fontId="11" fillId="3" borderId="2" xfId="1" applyFont="1" applyFill="1" applyBorder="1"/>
    <xf numFmtId="0" fontId="7" fillId="3" borderId="1" xfId="0" applyFont="1" applyFill="1" applyBorder="1" applyAlignment="1">
      <alignment shrinkToFit="1"/>
    </xf>
    <xf numFmtId="43" fontId="11" fillId="3" borderId="1" xfId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2" xfId="0" applyFont="1" applyBorder="1"/>
    <xf numFmtId="43" fontId="18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23;&#3617;&#3626;&#3635;&#3619;&#3623;&#3592;&#3621;&#3641;&#3585;&#3627;&#3609;&#3637;&#3657;%20&#3592;.&#3627;&#3609;&#3629;&#3591;&#3588;&#3634;&#3618;%20&#3588;&#3639;&#3609;&#3586;&#3657;&#3629;&#3617;&#3641;&#36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05;&#3634;&#3619;&#3634;&#3591;&#3626;&#3635;&#3619;&#3623;&#3592;&#3621;&#3641;&#3585;&#3627;&#3609;&#3637;&#3657;&#3588;&#3656;&#3634;&#3619;&#3633;&#3585;&#3625;&#3634;&#3631;&#3588;&#3591;&#3648;&#3627;&#3621;&#3639;&#3629;%20&#3603;%2031052565_Final%20&#3619;&#3614;.&#3650;&#3614;&#3609;&#3614;&#3636;&#3626;&#3633;&#361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05;&#3634;&#3619;&#3634;&#3591;&#3626;&#3635;&#3619;&#3623;&#3592;&#3629;&#3634;&#3618;&#3640;&#3621;&#3641;&#3585;&#3627;&#3609;&#3637;&#3657;&#3588;&#3656;&#3634;&#3619;&#3633;&#3585;&#3625;&#3634;&#3614;&#3618;&#3634;&#3610;&#3634;&#3621;%20&#3619;&#3614;.&#3624;&#3619;&#3637;&#3648;&#3594;&#3637;&#3618;&#3591;&#3651;&#3627;&#3617;&#3656;%20&#3603;%2031&#3614;.&#3588;.6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19;&#3614;.&#3626;&#3633;&#3591;&#3588;&#3617;-&#3605;&#3634;&#3619;&#3634;&#3591;&#3626;&#3635;&#3619;&#3623;&#3592;&#3629;&#3634;&#3618;&#3640;&#3621;&#3641;&#3585;&#3627;&#3609;&#3637;&#3657;&#3588;&#3656;&#3634;&#3619;&#3633;&#3585;&#3625;&#3634;&#3631;%20&#3619;&#3614;.&#3626;&#3633;&#3591;&#3588;&#3617;%20&#3603;%2031&#3614;.&#3588;.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05;&#3634;&#3619;&#3634;&#3591;&#3626;&#3635;&#3619;&#3623;&#3592;&#3629;&#3634;&#3618;&#3640;&#3621;&#3641;&#3585;&#3627;&#3609;&#3637;&#3657;&#3588;&#3656;&#3634;&#3619;&#3633;&#3585;&#3625;&#3634;&#3614;&#3618;&#3634;&#3610;&#3634;&#3621;(&#3619;&#3614;&#3619;.&#3607;&#3656;&#3634;&#3610;&#3656;&#362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05;&#3634;&#3619;&#3634;&#3591;&#3626;&#3635;&#3619;&#3623;&#3592;&#3629;&#3634;&#3618;&#3640;&#3621;&#3641;&#3585;&#3627;&#3609;&#3637;&#3657;&#3588;&#3656;&#3634;&#3619;&#3633;&#3585;&#3625;&#3634;&#3614;&#3618;&#3634;&#3610;&#3634;&#3650;&#3619;&#3591;&#3614;&#3618;&#3634;&#3610;&#3634;&#3621;%20(&#3619;&#3614;.&#3626;&#3619;&#3632;&#3651;&#3588;&#361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05;&#3634;&#3619;&#3634;&#3591;&#3626;&#3635;&#3619;&#3623;&#3592;&#3629;&#3634;&#3618;&#3640;&#3621;&#3641;&#3585;&#3627;&#3609;&#3637;&#3657;&#3588;&#3656;&#3634;&#3619;&#3633;&#3585;&#3625;&#3634;&#3614;&#3618;&#3634;&#3610;&#3634;&#3621;%20&#3650;&#3614;&#3608;&#3636;&#3660;&#3605;&#3634;&#3585;&#3603;%2031&#3614;.&#3588;.6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49;&#3585;&#3657;&#3652;&#3586;%20&#3605;&#3634;&#3619;&#3634;&#3591;&#3626;&#3635;&#3619;&#3623;&#3592;&#3629;&#3634;&#3618;&#3640;&#3621;&#3641;&#3585;&#3627;&#3609;&#3637;&#3657;&#3588;&#3656;&#3634;&#3619;&#3633;&#3585;&#3625;&#3634;%20&#3619;&#3614;.&#3648;&#3613;&#3657;&#3634;&#3652;&#3619;&#3656;%20&#3603;31&#3614;.&#3588;.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way\Downloads\&#3605;&#3634;&#3619;&#3634;&#3591;&#3626;&#3635;&#3619;&#3623;&#3592;&#3629;&#3634;&#3618;&#3640;&#3621;&#3641;&#3585;&#3627;&#3609;&#3637;&#3657;&#3588;&#3656;&#3634;&#3619;&#3633;&#3585;&#3625;&#3634;&#3614;&#3618;&#3634;&#3610;&#3634;&#3621;_&#3619;&#3633;&#3605;&#3609;(&#3649;&#3585;&#3657;&#3652;&#3586;)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นค.1"/>
      <sheetName val="รพ.นค.2"/>
      <sheetName val="รพ.โพนพิสัย1"/>
      <sheetName val="รพ.โพนพิสัย2"/>
      <sheetName val="รพ.ศรีเชียงใหม่1"/>
      <sheetName val="รพ.ศรีเชียงใหม่2"/>
      <sheetName val="รพ.สังคม1"/>
      <sheetName val="รพ.สังคม2"/>
      <sheetName val="รพร.ท่าบ่อ1"/>
      <sheetName val="รพร.ท่าบ่อ2"/>
      <sheetName val="รพ.สระใคร1"/>
      <sheetName val="รพ.สระใคร2"/>
      <sheetName val="รพ.โพธิ์ตาก1"/>
      <sheetName val="รพ.โพธิ์ตาก2"/>
      <sheetName val="รพ.เฝ้าไร่1"/>
      <sheetName val="รพ.เฝ้าไร่2"/>
      <sheetName val="รพ.รัตน1"/>
      <sheetName val="รพ.รัตน2"/>
      <sheetName val="สรุปภาพรวมหนองคาย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22988685.262000002</v>
          </cell>
          <cell r="G23">
            <v>0</v>
          </cell>
          <cell r="I23">
            <v>0</v>
          </cell>
          <cell r="K23">
            <v>0</v>
          </cell>
        </row>
        <row r="34">
          <cell r="E34">
            <v>2774759.9</v>
          </cell>
          <cell r="G34">
            <v>961850</v>
          </cell>
          <cell r="I34">
            <v>433838.05</v>
          </cell>
          <cell r="K34">
            <v>218166</v>
          </cell>
        </row>
        <row r="39">
          <cell r="E39">
            <v>89422.5</v>
          </cell>
          <cell r="G39">
            <v>0</v>
          </cell>
          <cell r="I39">
            <v>22138.5</v>
          </cell>
          <cell r="K39">
            <v>0</v>
          </cell>
        </row>
        <row r="50">
          <cell r="E50">
            <v>42269.54</v>
          </cell>
          <cell r="G50">
            <v>2900</v>
          </cell>
          <cell r="I50">
            <v>950</v>
          </cell>
          <cell r="K50">
            <v>0</v>
          </cell>
        </row>
        <row r="53">
          <cell r="E53">
            <v>28167.75</v>
          </cell>
          <cell r="G53">
            <v>0</v>
          </cell>
          <cell r="I53">
            <v>0</v>
          </cell>
          <cell r="K53">
            <v>0</v>
          </cell>
        </row>
        <row r="56">
          <cell r="E56">
            <v>512036.05</v>
          </cell>
          <cell r="G56">
            <v>0</v>
          </cell>
          <cell r="I56">
            <v>0</v>
          </cell>
          <cell r="K56">
            <v>0</v>
          </cell>
        </row>
        <row r="59">
          <cell r="E59">
            <v>3640</v>
          </cell>
          <cell r="G59">
            <v>29549</v>
          </cell>
          <cell r="I59">
            <v>0</v>
          </cell>
          <cell r="K59">
            <v>0</v>
          </cell>
        </row>
        <row r="64">
          <cell r="E64">
            <v>461665.1</v>
          </cell>
          <cell r="G64">
            <v>1597610.36</v>
          </cell>
          <cell r="I64">
            <v>0</v>
          </cell>
          <cell r="K64">
            <v>0</v>
          </cell>
        </row>
        <row r="65">
          <cell r="E65">
            <v>528505</v>
          </cell>
        </row>
        <row r="68">
          <cell r="E68">
            <v>27429151.102000002</v>
          </cell>
          <cell r="G68">
            <v>2591909.3600000003</v>
          </cell>
          <cell r="I68">
            <v>456926.55</v>
          </cell>
          <cell r="K68">
            <v>218166</v>
          </cell>
        </row>
      </sheetData>
      <sheetData sheetId="1">
        <row r="9">
          <cell r="E9">
            <v>0</v>
          </cell>
        </row>
      </sheetData>
      <sheetData sheetId="2"/>
      <sheetData sheetId="3">
        <row r="9">
          <cell r="E9">
            <v>0</v>
          </cell>
        </row>
      </sheetData>
      <sheetData sheetId="4"/>
      <sheetData sheetId="5">
        <row r="9">
          <cell r="E9">
            <v>0</v>
          </cell>
        </row>
      </sheetData>
      <sheetData sheetId="6"/>
      <sheetData sheetId="7">
        <row r="9">
          <cell r="E9">
            <v>0</v>
          </cell>
        </row>
      </sheetData>
      <sheetData sheetId="8"/>
      <sheetData sheetId="9">
        <row r="9">
          <cell r="E9">
            <v>0</v>
          </cell>
        </row>
      </sheetData>
      <sheetData sheetId="10">
        <row r="64">
          <cell r="E64">
            <v>0</v>
          </cell>
        </row>
      </sheetData>
      <sheetData sheetId="11">
        <row r="9">
          <cell r="E9">
            <v>0</v>
          </cell>
        </row>
      </sheetData>
      <sheetData sheetId="12"/>
      <sheetData sheetId="13">
        <row r="9">
          <cell r="E9">
            <v>0</v>
          </cell>
        </row>
      </sheetData>
      <sheetData sheetId="14">
        <row r="23">
          <cell r="E23">
            <v>5123824.63</v>
          </cell>
          <cell r="G23">
            <v>204538</v>
          </cell>
          <cell r="I23">
            <v>54650</v>
          </cell>
        </row>
        <row r="34">
          <cell r="E34">
            <v>790416.65</v>
          </cell>
          <cell r="G34">
            <v>2520</v>
          </cell>
          <cell r="I34">
            <v>19483.2</v>
          </cell>
        </row>
        <row r="50">
          <cell r="I50">
            <v>0</v>
          </cell>
        </row>
        <row r="53">
          <cell r="I53">
            <v>286827</v>
          </cell>
          <cell r="K53">
            <v>74009</v>
          </cell>
        </row>
        <row r="59">
          <cell r="E59">
            <v>1115</v>
          </cell>
          <cell r="I59">
            <v>702</v>
          </cell>
        </row>
        <row r="64">
          <cell r="E64">
            <v>18127.75</v>
          </cell>
        </row>
      </sheetData>
      <sheetData sheetId="15">
        <row r="9">
          <cell r="E9">
            <v>149900</v>
          </cell>
        </row>
      </sheetData>
      <sheetData sheetId="16"/>
      <sheetData sheetId="17">
        <row r="9">
          <cell r="E9">
            <v>193361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  <sheetName val="Sheet1"/>
    </sheetNames>
    <sheetDataSet>
      <sheetData sheetId="0" refreshError="1">
        <row r="10">
          <cell r="D10">
            <v>47900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</row>
        <row r="22">
          <cell r="E22">
            <v>4610266.4000000004</v>
          </cell>
          <cell r="G22">
            <v>1836945.25</v>
          </cell>
          <cell r="I22">
            <v>10184</v>
          </cell>
          <cell r="K22">
            <v>313945.78000000003</v>
          </cell>
          <cell r="M22">
            <v>473710</v>
          </cell>
          <cell r="O22">
            <v>0</v>
          </cell>
          <cell r="Q22">
            <v>0</v>
          </cell>
        </row>
        <row r="33">
          <cell r="E33">
            <v>120045.4</v>
          </cell>
          <cell r="G33">
            <v>148793.60000000001</v>
          </cell>
          <cell r="I33">
            <v>12557</v>
          </cell>
          <cell r="K33">
            <v>11154</v>
          </cell>
          <cell r="M33">
            <v>0</v>
          </cell>
          <cell r="O33">
            <v>0</v>
          </cell>
          <cell r="Q33">
            <v>0</v>
          </cell>
        </row>
        <row r="38">
          <cell r="E38">
            <v>103190.1</v>
          </cell>
          <cell r="G38">
            <v>28989.33</v>
          </cell>
          <cell r="I38">
            <v>438216</v>
          </cell>
          <cell r="K38">
            <v>476779.87</v>
          </cell>
          <cell r="M38">
            <v>113259</v>
          </cell>
          <cell r="O38">
            <v>0</v>
          </cell>
          <cell r="Q38">
            <v>0</v>
          </cell>
        </row>
        <row r="49">
          <cell r="E49">
            <v>28794.68</v>
          </cell>
          <cell r="G49">
            <v>15224.5</v>
          </cell>
          <cell r="I49">
            <v>0</v>
          </cell>
          <cell r="K49">
            <v>25428</v>
          </cell>
          <cell r="M49">
            <v>0</v>
          </cell>
          <cell r="O49">
            <v>0</v>
          </cell>
          <cell r="Q49">
            <v>0</v>
          </cell>
        </row>
        <row r="52">
          <cell r="E52">
            <v>2192008.9</v>
          </cell>
          <cell r="G52">
            <v>18916.5</v>
          </cell>
          <cell r="I52">
            <v>0</v>
          </cell>
          <cell r="K52">
            <v>0</v>
          </cell>
          <cell r="M52">
            <v>0</v>
          </cell>
          <cell r="O52">
            <v>0</v>
          </cell>
          <cell r="Q52">
            <v>0</v>
          </cell>
        </row>
        <row r="55">
          <cell r="E55">
            <v>0</v>
          </cell>
          <cell r="G55">
            <v>33740</v>
          </cell>
          <cell r="I55">
            <v>0</v>
          </cell>
          <cell r="K55">
            <v>0</v>
          </cell>
          <cell r="M55">
            <v>0</v>
          </cell>
          <cell r="O55">
            <v>0</v>
          </cell>
          <cell r="Q55">
            <v>0</v>
          </cell>
        </row>
        <row r="58">
          <cell r="E58">
            <v>28263.5</v>
          </cell>
          <cell r="G58">
            <v>39213.5</v>
          </cell>
          <cell r="I58">
            <v>68964</v>
          </cell>
          <cell r="K58">
            <v>60437</v>
          </cell>
          <cell r="M58">
            <v>0</v>
          </cell>
          <cell r="O58">
            <v>0</v>
          </cell>
          <cell r="Q58">
            <v>0</v>
          </cell>
        </row>
        <row r="63">
          <cell r="E63">
            <v>86811</v>
          </cell>
          <cell r="G63">
            <v>38425.5</v>
          </cell>
          <cell r="I63">
            <v>14654</v>
          </cell>
          <cell r="K63">
            <v>56687.5</v>
          </cell>
          <cell r="M63">
            <v>17222</v>
          </cell>
          <cell r="O63">
            <v>0</v>
          </cell>
          <cell r="Q63">
            <v>0</v>
          </cell>
        </row>
        <row r="64">
          <cell r="E64"/>
          <cell r="G64"/>
          <cell r="I64"/>
          <cell r="K64"/>
          <cell r="M64"/>
          <cell r="O64"/>
          <cell r="Q64"/>
        </row>
        <row r="65">
          <cell r="E65">
            <v>1700</v>
          </cell>
          <cell r="G65">
            <v>8422</v>
          </cell>
          <cell r="I65">
            <v>4152.5</v>
          </cell>
          <cell r="K65">
            <v>100</v>
          </cell>
          <cell r="M65"/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/>
          <cell r="F68"/>
          <cell r="G68"/>
          <cell r="H68"/>
          <cell r="I68"/>
          <cell r="J68"/>
          <cell r="K68"/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25350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I12"/>
        </row>
        <row r="23">
          <cell r="E23">
            <v>0</v>
          </cell>
          <cell r="G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218605.07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66148.5</v>
          </cell>
          <cell r="G50">
            <v>76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95349.75</v>
          </cell>
          <cell r="G53">
            <v>98077.25</v>
          </cell>
          <cell r="I53">
            <v>77590.25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0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>
            <v>4840</v>
          </cell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/>
          <cell r="G68"/>
          <cell r="I68"/>
          <cell r="K68"/>
          <cell r="M68"/>
          <cell r="O68"/>
          <cell r="Q68"/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3961496.68</v>
          </cell>
          <cell r="G23">
            <v>265634.7</v>
          </cell>
          <cell r="I23">
            <v>533005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507490.69</v>
          </cell>
          <cell r="G34">
            <v>86980</v>
          </cell>
          <cell r="I34">
            <v>77374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1032873.62</v>
          </cell>
          <cell r="G39">
            <v>105132.5</v>
          </cell>
          <cell r="I39">
            <v>231025.55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24720</v>
          </cell>
          <cell r="G50">
            <v>18749.8</v>
          </cell>
          <cell r="I50">
            <v>0</v>
          </cell>
          <cell r="K50">
            <v>12466.32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538466.5</v>
          </cell>
          <cell r="G53">
            <v>262466</v>
          </cell>
          <cell r="I53">
            <v>304252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25985</v>
          </cell>
          <cell r="G59">
            <v>7753</v>
          </cell>
          <cell r="I59">
            <v>30852</v>
          </cell>
          <cell r="K59">
            <v>1042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48214</v>
          </cell>
          <cell r="G64">
            <v>8840</v>
          </cell>
          <cell r="I64">
            <v>19898.8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>
            <v>0</v>
          </cell>
          <cell r="G65">
            <v>0</v>
          </cell>
          <cell r="I65">
            <v>0</v>
          </cell>
          <cell r="K65">
            <v>0</v>
          </cell>
          <cell r="M65">
            <v>0</v>
          </cell>
          <cell r="O65">
            <v>0</v>
          </cell>
          <cell r="Q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K66">
            <v>0</v>
          </cell>
          <cell r="M66">
            <v>0</v>
          </cell>
          <cell r="O66">
            <v>0</v>
          </cell>
          <cell r="Q66">
            <v>0</v>
          </cell>
        </row>
        <row r="67">
          <cell r="E67">
            <v>28540</v>
          </cell>
          <cell r="G67">
            <v>350</v>
          </cell>
          <cell r="I67">
            <v>0</v>
          </cell>
          <cell r="K67">
            <v>0</v>
          </cell>
          <cell r="M67">
            <v>0</v>
          </cell>
          <cell r="O67">
            <v>0</v>
          </cell>
          <cell r="Q67">
            <v>0</v>
          </cell>
        </row>
        <row r="68">
          <cell r="E68">
            <v>0</v>
          </cell>
          <cell r="G68">
            <v>0</v>
          </cell>
          <cell r="I68">
            <v>0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63550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I12">
            <v>0</v>
          </cell>
        </row>
        <row r="23">
          <cell r="E23">
            <v>6479223.75</v>
          </cell>
          <cell r="G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298981.75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4050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565671.75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4314062.66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17098.5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151568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63000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>
            <v>104365</v>
          </cell>
          <cell r="G65">
            <v>173910</v>
          </cell>
          <cell r="I65">
            <v>445130</v>
          </cell>
          <cell r="K65">
            <v>446905</v>
          </cell>
          <cell r="M65">
            <v>237675</v>
          </cell>
          <cell r="O65">
            <v>0</v>
          </cell>
          <cell r="Q65">
            <v>11980</v>
          </cell>
        </row>
        <row r="66">
          <cell r="E66">
            <v>45480</v>
          </cell>
          <cell r="G66">
            <v>0</v>
          </cell>
          <cell r="I66">
            <v>0</v>
          </cell>
          <cell r="K66">
            <v>0</v>
          </cell>
          <cell r="M66">
            <v>0</v>
          </cell>
          <cell r="O66">
            <v>0</v>
          </cell>
          <cell r="Q66">
            <v>0</v>
          </cell>
        </row>
        <row r="67">
          <cell r="E67">
            <v>26703</v>
          </cell>
          <cell r="G67">
            <v>0</v>
          </cell>
          <cell r="I67">
            <v>0</v>
          </cell>
          <cell r="K67">
            <v>0</v>
          </cell>
          <cell r="M67">
            <v>0</v>
          </cell>
          <cell r="O67">
            <v>0</v>
          </cell>
          <cell r="Q67">
            <v>0</v>
          </cell>
        </row>
        <row r="68">
          <cell r="E68">
            <v>0</v>
          </cell>
          <cell r="G68">
            <v>0</v>
          </cell>
          <cell r="I68">
            <v>0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I12"/>
        </row>
        <row r="23">
          <cell r="E23">
            <v>1383989.9</v>
          </cell>
          <cell r="G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986380.26000000013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5471.52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85649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80357.5</v>
          </cell>
          <cell r="G53">
            <v>65651.5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8309</v>
          </cell>
          <cell r="G56">
            <v>4658.5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12818</v>
          </cell>
          <cell r="G59">
            <v>27075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>
            <v>57160</v>
          </cell>
          <cell r="G66">
            <v>13520</v>
          </cell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/>
          <cell r="G68"/>
          <cell r="I68"/>
          <cell r="K68"/>
          <cell r="M68"/>
          <cell r="O68"/>
          <cell r="Q68"/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9300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I12"/>
        </row>
        <row r="23">
          <cell r="E23">
            <v>24745</v>
          </cell>
          <cell r="G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2185430.5099999998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4397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93983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100757</v>
          </cell>
          <cell r="G53">
            <v>195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84914</v>
          </cell>
          <cell r="G59">
            <v>1000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0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/>
          <cell r="G68"/>
          <cell r="I68"/>
          <cell r="K68"/>
          <cell r="M68"/>
          <cell r="O68"/>
          <cell r="Q68"/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E11">
            <v>149900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K12"/>
          <cell r="M12"/>
          <cell r="O12"/>
          <cell r="Q12"/>
        </row>
        <row r="13">
          <cell r="K13"/>
          <cell r="M13"/>
          <cell r="O13"/>
          <cell r="Q13"/>
        </row>
        <row r="14">
          <cell r="I14"/>
          <cell r="K14"/>
          <cell r="M14"/>
          <cell r="O14"/>
          <cell r="Q14"/>
        </row>
        <row r="15">
          <cell r="K15"/>
          <cell r="M15"/>
          <cell r="O15"/>
          <cell r="Q15"/>
        </row>
        <row r="16">
          <cell r="M16"/>
          <cell r="O16"/>
          <cell r="Q16"/>
        </row>
        <row r="17">
          <cell r="I17"/>
          <cell r="K17"/>
          <cell r="M17"/>
          <cell r="O17"/>
          <cell r="Q17"/>
        </row>
        <row r="18">
          <cell r="K18"/>
          <cell r="M18"/>
          <cell r="O18"/>
          <cell r="Q18"/>
        </row>
        <row r="19">
          <cell r="I19"/>
          <cell r="K19"/>
          <cell r="M19"/>
          <cell r="O19"/>
          <cell r="Q19"/>
        </row>
        <row r="20">
          <cell r="I20"/>
          <cell r="K20"/>
          <cell r="M20"/>
          <cell r="O20"/>
          <cell r="Q20"/>
        </row>
        <row r="21">
          <cell r="I21"/>
          <cell r="K21"/>
          <cell r="M21"/>
          <cell r="O21"/>
          <cell r="Q21"/>
        </row>
        <row r="22">
          <cell r="I22"/>
          <cell r="K22"/>
          <cell r="M22"/>
          <cell r="O22"/>
          <cell r="Q22"/>
        </row>
        <row r="39">
          <cell r="E39">
            <v>336783.5</v>
          </cell>
          <cell r="G39">
            <v>0</v>
          </cell>
        </row>
        <row r="50">
          <cell r="E50">
            <v>160552</v>
          </cell>
          <cell r="G50">
            <v>0</v>
          </cell>
        </row>
        <row r="53">
          <cell r="E53">
            <v>528039</v>
          </cell>
          <cell r="G53">
            <v>325542</v>
          </cell>
        </row>
        <row r="56">
          <cell r="E56">
            <v>0</v>
          </cell>
          <cell r="G56">
            <v>0</v>
          </cell>
        </row>
        <row r="59">
          <cell r="G59">
            <v>8593</v>
          </cell>
        </row>
        <row r="64">
          <cell r="G64">
            <v>0</v>
          </cell>
        </row>
        <row r="65">
          <cell r="E65"/>
          <cell r="G65"/>
        </row>
        <row r="66">
          <cell r="E66"/>
          <cell r="G66"/>
        </row>
        <row r="67">
          <cell r="E67"/>
          <cell r="G67"/>
        </row>
        <row r="68">
          <cell r="E68">
            <v>7108758.5300000003</v>
          </cell>
          <cell r="G68">
            <v>541193</v>
          </cell>
          <cell r="I68">
            <v>361662.2</v>
          </cell>
          <cell r="K68">
            <v>74009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239900</v>
          </cell>
          <cell r="E11">
            <v>193361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604723</v>
          </cell>
          <cell r="G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179965.5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58224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3769634.95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0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5E4-7011-4826-A2B2-029100EFCABF}">
  <dimension ref="A1:J25"/>
  <sheetViews>
    <sheetView topLeftCell="A14" workbookViewId="0">
      <selection activeCell="C22" sqref="C22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5.7109375" style="2" customWidth="1"/>
    <col min="5" max="5" width="15" style="2" customWidth="1"/>
    <col min="6" max="6" width="10.42578125" style="2" customWidth="1"/>
    <col min="7" max="7" width="14.140625" style="2" customWidth="1"/>
    <col min="8" max="8" width="10.42578125" style="2" customWidth="1"/>
    <col min="9" max="9" width="12.85546875" style="2" customWidth="1"/>
    <col min="10" max="10" width="13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6.7109375" style="2" customWidth="1"/>
    <col min="260" max="260" width="15.7109375" style="2" customWidth="1"/>
    <col min="261" max="261" width="13.5703125" style="2" customWidth="1"/>
    <col min="262" max="262" width="10.42578125" style="2" customWidth="1"/>
    <col min="263" max="263" width="14.140625" style="2" customWidth="1"/>
    <col min="264" max="264" width="10.42578125" style="2" customWidth="1"/>
    <col min="265" max="265" width="12.85546875" style="2" customWidth="1"/>
    <col min="266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6.7109375" style="2" customWidth="1"/>
    <col min="516" max="516" width="15.7109375" style="2" customWidth="1"/>
    <col min="517" max="517" width="13.5703125" style="2" customWidth="1"/>
    <col min="518" max="518" width="10.42578125" style="2" customWidth="1"/>
    <col min="519" max="519" width="14.140625" style="2" customWidth="1"/>
    <col min="520" max="520" width="10.42578125" style="2" customWidth="1"/>
    <col min="521" max="521" width="12.85546875" style="2" customWidth="1"/>
    <col min="522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6.7109375" style="2" customWidth="1"/>
    <col min="772" max="772" width="15.7109375" style="2" customWidth="1"/>
    <col min="773" max="773" width="13.5703125" style="2" customWidth="1"/>
    <col min="774" max="774" width="10.42578125" style="2" customWidth="1"/>
    <col min="775" max="775" width="14.140625" style="2" customWidth="1"/>
    <col min="776" max="776" width="10.42578125" style="2" customWidth="1"/>
    <col min="777" max="777" width="12.85546875" style="2" customWidth="1"/>
    <col min="778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6.7109375" style="2" customWidth="1"/>
    <col min="1028" max="1028" width="15.7109375" style="2" customWidth="1"/>
    <col min="1029" max="1029" width="13.5703125" style="2" customWidth="1"/>
    <col min="1030" max="1030" width="10.42578125" style="2" customWidth="1"/>
    <col min="1031" max="1031" width="14.140625" style="2" customWidth="1"/>
    <col min="1032" max="1032" width="10.42578125" style="2" customWidth="1"/>
    <col min="1033" max="1033" width="12.85546875" style="2" customWidth="1"/>
    <col min="1034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6.7109375" style="2" customWidth="1"/>
    <col min="1284" max="1284" width="15.7109375" style="2" customWidth="1"/>
    <col min="1285" max="1285" width="13.5703125" style="2" customWidth="1"/>
    <col min="1286" max="1286" width="10.42578125" style="2" customWidth="1"/>
    <col min="1287" max="1287" width="14.140625" style="2" customWidth="1"/>
    <col min="1288" max="1288" width="10.42578125" style="2" customWidth="1"/>
    <col min="1289" max="1289" width="12.85546875" style="2" customWidth="1"/>
    <col min="1290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6.7109375" style="2" customWidth="1"/>
    <col min="1540" max="1540" width="15.7109375" style="2" customWidth="1"/>
    <col min="1541" max="1541" width="13.5703125" style="2" customWidth="1"/>
    <col min="1542" max="1542" width="10.42578125" style="2" customWidth="1"/>
    <col min="1543" max="1543" width="14.140625" style="2" customWidth="1"/>
    <col min="1544" max="1544" width="10.42578125" style="2" customWidth="1"/>
    <col min="1545" max="1545" width="12.85546875" style="2" customWidth="1"/>
    <col min="1546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6.7109375" style="2" customWidth="1"/>
    <col min="1796" max="1796" width="15.7109375" style="2" customWidth="1"/>
    <col min="1797" max="1797" width="13.5703125" style="2" customWidth="1"/>
    <col min="1798" max="1798" width="10.42578125" style="2" customWidth="1"/>
    <col min="1799" max="1799" width="14.140625" style="2" customWidth="1"/>
    <col min="1800" max="1800" width="10.42578125" style="2" customWidth="1"/>
    <col min="1801" max="1801" width="12.85546875" style="2" customWidth="1"/>
    <col min="1802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6.7109375" style="2" customWidth="1"/>
    <col min="2052" max="2052" width="15.7109375" style="2" customWidth="1"/>
    <col min="2053" max="2053" width="13.5703125" style="2" customWidth="1"/>
    <col min="2054" max="2054" width="10.42578125" style="2" customWidth="1"/>
    <col min="2055" max="2055" width="14.140625" style="2" customWidth="1"/>
    <col min="2056" max="2056" width="10.42578125" style="2" customWidth="1"/>
    <col min="2057" max="2057" width="12.85546875" style="2" customWidth="1"/>
    <col min="2058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6.7109375" style="2" customWidth="1"/>
    <col min="2308" max="2308" width="15.7109375" style="2" customWidth="1"/>
    <col min="2309" max="2309" width="13.5703125" style="2" customWidth="1"/>
    <col min="2310" max="2310" width="10.42578125" style="2" customWidth="1"/>
    <col min="2311" max="2311" width="14.140625" style="2" customWidth="1"/>
    <col min="2312" max="2312" width="10.42578125" style="2" customWidth="1"/>
    <col min="2313" max="2313" width="12.85546875" style="2" customWidth="1"/>
    <col min="2314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6.7109375" style="2" customWidth="1"/>
    <col min="2564" max="2564" width="15.7109375" style="2" customWidth="1"/>
    <col min="2565" max="2565" width="13.5703125" style="2" customWidth="1"/>
    <col min="2566" max="2566" width="10.42578125" style="2" customWidth="1"/>
    <col min="2567" max="2567" width="14.140625" style="2" customWidth="1"/>
    <col min="2568" max="2568" width="10.42578125" style="2" customWidth="1"/>
    <col min="2569" max="2569" width="12.85546875" style="2" customWidth="1"/>
    <col min="2570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6.7109375" style="2" customWidth="1"/>
    <col min="2820" max="2820" width="15.7109375" style="2" customWidth="1"/>
    <col min="2821" max="2821" width="13.5703125" style="2" customWidth="1"/>
    <col min="2822" max="2822" width="10.42578125" style="2" customWidth="1"/>
    <col min="2823" max="2823" width="14.140625" style="2" customWidth="1"/>
    <col min="2824" max="2824" width="10.42578125" style="2" customWidth="1"/>
    <col min="2825" max="2825" width="12.85546875" style="2" customWidth="1"/>
    <col min="2826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6.7109375" style="2" customWidth="1"/>
    <col min="3076" max="3076" width="15.7109375" style="2" customWidth="1"/>
    <col min="3077" max="3077" width="13.5703125" style="2" customWidth="1"/>
    <col min="3078" max="3078" width="10.42578125" style="2" customWidth="1"/>
    <col min="3079" max="3079" width="14.140625" style="2" customWidth="1"/>
    <col min="3080" max="3080" width="10.42578125" style="2" customWidth="1"/>
    <col min="3081" max="3081" width="12.85546875" style="2" customWidth="1"/>
    <col min="3082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6.7109375" style="2" customWidth="1"/>
    <col min="3332" max="3332" width="15.7109375" style="2" customWidth="1"/>
    <col min="3333" max="3333" width="13.5703125" style="2" customWidth="1"/>
    <col min="3334" max="3334" width="10.42578125" style="2" customWidth="1"/>
    <col min="3335" max="3335" width="14.140625" style="2" customWidth="1"/>
    <col min="3336" max="3336" width="10.42578125" style="2" customWidth="1"/>
    <col min="3337" max="3337" width="12.85546875" style="2" customWidth="1"/>
    <col min="3338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6.7109375" style="2" customWidth="1"/>
    <col min="3588" max="3588" width="15.7109375" style="2" customWidth="1"/>
    <col min="3589" max="3589" width="13.5703125" style="2" customWidth="1"/>
    <col min="3590" max="3590" width="10.42578125" style="2" customWidth="1"/>
    <col min="3591" max="3591" width="14.140625" style="2" customWidth="1"/>
    <col min="3592" max="3592" width="10.42578125" style="2" customWidth="1"/>
    <col min="3593" max="3593" width="12.85546875" style="2" customWidth="1"/>
    <col min="3594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6.7109375" style="2" customWidth="1"/>
    <col min="3844" max="3844" width="15.7109375" style="2" customWidth="1"/>
    <col min="3845" max="3845" width="13.5703125" style="2" customWidth="1"/>
    <col min="3846" max="3846" width="10.42578125" style="2" customWidth="1"/>
    <col min="3847" max="3847" width="14.140625" style="2" customWidth="1"/>
    <col min="3848" max="3848" width="10.42578125" style="2" customWidth="1"/>
    <col min="3849" max="3849" width="12.85546875" style="2" customWidth="1"/>
    <col min="3850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6.7109375" style="2" customWidth="1"/>
    <col min="4100" max="4100" width="15.7109375" style="2" customWidth="1"/>
    <col min="4101" max="4101" width="13.5703125" style="2" customWidth="1"/>
    <col min="4102" max="4102" width="10.42578125" style="2" customWidth="1"/>
    <col min="4103" max="4103" width="14.140625" style="2" customWidth="1"/>
    <col min="4104" max="4104" width="10.42578125" style="2" customWidth="1"/>
    <col min="4105" max="4105" width="12.85546875" style="2" customWidth="1"/>
    <col min="4106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6.7109375" style="2" customWidth="1"/>
    <col min="4356" max="4356" width="15.7109375" style="2" customWidth="1"/>
    <col min="4357" max="4357" width="13.5703125" style="2" customWidth="1"/>
    <col min="4358" max="4358" width="10.42578125" style="2" customWidth="1"/>
    <col min="4359" max="4359" width="14.140625" style="2" customWidth="1"/>
    <col min="4360" max="4360" width="10.42578125" style="2" customWidth="1"/>
    <col min="4361" max="4361" width="12.85546875" style="2" customWidth="1"/>
    <col min="4362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6.7109375" style="2" customWidth="1"/>
    <col min="4612" max="4612" width="15.7109375" style="2" customWidth="1"/>
    <col min="4613" max="4613" width="13.5703125" style="2" customWidth="1"/>
    <col min="4614" max="4614" width="10.42578125" style="2" customWidth="1"/>
    <col min="4615" max="4615" width="14.140625" style="2" customWidth="1"/>
    <col min="4616" max="4616" width="10.42578125" style="2" customWidth="1"/>
    <col min="4617" max="4617" width="12.85546875" style="2" customWidth="1"/>
    <col min="4618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6.7109375" style="2" customWidth="1"/>
    <col min="4868" max="4868" width="15.7109375" style="2" customWidth="1"/>
    <col min="4869" max="4869" width="13.5703125" style="2" customWidth="1"/>
    <col min="4870" max="4870" width="10.42578125" style="2" customWidth="1"/>
    <col min="4871" max="4871" width="14.140625" style="2" customWidth="1"/>
    <col min="4872" max="4872" width="10.42578125" style="2" customWidth="1"/>
    <col min="4873" max="4873" width="12.85546875" style="2" customWidth="1"/>
    <col min="4874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6.7109375" style="2" customWidth="1"/>
    <col min="5124" max="5124" width="15.7109375" style="2" customWidth="1"/>
    <col min="5125" max="5125" width="13.5703125" style="2" customWidth="1"/>
    <col min="5126" max="5126" width="10.42578125" style="2" customWidth="1"/>
    <col min="5127" max="5127" width="14.140625" style="2" customWidth="1"/>
    <col min="5128" max="5128" width="10.42578125" style="2" customWidth="1"/>
    <col min="5129" max="5129" width="12.85546875" style="2" customWidth="1"/>
    <col min="5130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6.7109375" style="2" customWidth="1"/>
    <col min="5380" max="5380" width="15.7109375" style="2" customWidth="1"/>
    <col min="5381" max="5381" width="13.5703125" style="2" customWidth="1"/>
    <col min="5382" max="5382" width="10.42578125" style="2" customWidth="1"/>
    <col min="5383" max="5383" width="14.140625" style="2" customWidth="1"/>
    <col min="5384" max="5384" width="10.42578125" style="2" customWidth="1"/>
    <col min="5385" max="5385" width="12.85546875" style="2" customWidth="1"/>
    <col min="5386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6.7109375" style="2" customWidth="1"/>
    <col min="5636" max="5636" width="15.7109375" style="2" customWidth="1"/>
    <col min="5637" max="5637" width="13.5703125" style="2" customWidth="1"/>
    <col min="5638" max="5638" width="10.42578125" style="2" customWidth="1"/>
    <col min="5639" max="5639" width="14.140625" style="2" customWidth="1"/>
    <col min="5640" max="5640" width="10.42578125" style="2" customWidth="1"/>
    <col min="5641" max="5641" width="12.85546875" style="2" customWidth="1"/>
    <col min="5642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6.7109375" style="2" customWidth="1"/>
    <col min="5892" max="5892" width="15.7109375" style="2" customWidth="1"/>
    <col min="5893" max="5893" width="13.5703125" style="2" customWidth="1"/>
    <col min="5894" max="5894" width="10.42578125" style="2" customWidth="1"/>
    <col min="5895" max="5895" width="14.140625" style="2" customWidth="1"/>
    <col min="5896" max="5896" width="10.42578125" style="2" customWidth="1"/>
    <col min="5897" max="5897" width="12.85546875" style="2" customWidth="1"/>
    <col min="5898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6.7109375" style="2" customWidth="1"/>
    <col min="6148" max="6148" width="15.7109375" style="2" customWidth="1"/>
    <col min="6149" max="6149" width="13.5703125" style="2" customWidth="1"/>
    <col min="6150" max="6150" width="10.42578125" style="2" customWidth="1"/>
    <col min="6151" max="6151" width="14.140625" style="2" customWidth="1"/>
    <col min="6152" max="6152" width="10.42578125" style="2" customWidth="1"/>
    <col min="6153" max="6153" width="12.85546875" style="2" customWidth="1"/>
    <col min="6154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6.7109375" style="2" customWidth="1"/>
    <col min="6404" max="6404" width="15.7109375" style="2" customWidth="1"/>
    <col min="6405" max="6405" width="13.5703125" style="2" customWidth="1"/>
    <col min="6406" max="6406" width="10.42578125" style="2" customWidth="1"/>
    <col min="6407" max="6407" width="14.140625" style="2" customWidth="1"/>
    <col min="6408" max="6408" width="10.42578125" style="2" customWidth="1"/>
    <col min="6409" max="6409" width="12.85546875" style="2" customWidth="1"/>
    <col min="6410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6.7109375" style="2" customWidth="1"/>
    <col min="6660" max="6660" width="15.7109375" style="2" customWidth="1"/>
    <col min="6661" max="6661" width="13.5703125" style="2" customWidth="1"/>
    <col min="6662" max="6662" width="10.42578125" style="2" customWidth="1"/>
    <col min="6663" max="6663" width="14.140625" style="2" customWidth="1"/>
    <col min="6664" max="6664" width="10.42578125" style="2" customWidth="1"/>
    <col min="6665" max="6665" width="12.85546875" style="2" customWidth="1"/>
    <col min="6666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6.7109375" style="2" customWidth="1"/>
    <col min="6916" max="6916" width="15.7109375" style="2" customWidth="1"/>
    <col min="6917" max="6917" width="13.5703125" style="2" customWidth="1"/>
    <col min="6918" max="6918" width="10.42578125" style="2" customWidth="1"/>
    <col min="6919" max="6919" width="14.140625" style="2" customWidth="1"/>
    <col min="6920" max="6920" width="10.42578125" style="2" customWidth="1"/>
    <col min="6921" max="6921" width="12.85546875" style="2" customWidth="1"/>
    <col min="6922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6.7109375" style="2" customWidth="1"/>
    <col min="7172" max="7172" width="15.7109375" style="2" customWidth="1"/>
    <col min="7173" max="7173" width="13.5703125" style="2" customWidth="1"/>
    <col min="7174" max="7174" width="10.42578125" style="2" customWidth="1"/>
    <col min="7175" max="7175" width="14.140625" style="2" customWidth="1"/>
    <col min="7176" max="7176" width="10.42578125" style="2" customWidth="1"/>
    <col min="7177" max="7177" width="12.85546875" style="2" customWidth="1"/>
    <col min="7178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6.7109375" style="2" customWidth="1"/>
    <col min="7428" max="7428" width="15.7109375" style="2" customWidth="1"/>
    <col min="7429" max="7429" width="13.5703125" style="2" customWidth="1"/>
    <col min="7430" max="7430" width="10.42578125" style="2" customWidth="1"/>
    <col min="7431" max="7431" width="14.140625" style="2" customWidth="1"/>
    <col min="7432" max="7432" width="10.42578125" style="2" customWidth="1"/>
    <col min="7433" max="7433" width="12.85546875" style="2" customWidth="1"/>
    <col min="7434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6.7109375" style="2" customWidth="1"/>
    <col min="7684" max="7684" width="15.7109375" style="2" customWidth="1"/>
    <col min="7685" max="7685" width="13.5703125" style="2" customWidth="1"/>
    <col min="7686" max="7686" width="10.42578125" style="2" customWidth="1"/>
    <col min="7687" max="7687" width="14.140625" style="2" customWidth="1"/>
    <col min="7688" max="7688" width="10.42578125" style="2" customWidth="1"/>
    <col min="7689" max="7689" width="12.85546875" style="2" customWidth="1"/>
    <col min="7690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6.7109375" style="2" customWidth="1"/>
    <col min="7940" max="7940" width="15.7109375" style="2" customWidth="1"/>
    <col min="7941" max="7941" width="13.5703125" style="2" customWidth="1"/>
    <col min="7942" max="7942" width="10.42578125" style="2" customWidth="1"/>
    <col min="7943" max="7943" width="14.140625" style="2" customWidth="1"/>
    <col min="7944" max="7944" width="10.42578125" style="2" customWidth="1"/>
    <col min="7945" max="7945" width="12.85546875" style="2" customWidth="1"/>
    <col min="7946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6.7109375" style="2" customWidth="1"/>
    <col min="8196" max="8196" width="15.7109375" style="2" customWidth="1"/>
    <col min="8197" max="8197" width="13.5703125" style="2" customWidth="1"/>
    <col min="8198" max="8198" width="10.42578125" style="2" customWidth="1"/>
    <col min="8199" max="8199" width="14.140625" style="2" customWidth="1"/>
    <col min="8200" max="8200" width="10.42578125" style="2" customWidth="1"/>
    <col min="8201" max="8201" width="12.85546875" style="2" customWidth="1"/>
    <col min="8202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6.7109375" style="2" customWidth="1"/>
    <col min="8452" max="8452" width="15.7109375" style="2" customWidth="1"/>
    <col min="8453" max="8453" width="13.5703125" style="2" customWidth="1"/>
    <col min="8454" max="8454" width="10.42578125" style="2" customWidth="1"/>
    <col min="8455" max="8455" width="14.140625" style="2" customWidth="1"/>
    <col min="8456" max="8456" width="10.42578125" style="2" customWidth="1"/>
    <col min="8457" max="8457" width="12.85546875" style="2" customWidth="1"/>
    <col min="8458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6.7109375" style="2" customWidth="1"/>
    <col min="8708" max="8708" width="15.7109375" style="2" customWidth="1"/>
    <col min="8709" max="8709" width="13.5703125" style="2" customWidth="1"/>
    <col min="8710" max="8710" width="10.42578125" style="2" customWidth="1"/>
    <col min="8711" max="8711" width="14.140625" style="2" customWidth="1"/>
    <col min="8712" max="8712" width="10.42578125" style="2" customWidth="1"/>
    <col min="8713" max="8713" width="12.85546875" style="2" customWidth="1"/>
    <col min="8714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6.7109375" style="2" customWidth="1"/>
    <col min="8964" max="8964" width="15.7109375" style="2" customWidth="1"/>
    <col min="8965" max="8965" width="13.5703125" style="2" customWidth="1"/>
    <col min="8966" max="8966" width="10.42578125" style="2" customWidth="1"/>
    <col min="8967" max="8967" width="14.140625" style="2" customWidth="1"/>
    <col min="8968" max="8968" width="10.42578125" style="2" customWidth="1"/>
    <col min="8969" max="8969" width="12.85546875" style="2" customWidth="1"/>
    <col min="8970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6.7109375" style="2" customWidth="1"/>
    <col min="9220" max="9220" width="15.7109375" style="2" customWidth="1"/>
    <col min="9221" max="9221" width="13.5703125" style="2" customWidth="1"/>
    <col min="9222" max="9222" width="10.42578125" style="2" customWidth="1"/>
    <col min="9223" max="9223" width="14.140625" style="2" customWidth="1"/>
    <col min="9224" max="9224" width="10.42578125" style="2" customWidth="1"/>
    <col min="9225" max="9225" width="12.85546875" style="2" customWidth="1"/>
    <col min="9226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6.7109375" style="2" customWidth="1"/>
    <col min="9476" max="9476" width="15.7109375" style="2" customWidth="1"/>
    <col min="9477" max="9477" width="13.5703125" style="2" customWidth="1"/>
    <col min="9478" max="9478" width="10.42578125" style="2" customWidth="1"/>
    <col min="9479" max="9479" width="14.140625" style="2" customWidth="1"/>
    <col min="9480" max="9480" width="10.42578125" style="2" customWidth="1"/>
    <col min="9481" max="9481" width="12.85546875" style="2" customWidth="1"/>
    <col min="9482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6.7109375" style="2" customWidth="1"/>
    <col min="9732" max="9732" width="15.7109375" style="2" customWidth="1"/>
    <col min="9733" max="9733" width="13.5703125" style="2" customWidth="1"/>
    <col min="9734" max="9734" width="10.42578125" style="2" customWidth="1"/>
    <col min="9735" max="9735" width="14.140625" style="2" customWidth="1"/>
    <col min="9736" max="9736" width="10.42578125" style="2" customWidth="1"/>
    <col min="9737" max="9737" width="12.85546875" style="2" customWidth="1"/>
    <col min="9738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6.7109375" style="2" customWidth="1"/>
    <col min="9988" max="9988" width="15.7109375" style="2" customWidth="1"/>
    <col min="9989" max="9989" width="13.5703125" style="2" customWidth="1"/>
    <col min="9990" max="9990" width="10.42578125" style="2" customWidth="1"/>
    <col min="9991" max="9991" width="14.140625" style="2" customWidth="1"/>
    <col min="9992" max="9992" width="10.42578125" style="2" customWidth="1"/>
    <col min="9993" max="9993" width="12.85546875" style="2" customWidth="1"/>
    <col min="9994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6.7109375" style="2" customWidth="1"/>
    <col min="10244" max="10244" width="15.7109375" style="2" customWidth="1"/>
    <col min="10245" max="10245" width="13.5703125" style="2" customWidth="1"/>
    <col min="10246" max="10246" width="10.42578125" style="2" customWidth="1"/>
    <col min="10247" max="10247" width="14.140625" style="2" customWidth="1"/>
    <col min="10248" max="10248" width="10.42578125" style="2" customWidth="1"/>
    <col min="10249" max="10249" width="12.85546875" style="2" customWidth="1"/>
    <col min="10250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6.7109375" style="2" customWidth="1"/>
    <col min="10500" max="10500" width="15.7109375" style="2" customWidth="1"/>
    <col min="10501" max="10501" width="13.5703125" style="2" customWidth="1"/>
    <col min="10502" max="10502" width="10.42578125" style="2" customWidth="1"/>
    <col min="10503" max="10503" width="14.140625" style="2" customWidth="1"/>
    <col min="10504" max="10504" width="10.42578125" style="2" customWidth="1"/>
    <col min="10505" max="10505" width="12.85546875" style="2" customWidth="1"/>
    <col min="10506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6.7109375" style="2" customWidth="1"/>
    <col min="10756" max="10756" width="15.7109375" style="2" customWidth="1"/>
    <col min="10757" max="10757" width="13.5703125" style="2" customWidth="1"/>
    <col min="10758" max="10758" width="10.42578125" style="2" customWidth="1"/>
    <col min="10759" max="10759" width="14.140625" style="2" customWidth="1"/>
    <col min="10760" max="10760" width="10.42578125" style="2" customWidth="1"/>
    <col min="10761" max="10761" width="12.85546875" style="2" customWidth="1"/>
    <col min="10762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6.7109375" style="2" customWidth="1"/>
    <col min="11012" max="11012" width="15.7109375" style="2" customWidth="1"/>
    <col min="11013" max="11013" width="13.5703125" style="2" customWidth="1"/>
    <col min="11014" max="11014" width="10.42578125" style="2" customWidth="1"/>
    <col min="11015" max="11015" width="14.140625" style="2" customWidth="1"/>
    <col min="11016" max="11016" width="10.42578125" style="2" customWidth="1"/>
    <col min="11017" max="11017" width="12.85546875" style="2" customWidth="1"/>
    <col min="11018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6.7109375" style="2" customWidth="1"/>
    <col min="11268" max="11268" width="15.7109375" style="2" customWidth="1"/>
    <col min="11269" max="11269" width="13.5703125" style="2" customWidth="1"/>
    <col min="11270" max="11270" width="10.42578125" style="2" customWidth="1"/>
    <col min="11271" max="11271" width="14.140625" style="2" customWidth="1"/>
    <col min="11272" max="11272" width="10.42578125" style="2" customWidth="1"/>
    <col min="11273" max="11273" width="12.85546875" style="2" customWidth="1"/>
    <col min="11274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6.7109375" style="2" customWidth="1"/>
    <col min="11524" max="11524" width="15.7109375" style="2" customWidth="1"/>
    <col min="11525" max="11525" width="13.5703125" style="2" customWidth="1"/>
    <col min="11526" max="11526" width="10.42578125" style="2" customWidth="1"/>
    <col min="11527" max="11527" width="14.140625" style="2" customWidth="1"/>
    <col min="11528" max="11528" width="10.42578125" style="2" customWidth="1"/>
    <col min="11529" max="11529" width="12.85546875" style="2" customWidth="1"/>
    <col min="11530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6.7109375" style="2" customWidth="1"/>
    <col min="11780" max="11780" width="15.7109375" style="2" customWidth="1"/>
    <col min="11781" max="11781" width="13.5703125" style="2" customWidth="1"/>
    <col min="11782" max="11782" width="10.42578125" style="2" customWidth="1"/>
    <col min="11783" max="11783" width="14.140625" style="2" customWidth="1"/>
    <col min="11784" max="11784" width="10.42578125" style="2" customWidth="1"/>
    <col min="11785" max="11785" width="12.85546875" style="2" customWidth="1"/>
    <col min="11786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6.7109375" style="2" customWidth="1"/>
    <col min="12036" max="12036" width="15.7109375" style="2" customWidth="1"/>
    <col min="12037" max="12037" width="13.5703125" style="2" customWidth="1"/>
    <col min="12038" max="12038" width="10.42578125" style="2" customWidth="1"/>
    <col min="12039" max="12039" width="14.140625" style="2" customWidth="1"/>
    <col min="12040" max="12040" width="10.42578125" style="2" customWidth="1"/>
    <col min="12041" max="12041" width="12.85546875" style="2" customWidth="1"/>
    <col min="12042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6.7109375" style="2" customWidth="1"/>
    <col min="12292" max="12292" width="15.7109375" style="2" customWidth="1"/>
    <col min="12293" max="12293" width="13.5703125" style="2" customWidth="1"/>
    <col min="12294" max="12294" width="10.42578125" style="2" customWidth="1"/>
    <col min="12295" max="12295" width="14.140625" style="2" customWidth="1"/>
    <col min="12296" max="12296" width="10.42578125" style="2" customWidth="1"/>
    <col min="12297" max="12297" width="12.85546875" style="2" customWidth="1"/>
    <col min="12298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6.7109375" style="2" customWidth="1"/>
    <col min="12548" max="12548" width="15.7109375" style="2" customWidth="1"/>
    <col min="12549" max="12549" width="13.5703125" style="2" customWidth="1"/>
    <col min="12550" max="12550" width="10.42578125" style="2" customWidth="1"/>
    <col min="12551" max="12551" width="14.140625" style="2" customWidth="1"/>
    <col min="12552" max="12552" width="10.42578125" style="2" customWidth="1"/>
    <col min="12553" max="12553" width="12.85546875" style="2" customWidth="1"/>
    <col min="12554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6.7109375" style="2" customWidth="1"/>
    <col min="12804" max="12804" width="15.7109375" style="2" customWidth="1"/>
    <col min="12805" max="12805" width="13.5703125" style="2" customWidth="1"/>
    <col min="12806" max="12806" width="10.42578125" style="2" customWidth="1"/>
    <col min="12807" max="12807" width="14.140625" style="2" customWidth="1"/>
    <col min="12808" max="12808" width="10.42578125" style="2" customWidth="1"/>
    <col min="12809" max="12809" width="12.85546875" style="2" customWidth="1"/>
    <col min="12810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6.7109375" style="2" customWidth="1"/>
    <col min="13060" max="13060" width="15.7109375" style="2" customWidth="1"/>
    <col min="13061" max="13061" width="13.5703125" style="2" customWidth="1"/>
    <col min="13062" max="13062" width="10.42578125" style="2" customWidth="1"/>
    <col min="13063" max="13063" width="14.140625" style="2" customWidth="1"/>
    <col min="13064" max="13064" width="10.42578125" style="2" customWidth="1"/>
    <col min="13065" max="13065" width="12.85546875" style="2" customWidth="1"/>
    <col min="13066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6.7109375" style="2" customWidth="1"/>
    <col min="13316" max="13316" width="15.7109375" style="2" customWidth="1"/>
    <col min="13317" max="13317" width="13.5703125" style="2" customWidth="1"/>
    <col min="13318" max="13318" width="10.42578125" style="2" customWidth="1"/>
    <col min="13319" max="13319" width="14.140625" style="2" customWidth="1"/>
    <col min="13320" max="13320" width="10.42578125" style="2" customWidth="1"/>
    <col min="13321" max="13321" width="12.85546875" style="2" customWidth="1"/>
    <col min="13322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6.7109375" style="2" customWidth="1"/>
    <col min="13572" max="13572" width="15.7109375" style="2" customWidth="1"/>
    <col min="13573" max="13573" width="13.5703125" style="2" customWidth="1"/>
    <col min="13574" max="13574" width="10.42578125" style="2" customWidth="1"/>
    <col min="13575" max="13575" width="14.140625" style="2" customWidth="1"/>
    <col min="13576" max="13576" width="10.42578125" style="2" customWidth="1"/>
    <col min="13577" max="13577" width="12.85546875" style="2" customWidth="1"/>
    <col min="13578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6.7109375" style="2" customWidth="1"/>
    <col min="13828" max="13828" width="15.7109375" style="2" customWidth="1"/>
    <col min="13829" max="13829" width="13.5703125" style="2" customWidth="1"/>
    <col min="13830" max="13830" width="10.42578125" style="2" customWidth="1"/>
    <col min="13831" max="13831" width="14.140625" style="2" customWidth="1"/>
    <col min="13832" max="13832" width="10.42578125" style="2" customWidth="1"/>
    <col min="13833" max="13833" width="12.85546875" style="2" customWidth="1"/>
    <col min="13834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6.7109375" style="2" customWidth="1"/>
    <col min="14084" max="14084" width="15.7109375" style="2" customWidth="1"/>
    <col min="14085" max="14085" width="13.5703125" style="2" customWidth="1"/>
    <col min="14086" max="14086" width="10.42578125" style="2" customWidth="1"/>
    <col min="14087" max="14087" width="14.140625" style="2" customWidth="1"/>
    <col min="14088" max="14088" width="10.42578125" style="2" customWidth="1"/>
    <col min="14089" max="14089" width="12.85546875" style="2" customWidth="1"/>
    <col min="14090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6.7109375" style="2" customWidth="1"/>
    <col min="14340" max="14340" width="15.7109375" style="2" customWidth="1"/>
    <col min="14341" max="14341" width="13.5703125" style="2" customWidth="1"/>
    <col min="14342" max="14342" width="10.42578125" style="2" customWidth="1"/>
    <col min="14343" max="14343" width="14.140625" style="2" customWidth="1"/>
    <col min="14344" max="14344" width="10.42578125" style="2" customWidth="1"/>
    <col min="14345" max="14345" width="12.85546875" style="2" customWidth="1"/>
    <col min="14346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6.7109375" style="2" customWidth="1"/>
    <col min="14596" max="14596" width="15.7109375" style="2" customWidth="1"/>
    <col min="14597" max="14597" width="13.5703125" style="2" customWidth="1"/>
    <col min="14598" max="14598" width="10.42578125" style="2" customWidth="1"/>
    <col min="14599" max="14599" width="14.140625" style="2" customWidth="1"/>
    <col min="14600" max="14600" width="10.42578125" style="2" customWidth="1"/>
    <col min="14601" max="14601" width="12.85546875" style="2" customWidth="1"/>
    <col min="14602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6.7109375" style="2" customWidth="1"/>
    <col min="14852" max="14852" width="15.7109375" style="2" customWidth="1"/>
    <col min="14853" max="14853" width="13.5703125" style="2" customWidth="1"/>
    <col min="14854" max="14854" width="10.42578125" style="2" customWidth="1"/>
    <col min="14855" max="14855" width="14.140625" style="2" customWidth="1"/>
    <col min="14856" max="14856" width="10.42578125" style="2" customWidth="1"/>
    <col min="14857" max="14857" width="12.85546875" style="2" customWidth="1"/>
    <col min="14858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6.7109375" style="2" customWidth="1"/>
    <col min="15108" max="15108" width="15.7109375" style="2" customWidth="1"/>
    <col min="15109" max="15109" width="13.5703125" style="2" customWidth="1"/>
    <col min="15110" max="15110" width="10.42578125" style="2" customWidth="1"/>
    <col min="15111" max="15111" width="14.140625" style="2" customWidth="1"/>
    <col min="15112" max="15112" width="10.42578125" style="2" customWidth="1"/>
    <col min="15113" max="15113" width="12.85546875" style="2" customWidth="1"/>
    <col min="15114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6.7109375" style="2" customWidth="1"/>
    <col min="15364" max="15364" width="15.7109375" style="2" customWidth="1"/>
    <col min="15365" max="15365" width="13.5703125" style="2" customWidth="1"/>
    <col min="15366" max="15366" width="10.42578125" style="2" customWidth="1"/>
    <col min="15367" max="15367" width="14.140625" style="2" customWidth="1"/>
    <col min="15368" max="15368" width="10.42578125" style="2" customWidth="1"/>
    <col min="15369" max="15369" width="12.85546875" style="2" customWidth="1"/>
    <col min="15370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6.7109375" style="2" customWidth="1"/>
    <col min="15620" max="15620" width="15.7109375" style="2" customWidth="1"/>
    <col min="15621" max="15621" width="13.5703125" style="2" customWidth="1"/>
    <col min="15622" max="15622" width="10.42578125" style="2" customWidth="1"/>
    <col min="15623" max="15623" width="14.140625" style="2" customWidth="1"/>
    <col min="15624" max="15624" width="10.42578125" style="2" customWidth="1"/>
    <col min="15625" max="15625" width="12.85546875" style="2" customWidth="1"/>
    <col min="15626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6.7109375" style="2" customWidth="1"/>
    <col min="15876" max="15876" width="15.7109375" style="2" customWidth="1"/>
    <col min="15877" max="15877" width="13.5703125" style="2" customWidth="1"/>
    <col min="15878" max="15878" width="10.42578125" style="2" customWidth="1"/>
    <col min="15879" max="15879" width="14.140625" style="2" customWidth="1"/>
    <col min="15880" max="15880" width="10.42578125" style="2" customWidth="1"/>
    <col min="15881" max="15881" width="12.85546875" style="2" customWidth="1"/>
    <col min="15882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6.7109375" style="2" customWidth="1"/>
    <col min="16132" max="16132" width="15.7109375" style="2" customWidth="1"/>
    <col min="16133" max="16133" width="13.5703125" style="2" customWidth="1"/>
    <col min="16134" max="16134" width="10.42578125" style="2" customWidth="1"/>
    <col min="16135" max="16135" width="14.140625" style="2" customWidth="1"/>
    <col min="16136" max="16136" width="10.42578125" style="2" customWidth="1"/>
    <col min="16137" max="16137" width="12.85546875" style="2" customWidth="1"/>
    <col min="16138" max="16138" width="10.42578125" style="2" customWidth="1"/>
    <col min="16139" max="16384" width="9" style="2"/>
  </cols>
  <sheetData>
    <row r="1" spans="1:10" x14ac:dyDescent="0.3">
      <c r="I1" s="74"/>
      <c r="J1" s="74"/>
    </row>
    <row r="2" spans="1:10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3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3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3" customFormat="1" x14ac:dyDescent="0.3">
      <c r="A6" s="76" t="s">
        <v>4</v>
      </c>
      <c r="B6" s="76" t="s">
        <v>5</v>
      </c>
      <c r="C6" s="76" t="s">
        <v>36</v>
      </c>
      <c r="D6" s="76" t="s">
        <v>6</v>
      </c>
      <c r="E6" s="76"/>
      <c r="F6" s="76"/>
      <c r="G6" s="76"/>
      <c r="H6" s="76"/>
      <c r="I6" s="76"/>
      <c r="J6" s="76"/>
    </row>
    <row r="7" spans="1:10" s="3" customFormat="1" ht="36" x14ac:dyDescent="0.3">
      <c r="A7" s="76"/>
      <c r="B7" s="76"/>
      <c r="C7" s="76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6"/>
      <c r="B8" s="76"/>
      <c r="C8" s="5" t="s">
        <v>35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3">
      <c r="A9" s="7">
        <v>1</v>
      </c>
      <c r="B9" s="8" t="s">
        <v>22</v>
      </c>
      <c r="C9" s="15">
        <f t="shared" ref="C9:C21" si="0">SUM(D9:J9)</f>
        <v>0</v>
      </c>
      <c r="D9" s="15">
        <f>'[1]รพ.นค.1'!E11</f>
        <v>0</v>
      </c>
      <c r="E9" s="15">
        <f>'[1]รพ.นค.1'!G11</f>
        <v>0</v>
      </c>
      <c r="F9" s="15">
        <f>'[1]รพ.นค.1'!H11</f>
        <v>0</v>
      </c>
      <c r="G9" s="15">
        <f>'[1]รพ.นค.1'!I11</f>
        <v>0</v>
      </c>
      <c r="H9" s="15">
        <f>'[1]รพ.นค.1'!J11</f>
        <v>0</v>
      </c>
      <c r="I9" s="15">
        <f>'[1]รพ.นค.1'!K11</f>
        <v>0</v>
      </c>
      <c r="J9" s="15">
        <f>'[1]รพ.นค.1'!L11</f>
        <v>0</v>
      </c>
    </row>
    <row r="10" spans="1:10" x14ac:dyDescent="0.3">
      <c r="A10" s="7">
        <v>2</v>
      </c>
      <c r="B10" s="8" t="s">
        <v>23</v>
      </c>
      <c r="C10" s="15">
        <f t="shared" si="0"/>
        <v>22988685.262000002</v>
      </c>
      <c r="D10" s="15">
        <f>'[1]รพ.นค.1'!E23</f>
        <v>22988685.262000002</v>
      </c>
      <c r="E10" s="15">
        <f>'[1]รพ.นค.1'!G23</f>
        <v>0</v>
      </c>
      <c r="F10" s="15">
        <f>'[1]รพ.นค.1'!H23</f>
        <v>0</v>
      </c>
      <c r="G10" s="15">
        <f>'[1]รพ.นค.1'!I23</f>
        <v>0</v>
      </c>
      <c r="H10" s="15">
        <f>'[1]รพ.นค.1'!J23</f>
        <v>0</v>
      </c>
      <c r="I10" s="15">
        <f>'[1]รพ.นค.1'!K23</f>
        <v>0</v>
      </c>
      <c r="J10" s="15">
        <f>'[1]รพ.นค.1'!L23</f>
        <v>0</v>
      </c>
    </row>
    <row r="11" spans="1:10" x14ac:dyDescent="0.3">
      <c r="A11" s="7">
        <v>3</v>
      </c>
      <c r="B11" s="8" t="s">
        <v>24</v>
      </c>
      <c r="C11" s="15">
        <f t="shared" si="0"/>
        <v>4388613.9499999993</v>
      </c>
      <c r="D11" s="15">
        <f>'[1]รพ.นค.1'!E34</f>
        <v>2774759.9</v>
      </c>
      <c r="E11" s="15">
        <f>'[1]รพ.นค.1'!G34</f>
        <v>961850</v>
      </c>
      <c r="F11" s="15">
        <f>'[1]รพ.นค.1'!H34</f>
        <v>0</v>
      </c>
      <c r="G11" s="15">
        <f>'[1]รพ.นค.1'!I34</f>
        <v>433838.05</v>
      </c>
      <c r="H11" s="15">
        <f>'[1]รพ.นค.1'!J34</f>
        <v>0</v>
      </c>
      <c r="I11" s="15">
        <f>'[1]รพ.นค.1'!K34</f>
        <v>218166</v>
      </c>
      <c r="J11" s="15">
        <f>'[1]รพ.นค.1'!L34</f>
        <v>0</v>
      </c>
    </row>
    <row r="12" spans="1:10" x14ac:dyDescent="0.3">
      <c r="A12" s="7">
        <v>4</v>
      </c>
      <c r="B12" s="8" t="s">
        <v>25</v>
      </c>
      <c r="C12" s="15">
        <f t="shared" si="0"/>
        <v>111561</v>
      </c>
      <c r="D12" s="15">
        <f>'[1]รพ.นค.1'!E39</f>
        <v>89422.5</v>
      </c>
      <c r="E12" s="15">
        <f>'[1]รพ.นค.1'!G39</f>
        <v>0</v>
      </c>
      <c r="F12" s="15">
        <f>'[1]รพ.นค.1'!H39</f>
        <v>0</v>
      </c>
      <c r="G12" s="15">
        <f>'[1]รพ.นค.1'!I39</f>
        <v>22138.5</v>
      </c>
      <c r="H12" s="15">
        <f>'[1]รพ.นค.1'!J39</f>
        <v>0</v>
      </c>
      <c r="I12" s="15">
        <f>'[1]รพ.นค.1'!K39</f>
        <v>0</v>
      </c>
      <c r="J12" s="15">
        <f>'[1]รพ.นค.1'!L39</f>
        <v>0</v>
      </c>
    </row>
    <row r="13" spans="1:10" x14ac:dyDescent="0.3">
      <c r="A13" s="7">
        <v>5</v>
      </c>
      <c r="B13" s="8" t="s">
        <v>26</v>
      </c>
      <c r="C13" s="15">
        <f t="shared" si="0"/>
        <v>46119.54</v>
      </c>
      <c r="D13" s="15">
        <f>'[1]รพ.นค.1'!E50</f>
        <v>42269.54</v>
      </c>
      <c r="E13" s="15">
        <f>'[1]รพ.นค.1'!G50</f>
        <v>2900</v>
      </c>
      <c r="F13" s="15">
        <f>'[1]รพ.นค.1'!H50</f>
        <v>0</v>
      </c>
      <c r="G13" s="15">
        <f>'[1]รพ.นค.1'!I50</f>
        <v>950</v>
      </c>
      <c r="H13" s="15">
        <f>'[1]รพ.นค.1'!J50</f>
        <v>0</v>
      </c>
      <c r="I13" s="15">
        <f>'[1]รพ.นค.1'!K50</f>
        <v>0</v>
      </c>
      <c r="J13" s="15">
        <f>'[1]รพ.นค.1'!L50</f>
        <v>0</v>
      </c>
    </row>
    <row r="14" spans="1:10" x14ac:dyDescent="0.3">
      <c r="A14" s="7">
        <v>6</v>
      </c>
      <c r="B14" s="8" t="s">
        <v>27</v>
      </c>
      <c r="C14" s="15">
        <f t="shared" si="0"/>
        <v>28167.75</v>
      </c>
      <c r="D14" s="15">
        <f>'[1]รพ.นค.1'!E53</f>
        <v>28167.75</v>
      </c>
      <c r="E14" s="15">
        <f>'[1]รพ.นค.1'!G53</f>
        <v>0</v>
      </c>
      <c r="F14" s="15">
        <f>'[1]รพ.นค.1'!H53</f>
        <v>0</v>
      </c>
      <c r="G14" s="15">
        <f>'[1]รพ.นค.1'!I53</f>
        <v>0</v>
      </c>
      <c r="H14" s="15">
        <f>'[1]รพ.นค.1'!J53</f>
        <v>0</v>
      </c>
      <c r="I14" s="15">
        <f>'[1]รพ.นค.1'!K53</f>
        <v>0</v>
      </c>
      <c r="J14" s="15">
        <f>'[1]รพ.นค.1'!L53</f>
        <v>0</v>
      </c>
    </row>
    <row r="15" spans="1:10" x14ac:dyDescent="0.3">
      <c r="A15" s="7">
        <v>7</v>
      </c>
      <c r="B15" s="8" t="s">
        <v>28</v>
      </c>
      <c r="C15" s="15">
        <f t="shared" si="0"/>
        <v>512036.05</v>
      </c>
      <c r="D15" s="15">
        <f>'[1]รพ.นค.1'!E56</f>
        <v>512036.05</v>
      </c>
      <c r="E15" s="15">
        <f>'[1]รพ.นค.1'!G56</f>
        <v>0</v>
      </c>
      <c r="F15" s="15">
        <f>'[1]รพ.นค.1'!H56</f>
        <v>0</v>
      </c>
      <c r="G15" s="15">
        <f>'[1]รพ.นค.1'!I56</f>
        <v>0</v>
      </c>
      <c r="H15" s="15">
        <f>'[1]รพ.นค.1'!J56</f>
        <v>0</v>
      </c>
      <c r="I15" s="15">
        <f>'[1]รพ.นค.1'!K56</f>
        <v>0</v>
      </c>
      <c r="J15" s="15">
        <f>'[1]รพ.นค.1'!L56</f>
        <v>0</v>
      </c>
    </row>
    <row r="16" spans="1:10" x14ac:dyDescent="0.3">
      <c r="A16" s="7">
        <v>8</v>
      </c>
      <c r="B16" s="8" t="s">
        <v>29</v>
      </c>
      <c r="C16" s="15">
        <f t="shared" si="0"/>
        <v>33189</v>
      </c>
      <c r="D16" s="15">
        <f>'[1]รพ.นค.1'!E59</f>
        <v>3640</v>
      </c>
      <c r="E16" s="15">
        <f>'[1]รพ.นค.1'!G59</f>
        <v>29549</v>
      </c>
      <c r="F16" s="15">
        <f>'[1]รพ.นค.1'!H59</f>
        <v>0</v>
      </c>
      <c r="G16" s="15">
        <f>'[1]รพ.นค.1'!I59</f>
        <v>0</v>
      </c>
      <c r="H16" s="15">
        <f>'[1]รพ.นค.1'!J59</f>
        <v>0</v>
      </c>
      <c r="I16" s="15">
        <f>'[1]รพ.นค.1'!K59</f>
        <v>0</v>
      </c>
      <c r="J16" s="15">
        <f>'[1]รพ.นค.1'!L59</f>
        <v>0</v>
      </c>
    </row>
    <row r="17" spans="1:10" x14ac:dyDescent="0.3">
      <c r="A17" s="7">
        <v>9</v>
      </c>
      <c r="B17" s="8" t="s">
        <v>30</v>
      </c>
      <c r="C17" s="15">
        <f t="shared" si="0"/>
        <v>2059275.46</v>
      </c>
      <c r="D17" s="15">
        <f>'[1]รพ.นค.1'!E64</f>
        <v>461665.1</v>
      </c>
      <c r="E17" s="15">
        <f>'[1]รพ.นค.1'!G64</f>
        <v>1597610.36</v>
      </c>
      <c r="F17" s="15">
        <f>'[1]รพ.นค.1'!H64</f>
        <v>0</v>
      </c>
      <c r="G17" s="15">
        <f>'[1]รพ.นค.1'!I64</f>
        <v>0</v>
      </c>
      <c r="H17" s="15">
        <f>'[1]รพ.นค.1'!J64</f>
        <v>0</v>
      </c>
      <c r="I17" s="15">
        <f>'[1]รพ.นค.1'!K64</f>
        <v>0</v>
      </c>
      <c r="J17" s="15">
        <f>'[1]รพ.นค.1'!L64</f>
        <v>0</v>
      </c>
    </row>
    <row r="18" spans="1:10" x14ac:dyDescent="0.3">
      <c r="A18" s="9">
        <v>10</v>
      </c>
      <c r="B18" s="10" t="s">
        <v>31</v>
      </c>
      <c r="C18" s="16">
        <f t="shared" si="0"/>
        <v>528505</v>
      </c>
      <c r="D18" s="16">
        <f>'[1]รพ.นค.1'!E65</f>
        <v>528505</v>
      </c>
      <c r="E18" s="16">
        <f>'[1]รพ.นค.1'!G65</f>
        <v>0</v>
      </c>
      <c r="F18" s="16">
        <f>'[1]รพ.นค.1'!H65</f>
        <v>0</v>
      </c>
      <c r="G18" s="16">
        <f>'[1]รพ.นค.1'!I65</f>
        <v>0</v>
      </c>
      <c r="H18" s="16">
        <f>'[1]รพ.นค.1'!J65</f>
        <v>0</v>
      </c>
      <c r="I18" s="16">
        <f>'[1]รพ.นค.1'!K65</f>
        <v>0</v>
      </c>
      <c r="J18" s="16">
        <f>'[1]รพ.นค.1'!L65</f>
        <v>0</v>
      </c>
    </row>
    <row r="19" spans="1:10" x14ac:dyDescent="0.3">
      <c r="A19" s="9">
        <v>11</v>
      </c>
      <c r="B19" s="10" t="s">
        <v>32</v>
      </c>
      <c r="C19" s="16">
        <f t="shared" si="0"/>
        <v>0</v>
      </c>
      <c r="D19" s="16">
        <f>'[1]รพ.นค.1'!E66</f>
        <v>0</v>
      </c>
      <c r="E19" s="16">
        <f>'[1]รพ.นค.1'!G66</f>
        <v>0</v>
      </c>
      <c r="F19" s="16">
        <f>'[1]รพ.นค.1'!H66</f>
        <v>0</v>
      </c>
      <c r="G19" s="16">
        <f>'[1]รพ.นค.1'!I66</f>
        <v>0</v>
      </c>
      <c r="H19" s="16">
        <f>'[1]รพ.นค.1'!J66</f>
        <v>0</v>
      </c>
      <c r="I19" s="16">
        <f>'[1]รพ.นค.1'!K66</f>
        <v>0</v>
      </c>
      <c r="J19" s="16">
        <f>'[1]รพ.นค.1'!L66</f>
        <v>0</v>
      </c>
    </row>
    <row r="20" spans="1:10" x14ac:dyDescent="0.3">
      <c r="A20" s="9">
        <v>12</v>
      </c>
      <c r="B20" s="10" t="s">
        <v>33</v>
      </c>
      <c r="C20" s="16">
        <f t="shared" si="0"/>
        <v>0</v>
      </c>
      <c r="D20" s="16">
        <f>'[1]รพ.นค.1'!E67</f>
        <v>0</v>
      </c>
      <c r="E20" s="16">
        <f>'[1]รพ.นค.1'!G67</f>
        <v>0</v>
      </c>
      <c r="F20" s="16">
        <f>'[1]รพ.นค.1'!H67</f>
        <v>0</v>
      </c>
      <c r="G20" s="16">
        <f>'[1]รพ.นค.1'!I67</f>
        <v>0</v>
      </c>
      <c r="H20" s="16">
        <f>'[1]รพ.นค.1'!J67</f>
        <v>0</v>
      </c>
      <c r="I20" s="16">
        <f>'[1]รพ.นค.1'!K67</f>
        <v>0</v>
      </c>
      <c r="J20" s="16">
        <f>'[1]รพ.นค.1'!L67</f>
        <v>0</v>
      </c>
    </row>
    <row r="21" spans="1:10" ht="21" thickBot="1" x14ac:dyDescent="0.35">
      <c r="A21" s="11">
        <v>13</v>
      </c>
      <c r="B21" s="12" t="s">
        <v>34</v>
      </c>
      <c r="C21" s="17">
        <f t="shared" si="0"/>
        <v>30696153.012000002</v>
      </c>
      <c r="D21" s="17">
        <f>'[1]รพ.นค.1'!E68</f>
        <v>27429151.102000002</v>
      </c>
      <c r="E21" s="17">
        <f>'[1]รพ.นค.1'!G68</f>
        <v>2591909.3600000003</v>
      </c>
      <c r="F21" s="17">
        <f>'[1]รพ.นค.1'!H68</f>
        <v>0</v>
      </c>
      <c r="G21" s="17">
        <f>'[1]รพ.นค.1'!I68</f>
        <v>456926.55</v>
      </c>
      <c r="H21" s="17">
        <f>'[1]รพ.นค.1'!J68</f>
        <v>0</v>
      </c>
      <c r="I21" s="17">
        <f>'[1]รพ.นค.1'!K68</f>
        <v>218166</v>
      </c>
      <c r="J21" s="17">
        <f>'[1]รพ.นค.1'!L68</f>
        <v>0</v>
      </c>
    </row>
    <row r="22" spans="1:10" ht="21" thickTop="1" x14ac:dyDescent="0.3"/>
    <row r="24" spans="1:10" x14ac:dyDescent="0.3">
      <c r="D24" s="13"/>
      <c r="G24" s="14"/>
      <c r="H24" s="73"/>
      <c r="I24" s="73"/>
      <c r="J24" s="73"/>
    </row>
    <row r="25" spans="1:10" ht="24" x14ac:dyDescent="0.55000000000000004">
      <c r="G25" s="14"/>
      <c r="H25" s="73"/>
      <c r="I25" s="73"/>
      <c r="J25" s="73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00E9-6C9B-4F79-9617-EEF74444EE3A}">
  <sheetPr>
    <tabColor rgb="FFFFFF00"/>
  </sheetPr>
  <dimension ref="A1:J24"/>
  <sheetViews>
    <sheetView tabSelected="1" topLeftCell="A13" workbookViewId="0">
      <selection activeCell="C26" sqref="C26"/>
    </sheetView>
  </sheetViews>
  <sheetFormatPr defaultColWidth="9" defaultRowHeight="24" x14ac:dyDescent="0.55000000000000004"/>
  <cols>
    <col min="1" max="1" width="6.140625" style="71" customWidth="1"/>
    <col min="2" max="2" width="44.28515625" style="2" customWidth="1"/>
    <col min="3" max="3" width="21.140625" style="2" customWidth="1"/>
    <col min="4" max="4" width="25.85546875" style="2" customWidth="1"/>
    <col min="5" max="5" width="21.140625" style="2" customWidth="1"/>
    <col min="6" max="6" width="18.7109375" style="2" customWidth="1"/>
    <col min="7" max="7" width="22.28515625" style="2" customWidth="1"/>
    <col min="8" max="8" width="19" style="2" customWidth="1"/>
    <col min="9" max="9" width="18.5703125" style="2" customWidth="1"/>
    <col min="10" max="10" width="15.42578125" style="2" customWidth="1"/>
    <col min="11" max="255" width="9" style="2"/>
    <col min="256" max="256" width="6.140625" style="2" customWidth="1"/>
    <col min="257" max="257" width="44.28515625" style="2" customWidth="1"/>
    <col min="258" max="258" width="21.140625" style="2" customWidth="1"/>
    <col min="259" max="259" width="17" style="2" customWidth="1"/>
    <col min="260" max="260" width="25.85546875" style="2" customWidth="1"/>
    <col min="261" max="261" width="21.140625" style="2" customWidth="1"/>
    <col min="262" max="262" width="18.7109375" style="2" customWidth="1"/>
    <col min="263" max="263" width="22.28515625" style="2" customWidth="1"/>
    <col min="264" max="264" width="19" style="2" customWidth="1"/>
    <col min="265" max="265" width="18.5703125" style="2" customWidth="1"/>
    <col min="266" max="266" width="15.42578125" style="2" customWidth="1"/>
    <col min="267" max="511" width="9" style="2"/>
    <col min="512" max="512" width="6.140625" style="2" customWidth="1"/>
    <col min="513" max="513" width="44.28515625" style="2" customWidth="1"/>
    <col min="514" max="514" width="21.140625" style="2" customWidth="1"/>
    <col min="515" max="515" width="17" style="2" customWidth="1"/>
    <col min="516" max="516" width="25.85546875" style="2" customWidth="1"/>
    <col min="517" max="517" width="21.140625" style="2" customWidth="1"/>
    <col min="518" max="518" width="18.7109375" style="2" customWidth="1"/>
    <col min="519" max="519" width="22.28515625" style="2" customWidth="1"/>
    <col min="520" max="520" width="19" style="2" customWidth="1"/>
    <col min="521" max="521" width="18.5703125" style="2" customWidth="1"/>
    <col min="522" max="522" width="15.42578125" style="2" customWidth="1"/>
    <col min="523" max="767" width="9" style="2"/>
    <col min="768" max="768" width="6.140625" style="2" customWidth="1"/>
    <col min="769" max="769" width="44.28515625" style="2" customWidth="1"/>
    <col min="770" max="770" width="21.140625" style="2" customWidth="1"/>
    <col min="771" max="771" width="17" style="2" customWidth="1"/>
    <col min="772" max="772" width="25.85546875" style="2" customWidth="1"/>
    <col min="773" max="773" width="21.140625" style="2" customWidth="1"/>
    <col min="774" max="774" width="18.7109375" style="2" customWidth="1"/>
    <col min="775" max="775" width="22.28515625" style="2" customWidth="1"/>
    <col min="776" max="776" width="19" style="2" customWidth="1"/>
    <col min="777" max="777" width="18.5703125" style="2" customWidth="1"/>
    <col min="778" max="778" width="15.42578125" style="2" customWidth="1"/>
    <col min="779" max="1023" width="9" style="2"/>
    <col min="1024" max="1024" width="6.140625" style="2" customWidth="1"/>
    <col min="1025" max="1025" width="44.28515625" style="2" customWidth="1"/>
    <col min="1026" max="1026" width="21.140625" style="2" customWidth="1"/>
    <col min="1027" max="1027" width="17" style="2" customWidth="1"/>
    <col min="1028" max="1028" width="25.85546875" style="2" customWidth="1"/>
    <col min="1029" max="1029" width="21.140625" style="2" customWidth="1"/>
    <col min="1030" max="1030" width="18.7109375" style="2" customWidth="1"/>
    <col min="1031" max="1031" width="22.28515625" style="2" customWidth="1"/>
    <col min="1032" max="1032" width="19" style="2" customWidth="1"/>
    <col min="1033" max="1033" width="18.5703125" style="2" customWidth="1"/>
    <col min="1034" max="1034" width="15.42578125" style="2" customWidth="1"/>
    <col min="1035" max="1279" width="9" style="2"/>
    <col min="1280" max="1280" width="6.140625" style="2" customWidth="1"/>
    <col min="1281" max="1281" width="44.28515625" style="2" customWidth="1"/>
    <col min="1282" max="1282" width="21.140625" style="2" customWidth="1"/>
    <col min="1283" max="1283" width="17" style="2" customWidth="1"/>
    <col min="1284" max="1284" width="25.85546875" style="2" customWidth="1"/>
    <col min="1285" max="1285" width="21.140625" style="2" customWidth="1"/>
    <col min="1286" max="1286" width="18.7109375" style="2" customWidth="1"/>
    <col min="1287" max="1287" width="22.28515625" style="2" customWidth="1"/>
    <col min="1288" max="1288" width="19" style="2" customWidth="1"/>
    <col min="1289" max="1289" width="18.5703125" style="2" customWidth="1"/>
    <col min="1290" max="1290" width="15.42578125" style="2" customWidth="1"/>
    <col min="1291" max="1535" width="9" style="2"/>
    <col min="1536" max="1536" width="6.140625" style="2" customWidth="1"/>
    <col min="1537" max="1537" width="44.28515625" style="2" customWidth="1"/>
    <col min="1538" max="1538" width="21.140625" style="2" customWidth="1"/>
    <col min="1539" max="1539" width="17" style="2" customWidth="1"/>
    <col min="1540" max="1540" width="25.85546875" style="2" customWidth="1"/>
    <col min="1541" max="1541" width="21.140625" style="2" customWidth="1"/>
    <col min="1542" max="1542" width="18.7109375" style="2" customWidth="1"/>
    <col min="1543" max="1543" width="22.28515625" style="2" customWidth="1"/>
    <col min="1544" max="1544" width="19" style="2" customWidth="1"/>
    <col min="1545" max="1545" width="18.5703125" style="2" customWidth="1"/>
    <col min="1546" max="1546" width="15.42578125" style="2" customWidth="1"/>
    <col min="1547" max="1791" width="9" style="2"/>
    <col min="1792" max="1792" width="6.140625" style="2" customWidth="1"/>
    <col min="1793" max="1793" width="44.28515625" style="2" customWidth="1"/>
    <col min="1794" max="1794" width="21.140625" style="2" customWidth="1"/>
    <col min="1795" max="1795" width="17" style="2" customWidth="1"/>
    <col min="1796" max="1796" width="25.85546875" style="2" customWidth="1"/>
    <col min="1797" max="1797" width="21.140625" style="2" customWidth="1"/>
    <col min="1798" max="1798" width="18.7109375" style="2" customWidth="1"/>
    <col min="1799" max="1799" width="22.28515625" style="2" customWidth="1"/>
    <col min="1800" max="1800" width="19" style="2" customWidth="1"/>
    <col min="1801" max="1801" width="18.5703125" style="2" customWidth="1"/>
    <col min="1802" max="1802" width="15.42578125" style="2" customWidth="1"/>
    <col min="1803" max="2047" width="9" style="2"/>
    <col min="2048" max="2048" width="6.140625" style="2" customWidth="1"/>
    <col min="2049" max="2049" width="44.28515625" style="2" customWidth="1"/>
    <col min="2050" max="2050" width="21.140625" style="2" customWidth="1"/>
    <col min="2051" max="2051" width="17" style="2" customWidth="1"/>
    <col min="2052" max="2052" width="25.85546875" style="2" customWidth="1"/>
    <col min="2053" max="2053" width="21.140625" style="2" customWidth="1"/>
    <col min="2054" max="2054" width="18.7109375" style="2" customWidth="1"/>
    <col min="2055" max="2055" width="22.28515625" style="2" customWidth="1"/>
    <col min="2056" max="2056" width="19" style="2" customWidth="1"/>
    <col min="2057" max="2057" width="18.5703125" style="2" customWidth="1"/>
    <col min="2058" max="2058" width="15.42578125" style="2" customWidth="1"/>
    <col min="2059" max="2303" width="9" style="2"/>
    <col min="2304" max="2304" width="6.140625" style="2" customWidth="1"/>
    <col min="2305" max="2305" width="44.28515625" style="2" customWidth="1"/>
    <col min="2306" max="2306" width="21.140625" style="2" customWidth="1"/>
    <col min="2307" max="2307" width="17" style="2" customWidth="1"/>
    <col min="2308" max="2308" width="25.85546875" style="2" customWidth="1"/>
    <col min="2309" max="2309" width="21.140625" style="2" customWidth="1"/>
    <col min="2310" max="2310" width="18.7109375" style="2" customWidth="1"/>
    <col min="2311" max="2311" width="22.28515625" style="2" customWidth="1"/>
    <col min="2312" max="2312" width="19" style="2" customWidth="1"/>
    <col min="2313" max="2313" width="18.5703125" style="2" customWidth="1"/>
    <col min="2314" max="2314" width="15.42578125" style="2" customWidth="1"/>
    <col min="2315" max="2559" width="9" style="2"/>
    <col min="2560" max="2560" width="6.140625" style="2" customWidth="1"/>
    <col min="2561" max="2561" width="44.28515625" style="2" customWidth="1"/>
    <col min="2562" max="2562" width="21.140625" style="2" customWidth="1"/>
    <col min="2563" max="2563" width="17" style="2" customWidth="1"/>
    <col min="2564" max="2564" width="25.85546875" style="2" customWidth="1"/>
    <col min="2565" max="2565" width="21.140625" style="2" customWidth="1"/>
    <col min="2566" max="2566" width="18.7109375" style="2" customWidth="1"/>
    <col min="2567" max="2567" width="22.28515625" style="2" customWidth="1"/>
    <col min="2568" max="2568" width="19" style="2" customWidth="1"/>
    <col min="2569" max="2569" width="18.5703125" style="2" customWidth="1"/>
    <col min="2570" max="2570" width="15.42578125" style="2" customWidth="1"/>
    <col min="2571" max="2815" width="9" style="2"/>
    <col min="2816" max="2816" width="6.140625" style="2" customWidth="1"/>
    <col min="2817" max="2817" width="44.28515625" style="2" customWidth="1"/>
    <col min="2818" max="2818" width="21.140625" style="2" customWidth="1"/>
    <col min="2819" max="2819" width="17" style="2" customWidth="1"/>
    <col min="2820" max="2820" width="25.85546875" style="2" customWidth="1"/>
    <col min="2821" max="2821" width="21.140625" style="2" customWidth="1"/>
    <col min="2822" max="2822" width="18.7109375" style="2" customWidth="1"/>
    <col min="2823" max="2823" width="22.28515625" style="2" customWidth="1"/>
    <col min="2824" max="2824" width="19" style="2" customWidth="1"/>
    <col min="2825" max="2825" width="18.5703125" style="2" customWidth="1"/>
    <col min="2826" max="2826" width="15.42578125" style="2" customWidth="1"/>
    <col min="2827" max="3071" width="9" style="2"/>
    <col min="3072" max="3072" width="6.140625" style="2" customWidth="1"/>
    <col min="3073" max="3073" width="44.28515625" style="2" customWidth="1"/>
    <col min="3074" max="3074" width="21.140625" style="2" customWidth="1"/>
    <col min="3075" max="3075" width="17" style="2" customWidth="1"/>
    <col min="3076" max="3076" width="25.85546875" style="2" customWidth="1"/>
    <col min="3077" max="3077" width="21.140625" style="2" customWidth="1"/>
    <col min="3078" max="3078" width="18.7109375" style="2" customWidth="1"/>
    <col min="3079" max="3079" width="22.28515625" style="2" customWidth="1"/>
    <col min="3080" max="3080" width="19" style="2" customWidth="1"/>
    <col min="3081" max="3081" width="18.5703125" style="2" customWidth="1"/>
    <col min="3082" max="3082" width="15.42578125" style="2" customWidth="1"/>
    <col min="3083" max="3327" width="9" style="2"/>
    <col min="3328" max="3328" width="6.140625" style="2" customWidth="1"/>
    <col min="3329" max="3329" width="44.28515625" style="2" customWidth="1"/>
    <col min="3330" max="3330" width="21.140625" style="2" customWidth="1"/>
    <col min="3331" max="3331" width="17" style="2" customWidth="1"/>
    <col min="3332" max="3332" width="25.85546875" style="2" customWidth="1"/>
    <col min="3333" max="3333" width="21.140625" style="2" customWidth="1"/>
    <col min="3334" max="3334" width="18.7109375" style="2" customWidth="1"/>
    <col min="3335" max="3335" width="22.28515625" style="2" customWidth="1"/>
    <col min="3336" max="3336" width="19" style="2" customWidth="1"/>
    <col min="3337" max="3337" width="18.5703125" style="2" customWidth="1"/>
    <col min="3338" max="3338" width="15.42578125" style="2" customWidth="1"/>
    <col min="3339" max="3583" width="9" style="2"/>
    <col min="3584" max="3584" width="6.140625" style="2" customWidth="1"/>
    <col min="3585" max="3585" width="44.28515625" style="2" customWidth="1"/>
    <col min="3586" max="3586" width="21.140625" style="2" customWidth="1"/>
    <col min="3587" max="3587" width="17" style="2" customWidth="1"/>
    <col min="3588" max="3588" width="25.85546875" style="2" customWidth="1"/>
    <col min="3589" max="3589" width="21.140625" style="2" customWidth="1"/>
    <col min="3590" max="3590" width="18.7109375" style="2" customWidth="1"/>
    <col min="3591" max="3591" width="22.28515625" style="2" customWidth="1"/>
    <col min="3592" max="3592" width="19" style="2" customWidth="1"/>
    <col min="3593" max="3593" width="18.5703125" style="2" customWidth="1"/>
    <col min="3594" max="3594" width="15.42578125" style="2" customWidth="1"/>
    <col min="3595" max="3839" width="9" style="2"/>
    <col min="3840" max="3840" width="6.140625" style="2" customWidth="1"/>
    <col min="3841" max="3841" width="44.28515625" style="2" customWidth="1"/>
    <col min="3842" max="3842" width="21.140625" style="2" customWidth="1"/>
    <col min="3843" max="3843" width="17" style="2" customWidth="1"/>
    <col min="3844" max="3844" width="25.85546875" style="2" customWidth="1"/>
    <col min="3845" max="3845" width="21.140625" style="2" customWidth="1"/>
    <col min="3846" max="3846" width="18.7109375" style="2" customWidth="1"/>
    <col min="3847" max="3847" width="22.28515625" style="2" customWidth="1"/>
    <col min="3848" max="3848" width="19" style="2" customWidth="1"/>
    <col min="3849" max="3849" width="18.5703125" style="2" customWidth="1"/>
    <col min="3850" max="3850" width="15.42578125" style="2" customWidth="1"/>
    <col min="3851" max="4095" width="9" style="2"/>
    <col min="4096" max="4096" width="6.140625" style="2" customWidth="1"/>
    <col min="4097" max="4097" width="44.28515625" style="2" customWidth="1"/>
    <col min="4098" max="4098" width="21.140625" style="2" customWidth="1"/>
    <col min="4099" max="4099" width="17" style="2" customWidth="1"/>
    <col min="4100" max="4100" width="25.85546875" style="2" customWidth="1"/>
    <col min="4101" max="4101" width="21.140625" style="2" customWidth="1"/>
    <col min="4102" max="4102" width="18.7109375" style="2" customWidth="1"/>
    <col min="4103" max="4103" width="22.28515625" style="2" customWidth="1"/>
    <col min="4104" max="4104" width="19" style="2" customWidth="1"/>
    <col min="4105" max="4105" width="18.5703125" style="2" customWidth="1"/>
    <col min="4106" max="4106" width="15.42578125" style="2" customWidth="1"/>
    <col min="4107" max="4351" width="9" style="2"/>
    <col min="4352" max="4352" width="6.140625" style="2" customWidth="1"/>
    <col min="4353" max="4353" width="44.28515625" style="2" customWidth="1"/>
    <col min="4354" max="4354" width="21.140625" style="2" customWidth="1"/>
    <col min="4355" max="4355" width="17" style="2" customWidth="1"/>
    <col min="4356" max="4356" width="25.85546875" style="2" customWidth="1"/>
    <col min="4357" max="4357" width="21.140625" style="2" customWidth="1"/>
    <col min="4358" max="4358" width="18.7109375" style="2" customWidth="1"/>
    <col min="4359" max="4359" width="22.28515625" style="2" customWidth="1"/>
    <col min="4360" max="4360" width="19" style="2" customWidth="1"/>
    <col min="4361" max="4361" width="18.5703125" style="2" customWidth="1"/>
    <col min="4362" max="4362" width="15.42578125" style="2" customWidth="1"/>
    <col min="4363" max="4607" width="9" style="2"/>
    <col min="4608" max="4608" width="6.140625" style="2" customWidth="1"/>
    <col min="4609" max="4609" width="44.28515625" style="2" customWidth="1"/>
    <col min="4610" max="4610" width="21.140625" style="2" customWidth="1"/>
    <col min="4611" max="4611" width="17" style="2" customWidth="1"/>
    <col min="4612" max="4612" width="25.85546875" style="2" customWidth="1"/>
    <col min="4613" max="4613" width="21.140625" style="2" customWidth="1"/>
    <col min="4614" max="4614" width="18.7109375" style="2" customWidth="1"/>
    <col min="4615" max="4615" width="22.28515625" style="2" customWidth="1"/>
    <col min="4616" max="4616" width="19" style="2" customWidth="1"/>
    <col min="4617" max="4617" width="18.5703125" style="2" customWidth="1"/>
    <col min="4618" max="4618" width="15.42578125" style="2" customWidth="1"/>
    <col min="4619" max="4863" width="9" style="2"/>
    <col min="4864" max="4864" width="6.140625" style="2" customWidth="1"/>
    <col min="4865" max="4865" width="44.28515625" style="2" customWidth="1"/>
    <col min="4866" max="4866" width="21.140625" style="2" customWidth="1"/>
    <col min="4867" max="4867" width="17" style="2" customWidth="1"/>
    <col min="4868" max="4868" width="25.85546875" style="2" customWidth="1"/>
    <col min="4869" max="4869" width="21.140625" style="2" customWidth="1"/>
    <col min="4870" max="4870" width="18.7109375" style="2" customWidth="1"/>
    <col min="4871" max="4871" width="22.28515625" style="2" customWidth="1"/>
    <col min="4872" max="4872" width="19" style="2" customWidth="1"/>
    <col min="4873" max="4873" width="18.5703125" style="2" customWidth="1"/>
    <col min="4874" max="4874" width="15.42578125" style="2" customWidth="1"/>
    <col min="4875" max="5119" width="9" style="2"/>
    <col min="5120" max="5120" width="6.140625" style="2" customWidth="1"/>
    <col min="5121" max="5121" width="44.28515625" style="2" customWidth="1"/>
    <col min="5122" max="5122" width="21.140625" style="2" customWidth="1"/>
    <col min="5123" max="5123" width="17" style="2" customWidth="1"/>
    <col min="5124" max="5124" width="25.85546875" style="2" customWidth="1"/>
    <col min="5125" max="5125" width="21.140625" style="2" customWidth="1"/>
    <col min="5126" max="5126" width="18.7109375" style="2" customWidth="1"/>
    <col min="5127" max="5127" width="22.28515625" style="2" customWidth="1"/>
    <col min="5128" max="5128" width="19" style="2" customWidth="1"/>
    <col min="5129" max="5129" width="18.5703125" style="2" customWidth="1"/>
    <col min="5130" max="5130" width="15.42578125" style="2" customWidth="1"/>
    <col min="5131" max="5375" width="9" style="2"/>
    <col min="5376" max="5376" width="6.140625" style="2" customWidth="1"/>
    <col min="5377" max="5377" width="44.28515625" style="2" customWidth="1"/>
    <col min="5378" max="5378" width="21.140625" style="2" customWidth="1"/>
    <col min="5379" max="5379" width="17" style="2" customWidth="1"/>
    <col min="5380" max="5380" width="25.85546875" style="2" customWidth="1"/>
    <col min="5381" max="5381" width="21.140625" style="2" customWidth="1"/>
    <col min="5382" max="5382" width="18.7109375" style="2" customWidth="1"/>
    <col min="5383" max="5383" width="22.28515625" style="2" customWidth="1"/>
    <col min="5384" max="5384" width="19" style="2" customWidth="1"/>
    <col min="5385" max="5385" width="18.5703125" style="2" customWidth="1"/>
    <col min="5386" max="5386" width="15.42578125" style="2" customWidth="1"/>
    <col min="5387" max="5631" width="9" style="2"/>
    <col min="5632" max="5632" width="6.140625" style="2" customWidth="1"/>
    <col min="5633" max="5633" width="44.28515625" style="2" customWidth="1"/>
    <col min="5634" max="5634" width="21.140625" style="2" customWidth="1"/>
    <col min="5635" max="5635" width="17" style="2" customWidth="1"/>
    <col min="5636" max="5636" width="25.85546875" style="2" customWidth="1"/>
    <col min="5637" max="5637" width="21.140625" style="2" customWidth="1"/>
    <col min="5638" max="5638" width="18.7109375" style="2" customWidth="1"/>
    <col min="5639" max="5639" width="22.28515625" style="2" customWidth="1"/>
    <col min="5640" max="5640" width="19" style="2" customWidth="1"/>
    <col min="5641" max="5641" width="18.5703125" style="2" customWidth="1"/>
    <col min="5642" max="5642" width="15.42578125" style="2" customWidth="1"/>
    <col min="5643" max="5887" width="9" style="2"/>
    <col min="5888" max="5888" width="6.140625" style="2" customWidth="1"/>
    <col min="5889" max="5889" width="44.28515625" style="2" customWidth="1"/>
    <col min="5890" max="5890" width="21.140625" style="2" customWidth="1"/>
    <col min="5891" max="5891" width="17" style="2" customWidth="1"/>
    <col min="5892" max="5892" width="25.85546875" style="2" customWidth="1"/>
    <col min="5893" max="5893" width="21.140625" style="2" customWidth="1"/>
    <col min="5894" max="5894" width="18.7109375" style="2" customWidth="1"/>
    <col min="5895" max="5895" width="22.28515625" style="2" customWidth="1"/>
    <col min="5896" max="5896" width="19" style="2" customWidth="1"/>
    <col min="5897" max="5897" width="18.5703125" style="2" customWidth="1"/>
    <col min="5898" max="5898" width="15.42578125" style="2" customWidth="1"/>
    <col min="5899" max="6143" width="9" style="2"/>
    <col min="6144" max="6144" width="6.140625" style="2" customWidth="1"/>
    <col min="6145" max="6145" width="44.28515625" style="2" customWidth="1"/>
    <col min="6146" max="6146" width="21.140625" style="2" customWidth="1"/>
    <col min="6147" max="6147" width="17" style="2" customWidth="1"/>
    <col min="6148" max="6148" width="25.85546875" style="2" customWidth="1"/>
    <col min="6149" max="6149" width="21.140625" style="2" customWidth="1"/>
    <col min="6150" max="6150" width="18.7109375" style="2" customWidth="1"/>
    <col min="6151" max="6151" width="22.28515625" style="2" customWidth="1"/>
    <col min="6152" max="6152" width="19" style="2" customWidth="1"/>
    <col min="6153" max="6153" width="18.5703125" style="2" customWidth="1"/>
    <col min="6154" max="6154" width="15.42578125" style="2" customWidth="1"/>
    <col min="6155" max="6399" width="9" style="2"/>
    <col min="6400" max="6400" width="6.140625" style="2" customWidth="1"/>
    <col min="6401" max="6401" width="44.28515625" style="2" customWidth="1"/>
    <col min="6402" max="6402" width="21.140625" style="2" customWidth="1"/>
    <col min="6403" max="6403" width="17" style="2" customWidth="1"/>
    <col min="6404" max="6404" width="25.85546875" style="2" customWidth="1"/>
    <col min="6405" max="6405" width="21.140625" style="2" customWidth="1"/>
    <col min="6406" max="6406" width="18.7109375" style="2" customWidth="1"/>
    <col min="6407" max="6407" width="22.28515625" style="2" customWidth="1"/>
    <col min="6408" max="6408" width="19" style="2" customWidth="1"/>
    <col min="6409" max="6409" width="18.5703125" style="2" customWidth="1"/>
    <col min="6410" max="6410" width="15.42578125" style="2" customWidth="1"/>
    <col min="6411" max="6655" width="9" style="2"/>
    <col min="6656" max="6656" width="6.140625" style="2" customWidth="1"/>
    <col min="6657" max="6657" width="44.28515625" style="2" customWidth="1"/>
    <col min="6658" max="6658" width="21.140625" style="2" customWidth="1"/>
    <col min="6659" max="6659" width="17" style="2" customWidth="1"/>
    <col min="6660" max="6660" width="25.85546875" style="2" customWidth="1"/>
    <col min="6661" max="6661" width="21.140625" style="2" customWidth="1"/>
    <col min="6662" max="6662" width="18.7109375" style="2" customWidth="1"/>
    <col min="6663" max="6663" width="22.28515625" style="2" customWidth="1"/>
    <col min="6664" max="6664" width="19" style="2" customWidth="1"/>
    <col min="6665" max="6665" width="18.5703125" style="2" customWidth="1"/>
    <col min="6666" max="6666" width="15.42578125" style="2" customWidth="1"/>
    <col min="6667" max="6911" width="9" style="2"/>
    <col min="6912" max="6912" width="6.140625" style="2" customWidth="1"/>
    <col min="6913" max="6913" width="44.28515625" style="2" customWidth="1"/>
    <col min="6914" max="6914" width="21.140625" style="2" customWidth="1"/>
    <col min="6915" max="6915" width="17" style="2" customWidth="1"/>
    <col min="6916" max="6916" width="25.85546875" style="2" customWidth="1"/>
    <col min="6917" max="6917" width="21.140625" style="2" customWidth="1"/>
    <col min="6918" max="6918" width="18.7109375" style="2" customWidth="1"/>
    <col min="6919" max="6919" width="22.28515625" style="2" customWidth="1"/>
    <col min="6920" max="6920" width="19" style="2" customWidth="1"/>
    <col min="6921" max="6921" width="18.5703125" style="2" customWidth="1"/>
    <col min="6922" max="6922" width="15.42578125" style="2" customWidth="1"/>
    <col min="6923" max="7167" width="9" style="2"/>
    <col min="7168" max="7168" width="6.140625" style="2" customWidth="1"/>
    <col min="7169" max="7169" width="44.28515625" style="2" customWidth="1"/>
    <col min="7170" max="7170" width="21.140625" style="2" customWidth="1"/>
    <col min="7171" max="7171" width="17" style="2" customWidth="1"/>
    <col min="7172" max="7172" width="25.85546875" style="2" customWidth="1"/>
    <col min="7173" max="7173" width="21.140625" style="2" customWidth="1"/>
    <col min="7174" max="7174" width="18.7109375" style="2" customWidth="1"/>
    <col min="7175" max="7175" width="22.28515625" style="2" customWidth="1"/>
    <col min="7176" max="7176" width="19" style="2" customWidth="1"/>
    <col min="7177" max="7177" width="18.5703125" style="2" customWidth="1"/>
    <col min="7178" max="7178" width="15.42578125" style="2" customWidth="1"/>
    <col min="7179" max="7423" width="9" style="2"/>
    <col min="7424" max="7424" width="6.140625" style="2" customWidth="1"/>
    <col min="7425" max="7425" width="44.28515625" style="2" customWidth="1"/>
    <col min="7426" max="7426" width="21.140625" style="2" customWidth="1"/>
    <col min="7427" max="7427" width="17" style="2" customWidth="1"/>
    <col min="7428" max="7428" width="25.85546875" style="2" customWidth="1"/>
    <col min="7429" max="7429" width="21.140625" style="2" customWidth="1"/>
    <col min="7430" max="7430" width="18.7109375" style="2" customWidth="1"/>
    <col min="7431" max="7431" width="22.28515625" style="2" customWidth="1"/>
    <col min="7432" max="7432" width="19" style="2" customWidth="1"/>
    <col min="7433" max="7433" width="18.5703125" style="2" customWidth="1"/>
    <col min="7434" max="7434" width="15.42578125" style="2" customWidth="1"/>
    <col min="7435" max="7679" width="9" style="2"/>
    <col min="7680" max="7680" width="6.140625" style="2" customWidth="1"/>
    <col min="7681" max="7681" width="44.28515625" style="2" customWidth="1"/>
    <col min="7682" max="7682" width="21.140625" style="2" customWidth="1"/>
    <col min="7683" max="7683" width="17" style="2" customWidth="1"/>
    <col min="7684" max="7684" width="25.85546875" style="2" customWidth="1"/>
    <col min="7685" max="7685" width="21.140625" style="2" customWidth="1"/>
    <col min="7686" max="7686" width="18.7109375" style="2" customWidth="1"/>
    <col min="7687" max="7687" width="22.28515625" style="2" customWidth="1"/>
    <col min="7688" max="7688" width="19" style="2" customWidth="1"/>
    <col min="7689" max="7689" width="18.5703125" style="2" customWidth="1"/>
    <col min="7690" max="7690" width="15.42578125" style="2" customWidth="1"/>
    <col min="7691" max="7935" width="9" style="2"/>
    <col min="7936" max="7936" width="6.140625" style="2" customWidth="1"/>
    <col min="7937" max="7937" width="44.28515625" style="2" customWidth="1"/>
    <col min="7938" max="7938" width="21.140625" style="2" customWidth="1"/>
    <col min="7939" max="7939" width="17" style="2" customWidth="1"/>
    <col min="7940" max="7940" width="25.85546875" style="2" customWidth="1"/>
    <col min="7941" max="7941" width="21.140625" style="2" customWidth="1"/>
    <col min="7942" max="7942" width="18.7109375" style="2" customWidth="1"/>
    <col min="7943" max="7943" width="22.28515625" style="2" customWidth="1"/>
    <col min="7944" max="7944" width="19" style="2" customWidth="1"/>
    <col min="7945" max="7945" width="18.5703125" style="2" customWidth="1"/>
    <col min="7946" max="7946" width="15.42578125" style="2" customWidth="1"/>
    <col min="7947" max="8191" width="9" style="2"/>
    <col min="8192" max="8192" width="6.140625" style="2" customWidth="1"/>
    <col min="8193" max="8193" width="44.28515625" style="2" customWidth="1"/>
    <col min="8194" max="8194" width="21.140625" style="2" customWidth="1"/>
    <col min="8195" max="8195" width="17" style="2" customWidth="1"/>
    <col min="8196" max="8196" width="25.85546875" style="2" customWidth="1"/>
    <col min="8197" max="8197" width="21.140625" style="2" customWidth="1"/>
    <col min="8198" max="8198" width="18.7109375" style="2" customWidth="1"/>
    <col min="8199" max="8199" width="22.28515625" style="2" customWidth="1"/>
    <col min="8200" max="8200" width="19" style="2" customWidth="1"/>
    <col min="8201" max="8201" width="18.5703125" style="2" customWidth="1"/>
    <col min="8202" max="8202" width="15.42578125" style="2" customWidth="1"/>
    <col min="8203" max="8447" width="9" style="2"/>
    <col min="8448" max="8448" width="6.140625" style="2" customWidth="1"/>
    <col min="8449" max="8449" width="44.28515625" style="2" customWidth="1"/>
    <col min="8450" max="8450" width="21.140625" style="2" customWidth="1"/>
    <col min="8451" max="8451" width="17" style="2" customWidth="1"/>
    <col min="8452" max="8452" width="25.85546875" style="2" customWidth="1"/>
    <col min="8453" max="8453" width="21.140625" style="2" customWidth="1"/>
    <col min="8454" max="8454" width="18.7109375" style="2" customWidth="1"/>
    <col min="8455" max="8455" width="22.28515625" style="2" customWidth="1"/>
    <col min="8456" max="8456" width="19" style="2" customWidth="1"/>
    <col min="8457" max="8457" width="18.5703125" style="2" customWidth="1"/>
    <col min="8458" max="8458" width="15.42578125" style="2" customWidth="1"/>
    <col min="8459" max="8703" width="9" style="2"/>
    <col min="8704" max="8704" width="6.140625" style="2" customWidth="1"/>
    <col min="8705" max="8705" width="44.28515625" style="2" customWidth="1"/>
    <col min="8706" max="8706" width="21.140625" style="2" customWidth="1"/>
    <col min="8707" max="8707" width="17" style="2" customWidth="1"/>
    <col min="8708" max="8708" width="25.85546875" style="2" customWidth="1"/>
    <col min="8709" max="8709" width="21.140625" style="2" customWidth="1"/>
    <col min="8710" max="8710" width="18.7109375" style="2" customWidth="1"/>
    <col min="8711" max="8711" width="22.28515625" style="2" customWidth="1"/>
    <col min="8712" max="8712" width="19" style="2" customWidth="1"/>
    <col min="8713" max="8713" width="18.5703125" style="2" customWidth="1"/>
    <col min="8714" max="8714" width="15.42578125" style="2" customWidth="1"/>
    <col min="8715" max="8959" width="9" style="2"/>
    <col min="8960" max="8960" width="6.140625" style="2" customWidth="1"/>
    <col min="8961" max="8961" width="44.28515625" style="2" customWidth="1"/>
    <col min="8962" max="8962" width="21.140625" style="2" customWidth="1"/>
    <col min="8963" max="8963" width="17" style="2" customWidth="1"/>
    <col min="8964" max="8964" width="25.85546875" style="2" customWidth="1"/>
    <col min="8965" max="8965" width="21.140625" style="2" customWidth="1"/>
    <col min="8966" max="8966" width="18.7109375" style="2" customWidth="1"/>
    <col min="8967" max="8967" width="22.28515625" style="2" customWidth="1"/>
    <col min="8968" max="8968" width="19" style="2" customWidth="1"/>
    <col min="8969" max="8969" width="18.5703125" style="2" customWidth="1"/>
    <col min="8970" max="8970" width="15.42578125" style="2" customWidth="1"/>
    <col min="8971" max="9215" width="9" style="2"/>
    <col min="9216" max="9216" width="6.140625" style="2" customWidth="1"/>
    <col min="9217" max="9217" width="44.28515625" style="2" customWidth="1"/>
    <col min="9218" max="9218" width="21.140625" style="2" customWidth="1"/>
    <col min="9219" max="9219" width="17" style="2" customWidth="1"/>
    <col min="9220" max="9220" width="25.85546875" style="2" customWidth="1"/>
    <col min="9221" max="9221" width="21.140625" style="2" customWidth="1"/>
    <col min="9222" max="9222" width="18.7109375" style="2" customWidth="1"/>
    <col min="9223" max="9223" width="22.28515625" style="2" customWidth="1"/>
    <col min="9224" max="9224" width="19" style="2" customWidth="1"/>
    <col min="9225" max="9225" width="18.5703125" style="2" customWidth="1"/>
    <col min="9226" max="9226" width="15.42578125" style="2" customWidth="1"/>
    <col min="9227" max="9471" width="9" style="2"/>
    <col min="9472" max="9472" width="6.140625" style="2" customWidth="1"/>
    <col min="9473" max="9473" width="44.28515625" style="2" customWidth="1"/>
    <col min="9474" max="9474" width="21.140625" style="2" customWidth="1"/>
    <col min="9475" max="9475" width="17" style="2" customWidth="1"/>
    <col min="9476" max="9476" width="25.85546875" style="2" customWidth="1"/>
    <col min="9477" max="9477" width="21.140625" style="2" customWidth="1"/>
    <col min="9478" max="9478" width="18.7109375" style="2" customWidth="1"/>
    <col min="9479" max="9479" width="22.28515625" style="2" customWidth="1"/>
    <col min="9480" max="9480" width="19" style="2" customWidth="1"/>
    <col min="9481" max="9481" width="18.5703125" style="2" customWidth="1"/>
    <col min="9482" max="9482" width="15.42578125" style="2" customWidth="1"/>
    <col min="9483" max="9727" width="9" style="2"/>
    <col min="9728" max="9728" width="6.140625" style="2" customWidth="1"/>
    <col min="9729" max="9729" width="44.28515625" style="2" customWidth="1"/>
    <col min="9730" max="9730" width="21.140625" style="2" customWidth="1"/>
    <col min="9731" max="9731" width="17" style="2" customWidth="1"/>
    <col min="9732" max="9732" width="25.85546875" style="2" customWidth="1"/>
    <col min="9733" max="9733" width="21.140625" style="2" customWidth="1"/>
    <col min="9734" max="9734" width="18.7109375" style="2" customWidth="1"/>
    <col min="9735" max="9735" width="22.28515625" style="2" customWidth="1"/>
    <col min="9736" max="9736" width="19" style="2" customWidth="1"/>
    <col min="9737" max="9737" width="18.5703125" style="2" customWidth="1"/>
    <col min="9738" max="9738" width="15.42578125" style="2" customWidth="1"/>
    <col min="9739" max="9983" width="9" style="2"/>
    <col min="9984" max="9984" width="6.140625" style="2" customWidth="1"/>
    <col min="9985" max="9985" width="44.28515625" style="2" customWidth="1"/>
    <col min="9986" max="9986" width="21.140625" style="2" customWidth="1"/>
    <col min="9987" max="9987" width="17" style="2" customWidth="1"/>
    <col min="9988" max="9988" width="25.85546875" style="2" customWidth="1"/>
    <col min="9989" max="9989" width="21.140625" style="2" customWidth="1"/>
    <col min="9990" max="9990" width="18.7109375" style="2" customWidth="1"/>
    <col min="9991" max="9991" width="22.28515625" style="2" customWidth="1"/>
    <col min="9992" max="9992" width="19" style="2" customWidth="1"/>
    <col min="9993" max="9993" width="18.5703125" style="2" customWidth="1"/>
    <col min="9994" max="9994" width="15.42578125" style="2" customWidth="1"/>
    <col min="9995" max="10239" width="9" style="2"/>
    <col min="10240" max="10240" width="6.140625" style="2" customWidth="1"/>
    <col min="10241" max="10241" width="44.28515625" style="2" customWidth="1"/>
    <col min="10242" max="10242" width="21.140625" style="2" customWidth="1"/>
    <col min="10243" max="10243" width="17" style="2" customWidth="1"/>
    <col min="10244" max="10244" width="25.85546875" style="2" customWidth="1"/>
    <col min="10245" max="10245" width="21.140625" style="2" customWidth="1"/>
    <col min="10246" max="10246" width="18.7109375" style="2" customWidth="1"/>
    <col min="10247" max="10247" width="22.28515625" style="2" customWidth="1"/>
    <col min="10248" max="10248" width="19" style="2" customWidth="1"/>
    <col min="10249" max="10249" width="18.5703125" style="2" customWidth="1"/>
    <col min="10250" max="10250" width="15.42578125" style="2" customWidth="1"/>
    <col min="10251" max="10495" width="9" style="2"/>
    <col min="10496" max="10496" width="6.140625" style="2" customWidth="1"/>
    <col min="10497" max="10497" width="44.28515625" style="2" customWidth="1"/>
    <col min="10498" max="10498" width="21.140625" style="2" customWidth="1"/>
    <col min="10499" max="10499" width="17" style="2" customWidth="1"/>
    <col min="10500" max="10500" width="25.85546875" style="2" customWidth="1"/>
    <col min="10501" max="10501" width="21.140625" style="2" customWidth="1"/>
    <col min="10502" max="10502" width="18.7109375" style="2" customWidth="1"/>
    <col min="10503" max="10503" width="22.28515625" style="2" customWidth="1"/>
    <col min="10504" max="10504" width="19" style="2" customWidth="1"/>
    <col min="10505" max="10505" width="18.5703125" style="2" customWidth="1"/>
    <col min="10506" max="10506" width="15.42578125" style="2" customWidth="1"/>
    <col min="10507" max="10751" width="9" style="2"/>
    <col min="10752" max="10752" width="6.140625" style="2" customWidth="1"/>
    <col min="10753" max="10753" width="44.28515625" style="2" customWidth="1"/>
    <col min="10754" max="10754" width="21.140625" style="2" customWidth="1"/>
    <col min="10755" max="10755" width="17" style="2" customWidth="1"/>
    <col min="10756" max="10756" width="25.85546875" style="2" customWidth="1"/>
    <col min="10757" max="10757" width="21.140625" style="2" customWidth="1"/>
    <col min="10758" max="10758" width="18.7109375" style="2" customWidth="1"/>
    <col min="10759" max="10759" width="22.28515625" style="2" customWidth="1"/>
    <col min="10760" max="10760" width="19" style="2" customWidth="1"/>
    <col min="10761" max="10761" width="18.5703125" style="2" customWidth="1"/>
    <col min="10762" max="10762" width="15.42578125" style="2" customWidth="1"/>
    <col min="10763" max="11007" width="9" style="2"/>
    <col min="11008" max="11008" width="6.140625" style="2" customWidth="1"/>
    <col min="11009" max="11009" width="44.28515625" style="2" customWidth="1"/>
    <col min="11010" max="11010" width="21.140625" style="2" customWidth="1"/>
    <col min="11011" max="11011" width="17" style="2" customWidth="1"/>
    <col min="11012" max="11012" width="25.85546875" style="2" customWidth="1"/>
    <col min="11013" max="11013" width="21.140625" style="2" customWidth="1"/>
    <col min="11014" max="11014" width="18.7109375" style="2" customWidth="1"/>
    <col min="11015" max="11015" width="22.28515625" style="2" customWidth="1"/>
    <col min="11016" max="11016" width="19" style="2" customWidth="1"/>
    <col min="11017" max="11017" width="18.5703125" style="2" customWidth="1"/>
    <col min="11018" max="11018" width="15.42578125" style="2" customWidth="1"/>
    <col min="11019" max="11263" width="9" style="2"/>
    <col min="11264" max="11264" width="6.140625" style="2" customWidth="1"/>
    <col min="11265" max="11265" width="44.28515625" style="2" customWidth="1"/>
    <col min="11266" max="11266" width="21.140625" style="2" customWidth="1"/>
    <col min="11267" max="11267" width="17" style="2" customWidth="1"/>
    <col min="11268" max="11268" width="25.85546875" style="2" customWidth="1"/>
    <col min="11269" max="11269" width="21.140625" style="2" customWidth="1"/>
    <col min="11270" max="11270" width="18.7109375" style="2" customWidth="1"/>
    <col min="11271" max="11271" width="22.28515625" style="2" customWidth="1"/>
    <col min="11272" max="11272" width="19" style="2" customWidth="1"/>
    <col min="11273" max="11273" width="18.5703125" style="2" customWidth="1"/>
    <col min="11274" max="11274" width="15.42578125" style="2" customWidth="1"/>
    <col min="11275" max="11519" width="9" style="2"/>
    <col min="11520" max="11520" width="6.140625" style="2" customWidth="1"/>
    <col min="11521" max="11521" width="44.28515625" style="2" customWidth="1"/>
    <col min="11522" max="11522" width="21.140625" style="2" customWidth="1"/>
    <col min="11523" max="11523" width="17" style="2" customWidth="1"/>
    <col min="11524" max="11524" width="25.85546875" style="2" customWidth="1"/>
    <col min="11525" max="11525" width="21.140625" style="2" customWidth="1"/>
    <col min="11526" max="11526" width="18.7109375" style="2" customWidth="1"/>
    <col min="11527" max="11527" width="22.28515625" style="2" customWidth="1"/>
    <col min="11528" max="11528" width="19" style="2" customWidth="1"/>
    <col min="11529" max="11529" width="18.5703125" style="2" customWidth="1"/>
    <col min="11530" max="11530" width="15.42578125" style="2" customWidth="1"/>
    <col min="11531" max="11775" width="9" style="2"/>
    <col min="11776" max="11776" width="6.140625" style="2" customWidth="1"/>
    <col min="11777" max="11777" width="44.28515625" style="2" customWidth="1"/>
    <col min="11778" max="11778" width="21.140625" style="2" customWidth="1"/>
    <col min="11779" max="11779" width="17" style="2" customWidth="1"/>
    <col min="11780" max="11780" width="25.85546875" style="2" customWidth="1"/>
    <col min="11781" max="11781" width="21.140625" style="2" customWidth="1"/>
    <col min="11782" max="11782" width="18.7109375" style="2" customWidth="1"/>
    <col min="11783" max="11783" width="22.28515625" style="2" customWidth="1"/>
    <col min="11784" max="11784" width="19" style="2" customWidth="1"/>
    <col min="11785" max="11785" width="18.5703125" style="2" customWidth="1"/>
    <col min="11786" max="11786" width="15.42578125" style="2" customWidth="1"/>
    <col min="11787" max="12031" width="9" style="2"/>
    <col min="12032" max="12032" width="6.140625" style="2" customWidth="1"/>
    <col min="12033" max="12033" width="44.28515625" style="2" customWidth="1"/>
    <col min="12034" max="12034" width="21.140625" style="2" customWidth="1"/>
    <col min="12035" max="12035" width="17" style="2" customWidth="1"/>
    <col min="12036" max="12036" width="25.85546875" style="2" customWidth="1"/>
    <col min="12037" max="12037" width="21.140625" style="2" customWidth="1"/>
    <col min="12038" max="12038" width="18.7109375" style="2" customWidth="1"/>
    <col min="12039" max="12039" width="22.28515625" style="2" customWidth="1"/>
    <col min="12040" max="12040" width="19" style="2" customWidth="1"/>
    <col min="12041" max="12041" width="18.5703125" style="2" customWidth="1"/>
    <col min="12042" max="12042" width="15.42578125" style="2" customWidth="1"/>
    <col min="12043" max="12287" width="9" style="2"/>
    <col min="12288" max="12288" width="6.140625" style="2" customWidth="1"/>
    <col min="12289" max="12289" width="44.28515625" style="2" customWidth="1"/>
    <col min="12290" max="12290" width="21.140625" style="2" customWidth="1"/>
    <col min="12291" max="12291" width="17" style="2" customWidth="1"/>
    <col min="12292" max="12292" width="25.85546875" style="2" customWidth="1"/>
    <col min="12293" max="12293" width="21.140625" style="2" customWidth="1"/>
    <col min="12294" max="12294" width="18.7109375" style="2" customWidth="1"/>
    <col min="12295" max="12295" width="22.28515625" style="2" customWidth="1"/>
    <col min="12296" max="12296" width="19" style="2" customWidth="1"/>
    <col min="12297" max="12297" width="18.5703125" style="2" customWidth="1"/>
    <col min="12298" max="12298" width="15.42578125" style="2" customWidth="1"/>
    <col min="12299" max="12543" width="9" style="2"/>
    <col min="12544" max="12544" width="6.140625" style="2" customWidth="1"/>
    <col min="12545" max="12545" width="44.28515625" style="2" customWidth="1"/>
    <col min="12546" max="12546" width="21.140625" style="2" customWidth="1"/>
    <col min="12547" max="12547" width="17" style="2" customWidth="1"/>
    <col min="12548" max="12548" width="25.85546875" style="2" customWidth="1"/>
    <col min="12549" max="12549" width="21.140625" style="2" customWidth="1"/>
    <col min="12550" max="12550" width="18.7109375" style="2" customWidth="1"/>
    <col min="12551" max="12551" width="22.28515625" style="2" customWidth="1"/>
    <col min="12552" max="12552" width="19" style="2" customWidth="1"/>
    <col min="12553" max="12553" width="18.5703125" style="2" customWidth="1"/>
    <col min="12554" max="12554" width="15.42578125" style="2" customWidth="1"/>
    <col min="12555" max="12799" width="9" style="2"/>
    <col min="12800" max="12800" width="6.140625" style="2" customWidth="1"/>
    <col min="12801" max="12801" width="44.28515625" style="2" customWidth="1"/>
    <col min="12802" max="12802" width="21.140625" style="2" customWidth="1"/>
    <col min="12803" max="12803" width="17" style="2" customWidth="1"/>
    <col min="12804" max="12804" width="25.85546875" style="2" customWidth="1"/>
    <col min="12805" max="12805" width="21.140625" style="2" customWidth="1"/>
    <col min="12806" max="12806" width="18.7109375" style="2" customWidth="1"/>
    <col min="12807" max="12807" width="22.28515625" style="2" customWidth="1"/>
    <col min="12808" max="12808" width="19" style="2" customWidth="1"/>
    <col min="12809" max="12809" width="18.5703125" style="2" customWidth="1"/>
    <col min="12810" max="12810" width="15.42578125" style="2" customWidth="1"/>
    <col min="12811" max="13055" width="9" style="2"/>
    <col min="13056" max="13056" width="6.140625" style="2" customWidth="1"/>
    <col min="13057" max="13057" width="44.28515625" style="2" customWidth="1"/>
    <col min="13058" max="13058" width="21.140625" style="2" customWidth="1"/>
    <col min="13059" max="13059" width="17" style="2" customWidth="1"/>
    <col min="13060" max="13060" width="25.85546875" style="2" customWidth="1"/>
    <col min="13061" max="13061" width="21.140625" style="2" customWidth="1"/>
    <col min="13062" max="13062" width="18.7109375" style="2" customWidth="1"/>
    <col min="13063" max="13063" width="22.28515625" style="2" customWidth="1"/>
    <col min="13064" max="13064" width="19" style="2" customWidth="1"/>
    <col min="13065" max="13065" width="18.5703125" style="2" customWidth="1"/>
    <col min="13066" max="13066" width="15.42578125" style="2" customWidth="1"/>
    <col min="13067" max="13311" width="9" style="2"/>
    <col min="13312" max="13312" width="6.140625" style="2" customWidth="1"/>
    <col min="13313" max="13313" width="44.28515625" style="2" customWidth="1"/>
    <col min="13314" max="13314" width="21.140625" style="2" customWidth="1"/>
    <col min="13315" max="13315" width="17" style="2" customWidth="1"/>
    <col min="13316" max="13316" width="25.85546875" style="2" customWidth="1"/>
    <col min="13317" max="13317" width="21.140625" style="2" customWidth="1"/>
    <col min="13318" max="13318" width="18.7109375" style="2" customWidth="1"/>
    <col min="13319" max="13319" width="22.28515625" style="2" customWidth="1"/>
    <col min="13320" max="13320" width="19" style="2" customWidth="1"/>
    <col min="13321" max="13321" width="18.5703125" style="2" customWidth="1"/>
    <col min="13322" max="13322" width="15.42578125" style="2" customWidth="1"/>
    <col min="13323" max="13567" width="9" style="2"/>
    <col min="13568" max="13568" width="6.140625" style="2" customWidth="1"/>
    <col min="13569" max="13569" width="44.28515625" style="2" customWidth="1"/>
    <col min="13570" max="13570" width="21.140625" style="2" customWidth="1"/>
    <col min="13571" max="13571" width="17" style="2" customWidth="1"/>
    <col min="13572" max="13572" width="25.85546875" style="2" customWidth="1"/>
    <col min="13573" max="13573" width="21.140625" style="2" customWidth="1"/>
    <col min="13574" max="13574" width="18.7109375" style="2" customWidth="1"/>
    <col min="13575" max="13575" width="22.28515625" style="2" customWidth="1"/>
    <col min="13576" max="13576" width="19" style="2" customWidth="1"/>
    <col min="13577" max="13577" width="18.5703125" style="2" customWidth="1"/>
    <col min="13578" max="13578" width="15.42578125" style="2" customWidth="1"/>
    <col min="13579" max="13823" width="9" style="2"/>
    <col min="13824" max="13824" width="6.140625" style="2" customWidth="1"/>
    <col min="13825" max="13825" width="44.28515625" style="2" customWidth="1"/>
    <col min="13826" max="13826" width="21.140625" style="2" customWidth="1"/>
    <col min="13827" max="13827" width="17" style="2" customWidth="1"/>
    <col min="13828" max="13828" width="25.85546875" style="2" customWidth="1"/>
    <col min="13829" max="13829" width="21.140625" style="2" customWidth="1"/>
    <col min="13830" max="13830" width="18.7109375" style="2" customWidth="1"/>
    <col min="13831" max="13831" width="22.28515625" style="2" customWidth="1"/>
    <col min="13832" max="13832" width="19" style="2" customWidth="1"/>
    <col min="13833" max="13833" width="18.5703125" style="2" customWidth="1"/>
    <col min="13834" max="13834" width="15.42578125" style="2" customWidth="1"/>
    <col min="13835" max="14079" width="9" style="2"/>
    <col min="14080" max="14080" width="6.140625" style="2" customWidth="1"/>
    <col min="14081" max="14081" width="44.28515625" style="2" customWidth="1"/>
    <col min="14082" max="14082" width="21.140625" style="2" customWidth="1"/>
    <col min="14083" max="14083" width="17" style="2" customWidth="1"/>
    <col min="14084" max="14084" width="25.85546875" style="2" customWidth="1"/>
    <col min="14085" max="14085" width="21.140625" style="2" customWidth="1"/>
    <col min="14086" max="14086" width="18.7109375" style="2" customWidth="1"/>
    <col min="14087" max="14087" width="22.28515625" style="2" customWidth="1"/>
    <col min="14088" max="14088" width="19" style="2" customWidth="1"/>
    <col min="14089" max="14089" width="18.5703125" style="2" customWidth="1"/>
    <col min="14090" max="14090" width="15.42578125" style="2" customWidth="1"/>
    <col min="14091" max="14335" width="9" style="2"/>
    <col min="14336" max="14336" width="6.140625" style="2" customWidth="1"/>
    <col min="14337" max="14337" width="44.28515625" style="2" customWidth="1"/>
    <col min="14338" max="14338" width="21.140625" style="2" customWidth="1"/>
    <col min="14339" max="14339" width="17" style="2" customWidth="1"/>
    <col min="14340" max="14340" width="25.85546875" style="2" customWidth="1"/>
    <col min="14341" max="14341" width="21.140625" style="2" customWidth="1"/>
    <col min="14342" max="14342" width="18.7109375" style="2" customWidth="1"/>
    <col min="14343" max="14343" width="22.28515625" style="2" customWidth="1"/>
    <col min="14344" max="14344" width="19" style="2" customWidth="1"/>
    <col min="14345" max="14345" width="18.5703125" style="2" customWidth="1"/>
    <col min="14346" max="14346" width="15.42578125" style="2" customWidth="1"/>
    <col min="14347" max="14591" width="9" style="2"/>
    <col min="14592" max="14592" width="6.140625" style="2" customWidth="1"/>
    <col min="14593" max="14593" width="44.28515625" style="2" customWidth="1"/>
    <col min="14594" max="14594" width="21.140625" style="2" customWidth="1"/>
    <col min="14595" max="14595" width="17" style="2" customWidth="1"/>
    <col min="14596" max="14596" width="25.85546875" style="2" customWidth="1"/>
    <col min="14597" max="14597" width="21.140625" style="2" customWidth="1"/>
    <col min="14598" max="14598" width="18.7109375" style="2" customWidth="1"/>
    <col min="14599" max="14599" width="22.28515625" style="2" customWidth="1"/>
    <col min="14600" max="14600" width="19" style="2" customWidth="1"/>
    <col min="14601" max="14601" width="18.5703125" style="2" customWidth="1"/>
    <col min="14602" max="14602" width="15.42578125" style="2" customWidth="1"/>
    <col min="14603" max="14847" width="9" style="2"/>
    <col min="14848" max="14848" width="6.140625" style="2" customWidth="1"/>
    <col min="14849" max="14849" width="44.28515625" style="2" customWidth="1"/>
    <col min="14850" max="14850" width="21.140625" style="2" customWidth="1"/>
    <col min="14851" max="14851" width="17" style="2" customWidth="1"/>
    <col min="14852" max="14852" width="25.85546875" style="2" customWidth="1"/>
    <col min="14853" max="14853" width="21.140625" style="2" customWidth="1"/>
    <col min="14854" max="14854" width="18.7109375" style="2" customWidth="1"/>
    <col min="14855" max="14855" width="22.28515625" style="2" customWidth="1"/>
    <col min="14856" max="14856" width="19" style="2" customWidth="1"/>
    <col min="14857" max="14857" width="18.5703125" style="2" customWidth="1"/>
    <col min="14858" max="14858" width="15.42578125" style="2" customWidth="1"/>
    <col min="14859" max="15103" width="9" style="2"/>
    <col min="15104" max="15104" width="6.140625" style="2" customWidth="1"/>
    <col min="15105" max="15105" width="44.28515625" style="2" customWidth="1"/>
    <col min="15106" max="15106" width="21.140625" style="2" customWidth="1"/>
    <col min="15107" max="15107" width="17" style="2" customWidth="1"/>
    <col min="15108" max="15108" width="25.85546875" style="2" customWidth="1"/>
    <col min="15109" max="15109" width="21.140625" style="2" customWidth="1"/>
    <col min="15110" max="15110" width="18.7109375" style="2" customWidth="1"/>
    <col min="15111" max="15111" width="22.28515625" style="2" customWidth="1"/>
    <col min="15112" max="15112" width="19" style="2" customWidth="1"/>
    <col min="15113" max="15113" width="18.5703125" style="2" customWidth="1"/>
    <col min="15114" max="15114" width="15.42578125" style="2" customWidth="1"/>
    <col min="15115" max="15359" width="9" style="2"/>
    <col min="15360" max="15360" width="6.140625" style="2" customWidth="1"/>
    <col min="15361" max="15361" width="44.28515625" style="2" customWidth="1"/>
    <col min="15362" max="15362" width="21.140625" style="2" customWidth="1"/>
    <col min="15363" max="15363" width="17" style="2" customWidth="1"/>
    <col min="15364" max="15364" width="25.85546875" style="2" customWidth="1"/>
    <col min="15365" max="15365" width="21.140625" style="2" customWidth="1"/>
    <col min="15366" max="15366" width="18.7109375" style="2" customWidth="1"/>
    <col min="15367" max="15367" width="22.28515625" style="2" customWidth="1"/>
    <col min="15368" max="15368" width="19" style="2" customWidth="1"/>
    <col min="15369" max="15369" width="18.5703125" style="2" customWidth="1"/>
    <col min="15370" max="15370" width="15.42578125" style="2" customWidth="1"/>
    <col min="15371" max="15615" width="9" style="2"/>
    <col min="15616" max="15616" width="6.140625" style="2" customWidth="1"/>
    <col min="15617" max="15617" width="44.28515625" style="2" customWidth="1"/>
    <col min="15618" max="15618" width="21.140625" style="2" customWidth="1"/>
    <col min="15619" max="15619" width="17" style="2" customWidth="1"/>
    <col min="15620" max="15620" width="25.85546875" style="2" customWidth="1"/>
    <col min="15621" max="15621" width="21.140625" style="2" customWidth="1"/>
    <col min="15622" max="15622" width="18.7109375" style="2" customWidth="1"/>
    <col min="15623" max="15623" width="22.28515625" style="2" customWidth="1"/>
    <col min="15624" max="15624" width="19" style="2" customWidth="1"/>
    <col min="15625" max="15625" width="18.5703125" style="2" customWidth="1"/>
    <col min="15626" max="15626" width="15.42578125" style="2" customWidth="1"/>
    <col min="15627" max="15871" width="9" style="2"/>
    <col min="15872" max="15872" width="6.140625" style="2" customWidth="1"/>
    <col min="15873" max="15873" width="44.28515625" style="2" customWidth="1"/>
    <col min="15874" max="15874" width="21.140625" style="2" customWidth="1"/>
    <col min="15875" max="15875" width="17" style="2" customWidth="1"/>
    <col min="15876" max="15876" width="25.85546875" style="2" customWidth="1"/>
    <col min="15877" max="15877" width="21.140625" style="2" customWidth="1"/>
    <col min="15878" max="15878" width="18.7109375" style="2" customWidth="1"/>
    <col min="15879" max="15879" width="22.28515625" style="2" customWidth="1"/>
    <col min="15880" max="15880" width="19" style="2" customWidth="1"/>
    <col min="15881" max="15881" width="18.5703125" style="2" customWidth="1"/>
    <col min="15882" max="15882" width="15.42578125" style="2" customWidth="1"/>
    <col min="15883" max="16127" width="9" style="2"/>
    <col min="16128" max="16128" width="6.140625" style="2" customWidth="1"/>
    <col min="16129" max="16129" width="44.28515625" style="2" customWidth="1"/>
    <col min="16130" max="16130" width="21.140625" style="2" customWidth="1"/>
    <col min="16131" max="16131" width="17" style="2" customWidth="1"/>
    <col min="16132" max="16132" width="25.85546875" style="2" customWidth="1"/>
    <col min="16133" max="16133" width="21.140625" style="2" customWidth="1"/>
    <col min="16134" max="16134" width="18.7109375" style="2" customWidth="1"/>
    <col min="16135" max="16135" width="22.28515625" style="2" customWidth="1"/>
    <col min="16136" max="16136" width="19" style="2" customWidth="1"/>
    <col min="16137" max="16137" width="18.5703125" style="2" customWidth="1"/>
    <col min="16138" max="16138" width="15.42578125" style="2" customWidth="1"/>
    <col min="16139" max="16384" width="9" style="2"/>
  </cols>
  <sheetData>
    <row r="1" spans="1:10" x14ac:dyDescent="0.55000000000000004">
      <c r="I1" s="74"/>
      <c r="J1" s="74"/>
    </row>
    <row r="2" spans="1:10" x14ac:dyDescent="0.55000000000000004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55000000000000004">
      <c r="A3" s="75" t="s">
        <v>48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55000000000000004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55000000000000004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3" customFormat="1" ht="29.25" customHeight="1" x14ac:dyDescent="0.55000000000000004">
      <c r="A6" s="76" t="s">
        <v>4</v>
      </c>
      <c r="B6" s="76" t="s">
        <v>5</v>
      </c>
      <c r="C6" s="76" t="s">
        <v>36</v>
      </c>
      <c r="D6" s="87" t="s">
        <v>6</v>
      </c>
      <c r="E6" s="88"/>
      <c r="F6" s="88"/>
      <c r="G6" s="88"/>
      <c r="H6" s="88"/>
      <c r="I6" s="88"/>
      <c r="J6" s="89"/>
    </row>
    <row r="7" spans="1:10" s="3" customFormat="1" ht="44.25" customHeight="1" x14ac:dyDescent="0.55000000000000004">
      <c r="A7" s="76"/>
      <c r="B7" s="76"/>
      <c r="C7" s="76"/>
      <c r="D7" s="72" t="s">
        <v>7</v>
      </c>
      <c r="E7" s="72" t="s">
        <v>8</v>
      </c>
      <c r="F7" s="72" t="s">
        <v>9</v>
      </c>
      <c r="G7" s="72" t="s">
        <v>10</v>
      </c>
      <c r="H7" s="72" t="s">
        <v>11</v>
      </c>
      <c r="I7" s="72" t="s">
        <v>12</v>
      </c>
      <c r="J7" s="72" t="s">
        <v>13</v>
      </c>
    </row>
    <row r="8" spans="1:10" s="6" customFormat="1" ht="29.25" customHeight="1" x14ac:dyDescent="0.4">
      <c r="A8" s="76"/>
      <c r="B8" s="76"/>
      <c r="C8" s="5" t="s">
        <v>35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</row>
    <row r="9" spans="1:10" x14ac:dyDescent="0.55000000000000004">
      <c r="A9" s="7">
        <v>1</v>
      </c>
      <c r="B9" s="8" t="s">
        <v>22</v>
      </c>
      <c r="C9" s="65">
        <f t="shared" ref="C9:C21" si="0">(SUM(D9:J9))</f>
        <v>343261</v>
      </c>
      <c r="D9" s="65">
        <f>SUM(หนองคาย!D9+โพนพิสัย!D9+ศรีเชียงใหม่!D9+สังคม!D9+ท่าบ่อ!D9+สระใคร!D9+โพธิ์ตาก!D9+เฝ้าไร่!D9+รัตนวาปี!D9)</f>
        <v>343261</v>
      </c>
      <c r="E9" s="65">
        <f>SUM(หนองคาย!E9+โพนพิสัย!E9+ศรีเชียงใหม่!E9+สังคม!E9+ท่าบ่อ!E9+สระใคร!E9+โพธิ์ตาก!E9+เฝ้าไร่!E9+รัตนวาปี!E9)</f>
        <v>0</v>
      </c>
      <c r="F9" s="65">
        <f>SUM(หนองคาย!F9+โพนพิสัย!F9+ศรีเชียงใหม่!F9+สังคม!F9+ท่าบ่อ!F9+สระใคร!F9+โพธิ์ตาก!F9+เฝ้าไร่!F9+รัตนวาปี!F9)</f>
        <v>0</v>
      </c>
      <c r="G9" s="65">
        <f>SUM(หนองคาย!G9+โพนพิสัย!G9+ศรีเชียงใหม่!G9+สังคม!G9+ท่าบ่อ!G9+สระใคร!G9+โพธิ์ตาก!G9+เฝ้าไร่!G9+รัตนวาปี!G9)</f>
        <v>0</v>
      </c>
      <c r="H9" s="65">
        <f>SUM(หนองคาย!H9+โพนพิสัย!H9+ศรีเชียงใหม่!H9+สังคม!H9+ท่าบ่อ!H9+สระใคร!H9+โพธิ์ตาก!H9+เฝ้าไร่!H9+รัตนวาปี!H9)</f>
        <v>0</v>
      </c>
      <c r="I9" s="65">
        <f>SUM(หนองคาย!I9+โพนพิสัย!I9+ศรีเชียงใหม่!I9+สังคม!I9+ท่าบ่อ!I9+สระใคร!I9+โพธิ์ตาก!I9+เฝ้าไร่!I9+รัตนวาปี!I9)</f>
        <v>0</v>
      </c>
      <c r="J9" s="65">
        <f>SUM(หนองคาย!J9+โพนพิสัย!J9+ศรีเชียงใหม่!J9+สังคม!J9+ท่าบ่อ!J9+สระใคร!J9+โพธิ์ตาก!J9+เฝ้าไร่!J9+รัตนวาปี!J9)</f>
        <v>0</v>
      </c>
    </row>
    <row r="10" spans="1:10" x14ac:dyDescent="0.55000000000000004">
      <c r="A10" s="7">
        <v>2</v>
      </c>
      <c r="B10" s="8" t="s">
        <v>23</v>
      </c>
      <c r="C10" s="65">
        <f t="shared" si="0"/>
        <v>48869567.352000006</v>
      </c>
      <c r="D10" s="65">
        <f>SUM(หนองคาย!D10+โพนพิสัย!D10+ศรีเชียงใหม่!D10+สังคม!D10+ท่าบ่อ!D10+สระใคร!D10+โพธิ์ตาก!D10+เฝ้าไร่!D10+รัตนวาปี!D10)</f>
        <v>45176954.622000001</v>
      </c>
      <c r="E10" s="65">
        <f>SUM(หนองคาย!E10+โพนพิสัย!E10+ศรีเชียงใหม่!E10+สังคม!E10+ท่าบ่อ!E10+สระใคร!E10+โพธิ์ตาก!E10+เฝ้าไร่!E10+รัตนวาปี!E10)</f>
        <v>2307117.9500000002</v>
      </c>
      <c r="F10" s="65">
        <f>SUM(หนองคาย!F10+โพนพิสัย!F10+ศรีเชียงใหม่!F10+สังคม!F10+ท่าบ่อ!F10+สระใคร!F10+โพธิ์ตาก!F10+เฝ้าไร่!F10+รัตนวาปี!F10)</f>
        <v>597839</v>
      </c>
      <c r="G10" s="65">
        <f>SUM(หนองคาย!G10+โพนพิสัย!G10+ศรีเชียงใหม่!G10+สังคม!G10+ท่าบ่อ!G10+สระใคร!G10+โพธิ์ตาก!G10+เฝ้าไร่!G10+รัตนวาปี!G10)</f>
        <v>313945.78000000003</v>
      </c>
      <c r="H10" s="65">
        <f>SUM(หนองคาย!H10+โพนพิสัย!H10+ศรีเชียงใหม่!H10+สังคม!H10+ท่าบ่อ!H10+สระใคร!H10+โพธิ์ตาก!H10+เฝ้าไร่!H10+รัตนวาปี!H10)</f>
        <v>473710</v>
      </c>
      <c r="I10" s="65">
        <f>SUM(หนองคาย!I10+โพนพิสัย!I10+ศรีเชียงใหม่!I10+สังคม!I10+ท่าบ่อ!I10+สระใคร!I10+โพธิ์ตาก!I10+เฝ้าไร่!I10+รัตนวาปี!I10)</f>
        <v>0</v>
      </c>
      <c r="J10" s="65">
        <f>SUM(หนองคาย!J10+โพนพิสัย!J10+ศรีเชียงใหม่!J10+สังคม!J10+ท่าบ่อ!J10+สระใคร!J10+โพธิ์ตาก!J10+เฝ้าไร่!J10+รัตนวาปี!J10)</f>
        <v>0</v>
      </c>
    </row>
    <row r="11" spans="1:10" x14ac:dyDescent="0.55000000000000004">
      <c r="A11" s="7">
        <v>3</v>
      </c>
      <c r="B11" s="66" t="s">
        <v>24</v>
      </c>
      <c r="C11" s="65">
        <f t="shared" si="0"/>
        <v>10034791.58</v>
      </c>
      <c r="D11" s="65">
        <f>SUM(หนองคาย!D11+โพนพิสัย!D11+ศรีเชียงใหม่!D11+สังคม!D11+ท่าบ่อ!D11+สระใคร!D11+โพธิ์ตาก!D11+เฝ้าไร่!D11+รัตนวาปี!D11)</f>
        <v>8062075.7299999995</v>
      </c>
      <c r="E11" s="65">
        <f>SUM(หนองคาย!E11+โพนพิสัย!E11+ศรีเชียงใหม่!E11+สังคม!E11+ท่าบ่อ!E11+สระใคร!E11+โพธิ์ตาก!E11+เฝ้าไร่!E11+รัตนวาปี!E11)</f>
        <v>1200143.6000000001</v>
      </c>
      <c r="F11" s="65">
        <f>SUM(หนองคาย!F11+โพนพิสัย!F11+ศรีเชียงใหม่!F11+สังคม!F11+ท่าบ่อ!F11+สระใคร!F11+โพธิ์ตาก!F11+เฝ้าไร่!F11+รัตนวาปี!F11)</f>
        <v>109414.2</v>
      </c>
      <c r="G11" s="65">
        <f>SUM(หนองคาย!G11+โพนพิสัย!G11+ศรีเชียงใหม่!G11+สังคม!G11+ท่าบ่อ!G11+สระใคร!G11+โพธิ์ตาก!G11+เฝ้าไร่!G11+รัตนวาปี!G11)</f>
        <v>444992.05</v>
      </c>
      <c r="H11" s="65">
        <f>SUM(หนองคาย!H11+โพนพิสัย!H11+ศรีเชียงใหม่!H11+สังคม!H11+ท่าบ่อ!H11+สระใคร!H11+โพธิ์ตาก!H11+เฝ้าไร่!H11+รัตนวาปี!H11)</f>
        <v>0</v>
      </c>
      <c r="I11" s="65">
        <f>SUM(หนองคาย!I11+โพนพิสัย!I11+ศรีเชียงใหม่!I11+สังคม!I11+ท่าบ่อ!I11+สระใคร!I11+โพธิ์ตาก!I11+เฝ้าไร่!I11+รัตนวาปี!I11)</f>
        <v>218166</v>
      </c>
      <c r="J11" s="65">
        <f>SUM(หนองคาย!J11+โพนพิสัย!J11+ศรีเชียงใหม่!J11+สังคม!J11+ท่าบ่อ!J11+สระใคร!J11+โพธิ์ตาก!J11+เฝ้าไร่!J11+รัตนวาปี!J11)</f>
        <v>0</v>
      </c>
    </row>
    <row r="12" spans="1:10" x14ac:dyDescent="0.55000000000000004">
      <c r="A12" s="7">
        <v>4</v>
      </c>
      <c r="B12" s="8" t="s">
        <v>25</v>
      </c>
      <c r="C12" s="65">
        <f t="shared" si="0"/>
        <v>2991728.99</v>
      </c>
      <c r="D12" s="65">
        <f>SUM(หนองคาย!D12+โพนพิสัย!D12+ศรีเชียงใหม่!D12+สังคม!D12+ท่าบ่อ!D12+สระใคร!D12+โพธิ์ตาก!D12+เฝ้าไร่!D12+รัตนวาปี!D12)</f>
        <v>1576188.24</v>
      </c>
      <c r="E12" s="65">
        <f>SUM(หนองคาย!E12+โพนพิสัย!E12+ศรีเชียงใหม่!E12+สังคม!E12+ท่าบ่อ!E12+สระใคร!E12+โพธิ์ตาก!E12+เฝ้าไร่!E12+รัตนวาปี!E12)</f>
        <v>134121.83000000002</v>
      </c>
      <c r="F12" s="65">
        <f>SUM(หนองคาย!F12+โพนพิสัย!F12+ศรีเชียงใหม่!F12+สังคม!F12+ท่าบ่อ!F12+สระใคร!F12+โพธิ์ตาก!F12+เฝ้าไร่!F12+รัตนวาปี!F12)</f>
        <v>669241.55000000005</v>
      </c>
      <c r="G12" s="65">
        <f>SUM(หนองคาย!G12+โพนพิสัย!G12+ศรีเชียงใหม่!G12+สังคม!G12+ท่าบ่อ!G12+สระใคร!G12+โพธิ์ตาก!G12+เฝ้าไร่!G12+รัตนวาปี!G12)</f>
        <v>498918.37</v>
      </c>
      <c r="H12" s="65">
        <f>SUM(หนองคาย!H12+โพนพิสัย!H12+ศรีเชียงใหม่!H12+สังคม!H12+ท่าบ่อ!H12+สระใคร!H12+โพธิ์ตาก!H12+เฝ้าไร่!H12+รัตนวาปี!H12)</f>
        <v>113259</v>
      </c>
      <c r="I12" s="65">
        <f>SUM(หนองคาย!I12+โพนพิสัย!I12+ศรีเชียงใหม่!I12+สังคม!I12+ท่าบ่อ!I12+สระใคร!I12+โพธิ์ตาก!I12+เฝ้าไร่!I12+รัตนวาปี!I12)</f>
        <v>0</v>
      </c>
      <c r="J12" s="65">
        <f>SUM(หนองคาย!J12+โพนพิสัย!J12+ศรีเชียงใหม่!J12+สังคม!J12+ท่าบ่อ!J12+สระใคร!J12+โพธิ์ตาก!J12+เฝ้าไร่!J12+รัตนวาปี!J12)</f>
        <v>0</v>
      </c>
    </row>
    <row r="13" spans="1:10" x14ac:dyDescent="0.55000000000000004">
      <c r="A13" s="7">
        <v>5</v>
      </c>
      <c r="B13" s="8" t="s">
        <v>26</v>
      </c>
      <c r="C13" s="65">
        <f t="shared" si="0"/>
        <v>1201807.0900000001</v>
      </c>
      <c r="D13" s="65">
        <f>SUM(หนองคาย!D13+โพนพิสัย!D13+ศรีเชียงใหม่!D13+สังคม!D13+ท่าบ่อ!D13+สระใคร!D13+โพธิ์ตาก!D13+เฝ้าไร่!D13+รัตนวาปี!D13)</f>
        <v>1126012.47</v>
      </c>
      <c r="E13" s="65">
        <f>SUM(หนองคาย!E13+โพนพิสัย!E13+ศรีเชียงใหม่!E13+สังคม!E13+ท่าบ่อ!E13+สระใคร!E13+โพธิ์ตาก!E13+เฝ้าไร่!E13+รัตนวาปี!E13)</f>
        <v>36950.300000000003</v>
      </c>
      <c r="F13" s="65">
        <f>SUM(หนองคาย!F13+โพนพิสัย!F13+ศรีเชียงใหม่!F13+สังคม!F13+ท่าบ่อ!F13+สระใคร!F13+โพธิ์ตาก!F13+เฝ้าไร่!F13+รัตนวาปี!F13)</f>
        <v>0</v>
      </c>
      <c r="G13" s="65">
        <f>SUM(หนองคาย!G13+โพนพิสัย!G13+ศรีเชียงใหม่!G13+สังคม!G13+ท่าบ่อ!G13+สระใคร!G13+โพธิ์ตาก!G13+เฝ้าไร่!G13+รัตนวาปี!G13)</f>
        <v>38844.32</v>
      </c>
      <c r="H13" s="65">
        <f>SUM(หนองคาย!H13+โพนพิสัย!H13+ศรีเชียงใหม่!H13+สังคม!H13+ท่าบ่อ!H13+สระใคร!H13+โพธิ์ตาก!H13+เฝ้าไร่!H13+รัตนวาปี!H13)</f>
        <v>0</v>
      </c>
      <c r="I13" s="65">
        <f>SUM(หนองคาย!I13+โพนพิสัย!I13+ศรีเชียงใหม่!I13+สังคม!I13+ท่าบ่อ!I13+สระใคร!I13+โพธิ์ตาก!I13+เฝ้าไร่!I13+รัตนวาปี!I13)</f>
        <v>0</v>
      </c>
      <c r="J13" s="65">
        <f>SUM(หนองคาย!J13+โพนพิสัย!J13+ศรีเชียงใหม่!J13+สังคม!J13+ท่าบ่อ!J13+สระใคร!J13+โพธิ์ตาก!J13+เฝ้าไร่!J13+รัตนวาปี!J13)</f>
        <v>0</v>
      </c>
    </row>
    <row r="14" spans="1:10" x14ac:dyDescent="0.55000000000000004">
      <c r="A14" s="7">
        <v>6</v>
      </c>
      <c r="B14" s="8" t="s">
        <v>27</v>
      </c>
      <c r="C14" s="65">
        <f t="shared" si="0"/>
        <v>13160370.510000002</v>
      </c>
      <c r="D14" s="65">
        <f>SUM(หนองคาย!D14+โพนพิสัย!D14+ศรีเชียงใหม่!D14+สังคม!D14+ท่าบ่อ!D14+สระใคร!D14+โพธิ์ตาก!D14+เฝ้าไร่!D14+รัตนวาปี!D14)</f>
        <v>11646844.010000002</v>
      </c>
      <c r="E14" s="65">
        <f>SUM(หนองคาย!E14+โพนพิสัย!E14+ศรีเชียงใหม่!E14+สังคม!E14+ท่าบ่อ!E14+สระใคร!E14+โพธิ์ตาก!E14+เฝ้าไร่!E14+รัตนวาปี!E14)</f>
        <v>770848.25</v>
      </c>
      <c r="F14" s="65">
        <f>SUM(หนองคาย!F14+โพนพิสัย!F14+ศรีเชียงใหม่!F14+สังคม!F14+ท่าบ่อ!F14+สระใคร!F14+โพธิ์ตาก!F14+เฝ้าไร่!F14+รัตนวาปี!F14)</f>
        <v>668669.25</v>
      </c>
      <c r="G14" s="65">
        <f>SUM(หนองคาย!G14+โพนพิสัย!G14+ศรีเชียงใหม่!G14+สังคม!G14+ท่าบ่อ!G14+สระใคร!G14+โพธิ์ตาก!G14+เฝ้าไร่!G14+รัตนวาปี!G14)</f>
        <v>74009</v>
      </c>
      <c r="H14" s="65">
        <f>SUM(หนองคาย!H14+โพนพิสัย!H14+ศรีเชียงใหม่!H14+สังคม!H14+ท่าบ่อ!H14+สระใคร!H14+โพธิ์ตาก!H14+เฝ้าไร่!H14+รัตนวาปี!H14)</f>
        <v>0</v>
      </c>
      <c r="I14" s="65">
        <f>SUM(หนองคาย!I14+โพนพิสัย!I14+ศรีเชียงใหม่!I14+สังคม!I14+ท่าบ่อ!I14+สระใคร!I14+โพธิ์ตาก!I14+เฝ้าไร่!I14+รัตนวาปี!I14)</f>
        <v>0</v>
      </c>
      <c r="J14" s="65">
        <f>SUM(หนองคาย!J14+โพนพิสัย!J14+ศรีเชียงใหม่!J14+สังคม!J14+ท่าบ่อ!J14+สระใคร!J14+โพธิ์ตาก!J14+เฝ้าไร่!J14+รัตนวาปี!J14)</f>
        <v>0</v>
      </c>
    </row>
    <row r="15" spans="1:10" x14ac:dyDescent="0.55000000000000004">
      <c r="A15" s="7">
        <v>7</v>
      </c>
      <c r="B15" s="8" t="s">
        <v>28</v>
      </c>
      <c r="C15" s="65">
        <f t="shared" si="0"/>
        <v>575842.05000000005</v>
      </c>
      <c r="D15" s="65">
        <f>SUM(หนองคาย!D15+โพนพิสัย!D15+ศรีเชียงใหม่!D15+สังคม!D15+ท่าบ่อ!D15+สระใคร!D15+โพธิ์ตาก!D15+เฝ้าไร่!D15+รัตนวาปี!D15)</f>
        <v>537443.55000000005</v>
      </c>
      <c r="E15" s="65">
        <f>SUM(หนองคาย!E15+โพนพิสัย!E15+ศรีเชียงใหม่!E15+สังคม!E15+ท่าบ่อ!E15+สระใคร!E15+โพธิ์ตาก!E15+เฝ้าไร่!E15+รัตนวาปี!E15)</f>
        <v>38398.5</v>
      </c>
      <c r="F15" s="65">
        <f>SUM(หนองคาย!F15+โพนพิสัย!F15+ศรีเชียงใหม่!F15+สังคม!F15+ท่าบ่อ!F15+สระใคร!F15+โพธิ์ตาก!F15+เฝ้าไร่!F15+รัตนวาปี!F15)</f>
        <v>0</v>
      </c>
      <c r="G15" s="65">
        <f>SUM(หนองคาย!G15+โพนพิสัย!G15+ศรีเชียงใหม่!G15+สังคม!G15+ท่าบ่อ!G15+สระใคร!G15+โพธิ์ตาก!G15+เฝ้าไร่!G15+รัตนวาปี!G15)</f>
        <v>0</v>
      </c>
      <c r="H15" s="65">
        <f>SUM(หนองคาย!H15+โพนพิสัย!H15+ศรีเชียงใหม่!H15+สังคม!H15+ท่าบ่อ!H15+สระใคร!H15+โพธิ์ตาก!H15+เฝ้าไร่!H15+รัตนวาปี!H15)</f>
        <v>0</v>
      </c>
      <c r="I15" s="65">
        <f>SUM(หนองคาย!I15+โพนพิสัย!I15+ศรีเชียงใหม่!I15+สังคม!I15+ท่าบ่อ!I15+สระใคร!I15+โพธิ์ตาก!I15+เฝ้าไร่!I15+รัตนวาปี!I15)</f>
        <v>0</v>
      </c>
      <c r="J15" s="65">
        <f>SUM(หนองคาย!J15+โพนพิสัย!J15+ศรีเชียงใหม่!J15+สังคม!J15+ท่าบ่อ!J15+สระใคร!J15+โพธิ์ตาก!J15+เฝ้าไร่!J15+รัตนวาปี!J15)</f>
        <v>0</v>
      </c>
    </row>
    <row r="16" spans="1:10" x14ac:dyDescent="0.55000000000000004">
      <c r="A16" s="7">
        <v>8</v>
      </c>
      <c r="B16" s="8" t="s">
        <v>29</v>
      </c>
      <c r="C16" s="65">
        <f t="shared" si="0"/>
        <v>583484</v>
      </c>
      <c r="D16" s="65">
        <f>SUM(หนองคาย!D16+โพนพิสัย!D16+ศรีเชียงใหม่!D16+สังคม!D16+ท่าบ่อ!D16+สระใคร!D16+โพธิ์ตาก!D16+เฝ้าไร่!D16+รัตนวาปี!D16)</f>
        <v>308303.5</v>
      </c>
      <c r="E16" s="65">
        <f>SUM(หนองคาย!E16+โพนพิสัย!E16+ศรีเชียงใหม่!E16+สังคม!E16+ท่าบ่อ!E16+สระใคร!E16+โพธิ์ตาก!E16+เฝ้าไร่!E16+รัตนวาปี!E16)</f>
        <v>113183.5</v>
      </c>
      <c r="F16" s="65">
        <f>SUM(หนองคาย!F16+โพนพิสัย!F16+ศรีเชียงใหม่!F16+สังคม!F16+ท่าบ่อ!F16+สระใคร!F16+โพธิ์ตาก!F16+เฝ้าไร่!F16+รัตนวาปี!F16)</f>
        <v>100518</v>
      </c>
      <c r="G16" s="65">
        <f>SUM(หนองคาย!G16+โพนพิสัย!G16+ศรีเชียงใหม่!G16+สังคม!G16+ท่าบ่อ!G16+สระใคร!G16+โพธิ์ตาก!G16+เฝ้าไร่!G16+รัตนวาปี!G16)</f>
        <v>61479</v>
      </c>
      <c r="H16" s="65">
        <f>SUM(หนองคาย!H16+โพนพิสัย!H16+ศรีเชียงใหม่!H16+สังคม!H16+ท่าบ่อ!H16+สระใคร!H16+โพธิ์ตาก!H16+เฝ้าไร่!H16+รัตนวาปี!H16)</f>
        <v>0</v>
      </c>
      <c r="I16" s="65">
        <f>SUM(หนองคาย!I16+โพนพิสัย!I16+ศรีเชียงใหม่!I16+สังคม!I16+ท่าบ่อ!I16+สระใคร!I16+โพธิ์ตาก!I16+เฝ้าไร่!I16+รัตนวาปี!I16)</f>
        <v>0</v>
      </c>
      <c r="J16" s="65">
        <f>SUM(หนองคาย!J16+โพนพิสัย!J16+ศรีเชียงใหม่!J16+สังคม!J16+ท่าบ่อ!J16+สระใคร!J16+โพธิ์ตาก!J16+เฝ้าไร่!J16+รัตนวาปี!J16)</f>
        <v>0</v>
      </c>
    </row>
    <row r="17" spans="1:10" x14ac:dyDescent="0.55000000000000004">
      <c r="A17" s="7">
        <v>9</v>
      </c>
      <c r="B17" s="8" t="s">
        <v>30</v>
      </c>
      <c r="C17" s="65">
        <f t="shared" si="0"/>
        <v>2431156.0099999998</v>
      </c>
      <c r="D17" s="65">
        <f>SUM(หนองคาย!D17+โพนพิสัย!D17+ศรีเชียงใหม่!D17+สังคม!D17+ท่าบ่อ!D17+สระใคร!D17+โพธิ์ตาก!D17+เฝ้าไร่!D17+รัตนวาปี!D17)</f>
        <v>677817.85</v>
      </c>
      <c r="E17" s="65">
        <f>SUM(หนองคาย!E17+โพนพิสัย!E17+ศรีเชียงใหม่!E17+สังคม!E17+ท่าบ่อ!E17+สระใคร!E17+โพธิ์ตาก!E17+เฝ้าไร่!E17+รัตนวาปี!E17)</f>
        <v>1644875.86</v>
      </c>
      <c r="F17" s="65">
        <f>SUM(หนองคาย!F17+โพนพิสัย!F17+ศรีเชียงใหม่!F17+สังคม!F17+ท่าบ่อ!F17+สระใคร!F17+โพธิ์ตาก!F17+เฝ้าไร่!F17+รัตนวาปี!F17)</f>
        <v>34552.800000000003</v>
      </c>
      <c r="G17" s="65">
        <f>SUM(หนองคาย!G17+โพนพิสัย!G17+ศรีเชียงใหม่!G17+สังคม!G17+ท่าบ่อ!G17+สระใคร!G17+โพธิ์ตาก!G17+เฝ้าไร่!G17+รัตนวาปี!G17)</f>
        <v>56687.5</v>
      </c>
      <c r="H17" s="65">
        <f>SUM(หนองคาย!H17+โพนพิสัย!H17+ศรีเชียงใหม่!H17+สังคม!H17+ท่าบ่อ!H17+สระใคร!H17+โพธิ์ตาก!H17+เฝ้าไร่!H17+รัตนวาปี!H17)</f>
        <v>17222</v>
      </c>
      <c r="I17" s="65">
        <f>SUM(หนองคาย!I17+โพนพิสัย!I17+ศรีเชียงใหม่!I17+สังคม!I17+ท่าบ่อ!I17+สระใคร!I17+โพธิ์ตาก!I17+เฝ้าไร่!I17+รัตนวาปี!I17)</f>
        <v>0</v>
      </c>
      <c r="J17" s="65">
        <f>SUM(หนองคาย!J17+โพนพิสัย!J17+ศรีเชียงใหม่!J17+สังคม!J17+ท่าบ่อ!J17+สระใคร!J17+โพธิ์ตาก!J17+เฝ้าไร่!J17+รัตนวาปี!J17)</f>
        <v>0</v>
      </c>
    </row>
    <row r="18" spans="1:10" x14ac:dyDescent="0.55000000000000004">
      <c r="A18" s="67">
        <v>10</v>
      </c>
      <c r="B18" s="10" t="s">
        <v>31</v>
      </c>
      <c r="C18" s="65">
        <f t="shared" si="0"/>
        <v>1948470</v>
      </c>
      <c r="D18" s="65">
        <f>SUM(หนองคาย!D18+โพนพิสัย!D18+ศรีเชียงใหม่!D18+สังคม!D18+ท่าบ่อ!D18+สระใคร!D18+โพธิ์ตาก!D18+เฝ้าไร่!D18+รัตนวาปี!D18)</f>
        <v>632870</v>
      </c>
      <c r="E18" s="65">
        <f>SUM(หนองคาย!E18+โพนพิสัย!E18+ศรีเชียงใหม่!E18+สังคม!E18+ท่าบ่อ!E18+สระใคร!E18+โพธิ์ตาก!E18+เฝ้าไร่!E18+รัตนวาปี!E18)</f>
        <v>173910</v>
      </c>
      <c r="F18" s="65">
        <f>SUM(หนองคาย!F18+โพนพิสัย!F18+ศรีเชียงใหม่!F18+สังคม!F18+ท่าบ่อ!F18+สระใคร!F18+โพธิ์ตาก!F18+เฝ้าไร่!F18+รัตนวาปี!F18)</f>
        <v>445130</v>
      </c>
      <c r="G18" s="65">
        <f>SUM(หนองคาย!G18+โพนพิสัย!G18+ศรีเชียงใหม่!G18+สังคม!G18+ท่าบ่อ!G18+สระใคร!G18+โพธิ์ตาก!G18+เฝ้าไร่!G18+รัตนวาปี!G18)</f>
        <v>446905</v>
      </c>
      <c r="H18" s="65">
        <f>SUM(หนองคาย!H18+โพนพิสัย!H18+ศรีเชียงใหม่!H18+สังคม!H18+ท่าบ่อ!H18+สระใคร!H18+โพธิ์ตาก!H18+เฝ้าไร่!H18+รัตนวาปี!H18)</f>
        <v>237675</v>
      </c>
      <c r="I18" s="65">
        <f>SUM(หนองคาย!I18+โพนพิสัย!I18+ศรีเชียงใหม่!I18+สังคม!I18+ท่าบ่อ!I18+สระใคร!I18+โพธิ์ตาก!I18+เฝ้าไร่!I18+รัตนวาปี!I18)</f>
        <v>0</v>
      </c>
      <c r="J18" s="65">
        <f>SUM(หนองคาย!J18+โพนพิสัย!J18+ศรีเชียงใหม่!J18+สังคม!J18+ท่าบ่อ!J18+สระใคร!J18+โพธิ์ตาก!J18+เฝ้าไร่!J18+รัตนวาปี!J18)</f>
        <v>11980</v>
      </c>
    </row>
    <row r="19" spans="1:10" x14ac:dyDescent="0.55000000000000004">
      <c r="A19" s="67">
        <v>11</v>
      </c>
      <c r="B19" s="10" t="s">
        <v>32</v>
      </c>
      <c r="C19" s="65">
        <f t="shared" si="0"/>
        <v>135374.5</v>
      </c>
      <c r="D19" s="65">
        <f>SUM(หนองคาย!D19+โพนพิสัย!D19+ศรีเชียงใหม่!D19+สังคม!D19+ท่าบ่อ!D19+สระใคร!D19+โพธิ์ตาก!D19+เฝ้าไร่!D19+รัตนวาปี!D19)</f>
        <v>109180</v>
      </c>
      <c r="E19" s="65">
        <f>SUM(หนองคาย!E19+โพนพิสัย!E19+ศรีเชียงใหม่!E19+สังคม!E19+ท่าบ่อ!E19+สระใคร!E19+โพธิ์ตาก!E19+เฝ้าไร่!E19+รัตนวาปี!E19)</f>
        <v>21942</v>
      </c>
      <c r="F19" s="65">
        <f>SUM(หนองคาย!F19+โพนพิสัย!F19+ศรีเชียงใหม่!F19+สังคม!F19+ท่าบ่อ!F19+สระใคร!F19+โพธิ์ตาก!F19+เฝ้าไร่!F19+รัตนวาปี!F19)</f>
        <v>4152.5</v>
      </c>
      <c r="G19" s="65">
        <f>SUM(หนองคาย!G19+โพนพิสัย!G19+ศรีเชียงใหม่!G19+สังคม!G19+ท่าบ่อ!G19+สระใคร!G19+โพธิ์ตาก!G19+เฝ้าไร่!G19+รัตนวาปี!G19)</f>
        <v>100</v>
      </c>
      <c r="H19" s="65">
        <f>SUM(หนองคาย!H19+โพนพิสัย!H19+ศรีเชียงใหม่!H19+สังคม!H19+ท่าบ่อ!H19+สระใคร!H19+โพธิ์ตาก!H19+เฝ้าไร่!H19+รัตนวาปี!H19)</f>
        <v>0</v>
      </c>
      <c r="I19" s="65">
        <f>SUM(หนองคาย!I19+โพนพิสัย!I19+ศรีเชียงใหม่!I19+สังคม!I19+ท่าบ่อ!I19+สระใคร!I19+โพธิ์ตาก!I19+เฝ้าไร่!I19+รัตนวาปี!I19)</f>
        <v>0</v>
      </c>
      <c r="J19" s="65">
        <f>SUM(หนองคาย!J19+โพนพิสัย!J19+ศรีเชียงใหม่!J19+สังคม!J19+ท่าบ่อ!J19+สระใคร!J19+โพธิ์ตาก!J19+เฝ้าไร่!J19+รัตนวาปี!J19)</f>
        <v>0</v>
      </c>
    </row>
    <row r="20" spans="1:10" x14ac:dyDescent="0.55000000000000004">
      <c r="A20" s="67">
        <v>12</v>
      </c>
      <c r="B20" s="25" t="s">
        <v>38</v>
      </c>
      <c r="C20" s="65">
        <f t="shared" si="0"/>
        <v>55593</v>
      </c>
      <c r="D20" s="68">
        <f>SUM(โพนพิสัย!D20+ศรีเชียงใหม่!D20+สังคม!D20+ท่าบ่อ!D20+สระใคร!D20+โพธิ์ตาก!D20+รัตนวาปี!D20)</f>
        <v>55243</v>
      </c>
      <c r="E20" s="68">
        <f>SUM(โพนพิสัย!E20+ศรีเชียงใหม่!E20+สังคม!E20+ท่าบ่อ!E20+สระใคร!E20+โพธิ์ตาก!E20+รัตนวาปี!E20)</f>
        <v>350</v>
      </c>
      <c r="F20" s="68">
        <f>SUM(โพนพิสัย!F20+ศรีเชียงใหม่!F20+สังคม!F20+ท่าบ่อ!F20+สระใคร!F20+โพธิ์ตาก!F20+รัตนวาปี!F20)</f>
        <v>0</v>
      </c>
      <c r="G20" s="68">
        <f>SUM(โพนพิสัย!G20+ศรีเชียงใหม่!G20+สังคม!G20+ท่าบ่อ!G20+สระใคร!G20+โพธิ์ตาก!G20+รัตนวาปี!G20)</f>
        <v>0</v>
      </c>
      <c r="H20" s="68">
        <f>SUM(โพนพิสัย!H20+ศรีเชียงใหม่!H20+สังคม!H20+ท่าบ่อ!H20+สระใคร!H20+โพธิ์ตาก!H20+รัตนวาปี!H20)</f>
        <v>0</v>
      </c>
      <c r="I20" s="68">
        <f>SUM(โพนพิสัย!I20+ศรีเชียงใหม่!I20+สังคม!I20+ท่าบ่อ!I20+สระใคร!I20+โพธิ์ตาก!I20+รัตนวาปี!I20)</f>
        <v>0</v>
      </c>
      <c r="J20" s="68">
        <f>SUM(โพนพิสัย!J20+ศรีเชียงใหม่!J20+สังคม!J20+ท่าบ่อ!J20+สระใคร!J20+โพธิ์ตาก!J20+รัตนวาปี!J20)</f>
        <v>0</v>
      </c>
    </row>
    <row r="21" spans="1:10" x14ac:dyDescent="0.55000000000000004">
      <c r="A21" s="67">
        <v>13</v>
      </c>
      <c r="B21" s="10" t="s">
        <v>33</v>
      </c>
      <c r="C21" s="65">
        <f t="shared" si="0"/>
        <v>0</v>
      </c>
      <c r="D21" s="68">
        <f>SUM(หนองคาย!D20+โพนพิสัย!D21+ศรีเชียงใหม่!D21+สังคม!D21+ท่าบ่อ!D21+สระใคร!D21+โพธิ์ตาก!D21+เฝ้าไร่!D20+รัตนวาปี!D21)</f>
        <v>0</v>
      </c>
      <c r="E21" s="68">
        <f>SUM(หนองคาย!E20+โพนพิสัย!E21+ศรีเชียงใหม่!E21+สังคม!E21+ท่าบ่อ!E21+สระใคร!E21+โพธิ์ตาก!E21+เฝ้าไร่!E20+รัตนวาปี!E21)</f>
        <v>0</v>
      </c>
      <c r="F21" s="68">
        <f>SUM(หนองคาย!F20+โพนพิสัย!F21+ศรีเชียงใหม่!F21+สังคม!F21+ท่าบ่อ!F21+สระใคร!F21+โพธิ์ตาก!F21+เฝ้าไร่!F20+รัตนวาปี!F21)</f>
        <v>0</v>
      </c>
      <c r="G21" s="68">
        <f>SUM(หนองคาย!G20+โพนพิสัย!G21+ศรีเชียงใหม่!G21+สังคม!G21+ท่าบ่อ!G21+สระใคร!G21+โพธิ์ตาก!G21+เฝ้าไร่!G20+รัตนวาปี!G21)</f>
        <v>0</v>
      </c>
      <c r="H21" s="68">
        <f>SUM(หนองคาย!H20+โพนพิสัย!H21+ศรีเชียงใหม่!H21+สังคม!H21+ท่าบ่อ!H21+สระใคร!H21+โพธิ์ตาก!H21+เฝ้าไร่!H20+รัตนวาปี!H21)</f>
        <v>0</v>
      </c>
      <c r="I21" s="68">
        <f>SUM(หนองคาย!I20+โพนพิสัย!I21+ศรีเชียงใหม่!I21+สังคม!I21+ท่าบ่อ!I21+สระใคร!I21+โพธิ์ตาก!I21+เฝ้าไร่!I20+รัตนวาปี!I21)</f>
        <v>0</v>
      </c>
      <c r="J21" s="68">
        <f>SUM(หนองคาย!J20+โพนพิสัย!J21+ศรีเชียงใหม่!J21+สังคม!J21+ท่าบ่อ!J21+สระใคร!J21+โพธิ์ตาก!J21+เฝ้าไร่!J20+รัตนวาปี!J21)</f>
        <v>0</v>
      </c>
    </row>
    <row r="22" spans="1:10" x14ac:dyDescent="0.55000000000000004">
      <c r="A22" s="67">
        <v>14</v>
      </c>
      <c r="B22" s="69" t="s">
        <v>40</v>
      </c>
      <c r="C22" s="70">
        <f>SUM(D22:J22)</f>
        <v>0</v>
      </c>
      <c r="D22" s="68">
        <f>SUM(โพนพิสัย!D22)</f>
        <v>0</v>
      </c>
      <c r="E22" s="68"/>
      <c r="F22" s="68"/>
      <c r="G22" s="68"/>
      <c r="H22" s="68"/>
      <c r="I22" s="68"/>
      <c r="J22" s="68"/>
    </row>
    <row r="23" spans="1:10" s="64" customFormat="1" ht="24.75" thickBot="1" x14ac:dyDescent="0.6">
      <c r="A23" s="39"/>
      <c r="B23" s="47" t="s">
        <v>34</v>
      </c>
      <c r="C23" s="17">
        <f>SUM(D23:J23)</f>
        <v>82331446.081999987</v>
      </c>
      <c r="D23" s="17">
        <f t="shared" ref="D23:J23" si="1">SUM(D9:D22)</f>
        <v>70252193.971999988</v>
      </c>
      <c r="E23" s="17">
        <f t="shared" si="1"/>
        <v>6441841.79</v>
      </c>
      <c r="F23" s="17">
        <f t="shared" si="1"/>
        <v>2629517.2999999998</v>
      </c>
      <c r="G23" s="17">
        <f t="shared" si="1"/>
        <v>1935881.0200000003</v>
      </c>
      <c r="H23" s="17">
        <f t="shared" si="1"/>
        <v>841866</v>
      </c>
      <c r="I23" s="17">
        <f t="shared" si="1"/>
        <v>218166</v>
      </c>
      <c r="J23" s="17">
        <f t="shared" si="1"/>
        <v>11980</v>
      </c>
    </row>
    <row r="24" spans="1:10" ht="24.75" thickTop="1" x14ac:dyDescent="0.55000000000000004"/>
  </sheetData>
  <mergeCells count="9"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8E1D-6F2B-41AF-8953-C883ED2F4327}">
  <dimension ref="A1:K28"/>
  <sheetViews>
    <sheetView topLeftCell="A10" workbookViewId="0">
      <selection activeCell="C23" sqref="C23"/>
    </sheetView>
  </sheetViews>
  <sheetFormatPr defaultColWidth="9" defaultRowHeight="20.25" x14ac:dyDescent="0.3"/>
  <cols>
    <col min="1" max="1" width="6.140625" style="1" customWidth="1"/>
    <col min="2" max="2" width="33.85546875" style="18" customWidth="1"/>
    <col min="3" max="3" width="20.7109375" style="2" customWidth="1"/>
    <col min="4" max="5" width="14.140625" style="2" bestFit="1" customWidth="1"/>
    <col min="6" max="8" width="12.42578125" style="2" bestFit="1" customWidth="1"/>
    <col min="9" max="9" width="9.28515625" style="2" customWidth="1"/>
    <col min="10" max="10" width="10.42578125" style="2" customWidth="1"/>
    <col min="11" max="255" width="9" style="2"/>
    <col min="256" max="256" width="6.140625" style="2" customWidth="1"/>
    <col min="257" max="257" width="33.85546875" style="2" customWidth="1"/>
    <col min="258" max="258" width="17" style="2" customWidth="1"/>
    <col min="259" max="259" width="13.42578125" style="2" customWidth="1"/>
    <col min="260" max="261" width="12.5703125" style="2" bestFit="1" customWidth="1"/>
    <col min="262" max="264" width="11.140625" style="2" bestFit="1" customWidth="1"/>
    <col min="265" max="265" width="5.85546875" style="2" bestFit="1" customWidth="1"/>
    <col min="266" max="266" width="10.42578125" style="2" customWidth="1"/>
    <col min="267" max="511" width="9" style="2"/>
    <col min="512" max="512" width="6.140625" style="2" customWidth="1"/>
    <col min="513" max="513" width="33.85546875" style="2" customWidth="1"/>
    <col min="514" max="514" width="17" style="2" customWidth="1"/>
    <col min="515" max="515" width="13.42578125" style="2" customWidth="1"/>
    <col min="516" max="517" width="12.5703125" style="2" bestFit="1" customWidth="1"/>
    <col min="518" max="520" width="11.140625" style="2" bestFit="1" customWidth="1"/>
    <col min="521" max="521" width="5.85546875" style="2" bestFit="1" customWidth="1"/>
    <col min="522" max="522" width="10.42578125" style="2" customWidth="1"/>
    <col min="523" max="767" width="9" style="2"/>
    <col min="768" max="768" width="6.140625" style="2" customWidth="1"/>
    <col min="769" max="769" width="33.85546875" style="2" customWidth="1"/>
    <col min="770" max="770" width="17" style="2" customWidth="1"/>
    <col min="771" max="771" width="13.42578125" style="2" customWidth="1"/>
    <col min="772" max="773" width="12.5703125" style="2" bestFit="1" customWidth="1"/>
    <col min="774" max="776" width="11.140625" style="2" bestFit="1" customWidth="1"/>
    <col min="777" max="777" width="5.85546875" style="2" bestFit="1" customWidth="1"/>
    <col min="778" max="778" width="10.42578125" style="2" customWidth="1"/>
    <col min="779" max="1023" width="9" style="2"/>
    <col min="1024" max="1024" width="6.140625" style="2" customWidth="1"/>
    <col min="1025" max="1025" width="33.85546875" style="2" customWidth="1"/>
    <col min="1026" max="1026" width="17" style="2" customWidth="1"/>
    <col min="1027" max="1027" width="13.42578125" style="2" customWidth="1"/>
    <col min="1028" max="1029" width="12.5703125" style="2" bestFit="1" customWidth="1"/>
    <col min="1030" max="1032" width="11.140625" style="2" bestFit="1" customWidth="1"/>
    <col min="1033" max="1033" width="5.85546875" style="2" bestFit="1" customWidth="1"/>
    <col min="1034" max="1034" width="10.42578125" style="2" customWidth="1"/>
    <col min="1035" max="1279" width="9" style="2"/>
    <col min="1280" max="1280" width="6.140625" style="2" customWidth="1"/>
    <col min="1281" max="1281" width="33.85546875" style="2" customWidth="1"/>
    <col min="1282" max="1282" width="17" style="2" customWidth="1"/>
    <col min="1283" max="1283" width="13.42578125" style="2" customWidth="1"/>
    <col min="1284" max="1285" width="12.5703125" style="2" bestFit="1" customWidth="1"/>
    <col min="1286" max="1288" width="11.140625" style="2" bestFit="1" customWidth="1"/>
    <col min="1289" max="1289" width="5.85546875" style="2" bestFit="1" customWidth="1"/>
    <col min="1290" max="1290" width="10.42578125" style="2" customWidth="1"/>
    <col min="1291" max="1535" width="9" style="2"/>
    <col min="1536" max="1536" width="6.140625" style="2" customWidth="1"/>
    <col min="1537" max="1537" width="33.85546875" style="2" customWidth="1"/>
    <col min="1538" max="1538" width="17" style="2" customWidth="1"/>
    <col min="1539" max="1539" width="13.42578125" style="2" customWidth="1"/>
    <col min="1540" max="1541" width="12.5703125" style="2" bestFit="1" customWidth="1"/>
    <col min="1542" max="1544" width="11.140625" style="2" bestFit="1" customWidth="1"/>
    <col min="1545" max="1545" width="5.85546875" style="2" bestFit="1" customWidth="1"/>
    <col min="1546" max="1546" width="10.42578125" style="2" customWidth="1"/>
    <col min="1547" max="1791" width="9" style="2"/>
    <col min="1792" max="1792" width="6.140625" style="2" customWidth="1"/>
    <col min="1793" max="1793" width="33.85546875" style="2" customWidth="1"/>
    <col min="1794" max="1794" width="17" style="2" customWidth="1"/>
    <col min="1795" max="1795" width="13.42578125" style="2" customWidth="1"/>
    <col min="1796" max="1797" width="12.5703125" style="2" bestFit="1" customWidth="1"/>
    <col min="1798" max="1800" width="11.140625" style="2" bestFit="1" customWidth="1"/>
    <col min="1801" max="1801" width="5.85546875" style="2" bestFit="1" customWidth="1"/>
    <col min="1802" max="1802" width="10.42578125" style="2" customWidth="1"/>
    <col min="1803" max="2047" width="9" style="2"/>
    <col min="2048" max="2048" width="6.140625" style="2" customWidth="1"/>
    <col min="2049" max="2049" width="33.85546875" style="2" customWidth="1"/>
    <col min="2050" max="2050" width="17" style="2" customWidth="1"/>
    <col min="2051" max="2051" width="13.42578125" style="2" customWidth="1"/>
    <col min="2052" max="2053" width="12.5703125" style="2" bestFit="1" customWidth="1"/>
    <col min="2054" max="2056" width="11.140625" style="2" bestFit="1" customWidth="1"/>
    <col min="2057" max="2057" width="5.85546875" style="2" bestFit="1" customWidth="1"/>
    <col min="2058" max="2058" width="10.42578125" style="2" customWidth="1"/>
    <col min="2059" max="2303" width="9" style="2"/>
    <col min="2304" max="2304" width="6.140625" style="2" customWidth="1"/>
    <col min="2305" max="2305" width="33.85546875" style="2" customWidth="1"/>
    <col min="2306" max="2306" width="17" style="2" customWidth="1"/>
    <col min="2307" max="2307" width="13.42578125" style="2" customWidth="1"/>
    <col min="2308" max="2309" width="12.5703125" style="2" bestFit="1" customWidth="1"/>
    <col min="2310" max="2312" width="11.140625" style="2" bestFit="1" customWidth="1"/>
    <col min="2313" max="2313" width="5.85546875" style="2" bestFit="1" customWidth="1"/>
    <col min="2314" max="2314" width="10.42578125" style="2" customWidth="1"/>
    <col min="2315" max="2559" width="9" style="2"/>
    <col min="2560" max="2560" width="6.140625" style="2" customWidth="1"/>
    <col min="2561" max="2561" width="33.85546875" style="2" customWidth="1"/>
    <col min="2562" max="2562" width="17" style="2" customWidth="1"/>
    <col min="2563" max="2563" width="13.42578125" style="2" customWidth="1"/>
    <col min="2564" max="2565" width="12.5703125" style="2" bestFit="1" customWidth="1"/>
    <col min="2566" max="2568" width="11.140625" style="2" bestFit="1" customWidth="1"/>
    <col min="2569" max="2569" width="5.85546875" style="2" bestFit="1" customWidth="1"/>
    <col min="2570" max="2570" width="10.42578125" style="2" customWidth="1"/>
    <col min="2571" max="2815" width="9" style="2"/>
    <col min="2816" max="2816" width="6.140625" style="2" customWidth="1"/>
    <col min="2817" max="2817" width="33.85546875" style="2" customWidth="1"/>
    <col min="2818" max="2818" width="17" style="2" customWidth="1"/>
    <col min="2819" max="2819" width="13.42578125" style="2" customWidth="1"/>
    <col min="2820" max="2821" width="12.5703125" style="2" bestFit="1" customWidth="1"/>
    <col min="2822" max="2824" width="11.140625" style="2" bestFit="1" customWidth="1"/>
    <col min="2825" max="2825" width="5.85546875" style="2" bestFit="1" customWidth="1"/>
    <col min="2826" max="2826" width="10.42578125" style="2" customWidth="1"/>
    <col min="2827" max="3071" width="9" style="2"/>
    <col min="3072" max="3072" width="6.140625" style="2" customWidth="1"/>
    <col min="3073" max="3073" width="33.85546875" style="2" customWidth="1"/>
    <col min="3074" max="3074" width="17" style="2" customWidth="1"/>
    <col min="3075" max="3075" width="13.42578125" style="2" customWidth="1"/>
    <col min="3076" max="3077" width="12.5703125" style="2" bestFit="1" customWidth="1"/>
    <col min="3078" max="3080" width="11.140625" style="2" bestFit="1" customWidth="1"/>
    <col min="3081" max="3081" width="5.85546875" style="2" bestFit="1" customWidth="1"/>
    <col min="3082" max="3082" width="10.42578125" style="2" customWidth="1"/>
    <col min="3083" max="3327" width="9" style="2"/>
    <col min="3328" max="3328" width="6.140625" style="2" customWidth="1"/>
    <col min="3329" max="3329" width="33.85546875" style="2" customWidth="1"/>
    <col min="3330" max="3330" width="17" style="2" customWidth="1"/>
    <col min="3331" max="3331" width="13.42578125" style="2" customWidth="1"/>
    <col min="3332" max="3333" width="12.5703125" style="2" bestFit="1" customWidth="1"/>
    <col min="3334" max="3336" width="11.140625" style="2" bestFit="1" customWidth="1"/>
    <col min="3337" max="3337" width="5.85546875" style="2" bestFit="1" customWidth="1"/>
    <col min="3338" max="3338" width="10.42578125" style="2" customWidth="1"/>
    <col min="3339" max="3583" width="9" style="2"/>
    <col min="3584" max="3584" width="6.140625" style="2" customWidth="1"/>
    <col min="3585" max="3585" width="33.85546875" style="2" customWidth="1"/>
    <col min="3586" max="3586" width="17" style="2" customWidth="1"/>
    <col min="3587" max="3587" width="13.42578125" style="2" customWidth="1"/>
    <col min="3588" max="3589" width="12.5703125" style="2" bestFit="1" customWidth="1"/>
    <col min="3590" max="3592" width="11.140625" style="2" bestFit="1" customWidth="1"/>
    <col min="3593" max="3593" width="5.85546875" style="2" bestFit="1" customWidth="1"/>
    <col min="3594" max="3594" width="10.42578125" style="2" customWidth="1"/>
    <col min="3595" max="3839" width="9" style="2"/>
    <col min="3840" max="3840" width="6.140625" style="2" customWidth="1"/>
    <col min="3841" max="3841" width="33.85546875" style="2" customWidth="1"/>
    <col min="3842" max="3842" width="17" style="2" customWidth="1"/>
    <col min="3843" max="3843" width="13.42578125" style="2" customWidth="1"/>
    <col min="3844" max="3845" width="12.5703125" style="2" bestFit="1" customWidth="1"/>
    <col min="3846" max="3848" width="11.140625" style="2" bestFit="1" customWidth="1"/>
    <col min="3849" max="3849" width="5.85546875" style="2" bestFit="1" customWidth="1"/>
    <col min="3850" max="3850" width="10.42578125" style="2" customWidth="1"/>
    <col min="3851" max="4095" width="9" style="2"/>
    <col min="4096" max="4096" width="6.140625" style="2" customWidth="1"/>
    <col min="4097" max="4097" width="33.85546875" style="2" customWidth="1"/>
    <col min="4098" max="4098" width="17" style="2" customWidth="1"/>
    <col min="4099" max="4099" width="13.42578125" style="2" customWidth="1"/>
    <col min="4100" max="4101" width="12.5703125" style="2" bestFit="1" customWidth="1"/>
    <col min="4102" max="4104" width="11.140625" style="2" bestFit="1" customWidth="1"/>
    <col min="4105" max="4105" width="5.85546875" style="2" bestFit="1" customWidth="1"/>
    <col min="4106" max="4106" width="10.42578125" style="2" customWidth="1"/>
    <col min="4107" max="4351" width="9" style="2"/>
    <col min="4352" max="4352" width="6.140625" style="2" customWidth="1"/>
    <col min="4353" max="4353" width="33.85546875" style="2" customWidth="1"/>
    <col min="4354" max="4354" width="17" style="2" customWidth="1"/>
    <col min="4355" max="4355" width="13.42578125" style="2" customWidth="1"/>
    <col min="4356" max="4357" width="12.5703125" style="2" bestFit="1" customWidth="1"/>
    <col min="4358" max="4360" width="11.140625" style="2" bestFit="1" customWidth="1"/>
    <col min="4361" max="4361" width="5.85546875" style="2" bestFit="1" customWidth="1"/>
    <col min="4362" max="4362" width="10.42578125" style="2" customWidth="1"/>
    <col min="4363" max="4607" width="9" style="2"/>
    <col min="4608" max="4608" width="6.140625" style="2" customWidth="1"/>
    <col min="4609" max="4609" width="33.85546875" style="2" customWidth="1"/>
    <col min="4610" max="4610" width="17" style="2" customWidth="1"/>
    <col min="4611" max="4611" width="13.42578125" style="2" customWidth="1"/>
    <col min="4612" max="4613" width="12.5703125" style="2" bestFit="1" customWidth="1"/>
    <col min="4614" max="4616" width="11.140625" style="2" bestFit="1" customWidth="1"/>
    <col min="4617" max="4617" width="5.85546875" style="2" bestFit="1" customWidth="1"/>
    <col min="4618" max="4618" width="10.42578125" style="2" customWidth="1"/>
    <col min="4619" max="4863" width="9" style="2"/>
    <col min="4864" max="4864" width="6.140625" style="2" customWidth="1"/>
    <col min="4865" max="4865" width="33.85546875" style="2" customWidth="1"/>
    <col min="4866" max="4866" width="17" style="2" customWidth="1"/>
    <col min="4867" max="4867" width="13.42578125" style="2" customWidth="1"/>
    <col min="4868" max="4869" width="12.5703125" style="2" bestFit="1" customWidth="1"/>
    <col min="4870" max="4872" width="11.140625" style="2" bestFit="1" customWidth="1"/>
    <col min="4873" max="4873" width="5.85546875" style="2" bestFit="1" customWidth="1"/>
    <col min="4874" max="4874" width="10.42578125" style="2" customWidth="1"/>
    <col min="4875" max="5119" width="9" style="2"/>
    <col min="5120" max="5120" width="6.140625" style="2" customWidth="1"/>
    <col min="5121" max="5121" width="33.85546875" style="2" customWidth="1"/>
    <col min="5122" max="5122" width="17" style="2" customWidth="1"/>
    <col min="5123" max="5123" width="13.42578125" style="2" customWidth="1"/>
    <col min="5124" max="5125" width="12.5703125" style="2" bestFit="1" customWidth="1"/>
    <col min="5126" max="5128" width="11.140625" style="2" bestFit="1" customWidth="1"/>
    <col min="5129" max="5129" width="5.85546875" style="2" bestFit="1" customWidth="1"/>
    <col min="5130" max="5130" width="10.42578125" style="2" customWidth="1"/>
    <col min="5131" max="5375" width="9" style="2"/>
    <col min="5376" max="5376" width="6.140625" style="2" customWidth="1"/>
    <col min="5377" max="5377" width="33.85546875" style="2" customWidth="1"/>
    <col min="5378" max="5378" width="17" style="2" customWidth="1"/>
    <col min="5379" max="5379" width="13.42578125" style="2" customWidth="1"/>
    <col min="5380" max="5381" width="12.5703125" style="2" bestFit="1" customWidth="1"/>
    <col min="5382" max="5384" width="11.140625" style="2" bestFit="1" customWidth="1"/>
    <col min="5385" max="5385" width="5.85546875" style="2" bestFit="1" customWidth="1"/>
    <col min="5386" max="5386" width="10.42578125" style="2" customWidth="1"/>
    <col min="5387" max="5631" width="9" style="2"/>
    <col min="5632" max="5632" width="6.140625" style="2" customWidth="1"/>
    <col min="5633" max="5633" width="33.85546875" style="2" customWidth="1"/>
    <col min="5634" max="5634" width="17" style="2" customWidth="1"/>
    <col min="5635" max="5635" width="13.42578125" style="2" customWidth="1"/>
    <col min="5636" max="5637" width="12.5703125" style="2" bestFit="1" customWidth="1"/>
    <col min="5638" max="5640" width="11.140625" style="2" bestFit="1" customWidth="1"/>
    <col min="5641" max="5641" width="5.85546875" style="2" bestFit="1" customWidth="1"/>
    <col min="5642" max="5642" width="10.42578125" style="2" customWidth="1"/>
    <col min="5643" max="5887" width="9" style="2"/>
    <col min="5888" max="5888" width="6.140625" style="2" customWidth="1"/>
    <col min="5889" max="5889" width="33.85546875" style="2" customWidth="1"/>
    <col min="5890" max="5890" width="17" style="2" customWidth="1"/>
    <col min="5891" max="5891" width="13.42578125" style="2" customWidth="1"/>
    <col min="5892" max="5893" width="12.5703125" style="2" bestFit="1" customWidth="1"/>
    <col min="5894" max="5896" width="11.140625" style="2" bestFit="1" customWidth="1"/>
    <col min="5897" max="5897" width="5.85546875" style="2" bestFit="1" customWidth="1"/>
    <col min="5898" max="5898" width="10.42578125" style="2" customWidth="1"/>
    <col min="5899" max="6143" width="9" style="2"/>
    <col min="6144" max="6144" width="6.140625" style="2" customWidth="1"/>
    <col min="6145" max="6145" width="33.85546875" style="2" customWidth="1"/>
    <col min="6146" max="6146" width="17" style="2" customWidth="1"/>
    <col min="6147" max="6147" width="13.42578125" style="2" customWidth="1"/>
    <col min="6148" max="6149" width="12.5703125" style="2" bestFit="1" customWidth="1"/>
    <col min="6150" max="6152" width="11.140625" style="2" bestFit="1" customWidth="1"/>
    <col min="6153" max="6153" width="5.85546875" style="2" bestFit="1" customWidth="1"/>
    <col min="6154" max="6154" width="10.42578125" style="2" customWidth="1"/>
    <col min="6155" max="6399" width="9" style="2"/>
    <col min="6400" max="6400" width="6.140625" style="2" customWidth="1"/>
    <col min="6401" max="6401" width="33.85546875" style="2" customWidth="1"/>
    <col min="6402" max="6402" width="17" style="2" customWidth="1"/>
    <col min="6403" max="6403" width="13.42578125" style="2" customWidth="1"/>
    <col min="6404" max="6405" width="12.5703125" style="2" bestFit="1" customWidth="1"/>
    <col min="6406" max="6408" width="11.140625" style="2" bestFit="1" customWidth="1"/>
    <col min="6409" max="6409" width="5.85546875" style="2" bestFit="1" customWidth="1"/>
    <col min="6410" max="6410" width="10.42578125" style="2" customWidth="1"/>
    <col min="6411" max="6655" width="9" style="2"/>
    <col min="6656" max="6656" width="6.140625" style="2" customWidth="1"/>
    <col min="6657" max="6657" width="33.85546875" style="2" customWidth="1"/>
    <col min="6658" max="6658" width="17" style="2" customWidth="1"/>
    <col min="6659" max="6659" width="13.42578125" style="2" customWidth="1"/>
    <col min="6660" max="6661" width="12.5703125" style="2" bestFit="1" customWidth="1"/>
    <col min="6662" max="6664" width="11.140625" style="2" bestFit="1" customWidth="1"/>
    <col min="6665" max="6665" width="5.85546875" style="2" bestFit="1" customWidth="1"/>
    <col min="6666" max="6666" width="10.42578125" style="2" customWidth="1"/>
    <col min="6667" max="6911" width="9" style="2"/>
    <col min="6912" max="6912" width="6.140625" style="2" customWidth="1"/>
    <col min="6913" max="6913" width="33.85546875" style="2" customWidth="1"/>
    <col min="6914" max="6914" width="17" style="2" customWidth="1"/>
    <col min="6915" max="6915" width="13.42578125" style="2" customWidth="1"/>
    <col min="6916" max="6917" width="12.5703125" style="2" bestFit="1" customWidth="1"/>
    <col min="6918" max="6920" width="11.140625" style="2" bestFit="1" customWidth="1"/>
    <col min="6921" max="6921" width="5.85546875" style="2" bestFit="1" customWidth="1"/>
    <col min="6922" max="6922" width="10.42578125" style="2" customWidth="1"/>
    <col min="6923" max="7167" width="9" style="2"/>
    <col min="7168" max="7168" width="6.140625" style="2" customWidth="1"/>
    <col min="7169" max="7169" width="33.85546875" style="2" customWidth="1"/>
    <col min="7170" max="7170" width="17" style="2" customWidth="1"/>
    <col min="7171" max="7171" width="13.42578125" style="2" customWidth="1"/>
    <col min="7172" max="7173" width="12.5703125" style="2" bestFit="1" customWidth="1"/>
    <col min="7174" max="7176" width="11.140625" style="2" bestFit="1" customWidth="1"/>
    <col min="7177" max="7177" width="5.85546875" style="2" bestFit="1" customWidth="1"/>
    <col min="7178" max="7178" width="10.42578125" style="2" customWidth="1"/>
    <col min="7179" max="7423" width="9" style="2"/>
    <col min="7424" max="7424" width="6.140625" style="2" customWidth="1"/>
    <col min="7425" max="7425" width="33.85546875" style="2" customWidth="1"/>
    <col min="7426" max="7426" width="17" style="2" customWidth="1"/>
    <col min="7427" max="7427" width="13.42578125" style="2" customWidth="1"/>
    <col min="7428" max="7429" width="12.5703125" style="2" bestFit="1" customWidth="1"/>
    <col min="7430" max="7432" width="11.140625" style="2" bestFit="1" customWidth="1"/>
    <col min="7433" max="7433" width="5.85546875" style="2" bestFit="1" customWidth="1"/>
    <col min="7434" max="7434" width="10.42578125" style="2" customWidth="1"/>
    <col min="7435" max="7679" width="9" style="2"/>
    <col min="7680" max="7680" width="6.140625" style="2" customWidth="1"/>
    <col min="7681" max="7681" width="33.85546875" style="2" customWidth="1"/>
    <col min="7682" max="7682" width="17" style="2" customWidth="1"/>
    <col min="7683" max="7683" width="13.42578125" style="2" customWidth="1"/>
    <col min="7684" max="7685" width="12.5703125" style="2" bestFit="1" customWidth="1"/>
    <col min="7686" max="7688" width="11.140625" style="2" bestFit="1" customWidth="1"/>
    <col min="7689" max="7689" width="5.85546875" style="2" bestFit="1" customWidth="1"/>
    <col min="7690" max="7690" width="10.42578125" style="2" customWidth="1"/>
    <col min="7691" max="7935" width="9" style="2"/>
    <col min="7936" max="7936" width="6.140625" style="2" customWidth="1"/>
    <col min="7937" max="7937" width="33.85546875" style="2" customWidth="1"/>
    <col min="7938" max="7938" width="17" style="2" customWidth="1"/>
    <col min="7939" max="7939" width="13.42578125" style="2" customWidth="1"/>
    <col min="7940" max="7941" width="12.5703125" style="2" bestFit="1" customWidth="1"/>
    <col min="7942" max="7944" width="11.140625" style="2" bestFit="1" customWidth="1"/>
    <col min="7945" max="7945" width="5.85546875" style="2" bestFit="1" customWidth="1"/>
    <col min="7946" max="7946" width="10.42578125" style="2" customWidth="1"/>
    <col min="7947" max="8191" width="9" style="2"/>
    <col min="8192" max="8192" width="6.140625" style="2" customWidth="1"/>
    <col min="8193" max="8193" width="33.85546875" style="2" customWidth="1"/>
    <col min="8194" max="8194" width="17" style="2" customWidth="1"/>
    <col min="8195" max="8195" width="13.42578125" style="2" customWidth="1"/>
    <col min="8196" max="8197" width="12.5703125" style="2" bestFit="1" customWidth="1"/>
    <col min="8198" max="8200" width="11.140625" style="2" bestFit="1" customWidth="1"/>
    <col min="8201" max="8201" width="5.85546875" style="2" bestFit="1" customWidth="1"/>
    <col min="8202" max="8202" width="10.42578125" style="2" customWidth="1"/>
    <col min="8203" max="8447" width="9" style="2"/>
    <col min="8448" max="8448" width="6.140625" style="2" customWidth="1"/>
    <col min="8449" max="8449" width="33.85546875" style="2" customWidth="1"/>
    <col min="8450" max="8450" width="17" style="2" customWidth="1"/>
    <col min="8451" max="8451" width="13.42578125" style="2" customWidth="1"/>
    <col min="8452" max="8453" width="12.5703125" style="2" bestFit="1" customWidth="1"/>
    <col min="8454" max="8456" width="11.140625" style="2" bestFit="1" customWidth="1"/>
    <col min="8457" max="8457" width="5.85546875" style="2" bestFit="1" customWidth="1"/>
    <col min="8458" max="8458" width="10.42578125" style="2" customWidth="1"/>
    <col min="8459" max="8703" width="9" style="2"/>
    <col min="8704" max="8704" width="6.140625" style="2" customWidth="1"/>
    <col min="8705" max="8705" width="33.85546875" style="2" customWidth="1"/>
    <col min="8706" max="8706" width="17" style="2" customWidth="1"/>
    <col min="8707" max="8707" width="13.42578125" style="2" customWidth="1"/>
    <col min="8708" max="8709" width="12.5703125" style="2" bestFit="1" customWidth="1"/>
    <col min="8710" max="8712" width="11.140625" style="2" bestFit="1" customWidth="1"/>
    <col min="8713" max="8713" width="5.85546875" style="2" bestFit="1" customWidth="1"/>
    <col min="8714" max="8714" width="10.42578125" style="2" customWidth="1"/>
    <col min="8715" max="8959" width="9" style="2"/>
    <col min="8960" max="8960" width="6.140625" style="2" customWidth="1"/>
    <col min="8961" max="8961" width="33.85546875" style="2" customWidth="1"/>
    <col min="8962" max="8962" width="17" style="2" customWidth="1"/>
    <col min="8963" max="8963" width="13.42578125" style="2" customWidth="1"/>
    <col min="8964" max="8965" width="12.5703125" style="2" bestFit="1" customWidth="1"/>
    <col min="8966" max="8968" width="11.140625" style="2" bestFit="1" customWidth="1"/>
    <col min="8969" max="8969" width="5.85546875" style="2" bestFit="1" customWidth="1"/>
    <col min="8970" max="8970" width="10.42578125" style="2" customWidth="1"/>
    <col min="8971" max="9215" width="9" style="2"/>
    <col min="9216" max="9216" width="6.140625" style="2" customWidth="1"/>
    <col min="9217" max="9217" width="33.85546875" style="2" customWidth="1"/>
    <col min="9218" max="9218" width="17" style="2" customWidth="1"/>
    <col min="9219" max="9219" width="13.42578125" style="2" customWidth="1"/>
    <col min="9220" max="9221" width="12.5703125" style="2" bestFit="1" customWidth="1"/>
    <col min="9222" max="9224" width="11.140625" style="2" bestFit="1" customWidth="1"/>
    <col min="9225" max="9225" width="5.85546875" style="2" bestFit="1" customWidth="1"/>
    <col min="9226" max="9226" width="10.42578125" style="2" customWidth="1"/>
    <col min="9227" max="9471" width="9" style="2"/>
    <col min="9472" max="9472" width="6.140625" style="2" customWidth="1"/>
    <col min="9473" max="9473" width="33.85546875" style="2" customWidth="1"/>
    <col min="9474" max="9474" width="17" style="2" customWidth="1"/>
    <col min="9475" max="9475" width="13.42578125" style="2" customWidth="1"/>
    <col min="9476" max="9477" width="12.5703125" style="2" bestFit="1" customWidth="1"/>
    <col min="9478" max="9480" width="11.140625" style="2" bestFit="1" customWidth="1"/>
    <col min="9481" max="9481" width="5.85546875" style="2" bestFit="1" customWidth="1"/>
    <col min="9482" max="9482" width="10.42578125" style="2" customWidth="1"/>
    <col min="9483" max="9727" width="9" style="2"/>
    <col min="9728" max="9728" width="6.140625" style="2" customWidth="1"/>
    <col min="9729" max="9729" width="33.85546875" style="2" customWidth="1"/>
    <col min="9730" max="9730" width="17" style="2" customWidth="1"/>
    <col min="9731" max="9731" width="13.42578125" style="2" customWidth="1"/>
    <col min="9732" max="9733" width="12.5703125" style="2" bestFit="1" customWidth="1"/>
    <col min="9734" max="9736" width="11.140625" style="2" bestFit="1" customWidth="1"/>
    <col min="9737" max="9737" width="5.85546875" style="2" bestFit="1" customWidth="1"/>
    <col min="9738" max="9738" width="10.42578125" style="2" customWidth="1"/>
    <col min="9739" max="9983" width="9" style="2"/>
    <col min="9984" max="9984" width="6.140625" style="2" customWidth="1"/>
    <col min="9985" max="9985" width="33.85546875" style="2" customWidth="1"/>
    <col min="9986" max="9986" width="17" style="2" customWidth="1"/>
    <col min="9987" max="9987" width="13.42578125" style="2" customWidth="1"/>
    <col min="9988" max="9989" width="12.5703125" style="2" bestFit="1" customWidth="1"/>
    <col min="9990" max="9992" width="11.140625" style="2" bestFit="1" customWidth="1"/>
    <col min="9993" max="9993" width="5.85546875" style="2" bestFit="1" customWidth="1"/>
    <col min="9994" max="9994" width="10.42578125" style="2" customWidth="1"/>
    <col min="9995" max="10239" width="9" style="2"/>
    <col min="10240" max="10240" width="6.140625" style="2" customWidth="1"/>
    <col min="10241" max="10241" width="33.85546875" style="2" customWidth="1"/>
    <col min="10242" max="10242" width="17" style="2" customWidth="1"/>
    <col min="10243" max="10243" width="13.42578125" style="2" customWidth="1"/>
    <col min="10244" max="10245" width="12.5703125" style="2" bestFit="1" customWidth="1"/>
    <col min="10246" max="10248" width="11.140625" style="2" bestFit="1" customWidth="1"/>
    <col min="10249" max="10249" width="5.85546875" style="2" bestFit="1" customWidth="1"/>
    <col min="10250" max="10250" width="10.42578125" style="2" customWidth="1"/>
    <col min="10251" max="10495" width="9" style="2"/>
    <col min="10496" max="10496" width="6.140625" style="2" customWidth="1"/>
    <col min="10497" max="10497" width="33.85546875" style="2" customWidth="1"/>
    <col min="10498" max="10498" width="17" style="2" customWidth="1"/>
    <col min="10499" max="10499" width="13.42578125" style="2" customWidth="1"/>
    <col min="10500" max="10501" width="12.5703125" style="2" bestFit="1" customWidth="1"/>
    <col min="10502" max="10504" width="11.140625" style="2" bestFit="1" customWidth="1"/>
    <col min="10505" max="10505" width="5.85546875" style="2" bestFit="1" customWidth="1"/>
    <col min="10506" max="10506" width="10.42578125" style="2" customWidth="1"/>
    <col min="10507" max="10751" width="9" style="2"/>
    <col min="10752" max="10752" width="6.140625" style="2" customWidth="1"/>
    <col min="10753" max="10753" width="33.85546875" style="2" customWidth="1"/>
    <col min="10754" max="10754" width="17" style="2" customWidth="1"/>
    <col min="10755" max="10755" width="13.42578125" style="2" customWidth="1"/>
    <col min="10756" max="10757" width="12.5703125" style="2" bestFit="1" customWidth="1"/>
    <col min="10758" max="10760" width="11.140625" style="2" bestFit="1" customWidth="1"/>
    <col min="10761" max="10761" width="5.85546875" style="2" bestFit="1" customWidth="1"/>
    <col min="10762" max="10762" width="10.42578125" style="2" customWidth="1"/>
    <col min="10763" max="11007" width="9" style="2"/>
    <col min="11008" max="11008" width="6.140625" style="2" customWidth="1"/>
    <col min="11009" max="11009" width="33.85546875" style="2" customWidth="1"/>
    <col min="11010" max="11010" width="17" style="2" customWidth="1"/>
    <col min="11011" max="11011" width="13.42578125" style="2" customWidth="1"/>
    <col min="11012" max="11013" width="12.5703125" style="2" bestFit="1" customWidth="1"/>
    <col min="11014" max="11016" width="11.140625" style="2" bestFit="1" customWidth="1"/>
    <col min="11017" max="11017" width="5.85546875" style="2" bestFit="1" customWidth="1"/>
    <col min="11018" max="11018" width="10.42578125" style="2" customWidth="1"/>
    <col min="11019" max="11263" width="9" style="2"/>
    <col min="11264" max="11264" width="6.140625" style="2" customWidth="1"/>
    <col min="11265" max="11265" width="33.85546875" style="2" customWidth="1"/>
    <col min="11266" max="11266" width="17" style="2" customWidth="1"/>
    <col min="11267" max="11267" width="13.42578125" style="2" customWidth="1"/>
    <col min="11268" max="11269" width="12.5703125" style="2" bestFit="1" customWidth="1"/>
    <col min="11270" max="11272" width="11.140625" style="2" bestFit="1" customWidth="1"/>
    <col min="11273" max="11273" width="5.85546875" style="2" bestFit="1" customWidth="1"/>
    <col min="11274" max="11274" width="10.42578125" style="2" customWidth="1"/>
    <col min="11275" max="11519" width="9" style="2"/>
    <col min="11520" max="11520" width="6.140625" style="2" customWidth="1"/>
    <col min="11521" max="11521" width="33.85546875" style="2" customWidth="1"/>
    <col min="11522" max="11522" width="17" style="2" customWidth="1"/>
    <col min="11523" max="11523" width="13.42578125" style="2" customWidth="1"/>
    <col min="11524" max="11525" width="12.5703125" style="2" bestFit="1" customWidth="1"/>
    <col min="11526" max="11528" width="11.140625" style="2" bestFit="1" customWidth="1"/>
    <col min="11529" max="11529" width="5.85546875" style="2" bestFit="1" customWidth="1"/>
    <col min="11530" max="11530" width="10.42578125" style="2" customWidth="1"/>
    <col min="11531" max="11775" width="9" style="2"/>
    <col min="11776" max="11776" width="6.140625" style="2" customWidth="1"/>
    <col min="11777" max="11777" width="33.85546875" style="2" customWidth="1"/>
    <col min="11778" max="11778" width="17" style="2" customWidth="1"/>
    <col min="11779" max="11779" width="13.42578125" style="2" customWidth="1"/>
    <col min="11780" max="11781" width="12.5703125" style="2" bestFit="1" customWidth="1"/>
    <col min="11782" max="11784" width="11.140625" style="2" bestFit="1" customWidth="1"/>
    <col min="11785" max="11785" width="5.85546875" style="2" bestFit="1" customWidth="1"/>
    <col min="11786" max="11786" width="10.42578125" style="2" customWidth="1"/>
    <col min="11787" max="12031" width="9" style="2"/>
    <col min="12032" max="12032" width="6.140625" style="2" customWidth="1"/>
    <col min="12033" max="12033" width="33.85546875" style="2" customWidth="1"/>
    <col min="12034" max="12034" width="17" style="2" customWidth="1"/>
    <col min="12035" max="12035" width="13.42578125" style="2" customWidth="1"/>
    <col min="12036" max="12037" width="12.5703125" style="2" bestFit="1" customWidth="1"/>
    <col min="12038" max="12040" width="11.140625" style="2" bestFit="1" customWidth="1"/>
    <col min="12041" max="12041" width="5.85546875" style="2" bestFit="1" customWidth="1"/>
    <col min="12042" max="12042" width="10.42578125" style="2" customWidth="1"/>
    <col min="12043" max="12287" width="9" style="2"/>
    <col min="12288" max="12288" width="6.140625" style="2" customWidth="1"/>
    <col min="12289" max="12289" width="33.85546875" style="2" customWidth="1"/>
    <col min="12290" max="12290" width="17" style="2" customWidth="1"/>
    <col min="12291" max="12291" width="13.42578125" style="2" customWidth="1"/>
    <col min="12292" max="12293" width="12.5703125" style="2" bestFit="1" customWidth="1"/>
    <col min="12294" max="12296" width="11.140625" style="2" bestFit="1" customWidth="1"/>
    <col min="12297" max="12297" width="5.85546875" style="2" bestFit="1" customWidth="1"/>
    <col min="12298" max="12298" width="10.42578125" style="2" customWidth="1"/>
    <col min="12299" max="12543" width="9" style="2"/>
    <col min="12544" max="12544" width="6.140625" style="2" customWidth="1"/>
    <col min="12545" max="12545" width="33.85546875" style="2" customWidth="1"/>
    <col min="12546" max="12546" width="17" style="2" customWidth="1"/>
    <col min="12547" max="12547" width="13.42578125" style="2" customWidth="1"/>
    <col min="12548" max="12549" width="12.5703125" style="2" bestFit="1" customWidth="1"/>
    <col min="12550" max="12552" width="11.140625" style="2" bestFit="1" customWidth="1"/>
    <col min="12553" max="12553" width="5.85546875" style="2" bestFit="1" customWidth="1"/>
    <col min="12554" max="12554" width="10.42578125" style="2" customWidth="1"/>
    <col min="12555" max="12799" width="9" style="2"/>
    <col min="12800" max="12800" width="6.140625" style="2" customWidth="1"/>
    <col min="12801" max="12801" width="33.85546875" style="2" customWidth="1"/>
    <col min="12802" max="12802" width="17" style="2" customWidth="1"/>
    <col min="12803" max="12803" width="13.42578125" style="2" customWidth="1"/>
    <col min="12804" max="12805" width="12.5703125" style="2" bestFit="1" customWidth="1"/>
    <col min="12806" max="12808" width="11.140625" style="2" bestFit="1" customWidth="1"/>
    <col min="12809" max="12809" width="5.85546875" style="2" bestFit="1" customWidth="1"/>
    <col min="12810" max="12810" width="10.42578125" style="2" customWidth="1"/>
    <col min="12811" max="13055" width="9" style="2"/>
    <col min="13056" max="13056" width="6.140625" style="2" customWidth="1"/>
    <col min="13057" max="13057" width="33.85546875" style="2" customWidth="1"/>
    <col min="13058" max="13058" width="17" style="2" customWidth="1"/>
    <col min="13059" max="13059" width="13.42578125" style="2" customWidth="1"/>
    <col min="13060" max="13061" width="12.5703125" style="2" bestFit="1" customWidth="1"/>
    <col min="13062" max="13064" width="11.140625" style="2" bestFit="1" customWidth="1"/>
    <col min="13065" max="13065" width="5.85546875" style="2" bestFit="1" customWidth="1"/>
    <col min="13066" max="13066" width="10.42578125" style="2" customWidth="1"/>
    <col min="13067" max="13311" width="9" style="2"/>
    <col min="13312" max="13312" width="6.140625" style="2" customWidth="1"/>
    <col min="13313" max="13313" width="33.85546875" style="2" customWidth="1"/>
    <col min="13314" max="13314" width="17" style="2" customWidth="1"/>
    <col min="13315" max="13315" width="13.42578125" style="2" customWidth="1"/>
    <col min="13316" max="13317" width="12.5703125" style="2" bestFit="1" customWidth="1"/>
    <col min="13318" max="13320" width="11.140625" style="2" bestFit="1" customWidth="1"/>
    <col min="13321" max="13321" width="5.85546875" style="2" bestFit="1" customWidth="1"/>
    <col min="13322" max="13322" width="10.42578125" style="2" customWidth="1"/>
    <col min="13323" max="13567" width="9" style="2"/>
    <col min="13568" max="13568" width="6.140625" style="2" customWidth="1"/>
    <col min="13569" max="13569" width="33.85546875" style="2" customWidth="1"/>
    <col min="13570" max="13570" width="17" style="2" customWidth="1"/>
    <col min="13571" max="13571" width="13.42578125" style="2" customWidth="1"/>
    <col min="13572" max="13573" width="12.5703125" style="2" bestFit="1" customWidth="1"/>
    <col min="13574" max="13576" width="11.140625" style="2" bestFit="1" customWidth="1"/>
    <col min="13577" max="13577" width="5.85546875" style="2" bestFit="1" customWidth="1"/>
    <col min="13578" max="13578" width="10.42578125" style="2" customWidth="1"/>
    <col min="13579" max="13823" width="9" style="2"/>
    <col min="13824" max="13824" width="6.140625" style="2" customWidth="1"/>
    <col min="13825" max="13825" width="33.85546875" style="2" customWidth="1"/>
    <col min="13826" max="13826" width="17" style="2" customWidth="1"/>
    <col min="13827" max="13827" width="13.42578125" style="2" customWidth="1"/>
    <col min="13828" max="13829" width="12.5703125" style="2" bestFit="1" customWidth="1"/>
    <col min="13830" max="13832" width="11.140625" style="2" bestFit="1" customWidth="1"/>
    <col min="13833" max="13833" width="5.85546875" style="2" bestFit="1" customWidth="1"/>
    <col min="13834" max="13834" width="10.42578125" style="2" customWidth="1"/>
    <col min="13835" max="14079" width="9" style="2"/>
    <col min="14080" max="14080" width="6.140625" style="2" customWidth="1"/>
    <col min="14081" max="14081" width="33.85546875" style="2" customWidth="1"/>
    <col min="14082" max="14082" width="17" style="2" customWidth="1"/>
    <col min="14083" max="14083" width="13.42578125" style="2" customWidth="1"/>
    <col min="14084" max="14085" width="12.5703125" style="2" bestFit="1" customWidth="1"/>
    <col min="14086" max="14088" width="11.140625" style="2" bestFit="1" customWidth="1"/>
    <col min="14089" max="14089" width="5.85546875" style="2" bestFit="1" customWidth="1"/>
    <col min="14090" max="14090" width="10.42578125" style="2" customWidth="1"/>
    <col min="14091" max="14335" width="9" style="2"/>
    <col min="14336" max="14336" width="6.140625" style="2" customWidth="1"/>
    <col min="14337" max="14337" width="33.85546875" style="2" customWidth="1"/>
    <col min="14338" max="14338" width="17" style="2" customWidth="1"/>
    <col min="14339" max="14339" width="13.42578125" style="2" customWidth="1"/>
    <col min="14340" max="14341" width="12.5703125" style="2" bestFit="1" customWidth="1"/>
    <col min="14342" max="14344" width="11.140625" style="2" bestFit="1" customWidth="1"/>
    <col min="14345" max="14345" width="5.85546875" style="2" bestFit="1" customWidth="1"/>
    <col min="14346" max="14346" width="10.42578125" style="2" customWidth="1"/>
    <col min="14347" max="14591" width="9" style="2"/>
    <col min="14592" max="14592" width="6.140625" style="2" customWidth="1"/>
    <col min="14593" max="14593" width="33.85546875" style="2" customWidth="1"/>
    <col min="14594" max="14594" width="17" style="2" customWidth="1"/>
    <col min="14595" max="14595" width="13.42578125" style="2" customWidth="1"/>
    <col min="14596" max="14597" width="12.5703125" style="2" bestFit="1" customWidth="1"/>
    <col min="14598" max="14600" width="11.140625" style="2" bestFit="1" customWidth="1"/>
    <col min="14601" max="14601" width="5.85546875" style="2" bestFit="1" customWidth="1"/>
    <col min="14602" max="14602" width="10.42578125" style="2" customWidth="1"/>
    <col min="14603" max="14847" width="9" style="2"/>
    <col min="14848" max="14848" width="6.140625" style="2" customWidth="1"/>
    <col min="14849" max="14849" width="33.85546875" style="2" customWidth="1"/>
    <col min="14850" max="14850" width="17" style="2" customWidth="1"/>
    <col min="14851" max="14851" width="13.42578125" style="2" customWidth="1"/>
    <col min="14852" max="14853" width="12.5703125" style="2" bestFit="1" customWidth="1"/>
    <col min="14854" max="14856" width="11.140625" style="2" bestFit="1" customWidth="1"/>
    <col min="14857" max="14857" width="5.85546875" style="2" bestFit="1" customWidth="1"/>
    <col min="14858" max="14858" width="10.42578125" style="2" customWidth="1"/>
    <col min="14859" max="15103" width="9" style="2"/>
    <col min="15104" max="15104" width="6.140625" style="2" customWidth="1"/>
    <col min="15105" max="15105" width="33.85546875" style="2" customWidth="1"/>
    <col min="15106" max="15106" width="17" style="2" customWidth="1"/>
    <col min="15107" max="15107" width="13.42578125" style="2" customWidth="1"/>
    <col min="15108" max="15109" width="12.5703125" style="2" bestFit="1" customWidth="1"/>
    <col min="15110" max="15112" width="11.140625" style="2" bestFit="1" customWidth="1"/>
    <col min="15113" max="15113" width="5.85546875" style="2" bestFit="1" customWidth="1"/>
    <col min="15114" max="15114" width="10.42578125" style="2" customWidth="1"/>
    <col min="15115" max="15359" width="9" style="2"/>
    <col min="15360" max="15360" width="6.140625" style="2" customWidth="1"/>
    <col min="15361" max="15361" width="33.85546875" style="2" customWidth="1"/>
    <col min="15362" max="15362" width="17" style="2" customWidth="1"/>
    <col min="15363" max="15363" width="13.42578125" style="2" customWidth="1"/>
    <col min="15364" max="15365" width="12.5703125" style="2" bestFit="1" customWidth="1"/>
    <col min="15366" max="15368" width="11.140625" style="2" bestFit="1" customWidth="1"/>
    <col min="15369" max="15369" width="5.85546875" style="2" bestFit="1" customWidth="1"/>
    <col min="15370" max="15370" width="10.42578125" style="2" customWidth="1"/>
    <col min="15371" max="15615" width="9" style="2"/>
    <col min="15616" max="15616" width="6.140625" style="2" customWidth="1"/>
    <col min="15617" max="15617" width="33.85546875" style="2" customWidth="1"/>
    <col min="15618" max="15618" width="17" style="2" customWidth="1"/>
    <col min="15619" max="15619" width="13.42578125" style="2" customWidth="1"/>
    <col min="15620" max="15621" width="12.5703125" style="2" bestFit="1" customWidth="1"/>
    <col min="15622" max="15624" width="11.140625" style="2" bestFit="1" customWidth="1"/>
    <col min="15625" max="15625" width="5.85546875" style="2" bestFit="1" customWidth="1"/>
    <col min="15626" max="15626" width="10.42578125" style="2" customWidth="1"/>
    <col min="15627" max="15871" width="9" style="2"/>
    <col min="15872" max="15872" width="6.140625" style="2" customWidth="1"/>
    <col min="15873" max="15873" width="33.85546875" style="2" customWidth="1"/>
    <col min="15874" max="15874" width="17" style="2" customWidth="1"/>
    <col min="15875" max="15875" width="13.42578125" style="2" customWidth="1"/>
    <col min="15876" max="15877" width="12.5703125" style="2" bestFit="1" customWidth="1"/>
    <col min="15878" max="15880" width="11.140625" style="2" bestFit="1" customWidth="1"/>
    <col min="15881" max="15881" width="5.85546875" style="2" bestFit="1" customWidth="1"/>
    <col min="15882" max="15882" width="10.42578125" style="2" customWidth="1"/>
    <col min="15883" max="16127" width="9" style="2"/>
    <col min="16128" max="16128" width="6.140625" style="2" customWidth="1"/>
    <col min="16129" max="16129" width="33.85546875" style="2" customWidth="1"/>
    <col min="16130" max="16130" width="17" style="2" customWidth="1"/>
    <col min="16131" max="16131" width="13.42578125" style="2" customWidth="1"/>
    <col min="16132" max="16133" width="12.5703125" style="2" bestFit="1" customWidth="1"/>
    <col min="16134" max="16136" width="11.140625" style="2" bestFit="1" customWidth="1"/>
    <col min="16137" max="16137" width="5.85546875" style="2" bestFit="1" customWidth="1"/>
    <col min="16138" max="16138" width="10.42578125" style="2" customWidth="1"/>
    <col min="16139" max="16384" width="9" style="2"/>
  </cols>
  <sheetData>
    <row r="1" spans="1:10" x14ac:dyDescent="0.3">
      <c r="I1" s="74"/>
      <c r="J1" s="74"/>
    </row>
    <row r="2" spans="1:10" x14ac:dyDescent="0.3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x14ac:dyDescent="0.3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3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x14ac:dyDescent="0.3">
      <c r="A5" s="73" t="s">
        <v>3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s="3" customFormat="1" ht="24" customHeight="1" x14ac:dyDescent="0.3">
      <c r="A6" s="77" t="s">
        <v>4</v>
      </c>
      <c r="B6" s="78" t="s">
        <v>5</v>
      </c>
      <c r="C6" s="76" t="s">
        <v>36</v>
      </c>
      <c r="D6" s="76" t="s">
        <v>6</v>
      </c>
      <c r="E6" s="76"/>
      <c r="F6" s="76"/>
      <c r="G6" s="76"/>
      <c r="H6" s="76"/>
      <c r="I6" s="76"/>
      <c r="J6" s="76"/>
    </row>
    <row r="7" spans="1:10" s="3" customFormat="1" ht="60.75" x14ac:dyDescent="0.3">
      <c r="A7" s="77"/>
      <c r="B7" s="78"/>
      <c r="C7" s="76"/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</row>
    <row r="8" spans="1:10" s="3" customFormat="1" ht="30" x14ac:dyDescent="0.3">
      <c r="A8" s="77"/>
      <c r="B8" s="78"/>
      <c r="C8" s="5" t="s">
        <v>35</v>
      </c>
      <c r="D8" s="19" t="s">
        <v>14</v>
      </c>
      <c r="E8" s="19" t="s">
        <v>15</v>
      </c>
      <c r="F8" s="19" t="s">
        <v>16</v>
      </c>
      <c r="G8" s="19" t="s">
        <v>17</v>
      </c>
      <c r="H8" s="19" t="s">
        <v>18</v>
      </c>
      <c r="I8" s="19" t="s">
        <v>19</v>
      </c>
      <c r="J8" s="19" t="s">
        <v>20</v>
      </c>
    </row>
    <row r="9" spans="1:10" x14ac:dyDescent="0.3">
      <c r="A9" s="20">
        <v>1</v>
      </c>
      <c r="B9" s="21" t="s">
        <v>22</v>
      </c>
      <c r="C9" s="22">
        <f t="shared" ref="C9:C22" si="0">SUM(D9:J9)</f>
        <v>0</v>
      </c>
      <c r="D9" s="22">
        <f>[2]ตารางสำรวจอายุลูกหนี้ฯ!E10</f>
        <v>0</v>
      </c>
      <c r="E9" s="22">
        <f>[2]ตารางสำรวจอายุลูกหนี้ฯ!G10</f>
        <v>0</v>
      </c>
      <c r="F9" s="22">
        <f>[2]ตารางสำรวจอายุลูกหนี้ฯ!I10</f>
        <v>0</v>
      </c>
      <c r="G9" s="22">
        <f>[2]ตารางสำรวจอายุลูกหนี้ฯ!K10</f>
        <v>0</v>
      </c>
      <c r="H9" s="22">
        <f>[2]ตารางสำรวจอายุลูกหนี้ฯ!M10</f>
        <v>0</v>
      </c>
      <c r="I9" s="22">
        <f>[2]ตารางสำรวจอายุลูกหนี้ฯ!O10</f>
        <v>0</v>
      </c>
      <c r="J9" s="22">
        <f>[2]ตารางสำรวจอายุลูกหนี้ฯ!Q10</f>
        <v>0</v>
      </c>
    </row>
    <row r="10" spans="1:10" x14ac:dyDescent="0.3">
      <c r="A10" s="7">
        <v>2</v>
      </c>
      <c r="B10" s="23" t="s">
        <v>23</v>
      </c>
      <c r="C10" s="24">
        <f t="shared" si="0"/>
        <v>7245051.4300000006</v>
      </c>
      <c r="D10" s="24">
        <f>[2]ตารางสำรวจอายุลูกหนี้ฯ!E22</f>
        <v>4610266.4000000004</v>
      </c>
      <c r="E10" s="24">
        <f>[2]ตารางสำรวจอายุลูกหนี้ฯ!G22</f>
        <v>1836945.25</v>
      </c>
      <c r="F10" s="24">
        <f>[2]ตารางสำรวจอายุลูกหนี้ฯ!I22</f>
        <v>10184</v>
      </c>
      <c r="G10" s="24">
        <f>[2]ตารางสำรวจอายุลูกหนี้ฯ!K22</f>
        <v>313945.78000000003</v>
      </c>
      <c r="H10" s="24">
        <f>[2]ตารางสำรวจอายุลูกหนี้ฯ!M22</f>
        <v>473710</v>
      </c>
      <c r="I10" s="24">
        <f>[2]ตารางสำรวจอายุลูกหนี้ฯ!O22</f>
        <v>0</v>
      </c>
      <c r="J10" s="24">
        <f>[2]ตารางสำรวจอายุลูกหนี้ฯ!Q22</f>
        <v>0</v>
      </c>
    </row>
    <row r="11" spans="1:10" x14ac:dyDescent="0.3">
      <c r="A11" s="7">
        <v>3</v>
      </c>
      <c r="B11" s="23" t="s">
        <v>24</v>
      </c>
      <c r="C11" s="24">
        <f t="shared" si="0"/>
        <v>292550</v>
      </c>
      <c r="D11" s="24">
        <f>[2]ตารางสำรวจอายุลูกหนี้ฯ!E33</f>
        <v>120045.4</v>
      </c>
      <c r="E11" s="24">
        <f>[2]ตารางสำรวจอายุลูกหนี้ฯ!G33</f>
        <v>148793.60000000001</v>
      </c>
      <c r="F11" s="24">
        <f>[2]ตารางสำรวจอายุลูกหนี้ฯ!I33</f>
        <v>12557</v>
      </c>
      <c r="G11" s="24">
        <f>[2]ตารางสำรวจอายุลูกหนี้ฯ!K33</f>
        <v>11154</v>
      </c>
      <c r="H11" s="24">
        <f>[2]ตารางสำรวจอายุลูกหนี้ฯ!M33</f>
        <v>0</v>
      </c>
      <c r="I11" s="24">
        <f>[2]ตารางสำรวจอายุลูกหนี้ฯ!O33</f>
        <v>0</v>
      </c>
      <c r="J11" s="24">
        <f>[2]ตารางสำรวจอายุลูกหนี้ฯ!Q33</f>
        <v>0</v>
      </c>
    </row>
    <row r="12" spans="1:10" x14ac:dyDescent="0.3">
      <c r="A12" s="7">
        <v>4</v>
      </c>
      <c r="B12" s="23" t="s">
        <v>25</v>
      </c>
      <c r="C12" s="24">
        <f t="shared" si="0"/>
        <v>1160434.2999999998</v>
      </c>
      <c r="D12" s="24">
        <f>[2]ตารางสำรวจอายุลูกหนี้ฯ!E38</f>
        <v>103190.1</v>
      </c>
      <c r="E12" s="24">
        <f>[2]ตารางสำรวจอายุลูกหนี้ฯ!G38</f>
        <v>28989.33</v>
      </c>
      <c r="F12" s="24">
        <f>[2]ตารางสำรวจอายุลูกหนี้ฯ!I38</f>
        <v>438216</v>
      </c>
      <c r="G12" s="24">
        <f>[2]ตารางสำรวจอายุลูกหนี้ฯ!K38</f>
        <v>476779.87</v>
      </c>
      <c r="H12" s="24">
        <f>[2]ตารางสำรวจอายุลูกหนี้ฯ!M38</f>
        <v>113259</v>
      </c>
      <c r="I12" s="24">
        <f>[2]ตารางสำรวจอายุลูกหนี้ฯ!O38</f>
        <v>0</v>
      </c>
      <c r="J12" s="24">
        <f>[2]ตารางสำรวจอายุลูกหนี้ฯ!Q38</f>
        <v>0</v>
      </c>
    </row>
    <row r="13" spans="1:10" x14ac:dyDescent="0.3">
      <c r="A13" s="7">
        <v>5</v>
      </c>
      <c r="B13" s="23" t="s">
        <v>26</v>
      </c>
      <c r="C13" s="24">
        <f t="shared" si="0"/>
        <v>69447.179999999993</v>
      </c>
      <c r="D13" s="24">
        <f>[2]ตารางสำรวจอายุลูกหนี้ฯ!E49</f>
        <v>28794.68</v>
      </c>
      <c r="E13" s="24">
        <f>[2]ตารางสำรวจอายุลูกหนี้ฯ!G49</f>
        <v>15224.5</v>
      </c>
      <c r="F13" s="24">
        <f>[2]ตารางสำรวจอายุลูกหนี้ฯ!I49</f>
        <v>0</v>
      </c>
      <c r="G13" s="24">
        <f>[2]ตารางสำรวจอายุลูกหนี้ฯ!K49</f>
        <v>25428</v>
      </c>
      <c r="H13" s="24">
        <f>[2]ตารางสำรวจอายุลูกหนี้ฯ!M49</f>
        <v>0</v>
      </c>
      <c r="I13" s="24">
        <f>[2]ตารางสำรวจอายุลูกหนี้ฯ!O49</f>
        <v>0</v>
      </c>
      <c r="J13" s="24">
        <f>[2]ตารางสำรวจอายุลูกหนี้ฯ!Q49</f>
        <v>0</v>
      </c>
    </row>
    <row r="14" spans="1:10" x14ac:dyDescent="0.3">
      <c r="A14" s="7">
        <v>6</v>
      </c>
      <c r="B14" s="23" t="s">
        <v>27</v>
      </c>
      <c r="C14" s="24">
        <f t="shared" si="0"/>
        <v>2210925.4</v>
      </c>
      <c r="D14" s="24">
        <f>[2]ตารางสำรวจอายุลูกหนี้ฯ!E52</f>
        <v>2192008.9</v>
      </c>
      <c r="E14" s="24">
        <f>[2]ตารางสำรวจอายุลูกหนี้ฯ!G52</f>
        <v>18916.5</v>
      </c>
      <c r="F14" s="24">
        <f>[2]ตารางสำรวจอายุลูกหนี้ฯ!I52</f>
        <v>0</v>
      </c>
      <c r="G14" s="24">
        <f>[2]ตารางสำรวจอายุลูกหนี้ฯ!K52</f>
        <v>0</v>
      </c>
      <c r="H14" s="24">
        <f>[2]ตารางสำรวจอายุลูกหนี้ฯ!M52</f>
        <v>0</v>
      </c>
      <c r="I14" s="24">
        <f>[2]ตารางสำรวจอายุลูกหนี้ฯ!O52</f>
        <v>0</v>
      </c>
      <c r="J14" s="24">
        <f>[2]ตารางสำรวจอายุลูกหนี้ฯ!Q52</f>
        <v>0</v>
      </c>
    </row>
    <row r="15" spans="1:10" x14ac:dyDescent="0.3">
      <c r="A15" s="7">
        <v>7</v>
      </c>
      <c r="B15" s="23" t="s">
        <v>28</v>
      </c>
      <c r="C15" s="24">
        <f t="shared" si="0"/>
        <v>33740</v>
      </c>
      <c r="D15" s="24">
        <f>[2]ตารางสำรวจอายุลูกหนี้ฯ!E55</f>
        <v>0</v>
      </c>
      <c r="E15" s="24">
        <f>[2]ตารางสำรวจอายุลูกหนี้ฯ!G55</f>
        <v>33740</v>
      </c>
      <c r="F15" s="24">
        <f>[2]ตารางสำรวจอายุลูกหนี้ฯ!I55</f>
        <v>0</v>
      </c>
      <c r="G15" s="24">
        <f>[2]ตารางสำรวจอายุลูกหนี้ฯ!K55</f>
        <v>0</v>
      </c>
      <c r="H15" s="24">
        <f>[2]ตารางสำรวจอายุลูกหนี้ฯ!M55</f>
        <v>0</v>
      </c>
      <c r="I15" s="24">
        <f>[2]ตารางสำรวจอายุลูกหนี้ฯ!O55</f>
        <v>0</v>
      </c>
      <c r="J15" s="24">
        <f>[2]ตารางสำรวจอายุลูกหนี้ฯ!Q55</f>
        <v>0</v>
      </c>
    </row>
    <row r="16" spans="1:10" x14ac:dyDescent="0.3">
      <c r="A16" s="7">
        <v>8</v>
      </c>
      <c r="B16" s="23" t="s">
        <v>29</v>
      </c>
      <c r="C16" s="24">
        <f t="shared" si="0"/>
        <v>196878</v>
      </c>
      <c r="D16" s="24">
        <f>[2]ตารางสำรวจอายุลูกหนี้ฯ!E58</f>
        <v>28263.5</v>
      </c>
      <c r="E16" s="24">
        <f>[2]ตารางสำรวจอายุลูกหนี้ฯ!G58</f>
        <v>39213.5</v>
      </c>
      <c r="F16" s="24">
        <f>[2]ตารางสำรวจอายุลูกหนี้ฯ!I58</f>
        <v>68964</v>
      </c>
      <c r="G16" s="24">
        <f>[2]ตารางสำรวจอายุลูกหนี้ฯ!K58</f>
        <v>60437</v>
      </c>
      <c r="H16" s="24">
        <f>[2]ตารางสำรวจอายุลูกหนี้ฯ!M58</f>
        <v>0</v>
      </c>
      <c r="I16" s="24">
        <f>[2]ตารางสำรวจอายุลูกหนี้ฯ!O58</f>
        <v>0</v>
      </c>
      <c r="J16" s="24">
        <f>[2]ตารางสำรวจอายุลูกหนี้ฯ!Q58</f>
        <v>0</v>
      </c>
    </row>
    <row r="17" spans="1:11" x14ac:dyDescent="0.3">
      <c r="A17" s="7">
        <v>9</v>
      </c>
      <c r="B17" s="23" t="s">
        <v>30</v>
      </c>
      <c r="C17" s="24">
        <f t="shared" si="0"/>
        <v>213800</v>
      </c>
      <c r="D17" s="24">
        <f>[2]ตารางสำรวจอายุลูกหนี้ฯ!E63</f>
        <v>86811</v>
      </c>
      <c r="E17" s="24">
        <f>[2]ตารางสำรวจอายุลูกหนี้ฯ!G63</f>
        <v>38425.5</v>
      </c>
      <c r="F17" s="24">
        <f>[2]ตารางสำรวจอายุลูกหนี้ฯ!I63</f>
        <v>14654</v>
      </c>
      <c r="G17" s="24">
        <f>[2]ตารางสำรวจอายุลูกหนี้ฯ!K63</f>
        <v>56687.5</v>
      </c>
      <c r="H17" s="24">
        <f>[2]ตารางสำรวจอายุลูกหนี้ฯ!M63</f>
        <v>17222</v>
      </c>
      <c r="I17" s="24">
        <f>[2]ตารางสำรวจอายุลูกหนี้ฯ!O63</f>
        <v>0</v>
      </c>
      <c r="J17" s="24">
        <f>[2]ตารางสำรวจอายุลูกหนี้ฯ!Q63</f>
        <v>0</v>
      </c>
    </row>
    <row r="18" spans="1:11" x14ac:dyDescent="0.3">
      <c r="A18" s="7">
        <v>10</v>
      </c>
      <c r="B18" s="25" t="s">
        <v>31</v>
      </c>
      <c r="C18" s="24">
        <f t="shared" si="0"/>
        <v>0</v>
      </c>
      <c r="D18" s="24">
        <f>[2]ตารางสำรวจอายุลูกหนี้ฯ!E64</f>
        <v>0</v>
      </c>
      <c r="E18" s="24">
        <f>[2]ตารางสำรวจอายุลูกหนี้ฯ!G64</f>
        <v>0</v>
      </c>
      <c r="F18" s="24">
        <f>[2]ตารางสำรวจอายุลูกหนี้ฯ!I64</f>
        <v>0</v>
      </c>
      <c r="G18" s="24">
        <f>[2]ตารางสำรวจอายุลูกหนี้ฯ!K64</f>
        <v>0</v>
      </c>
      <c r="H18" s="24">
        <f>[2]ตารางสำรวจอายุลูกหนี้ฯ!M64</f>
        <v>0</v>
      </c>
      <c r="I18" s="24">
        <f>[2]ตารางสำรวจอายุลูกหนี้ฯ!O64</f>
        <v>0</v>
      </c>
      <c r="J18" s="24">
        <f>[2]ตารางสำรวจอายุลูกหนี้ฯ!Q64</f>
        <v>0</v>
      </c>
    </row>
    <row r="19" spans="1:11" x14ac:dyDescent="0.3">
      <c r="A19" s="7">
        <v>11</v>
      </c>
      <c r="B19" s="25" t="s">
        <v>32</v>
      </c>
      <c r="C19" s="24">
        <f t="shared" si="0"/>
        <v>14374.5</v>
      </c>
      <c r="D19" s="24">
        <f>[2]ตารางสำรวจอายุลูกหนี้ฯ!E65</f>
        <v>1700</v>
      </c>
      <c r="E19" s="24">
        <f>[2]ตารางสำรวจอายุลูกหนี้ฯ!G65</f>
        <v>8422</v>
      </c>
      <c r="F19" s="24">
        <f>[2]ตารางสำรวจอายุลูกหนี้ฯ!I65</f>
        <v>4152.5</v>
      </c>
      <c r="G19" s="24">
        <f>[2]ตารางสำรวจอายุลูกหนี้ฯ!K65</f>
        <v>100</v>
      </c>
      <c r="H19" s="24">
        <f>[2]ตารางสำรวจอายุลูกหนี้ฯ!M65</f>
        <v>0</v>
      </c>
      <c r="I19" s="24">
        <f>[2]ตารางสำรวจอายุลูกหนี้ฯ!O65</f>
        <v>0</v>
      </c>
      <c r="J19" s="24">
        <f>[2]ตารางสำรวจอายุลูกหนี้ฯ!Q65</f>
        <v>0</v>
      </c>
    </row>
    <row r="20" spans="1:11" s="27" customFormat="1" x14ac:dyDescent="0.3">
      <c r="A20" s="7">
        <v>12</v>
      </c>
      <c r="B20" s="26" t="s">
        <v>38</v>
      </c>
      <c r="C20" s="24">
        <f t="shared" si="0"/>
        <v>0</v>
      </c>
      <c r="D20" s="24">
        <f>[2]ตารางสำรวจอายุลูกหนี้ฯ!E66</f>
        <v>0</v>
      </c>
      <c r="E20" s="24">
        <f>[2]ตารางสำรวจอายุลูกหนี้ฯ!G66</f>
        <v>0</v>
      </c>
      <c r="F20" s="24">
        <f>[2]ตารางสำรวจอายุลูกหนี้ฯ!I66</f>
        <v>0</v>
      </c>
      <c r="G20" s="24">
        <f>[2]ตารางสำรวจอายุลูกหนี้ฯ!K66</f>
        <v>0</v>
      </c>
      <c r="H20" s="24">
        <f>[2]ตารางสำรวจอายุลูกหนี้ฯ!M66</f>
        <v>0</v>
      </c>
      <c r="I20" s="24">
        <f>[2]ตารางสำรวจอายุลูกหนี้ฯ!O66</f>
        <v>0</v>
      </c>
      <c r="J20" s="24">
        <f>[2]ตารางสำรวจอายุลูกหนี้ฯ!Q66</f>
        <v>0</v>
      </c>
      <c r="K20" s="27" t="s">
        <v>39</v>
      </c>
    </row>
    <row r="21" spans="1:11" x14ac:dyDescent="0.3">
      <c r="A21" s="7">
        <v>13</v>
      </c>
      <c r="B21" s="28" t="s">
        <v>33</v>
      </c>
      <c r="C21" s="24">
        <f t="shared" si="0"/>
        <v>0</v>
      </c>
      <c r="D21" s="24">
        <f>[2]ตารางสำรวจอายุลูกหนี้ฯ!E67</f>
        <v>0</v>
      </c>
      <c r="E21" s="24">
        <f>[2]ตารางสำรวจอายุลูกหนี้ฯ!G67</f>
        <v>0</v>
      </c>
      <c r="F21" s="24">
        <f>[2]ตารางสำรวจอายุลูกหนี้ฯ!I67</f>
        <v>0</v>
      </c>
      <c r="G21" s="24">
        <f>[2]ตารางสำรวจอายุลูกหนี้ฯ!K67</f>
        <v>0</v>
      </c>
      <c r="H21" s="24">
        <f>[2]ตารางสำรวจอายุลูกหนี้ฯ!M67</f>
        <v>0</v>
      </c>
      <c r="I21" s="24">
        <f>[2]ตารางสำรวจอายุลูกหนี้ฯ!O67</f>
        <v>0</v>
      </c>
      <c r="J21" s="24">
        <f>[2]ตารางสำรวจอายุลูกหนี้ฯ!Q67</f>
        <v>0</v>
      </c>
    </row>
    <row r="22" spans="1:11" x14ac:dyDescent="0.3">
      <c r="A22" s="7">
        <v>14</v>
      </c>
      <c r="B22" s="29" t="s">
        <v>40</v>
      </c>
      <c r="C22" s="24">
        <f t="shared" si="0"/>
        <v>0</v>
      </c>
      <c r="D22" s="30">
        <f>[2]ตารางสำรวจอายุลูกหนี้ฯ!E68</f>
        <v>0</v>
      </c>
      <c r="E22" s="30">
        <f>[2]ตารางสำรวจอายุลูกหนี้ฯ!F68</f>
        <v>0</v>
      </c>
      <c r="F22" s="30">
        <f>[2]ตารางสำรวจอายุลูกหนี้ฯ!G68</f>
        <v>0</v>
      </c>
      <c r="G22" s="30">
        <f>[2]ตารางสำรวจอายุลูกหนี้ฯ!H68</f>
        <v>0</v>
      </c>
      <c r="H22" s="30">
        <f>[2]ตารางสำรวจอายุลูกหนี้ฯ!I68</f>
        <v>0</v>
      </c>
      <c r="I22" s="30">
        <f>[2]ตารางสำรวจอายุลูกหนี้ฯ!J68</f>
        <v>0</v>
      </c>
      <c r="J22" s="30">
        <f>[2]ตารางสำรวจอายุลูกหนี้ฯ!K68</f>
        <v>0</v>
      </c>
      <c r="K22" s="31" t="s">
        <v>39</v>
      </c>
    </row>
    <row r="23" spans="1:11" ht="21" thickBot="1" x14ac:dyDescent="0.35">
      <c r="A23" s="11"/>
      <c r="B23" s="32" t="s">
        <v>34</v>
      </c>
      <c r="C23" s="33">
        <f>SUM(D23:J23)</f>
        <v>11437200.810000001</v>
      </c>
      <c r="D23" s="33">
        <f t="shared" ref="D23:J23" si="1">SUM(D9:D22)</f>
        <v>7171079.9800000004</v>
      </c>
      <c r="E23" s="33">
        <f t="shared" si="1"/>
        <v>2168670.1800000002</v>
      </c>
      <c r="F23" s="33">
        <f t="shared" si="1"/>
        <v>548727.5</v>
      </c>
      <c r="G23" s="33">
        <f t="shared" si="1"/>
        <v>944532.15</v>
      </c>
      <c r="H23" s="33">
        <f t="shared" si="1"/>
        <v>604191</v>
      </c>
      <c r="I23" s="33">
        <f t="shared" si="1"/>
        <v>0</v>
      </c>
      <c r="J23" s="33">
        <f t="shared" si="1"/>
        <v>0</v>
      </c>
    </row>
    <row r="24" spans="1:11" ht="21" thickTop="1" x14ac:dyDescent="0.3"/>
    <row r="25" spans="1:11" x14ac:dyDescent="0.3">
      <c r="C25" s="13"/>
    </row>
    <row r="26" spans="1:11" x14ac:dyDescent="0.3">
      <c r="C26" s="13"/>
      <c r="G26" s="14"/>
      <c r="H26" s="73"/>
      <c r="I26" s="73"/>
      <c r="J26" s="73"/>
    </row>
    <row r="27" spans="1:11" ht="24" x14ac:dyDescent="0.55000000000000004">
      <c r="G27" s="14"/>
      <c r="H27" s="73"/>
      <c r="I27" s="73"/>
      <c r="J27" s="73"/>
    </row>
    <row r="28" spans="1:11" ht="24" x14ac:dyDescent="0.55000000000000004">
      <c r="H28" s="73"/>
      <c r="I28" s="73"/>
      <c r="J28" s="73"/>
    </row>
  </sheetData>
  <mergeCells count="12">
    <mergeCell ref="H26:J26"/>
    <mergeCell ref="H27:J27"/>
    <mergeCell ref="H28:J28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BAC0-B1B2-4AE6-8171-36923DEEA1D7}">
  <dimension ref="A1:J27"/>
  <sheetViews>
    <sheetView topLeftCell="A9" workbookViewId="0">
      <selection activeCell="B24" sqref="B24"/>
    </sheetView>
  </sheetViews>
  <sheetFormatPr defaultColWidth="9" defaultRowHeight="20.25" x14ac:dyDescent="0.3"/>
  <cols>
    <col min="1" max="1" width="6.140625" style="1" customWidth="1"/>
    <col min="2" max="2" width="44.28515625" style="2" customWidth="1"/>
    <col min="3" max="3" width="21.140625" style="2" customWidth="1"/>
    <col min="4" max="5" width="13.7109375" style="2" customWidth="1"/>
    <col min="6" max="6" width="13.28515625" style="2" customWidth="1"/>
    <col min="7" max="7" width="10.140625" style="2" bestFit="1" customWidth="1"/>
    <col min="8" max="9" width="10.42578125" style="2" customWidth="1"/>
    <col min="10" max="10" width="11.8554687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7" style="2" customWidth="1"/>
    <col min="260" max="261" width="13.7109375" style="2" customWidth="1"/>
    <col min="262" max="262" width="13.28515625" style="2" customWidth="1"/>
    <col min="263" max="263" width="10.140625" style="2" bestFit="1" customWidth="1"/>
    <col min="264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7" style="2" customWidth="1"/>
    <col min="516" max="517" width="13.7109375" style="2" customWidth="1"/>
    <col min="518" max="518" width="13.28515625" style="2" customWidth="1"/>
    <col min="519" max="519" width="10.140625" style="2" bestFit="1" customWidth="1"/>
    <col min="520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7" style="2" customWidth="1"/>
    <col min="772" max="773" width="13.7109375" style="2" customWidth="1"/>
    <col min="774" max="774" width="13.28515625" style="2" customWidth="1"/>
    <col min="775" max="775" width="10.140625" style="2" bestFit="1" customWidth="1"/>
    <col min="776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7" style="2" customWidth="1"/>
    <col min="1028" max="1029" width="13.7109375" style="2" customWidth="1"/>
    <col min="1030" max="1030" width="13.28515625" style="2" customWidth="1"/>
    <col min="1031" max="1031" width="10.140625" style="2" bestFit="1" customWidth="1"/>
    <col min="1032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7" style="2" customWidth="1"/>
    <col min="1284" max="1285" width="13.7109375" style="2" customWidth="1"/>
    <col min="1286" max="1286" width="13.28515625" style="2" customWidth="1"/>
    <col min="1287" max="1287" width="10.140625" style="2" bestFit="1" customWidth="1"/>
    <col min="1288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7" style="2" customWidth="1"/>
    <col min="1540" max="1541" width="13.7109375" style="2" customWidth="1"/>
    <col min="1542" max="1542" width="13.28515625" style="2" customWidth="1"/>
    <col min="1543" max="1543" width="10.140625" style="2" bestFit="1" customWidth="1"/>
    <col min="1544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7" style="2" customWidth="1"/>
    <col min="1796" max="1797" width="13.7109375" style="2" customWidth="1"/>
    <col min="1798" max="1798" width="13.28515625" style="2" customWidth="1"/>
    <col min="1799" max="1799" width="10.140625" style="2" bestFit="1" customWidth="1"/>
    <col min="1800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7" style="2" customWidth="1"/>
    <col min="2052" max="2053" width="13.7109375" style="2" customWidth="1"/>
    <col min="2054" max="2054" width="13.28515625" style="2" customWidth="1"/>
    <col min="2055" max="2055" width="10.140625" style="2" bestFit="1" customWidth="1"/>
    <col min="2056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7" style="2" customWidth="1"/>
    <col min="2308" max="2309" width="13.7109375" style="2" customWidth="1"/>
    <col min="2310" max="2310" width="13.28515625" style="2" customWidth="1"/>
    <col min="2311" max="2311" width="10.140625" style="2" bestFit="1" customWidth="1"/>
    <col min="2312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7" style="2" customWidth="1"/>
    <col min="2564" max="2565" width="13.7109375" style="2" customWidth="1"/>
    <col min="2566" max="2566" width="13.28515625" style="2" customWidth="1"/>
    <col min="2567" max="2567" width="10.140625" style="2" bestFit="1" customWidth="1"/>
    <col min="2568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7" style="2" customWidth="1"/>
    <col min="2820" max="2821" width="13.7109375" style="2" customWidth="1"/>
    <col min="2822" max="2822" width="13.28515625" style="2" customWidth="1"/>
    <col min="2823" max="2823" width="10.140625" style="2" bestFit="1" customWidth="1"/>
    <col min="2824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7" style="2" customWidth="1"/>
    <col min="3076" max="3077" width="13.7109375" style="2" customWidth="1"/>
    <col min="3078" max="3078" width="13.28515625" style="2" customWidth="1"/>
    <col min="3079" max="3079" width="10.140625" style="2" bestFit="1" customWidth="1"/>
    <col min="3080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7" style="2" customWidth="1"/>
    <col min="3332" max="3333" width="13.7109375" style="2" customWidth="1"/>
    <col min="3334" max="3334" width="13.28515625" style="2" customWidth="1"/>
    <col min="3335" max="3335" width="10.140625" style="2" bestFit="1" customWidth="1"/>
    <col min="3336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7" style="2" customWidth="1"/>
    <col min="3588" max="3589" width="13.7109375" style="2" customWidth="1"/>
    <col min="3590" max="3590" width="13.28515625" style="2" customWidth="1"/>
    <col min="3591" max="3591" width="10.140625" style="2" bestFit="1" customWidth="1"/>
    <col min="3592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7" style="2" customWidth="1"/>
    <col min="3844" max="3845" width="13.7109375" style="2" customWidth="1"/>
    <col min="3846" max="3846" width="13.28515625" style="2" customWidth="1"/>
    <col min="3847" max="3847" width="10.140625" style="2" bestFit="1" customWidth="1"/>
    <col min="3848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7" style="2" customWidth="1"/>
    <col min="4100" max="4101" width="13.7109375" style="2" customWidth="1"/>
    <col min="4102" max="4102" width="13.28515625" style="2" customWidth="1"/>
    <col min="4103" max="4103" width="10.140625" style="2" bestFit="1" customWidth="1"/>
    <col min="4104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7" style="2" customWidth="1"/>
    <col min="4356" max="4357" width="13.7109375" style="2" customWidth="1"/>
    <col min="4358" max="4358" width="13.28515625" style="2" customWidth="1"/>
    <col min="4359" max="4359" width="10.140625" style="2" bestFit="1" customWidth="1"/>
    <col min="4360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7" style="2" customWidth="1"/>
    <col min="4612" max="4613" width="13.7109375" style="2" customWidth="1"/>
    <col min="4614" max="4614" width="13.28515625" style="2" customWidth="1"/>
    <col min="4615" max="4615" width="10.140625" style="2" bestFit="1" customWidth="1"/>
    <col min="4616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7" style="2" customWidth="1"/>
    <col min="4868" max="4869" width="13.7109375" style="2" customWidth="1"/>
    <col min="4870" max="4870" width="13.28515625" style="2" customWidth="1"/>
    <col min="4871" max="4871" width="10.140625" style="2" bestFit="1" customWidth="1"/>
    <col min="4872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7" style="2" customWidth="1"/>
    <col min="5124" max="5125" width="13.7109375" style="2" customWidth="1"/>
    <col min="5126" max="5126" width="13.28515625" style="2" customWidth="1"/>
    <col min="5127" max="5127" width="10.140625" style="2" bestFit="1" customWidth="1"/>
    <col min="5128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7" style="2" customWidth="1"/>
    <col min="5380" max="5381" width="13.7109375" style="2" customWidth="1"/>
    <col min="5382" max="5382" width="13.28515625" style="2" customWidth="1"/>
    <col min="5383" max="5383" width="10.140625" style="2" bestFit="1" customWidth="1"/>
    <col min="5384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7" style="2" customWidth="1"/>
    <col min="5636" max="5637" width="13.7109375" style="2" customWidth="1"/>
    <col min="5638" max="5638" width="13.28515625" style="2" customWidth="1"/>
    <col min="5639" max="5639" width="10.140625" style="2" bestFit="1" customWidth="1"/>
    <col min="5640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7" style="2" customWidth="1"/>
    <col min="5892" max="5893" width="13.7109375" style="2" customWidth="1"/>
    <col min="5894" max="5894" width="13.28515625" style="2" customWidth="1"/>
    <col min="5895" max="5895" width="10.140625" style="2" bestFit="1" customWidth="1"/>
    <col min="5896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7" style="2" customWidth="1"/>
    <col min="6148" max="6149" width="13.7109375" style="2" customWidth="1"/>
    <col min="6150" max="6150" width="13.28515625" style="2" customWidth="1"/>
    <col min="6151" max="6151" width="10.140625" style="2" bestFit="1" customWidth="1"/>
    <col min="6152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7" style="2" customWidth="1"/>
    <col min="6404" max="6405" width="13.7109375" style="2" customWidth="1"/>
    <col min="6406" max="6406" width="13.28515625" style="2" customWidth="1"/>
    <col min="6407" max="6407" width="10.140625" style="2" bestFit="1" customWidth="1"/>
    <col min="6408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7" style="2" customWidth="1"/>
    <col min="6660" max="6661" width="13.7109375" style="2" customWidth="1"/>
    <col min="6662" max="6662" width="13.28515625" style="2" customWidth="1"/>
    <col min="6663" max="6663" width="10.140625" style="2" bestFit="1" customWidth="1"/>
    <col min="6664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7" style="2" customWidth="1"/>
    <col min="6916" max="6917" width="13.7109375" style="2" customWidth="1"/>
    <col min="6918" max="6918" width="13.28515625" style="2" customWidth="1"/>
    <col min="6919" max="6919" width="10.140625" style="2" bestFit="1" customWidth="1"/>
    <col min="6920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7" style="2" customWidth="1"/>
    <col min="7172" max="7173" width="13.7109375" style="2" customWidth="1"/>
    <col min="7174" max="7174" width="13.28515625" style="2" customWidth="1"/>
    <col min="7175" max="7175" width="10.140625" style="2" bestFit="1" customWidth="1"/>
    <col min="7176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7" style="2" customWidth="1"/>
    <col min="7428" max="7429" width="13.7109375" style="2" customWidth="1"/>
    <col min="7430" max="7430" width="13.28515625" style="2" customWidth="1"/>
    <col min="7431" max="7431" width="10.140625" style="2" bestFit="1" customWidth="1"/>
    <col min="7432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7" style="2" customWidth="1"/>
    <col min="7684" max="7685" width="13.7109375" style="2" customWidth="1"/>
    <col min="7686" max="7686" width="13.28515625" style="2" customWidth="1"/>
    <col min="7687" max="7687" width="10.140625" style="2" bestFit="1" customWidth="1"/>
    <col min="7688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7" style="2" customWidth="1"/>
    <col min="7940" max="7941" width="13.7109375" style="2" customWidth="1"/>
    <col min="7942" max="7942" width="13.28515625" style="2" customWidth="1"/>
    <col min="7943" max="7943" width="10.140625" style="2" bestFit="1" customWidth="1"/>
    <col min="7944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7" style="2" customWidth="1"/>
    <col min="8196" max="8197" width="13.7109375" style="2" customWidth="1"/>
    <col min="8198" max="8198" width="13.28515625" style="2" customWidth="1"/>
    <col min="8199" max="8199" width="10.140625" style="2" bestFit="1" customWidth="1"/>
    <col min="8200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7" style="2" customWidth="1"/>
    <col min="8452" max="8453" width="13.7109375" style="2" customWidth="1"/>
    <col min="8454" max="8454" width="13.28515625" style="2" customWidth="1"/>
    <col min="8455" max="8455" width="10.140625" style="2" bestFit="1" customWidth="1"/>
    <col min="8456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7" style="2" customWidth="1"/>
    <col min="8708" max="8709" width="13.7109375" style="2" customWidth="1"/>
    <col min="8710" max="8710" width="13.28515625" style="2" customWidth="1"/>
    <col min="8711" max="8711" width="10.140625" style="2" bestFit="1" customWidth="1"/>
    <col min="8712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7" style="2" customWidth="1"/>
    <col min="8964" max="8965" width="13.7109375" style="2" customWidth="1"/>
    <col min="8966" max="8966" width="13.28515625" style="2" customWidth="1"/>
    <col min="8967" max="8967" width="10.140625" style="2" bestFit="1" customWidth="1"/>
    <col min="8968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7" style="2" customWidth="1"/>
    <col min="9220" max="9221" width="13.7109375" style="2" customWidth="1"/>
    <col min="9222" max="9222" width="13.28515625" style="2" customWidth="1"/>
    <col min="9223" max="9223" width="10.140625" style="2" bestFit="1" customWidth="1"/>
    <col min="9224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7" style="2" customWidth="1"/>
    <col min="9476" max="9477" width="13.7109375" style="2" customWidth="1"/>
    <col min="9478" max="9478" width="13.28515625" style="2" customWidth="1"/>
    <col min="9479" max="9479" width="10.140625" style="2" bestFit="1" customWidth="1"/>
    <col min="9480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7" style="2" customWidth="1"/>
    <col min="9732" max="9733" width="13.7109375" style="2" customWidth="1"/>
    <col min="9734" max="9734" width="13.28515625" style="2" customWidth="1"/>
    <col min="9735" max="9735" width="10.140625" style="2" bestFit="1" customWidth="1"/>
    <col min="9736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7" style="2" customWidth="1"/>
    <col min="9988" max="9989" width="13.7109375" style="2" customWidth="1"/>
    <col min="9990" max="9990" width="13.28515625" style="2" customWidth="1"/>
    <col min="9991" max="9991" width="10.140625" style="2" bestFit="1" customWidth="1"/>
    <col min="9992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7" style="2" customWidth="1"/>
    <col min="10244" max="10245" width="13.7109375" style="2" customWidth="1"/>
    <col min="10246" max="10246" width="13.28515625" style="2" customWidth="1"/>
    <col min="10247" max="10247" width="10.140625" style="2" bestFit="1" customWidth="1"/>
    <col min="10248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7" style="2" customWidth="1"/>
    <col min="10500" max="10501" width="13.7109375" style="2" customWidth="1"/>
    <col min="10502" max="10502" width="13.28515625" style="2" customWidth="1"/>
    <col min="10503" max="10503" width="10.140625" style="2" bestFit="1" customWidth="1"/>
    <col min="10504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7" style="2" customWidth="1"/>
    <col min="10756" max="10757" width="13.7109375" style="2" customWidth="1"/>
    <col min="10758" max="10758" width="13.28515625" style="2" customWidth="1"/>
    <col min="10759" max="10759" width="10.140625" style="2" bestFit="1" customWidth="1"/>
    <col min="10760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7" style="2" customWidth="1"/>
    <col min="11012" max="11013" width="13.7109375" style="2" customWidth="1"/>
    <col min="11014" max="11014" width="13.28515625" style="2" customWidth="1"/>
    <col min="11015" max="11015" width="10.140625" style="2" bestFit="1" customWidth="1"/>
    <col min="11016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7" style="2" customWidth="1"/>
    <col min="11268" max="11269" width="13.7109375" style="2" customWidth="1"/>
    <col min="11270" max="11270" width="13.28515625" style="2" customWidth="1"/>
    <col min="11271" max="11271" width="10.140625" style="2" bestFit="1" customWidth="1"/>
    <col min="11272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7" style="2" customWidth="1"/>
    <col min="11524" max="11525" width="13.7109375" style="2" customWidth="1"/>
    <col min="11526" max="11526" width="13.28515625" style="2" customWidth="1"/>
    <col min="11527" max="11527" width="10.140625" style="2" bestFit="1" customWidth="1"/>
    <col min="11528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7" style="2" customWidth="1"/>
    <col min="11780" max="11781" width="13.7109375" style="2" customWidth="1"/>
    <col min="11782" max="11782" width="13.28515625" style="2" customWidth="1"/>
    <col min="11783" max="11783" width="10.140625" style="2" bestFit="1" customWidth="1"/>
    <col min="11784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7" style="2" customWidth="1"/>
    <col min="12036" max="12037" width="13.7109375" style="2" customWidth="1"/>
    <col min="12038" max="12038" width="13.28515625" style="2" customWidth="1"/>
    <col min="12039" max="12039" width="10.140625" style="2" bestFit="1" customWidth="1"/>
    <col min="12040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7" style="2" customWidth="1"/>
    <col min="12292" max="12293" width="13.7109375" style="2" customWidth="1"/>
    <col min="12294" max="12294" width="13.28515625" style="2" customWidth="1"/>
    <col min="12295" max="12295" width="10.140625" style="2" bestFit="1" customWidth="1"/>
    <col min="12296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7" style="2" customWidth="1"/>
    <col min="12548" max="12549" width="13.7109375" style="2" customWidth="1"/>
    <col min="12550" max="12550" width="13.28515625" style="2" customWidth="1"/>
    <col min="12551" max="12551" width="10.140625" style="2" bestFit="1" customWidth="1"/>
    <col min="12552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7" style="2" customWidth="1"/>
    <col min="12804" max="12805" width="13.7109375" style="2" customWidth="1"/>
    <col min="12806" max="12806" width="13.28515625" style="2" customWidth="1"/>
    <col min="12807" max="12807" width="10.140625" style="2" bestFit="1" customWidth="1"/>
    <col min="12808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7" style="2" customWidth="1"/>
    <col min="13060" max="13061" width="13.7109375" style="2" customWidth="1"/>
    <col min="13062" max="13062" width="13.28515625" style="2" customWidth="1"/>
    <col min="13063" max="13063" width="10.140625" style="2" bestFit="1" customWidth="1"/>
    <col min="13064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7" style="2" customWidth="1"/>
    <col min="13316" max="13317" width="13.7109375" style="2" customWidth="1"/>
    <col min="13318" max="13318" width="13.28515625" style="2" customWidth="1"/>
    <col min="13319" max="13319" width="10.140625" style="2" bestFit="1" customWidth="1"/>
    <col min="13320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7" style="2" customWidth="1"/>
    <col min="13572" max="13573" width="13.7109375" style="2" customWidth="1"/>
    <col min="13574" max="13574" width="13.28515625" style="2" customWidth="1"/>
    <col min="13575" max="13575" width="10.140625" style="2" bestFit="1" customWidth="1"/>
    <col min="13576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7" style="2" customWidth="1"/>
    <col min="13828" max="13829" width="13.7109375" style="2" customWidth="1"/>
    <col min="13830" max="13830" width="13.28515625" style="2" customWidth="1"/>
    <col min="13831" max="13831" width="10.140625" style="2" bestFit="1" customWidth="1"/>
    <col min="13832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7" style="2" customWidth="1"/>
    <col min="14084" max="14085" width="13.7109375" style="2" customWidth="1"/>
    <col min="14086" max="14086" width="13.28515625" style="2" customWidth="1"/>
    <col min="14087" max="14087" width="10.140625" style="2" bestFit="1" customWidth="1"/>
    <col min="14088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7" style="2" customWidth="1"/>
    <col min="14340" max="14341" width="13.7109375" style="2" customWidth="1"/>
    <col min="14342" max="14342" width="13.28515625" style="2" customWidth="1"/>
    <col min="14343" max="14343" width="10.140625" style="2" bestFit="1" customWidth="1"/>
    <col min="14344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7" style="2" customWidth="1"/>
    <col min="14596" max="14597" width="13.7109375" style="2" customWidth="1"/>
    <col min="14598" max="14598" width="13.28515625" style="2" customWidth="1"/>
    <col min="14599" max="14599" width="10.140625" style="2" bestFit="1" customWidth="1"/>
    <col min="14600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7" style="2" customWidth="1"/>
    <col min="14852" max="14853" width="13.7109375" style="2" customWidth="1"/>
    <col min="14854" max="14854" width="13.28515625" style="2" customWidth="1"/>
    <col min="14855" max="14855" width="10.140625" style="2" bestFit="1" customWidth="1"/>
    <col min="14856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7" style="2" customWidth="1"/>
    <col min="15108" max="15109" width="13.7109375" style="2" customWidth="1"/>
    <col min="15110" max="15110" width="13.28515625" style="2" customWidth="1"/>
    <col min="15111" max="15111" width="10.140625" style="2" bestFit="1" customWidth="1"/>
    <col min="15112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7" style="2" customWidth="1"/>
    <col min="15364" max="15365" width="13.7109375" style="2" customWidth="1"/>
    <col min="15366" max="15366" width="13.28515625" style="2" customWidth="1"/>
    <col min="15367" max="15367" width="10.140625" style="2" bestFit="1" customWidth="1"/>
    <col min="15368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7" style="2" customWidth="1"/>
    <col min="15620" max="15621" width="13.7109375" style="2" customWidth="1"/>
    <col min="15622" max="15622" width="13.28515625" style="2" customWidth="1"/>
    <col min="15623" max="15623" width="10.140625" style="2" bestFit="1" customWidth="1"/>
    <col min="15624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7" style="2" customWidth="1"/>
    <col min="15876" max="15877" width="13.7109375" style="2" customWidth="1"/>
    <col min="15878" max="15878" width="13.28515625" style="2" customWidth="1"/>
    <col min="15879" max="15879" width="10.140625" style="2" bestFit="1" customWidth="1"/>
    <col min="15880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7" style="2" customWidth="1"/>
    <col min="16132" max="16133" width="13.7109375" style="2" customWidth="1"/>
    <col min="16134" max="16134" width="13.28515625" style="2" customWidth="1"/>
    <col min="16135" max="16135" width="10.140625" style="2" bestFit="1" customWidth="1"/>
    <col min="16136" max="16138" width="10.42578125" style="2" customWidth="1"/>
    <col min="16139" max="16384" width="9" style="2"/>
  </cols>
  <sheetData>
    <row r="1" spans="1:10" x14ac:dyDescent="0.3">
      <c r="I1" s="74"/>
      <c r="J1" s="74"/>
    </row>
    <row r="2" spans="1:10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3">
      <c r="A3" s="75" t="s">
        <v>41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3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3" customFormat="1" ht="24" customHeight="1" x14ac:dyDescent="0.3">
      <c r="A6" s="76" t="s">
        <v>4</v>
      </c>
      <c r="B6" s="76" t="s">
        <v>5</v>
      </c>
      <c r="C6" s="76" t="s">
        <v>36</v>
      </c>
      <c r="D6" s="76" t="s">
        <v>6</v>
      </c>
      <c r="E6" s="76"/>
      <c r="F6" s="76"/>
      <c r="G6" s="76"/>
      <c r="H6" s="76"/>
      <c r="I6" s="76"/>
      <c r="J6" s="76"/>
    </row>
    <row r="7" spans="1:10" s="3" customFormat="1" ht="36" x14ac:dyDescent="0.3">
      <c r="A7" s="76"/>
      <c r="B7" s="76"/>
      <c r="C7" s="76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6"/>
      <c r="B8" s="76"/>
      <c r="C8" s="5" t="s">
        <v>35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34">
        <v>1</v>
      </c>
      <c r="B9" s="35" t="s">
        <v>22</v>
      </c>
      <c r="C9" s="48">
        <f t="shared" ref="C9:C22" si="0">SUM(D9:J9)</f>
        <v>0</v>
      </c>
      <c r="D9" s="15">
        <f>[3]ตารางสำรวจอายุลูกหนี้ฯ!E11</f>
        <v>0</v>
      </c>
      <c r="E9" s="15">
        <f>[3]ตารางสำรวจอายุลูกหนี้ฯ!G11</f>
        <v>0</v>
      </c>
      <c r="F9" s="15">
        <f>[3]ตารางสำรวจอายุลูกหนี้ฯ!I11</f>
        <v>0</v>
      </c>
      <c r="G9" s="15">
        <f>[3]ตารางสำรวจอายุลูกหนี้ฯ!K11</f>
        <v>0</v>
      </c>
      <c r="H9" s="15">
        <f>[3]ตารางสำรวจอายุลูกหนี้ฯ!M11</f>
        <v>0</v>
      </c>
      <c r="I9" s="15">
        <f>[3]ตารางสำรวจอายุลูกหนี้ฯ!O11</f>
        <v>0</v>
      </c>
      <c r="J9" s="15">
        <f>[3]ตารางสำรวจอายุลูกหนี้ฯ!Q11</f>
        <v>0</v>
      </c>
    </row>
    <row r="10" spans="1:10" x14ac:dyDescent="0.3">
      <c r="A10" s="34">
        <v>2</v>
      </c>
      <c r="B10" s="35" t="s">
        <v>23</v>
      </c>
      <c r="C10" s="15">
        <f t="shared" si="0"/>
        <v>0</v>
      </c>
      <c r="D10" s="15">
        <f>[3]ตารางสำรวจอายุลูกหนี้ฯ!E23</f>
        <v>0</v>
      </c>
      <c r="E10" s="15">
        <f>[3]ตารางสำรวจอายุลูกหนี้ฯ!G23</f>
        <v>0</v>
      </c>
      <c r="F10" s="15">
        <f>[3]ตารางสำรวจอายุลูกหนี้ฯ!I12</f>
        <v>0</v>
      </c>
      <c r="G10" s="15">
        <f>[3]ตารางสำรวจอายุลูกหนี้ฯ!K23</f>
        <v>0</v>
      </c>
      <c r="H10" s="15">
        <f>[3]ตารางสำรวจอายุลูกหนี้ฯ!M23</f>
        <v>0</v>
      </c>
      <c r="I10" s="15">
        <f>[3]ตารางสำรวจอายุลูกหนี้ฯ!O23</f>
        <v>0</v>
      </c>
      <c r="J10" s="15">
        <f>[3]ตารางสำรวจอายุลูกหนี้ฯ!Q23</f>
        <v>0</v>
      </c>
    </row>
    <row r="11" spans="1:10" x14ac:dyDescent="0.3">
      <c r="A11" s="34">
        <v>3</v>
      </c>
      <c r="B11" s="35" t="s">
        <v>24</v>
      </c>
      <c r="C11" s="15">
        <f t="shared" si="0"/>
        <v>218605.07</v>
      </c>
      <c r="D11" s="15">
        <f>[3]ตารางสำรวจอายุลูกหนี้ฯ!E34</f>
        <v>218605.07</v>
      </c>
      <c r="E11" s="15">
        <f>[3]ตารางสำรวจอายุลูกหนี้ฯ!G34</f>
        <v>0</v>
      </c>
      <c r="F11" s="15">
        <f>[3]ตารางสำรวจอายุลูกหนี้ฯ!I34</f>
        <v>0</v>
      </c>
      <c r="G11" s="15">
        <f>[3]ตารางสำรวจอายุลูกหนี้ฯ!K34</f>
        <v>0</v>
      </c>
      <c r="H11" s="15">
        <f>[3]ตารางสำรวจอายุลูกหนี้ฯ!M34</f>
        <v>0</v>
      </c>
      <c r="I11" s="15">
        <f>[3]ตารางสำรวจอายุลูกหนี้ฯ!O34</f>
        <v>0</v>
      </c>
      <c r="J11" s="15">
        <f>[3]ตารางสำรวจอายุลูกหนี้ฯ!Q34</f>
        <v>0</v>
      </c>
    </row>
    <row r="12" spans="1:10" x14ac:dyDescent="0.3">
      <c r="A12" s="34">
        <v>4</v>
      </c>
      <c r="B12" s="35" t="s">
        <v>25</v>
      </c>
      <c r="C12" s="15">
        <f t="shared" si="0"/>
        <v>0</v>
      </c>
      <c r="D12" s="15">
        <f>[3]ตารางสำรวจอายุลูกหนี้ฯ!E39</f>
        <v>0</v>
      </c>
      <c r="E12" s="15">
        <f>[3]ตารางสำรวจอายุลูกหนี้ฯ!G39</f>
        <v>0</v>
      </c>
      <c r="F12" s="15">
        <f>[3]ตารางสำรวจอายุลูกหนี้ฯ!I39</f>
        <v>0</v>
      </c>
      <c r="G12" s="15">
        <f>[3]ตารางสำรวจอายุลูกหนี้ฯ!K39</f>
        <v>0</v>
      </c>
      <c r="H12" s="15">
        <f>[3]ตารางสำรวจอายุลูกหนี้ฯ!M39</f>
        <v>0</v>
      </c>
      <c r="I12" s="15">
        <f>[3]ตารางสำรวจอายุลูกหนี้ฯ!O39</f>
        <v>0</v>
      </c>
      <c r="J12" s="15">
        <f>[3]ตารางสำรวจอายุลูกหนี้ฯ!Q39</f>
        <v>0</v>
      </c>
    </row>
    <row r="13" spans="1:10" x14ac:dyDescent="0.3">
      <c r="A13" s="34">
        <v>5</v>
      </c>
      <c r="B13" s="35" t="s">
        <v>26</v>
      </c>
      <c r="C13" s="15">
        <f t="shared" si="0"/>
        <v>66224.5</v>
      </c>
      <c r="D13" s="15">
        <f>[3]ตารางสำรวจอายุลูกหนี้ฯ!E50</f>
        <v>66148.5</v>
      </c>
      <c r="E13" s="15">
        <f>[3]ตารางสำรวจอายุลูกหนี้ฯ!G50</f>
        <v>76</v>
      </c>
      <c r="F13" s="15">
        <f>[3]ตารางสำรวจอายุลูกหนี้ฯ!I50</f>
        <v>0</v>
      </c>
      <c r="G13" s="15">
        <f>[3]ตารางสำรวจอายุลูกหนี้ฯ!K50</f>
        <v>0</v>
      </c>
      <c r="H13" s="15">
        <f>[3]ตารางสำรวจอายุลูกหนี้ฯ!M50</f>
        <v>0</v>
      </c>
      <c r="I13" s="15">
        <f>[3]ตารางสำรวจอายุลูกหนี้ฯ!O50</f>
        <v>0</v>
      </c>
      <c r="J13" s="15">
        <f>[3]ตารางสำรวจอายุลูกหนี้ฯ!Q50</f>
        <v>0</v>
      </c>
    </row>
    <row r="14" spans="1:10" x14ac:dyDescent="0.3">
      <c r="A14" s="34">
        <v>6</v>
      </c>
      <c r="B14" s="35" t="s">
        <v>27</v>
      </c>
      <c r="C14" s="15">
        <f t="shared" si="0"/>
        <v>271017.25</v>
      </c>
      <c r="D14" s="15">
        <f>[3]ตารางสำรวจอายุลูกหนี้ฯ!E53</f>
        <v>95349.75</v>
      </c>
      <c r="E14" s="15">
        <f>[3]ตารางสำรวจอายุลูกหนี้ฯ!G53</f>
        <v>98077.25</v>
      </c>
      <c r="F14" s="15">
        <f>[3]ตารางสำรวจอายุลูกหนี้ฯ!I53</f>
        <v>77590.25</v>
      </c>
      <c r="G14" s="15">
        <f>[3]ตารางสำรวจอายุลูกหนี้ฯ!K53</f>
        <v>0</v>
      </c>
      <c r="H14" s="15">
        <f>[3]ตารางสำรวจอายุลูกหนี้ฯ!M53</f>
        <v>0</v>
      </c>
      <c r="I14" s="15">
        <f>[3]ตารางสำรวจอายุลูกหนี้ฯ!O53</f>
        <v>0</v>
      </c>
      <c r="J14" s="15">
        <f>[3]ตารางสำรวจอายุลูกหนี้ฯ!Q53</f>
        <v>0</v>
      </c>
    </row>
    <row r="15" spans="1:10" x14ac:dyDescent="0.3">
      <c r="A15" s="34">
        <v>7</v>
      </c>
      <c r="B15" s="35" t="s">
        <v>28</v>
      </c>
      <c r="C15" s="15">
        <f t="shared" si="0"/>
        <v>0</v>
      </c>
      <c r="D15" s="15">
        <f>[3]ตารางสำรวจอายุลูกหนี้ฯ!E56</f>
        <v>0</v>
      </c>
      <c r="E15" s="15">
        <f>[3]ตารางสำรวจอายุลูกหนี้ฯ!G56</f>
        <v>0</v>
      </c>
      <c r="F15" s="15">
        <f>[3]ตารางสำรวจอายุลูกหนี้ฯ!I56</f>
        <v>0</v>
      </c>
      <c r="G15" s="15">
        <f>[3]ตารางสำรวจอายุลูกหนี้ฯ!K56</f>
        <v>0</v>
      </c>
      <c r="H15" s="15">
        <f>[3]ตารางสำรวจอายุลูกหนี้ฯ!M56</f>
        <v>0</v>
      </c>
      <c r="I15" s="15">
        <f>[3]ตารางสำรวจอายุลูกหนี้ฯ!O56</f>
        <v>0</v>
      </c>
      <c r="J15" s="15">
        <f>[3]ตารางสำรวจอายุลูกหนี้ฯ!Q56</f>
        <v>0</v>
      </c>
    </row>
    <row r="16" spans="1:10" x14ac:dyDescent="0.3">
      <c r="A16" s="34">
        <v>8</v>
      </c>
      <c r="B16" s="35" t="s">
        <v>29</v>
      </c>
      <c r="C16" s="15">
        <f t="shared" si="0"/>
        <v>0</v>
      </c>
      <c r="D16" s="15">
        <f>[3]ตารางสำรวจอายุลูกหนี้ฯ!E59</f>
        <v>0</v>
      </c>
      <c r="E16" s="15">
        <f>[3]ตารางสำรวจอายุลูกหนี้ฯ!G59</f>
        <v>0</v>
      </c>
      <c r="F16" s="15">
        <f>[3]ตารางสำรวจอายุลูกหนี้ฯ!I59</f>
        <v>0</v>
      </c>
      <c r="G16" s="15">
        <f>[3]ตารางสำรวจอายุลูกหนี้ฯ!K59</f>
        <v>0</v>
      </c>
      <c r="H16" s="15">
        <f>[3]ตารางสำรวจอายุลูกหนี้ฯ!M59</f>
        <v>0</v>
      </c>
      <c r="I16" s="15">
        <f>[3]ตารางสำรวจอายุลูกหนี้ฯ!O59</f>
        <v>0</v>
      </c>
      <c r="J16" s="15">
        <f>[3]ตารางสำรวจอายุลูกหนี้ฯ!Q59</f>
        <v>0</v>
      </c>
    </row>
    <row r="17" spans="1:10" x14ac:dyDescent="0.3">
      <c r="A17" s="34">
        <v>9</v>
      </c>
      <c r="B17" s="35" t="s">
        <v>30</v>
      </c>
      <c r="C17" s="15">
        <f t="shared" si="0"/>
        <v>0</v>
      </c>
      <c r="D17" s="15">
        <f>[3]ตารางสำรวจอายุลูกหนี้ฯ!E64</f>
        <v>0</v>
      </c>
      <c r="E17" s="15">
        <f>[3]ตารางสำรวจอายุลูกหนี้ฯ!G64</f>
        <v>0</v>
      </c>
      <c r="F17" s="15">
        <f>[3]ตารางสำรวจอายุลูกหนี้ฯ!I64</f>
        <v>0</v>
      </c>
      <c r="G17" s="15">
        <f>[3]ตารางสำรวจอายุลูกหนี้ฯ!K64</f>
        <v>0</v>
      </c>
      <c r="H17" s="15">
        <f>[3]ตารางสำรวจอายุลูกหนี้ฯ!M64</f>
        <v>0</v>
      </c>
      <c r="I17" s="15">
        <f>[3]ตารางสำรวจอายุลูกหนี้ฯ!O64</f>
        <v>0</v>
      </c>
      <c r="J17" s="15">
        <f>[3]ตารางสำรวจอายุลูกหนี้ฯ!Q64</f>
        <v>0</v>
      </c>
    </row>
    <row r="18" spans="1:10" s="31" customFormat="1" ht="24" x14ac:dyDescent="0.55000000000000004">
      <c r="A18" s="43">
        <v>10</v>
      </c>
      <c r="B18" s="44" t="s">
        <v>31</v>
      </c>
      <c r="C18" s="16">
        <f t="shared" si="0"/>
        <v>0</v>
      </c>
      <c r="D18" s="16">
        <f>[3]ตารางสำรวจอายุลูกหนี้ฯ!E65</f>
        <v>0</v>
      </c>
      <c r="E18" s="16">
        <f>[3]ตารางสำรวจอายุลูกหนี้ฯ!G65</f>
        <v>0</v>
      </c>
      <c r="F18" s="16">
        <f>[3]ตารางสำรวจอายุลูกหนี้ฯ!I65</f>
        <v>0</v>
      </c>
      <c r="G18" s="16">
        <f>[3]ตารางสำรวจอายุลูกหนี้ฯ!K65</f>
        <v>0</v>
      </c>
      <c r="H18" s="16">
        <f>[3]ตารางสำรวจอายุลูกหนี้ฯ!M65</f>
        <v>0</v>
      </c>
      <c r="I18" s="16">
        <f>[3]ตารางสำรวจอายุลูกหนี้ฯ!O65</f>
        <v>0</v>
      </c>
      <c r="J18" s="16">
        <f>[3]ตารางสำรวจอายุลูกหนี้ฯ!Q65</f>
        <v>0</v>
      </c>
    </row>
    <row r="19" spans="1:10" s="31" customFormat="1" ht="24" x14ac:dyDescent="0.55000000000000004">
      <c r="A19" s="43">
        <v>11</v>
      </c>
      <c r="B19" s="44" t="s">
        <v>32</v>
      </c>
      <c r="C19" s="16">
        <f t="shared" si="0"/>
        <v>4840</v>
      </c>
      <c r="D19" s="16">
        <f>[3]ตารางสำรวจอายุลูกหนี้ฯ!E66</f>
        <v>4840</v>
      </c>
      <c r="E19" s="16">
        <f>[3]ตารางสำรวจอายุลูกหนี้ฯ!G66</f>
        <v>0</v>
      </c>
      <c r="F19" s="16">
        <f>[3]ตารางสำรวจอายุลูกหนี้ฯ!I66</f>
        <v>0</v>
      </c>
      <c r="G19" s="16">
        <f>[3]ตารางสำรวจอายุลูกหนี้ฯ!K66</f>
        <v>0</v>
      </c>
      <c r="H19" s="16">
        <f>[3]ตารางสำรวจอายุลูกหนี้ฯ!M66</f>
        <v>0</v>
      </c>
      <c r="I19" s="16">
        <f>[3]ตารางสำรวจอายุลูกหนี้ฯ!O66</f>
        <v>0</v>
      </c>
      <c r="J19" s="16">
        <f>[3]ตารางสำรวจอายุลูกหนี้ฯ!Q66</f>
        <v>0</v>
      </c>
    </row>
    <row r="20" spans="1:10" s="31" customFormat="1" ht="24" x14ac:dyDescent="0.55000000000000004">
      <c r="A20" s="90">
        <v>12</v>
      </c>
      <c r="B20" s="91" t="s">
        <v>38</v>
      </c>
      <c r="C20" s="92">
        <f t="shared" si="0"/>
        <v>0</v>
      </c>
      <c r="D20" s="92">
        <f>[3]ตารางสำรวจอายุลูกหนี้ฯ!E67</f>
        <v>0</v>
      </c>
      <c r="E20" s="92">
        <f>[3]ตารางสำรวจอายุลูกหนี้ฯ!G67</f>
        <v>0</v>
      </c>
      <c r="F20" s="92">
        <f>[3]ตารางสำรวจอายุลูกหนี้ฯ!I67</f>
        <v>0</v>
      </c>
      <c r="G20" s="92">
        <f>[3]ตารางสำรวจอายุลูกหนี้ฯ!K67</f>
        <v>0</v>
      </c>
      <c r="H20" s="92">
        <f>[3]ตารางสำรวจอายุลูกหนี้ฯ!M67</f>
        <v>0</v>
      </c>
      <c r="I20" s="92">
        <f>[3]ตารางสำรวจอายุลูกหนี้ฯ!O67</f>
        <v>0</v>
      </c>
      <c r="J20" s="92">
        <f>[3]ตารางสำรวจอายุลูกหนี้ฯ!Q67</f>
        <v>0</v>
      </c>
    </row>
    <row r="21" spans="1:10" s="31" customFormat="1" ht="24" x14ac:dyDescent="0.55000000000000004">
      <c r="A21" s="43">
        <v>13</v>
      </c>
      <c r="B21" s="44" t="s">
        <v>33</v>
      </c>
      <c r="C21" s="16">
        <f t="shared" si="0"/>
        <v>0</v>
      </c>
      <c r="D21" s="16">
        <f>[3]ตารางสำรวจอายุลูกหนี้ฯ!E68</f>
        <v>0</v>
      </c>
      <c r="E21" s="16">
        <f>[3]ตารางสำรวจอายุลูกหนี้ฯ!G68</f>
        <v>0</v>
      </c>
      <c r="F21" s="16">
        <f>[3]ตารางสำรวจอายุลูกหนี้ฯ!I68</f>
        <v>0</v>
      </c>
      <c r="G21" s="16">
        <f>[3]ตารางสำรวจอายุลูกหนี้ฯ!K68</f>
        <v>0</v>
      </c>
      <c r="H21" s="16">
        <f>[3]ตารางสำรวจอายุลูกหนี้ฯ!M68</f>
        <v>0</v>
      </c>
      <c r="I21" s="16">
        <f>[3]ตารางสำรวจอายุลูกหนี้ฯ!O68</f>
        <v>0</v>
      </c>
      <c r="J21" s="16">
        <f>[3]ตารางสำรวจอายุลูกหนี้ฯ!Q68</f>
        <v>0</v>
      </c>
    </row>
    <row r="22" spans="1:10" ht="21" thickBot="1" x14ac:dyDescent="0.35">
      <c r="A22" s="39"/>
      <c r="B22" s="39" t="s">
        <v>34</v>
      </c>
      <c r="C22" s="40">
        <f t="shared" si="0"/>
        <v>560686.82000000007</v>
      </c>
      <c r="D22" s="40">
        <f t="shared" ref="D22:J22" si="1">SUM(D9:D21)</f>
        <v>384943.32</v>
      </c>
      <c r="E22" s="40">
        <f t="shared" si="1"/>
        <v>98153.25</v>
      </c>
      <c r="F22" s="40">
        <f t="shared" si="1"/>
        <v>77590.25</v>
      </c>
      <c r="G22" s="40">
        <f t="shared" si="1"/>
        <v>0</v>
      </c>
      <c r="H22" s="40">
        <f t="shared" si="1"/>
        <v>0</v>
      </c>
      <c r="I22" s="40">
        <f t="shared" si="1"/>
        <v>0</v>
      </c>
      <c r="J22" s="40">
        <f t="shared" si="1"/>
        <v>0</v>
      </c>
    </row>
    <row r="23" spans="1:10" ht="21" thickTop="1" x14ac:dyDescent="0.3"/>
    <row r="24" spans="1:10" x14ac:dyDescent="0.3">
      <c r="C24" s="41">
        <v>12446370.93</v>
      </c>
    </row>
    <row r="25" spans="1:10" x14ac:dyDescent="0.3">
      <c r="C25" s="42"/>
      <c r="G25" s="14"/>
      <c r="H25" s="73"/>
      <c r="I25" s="73"/>
      <c r="J25" s="73"/>
    </row>
    <row r="26" spans="1:10" ht="24" x14ac:dyDescent="0.55000000000000004">
      <c r="G26" s="14"/>
      <c r="H26" s="73"/>
      <c r="I26" s="73"/>
      <c r="J26" s="73"/>
    </row>
    <row r="27" spans="1:10" ht="24" x14ac:dyDescent="0.55000000000000004">
      <c r="H27" s="73"/>
      <c r="I27" s="73"/>
      <c r="J27" s="73"/>
    </row>
  </sheetData>
  <mergeCells count="12"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280E-3D9F-4822-9F58-5912C6373AC6}">
  <dimension ref="A1:J27"/>
  <sheetViews>
    <sheetView topLeftCell="A9" workbookViewId="0">
      <selection activeCell="B24" sqref="B24"/>
    </sheetView>
  </sheetViews>
  <sheetFormatPr defaultColWidth="9" defaultRowHeight="20.25" x14ac:dyDescent="0.3"/>
  <cols>
    <col min="1" max="1" width="6.140625" style="1" customWidth="1"/>
    <col min="2" max="2" width="42.7109375" style="2" customWidth="1"/>
    <col min="3" max="3" width="21.140625" style="2" customWidth="1"/>
    <col min="4" max="4" width="16.85546875" style="2" customWidth="1"/>
    <col min="5" max="5" width="12.7109375" style="2" customWidth="1"/>
    <col min="6" max="6" width="14.28515625" style="2" customWidth="1"/>
    <col min="7" max="10" width="12.710937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6.42578125" style="2" customWidth="1"/>
    <col min="260" max="260" width="16.85546875" style="2" customWidth="1"/>
    <col min="261" max="266" width="12.710937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6.42578125" style="2" customWidth="1"/>
    <col min="516" max="516" width="16.85546875" style="2" customWidth="1"/>
    <col min="517" max="522" width="12.710937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6.42578125" style="2" customWidth="1"/>
    <col min="772" max="772" width="16.85546875" style="2" customWidth="1"/>
    <col min="773" max="778" width="12.710937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6.42578125" style="2" customWidth="1"/>
    <col min="1028" max="1028" width="16.85546875" style="2" customWidth="1"/>
    <col min="1029" max="1034" width="12.710937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6.42578125" style="2" customWidth="1"/>
    <col min="1284" max="1284" width="16.85546875" style="2" customWidth="1"/>
    <col min="1285" max="1290" width="12.710937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6.42578125" style="2" customWidth="1"/>
    <col min="1540" max="1540" width="16.85546875" style="2" customWidth="1"/>
    <col min="1541" max="1546" width="12.710937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6.42578125" style="2" customWidth="1"/>
    <col min="1796" max="1796" width="16.85546875" style="2" customWidth="1"/>
    <col min="1797" max="1802" width="12.710937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6.42578125" style="2" customWidth="1"/>
    <col min="2052" max="2052" width="16.85546875" style="2" customWidth="1"/>
    <col min="2053" max="2058" width="12.710937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6.42578125" style="2" customWidth="1"/>
    <col min="2308" max="2308" width="16.85546875" style="2" customWidth="1"/>
    <col min="2309" max="2314" width="12.710937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6.42578125" style="2" customWidth="1"/>
    <col min="2564" max="2564" width="16.85546875" style="2" customWidth="1"/>
    <col min="2565" max="2570" width="12.710937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6.42578125" style="2" customWidth="1"/>
    <col min="2820" max="2820" width="16.85546875" style="2" customWidth="1"/>
    <col min="2821" max="2826" width="12.710937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6.42578125" style="2" customWidth="1"/>
    <col min="3076" max="3076" width="16.85546875" style="2" customWidth="1"/>
    <col min="3077" max="3082" width="12.710937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6.42578125" style="2" customWidth="1"/>
    <col min="3332" max="3332" width="16.85546875" style="2" customWidth="1"/>
    <col min="3333" max="3338" width="12.710937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6.42578125" style="2" customWidth="1"/>
    <col min="3588" max="3588" width="16.85546875" style="2" customWidth="1"/>
    <col min="3589" max="3594" width="12.710937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6.42578125" style="2" customWidth="1"/>
    <col min="3844" max="3844" width="16.85546875" style="2" customWidth="1"/>
    <col min="3845" max="3850" width="12.710937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6.42578125" style="2" customWidth="1"/>
    <col min="4100" max="4100" width="16.85546875" style="2" customWidth="1"/>
    <col min="4101" max="4106" width="12.710937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6.42578125" style="2" customWidth="1"/>
    <col min="4356" max="4356" width="16.85546875" style="2" customWidth="1"/>
    <col min="4357" max="4362" width="12.710937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6.42578125" style="2" customWidth="1"/>
    <col min="4612" max="4612" width="16.85546875" style="2" customWidth="1"/>
    <col min="4613" max="4618" width="12.710937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6.42578125" style="2" customWidth="1"/>
    <col min="4868" max="4868" width="16.85546875" style="2" customWidth="1"/>
    <col min="4869" max="4874" width="12.710937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6.42578125" style="2" customWidth="1"/>
    <col min="5124" max="5124" width="16.85546875" style="2" customWidth="1"/>
    <col min="5125" max="5130" width="12.710937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6.42578125" style="2" customWidth="1"/>
    <col min="5380" max="5380" width="16.85546875" style="2" customWidth="1"/>
    <col min="5381" max="5386" width="12.710937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6.42578125" style="2" customWidth="1"/>
    <col min="5636" max="5636" width="16.85546875" style="2" customWidth="1"/>
    <col min="5637" max="5642" width="12.710937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6.42578125" style="2" customWidth="1"/>
    <col min="5892" max="5892" width="16.85546875" style="2" customWidth="1"/>
    <col min="5893" max="5898" width="12.710937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6.42578125" style="2" customWidth="1"/>
    <col min="6148" max="6148" width="16.85546875" style="2" customWidth="1"/>
    <col min="6149" max="6154" width="12.710937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6.42578125" style="2" customWidth="1"/>
    <col min="6404" max="6404" width="16.85546875" style="2" customWidth="1"/>
    <col min="6405" max="6410" width="12.710937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6.42578125" style="2" customWidth="1"/>
    <col min="6660" max="6660" width="16.85546875" style="2" customWidth="1"/>
    <col min="6661" max="6666" width="12.710937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6.42578125" style="2" customWidth="1"/>
    <col min="6916" max="6916" width="16.85546875" style="2" customWidth="1"/>
    <col min="6917" max="6922" width="12.710937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6.42578125" style="2" customWidth="1"/>
    <col min="7172" max="7172" width="16.85546875" style="2" customWidth="1"/>
    <col min="7173" max="7178" width="12.710937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6.42578125" style="2" customWidth="1"/>
    <col min="7428" max="7428" width="16.85546875" style="2" customWidth="1"/>
    <col min="7429" max="7434" width="12.710937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6.42578125" style="2" customWidth="1"/>
    <col min="7684" max="7684" width="16.85546875" style="2" customWidth="1"/>
    <col min="7685" max="7690" width="12.710937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6.42578125" style="2" customWidth="1"/>
    <col min="7940" max="7940" width="16.85546875" style="2" customWidth="1"/>
    <col min="7941" max="7946" width="12.710937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6.42578125" style="2" customWidth="1"/>
    <col min="8196" max="8196" width="16.85546875" style="2" customWidth="1"/>
    <col min="8197" max="8202" width="12.710937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6.42578125" style="2" customWidth="1"/>
    <col min="8452" max="8452" width="16.85546875" style="2" customWidth="1"/>
    <col min="8453" max="8458" width="12.710937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6.42578125" style="2" customWidth="1"/>
    <col min="8708" max="8708" width="16.85546875" style="2" customWidth="1"/>
    <col min="8709" max="8714" width="12.710937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6.42578125" style="2" customWidth="1"/>
    <col min="8964" max="8964" width="16.85546875" style="2" customWidth="1"/>
    <col min="8965" max="8970" width="12.710937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6.42578125" style="2" customWidth="1"/>
    <col min="9220" max="9220" width="16.85546875" style="2" customWidth="1"/>
    <col min="9221" max="9226" width="12.710937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6.42578125" style="2" customWidth="1"/>
    <col min="9476" max="9476" width="16.85546875" style="2" customWidth="1"/>
    <col min="9477" max="9482" width="12.710937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6.42578125" style="2" customWidth="1"/>
    <col min="9732" max="9732" width="16.85546875" style="2" customWidth="1"/>
    <col min="9733" max="9738" width="12.710937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6.42578125" style="2" customWidth="1"/>
    <col min="9988" max="9988" width="16.85546875" style="2" customWidth="1"/>
    <col min="9989" max="9994" width="12.710937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6.42578125" style="2" customWidth="1"/>
    <col min="10244" max="10244" width="16.85546875" style="2" customWidth="1"/>
    <col min="10245" max="10250" width="12.710937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6.42578125" style="2" customWidth="1"/>
    <col min="10500" max="10500" width="16.85546875" style="2" customWidth="1"/>
    <col min="10501" max="10506" width="12.710937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6.42578125" style="2" customWidth="1"/>
    <col min="10756" max="10756" width="16.85546875" style="2" customWidth="1"/>
    <col min="10757" max="10762" width="12.710937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6.42578125" style="2" customWidth="1"/>
    <col min="11012" max="11012" width="16.85546875" style="2" customWidth="1"/>
    <col min="11013" max="11018" width="12.710937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6.42578125" style="2" customWidth="1"/>
    <col min="11268" max="11268" width="16.85546875" style="2" customWidth="1"/>
    <col min="11269" max="11274" width="12.710937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6.42578125" style="2" customWidth="1"/>
    <col min="11524" max="11524" width="16.85546875" style="2" customWidth="1"/>
    <col min="11525" max="11530" width="12.710937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6.42578125" style="2" customWidth="1"/>
    <col min="11780" max="11780" width="16.85546875" style="2" customWidth="1"/>
    <col min="11781" max="11786" width="12.710937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6.42578125" style="2" customWidth="1"/>
    <col min="12036" max="12036" width="16.85546875" style="2" customWidth="1"/>
    <col min="12037" max="12042" width="12.710937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6.42578125" style="2" customWidth="1"/>
    <col min="12292" max="12292" width="16.85546875" style="2" customWidth="1"/>
    <col min="12293" max="12298" width="12.710937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6.42578125" style="2" customWidth="1"/>
    <col min="12548" max="12548" width="16.85546875" style="2" customWidth="1"/>
    <col min="12549" max="12554" width="12.710937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6.42578125" style="2" customWidth="1"/>
    <col min="12804" max="12804" width="16.85546875" style="2" customWidth="1"/>
    <col min="12805" max="12810" width="12.710937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6.42578125" style="2" customWidth="1"/>
    <col min="13060" max="13060" width="16.85546875" style="2" customWidth="1"/>
    <col min="13061" max="13066" width="12.710937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6.42578125" style="2" customWidth="1"/>
    <col min="13316" max="13316" width="16.85546875" style="2" customWidth="1"/>
    <col min="13317" max="13322" width="12.710937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6.42578125" style="2" customWidth="1"/>
    <col min="13572" max="13572" width="16.85546875" style="2" customWidth="1"/>
    <col min="13573" max="13578" width="12.710937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6.42578125" style="2" customWidth="1"/>
    <col min="13828" max="13828" width="16.85546875" style="2" customWidth="1"/>
    <col min="13829" max="13834" width="12.710937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6.42578125" style="2" customWidth="1"/>
    <col min="14084" max="14084" width="16.85546875" style="2" customWidth="1"/>
    <col min="14085" max="14090" width="12.710937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6.42578125" style="2" customWidth="1"/>
    <col min="14340" max="14340" width="16.85546875" style="2" customWidth="1"/>
    <col min="14341" max="14346" width="12.710937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6.42578125" style="2" customWidth="1"/>
    <col min="14596" max="14596" width="16.85546875" style="2" customWidth="1"/>
    <col min="14597" max="14602" width="12.710937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6.42578125" style="2" customWidth="1"/>
    <col min="14852" max="14852" width="16.85546875" style="2" customWidth="1"/>
    <col min="14853" max="14858" width="12.710937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6.42578125" style="2" customWidth="1"/>
    <col min="15108" max="15108" width="16.85546875" style="2" customWidth="1"/>
    <col min="15109" max="15114" width="12.710937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6.42578125" style="2" customWidth="1"/>
    <col min="15364" max="15364" width="16.85546875" style="2" customWidth="1"/>
    <col min="15365" max="15370" width="12.710937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6.42578125" style="2" customWidth="1"/>
    <col min="15620" max="15620" width="16.85546875" style="2" customWidth="1"/>
    <col min="15621" max="15626" width="12.710937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6.42578125" style="2" customWidth="1"/>
    <col min="15876" max="15876" width="16.85546875" style="2" customWidth="1"/>
    <col min="15877" max="15882" width="12.710937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6.42578125" style="2" customWidth="1"/>
    <col min="16132" max="16132" width="16.85546875" style="2" customWidth="1"/>
    <col min="16133" max="16138" width="12.7109375" style="2" customWidth="1"/>
    <col min="16139" max="16384" width="9" style="2"/>
  </cols>
  <sheetData>
    <row r="1" spans="1:10" x14ac:dyDescent="0.3">
      <c r="I1" s="74"/>
      <c r="J1" s="74"/>
    </row>
    <row r="2" spans="1:10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3">
      <c r="A3" s="75" t="s">
        <v>42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3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3" customFormat="1" ht="24" customHeight="1" x14ac:dyDescent="0.3">
      <c r="A6" s="76" t="s">
        <v>4</v>
      </c>
      <c r="B6" s="76" t="s">
        <v>5</v>
      </c>
      <c r="C6" s="76" t="s">
        <v>36</v>
      </c>
      <c r="D6" s="76" t="s">
        <v>6</v>
      </c>
      <c r="E6" s="76"/>
      <c r="F6" s="76"/>
      <c r="G6" s="76"/>
      <c r="H6" s="76"/>
      <c r="I6" s="76"/>
      <c r="J6" s="76"/>
    </row>
    <row r="7" spans="1:10" s="3" customFormat="1" ht="36" x14ac:dyDescent="0.3">
      <c r="A7" s="76"/>
      <c r="B7" s="76"/>
      <c r="C7" s="76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6"/>
      <c r="B8" s="76"/>
      <c r="C8" s="5" t="s">
        <v>35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34">
        <v>1</v>
      </c>
      <c r="B9" s="35" t="s">
        <v>22</v>
      </c>
      <c r="C9" s="48">
        <f t="shared" ref="C9:C21" si="0">SUM(D9:J9)</f>
        <v>0</v>
      </c>
      <c r="D9" s="15">
        <f>[4]ตารางสำรวจอายุลูกหนี้ฯ!E11</f>
        <v>0</v>
      </c>
      <c r="E9" s="15">
        <f>[4]ตารางสำรวจอายุลูกหนี้ฯ!G11</f>
        <v>0</v>
      </c>
      <c r="F9" s="15">
        <f>[4]ตารางสำรวจอายุลูกหนี้ฯ!I11</f>
        <v>0</v>
      </c>
      <c r="G9" s="15">
        <f>[4]ตารางสำรวจอายุลูกหนี้ฯ!K11</f>
        <v>0</v>
      </c>
      <c r="H9" s="15">
        <f>[4]ตารางสำรวจอายุลูกหนี้ฯ!M11</f>
        <v>0</v>
      </c>
      <c r="I9" s="15">
        <f>[4]ตารางสำรวจอายุลูกหนี้ฯ!O11</f>
        <v>0</v>
      </c>
      <c r="J9" s="15">
        <f>[4]ตารางสำรวจอายุลูกหนี้ฯ!Q11</f>
        <v>0</v>
      </c>
    </row>
    <row r="10" spans="1:10" x14ac:dyDescent="0.3">
      <c r="A10" s="34">
        <v>2</v>
      </c>
      <c r="B10" s="35" t="s">
        <v>23</v>
      </c>
      <c r="C10" s="15">
        <f t="shared" si="0"/>
        <v>4760136.38</v>
      </c>
      <c r="D10" s="15">
        <f>[4]ตารางสำรวจอายุลูกหนี้ฯ!E23</f>
        <v>3961496.68</v>
      </c>
      <c r="E10" s="15">
        <f>[4]ตารางสำรวจอายุลูกหนี้ฯ!G23</f>
        <v>265634.7</v>
      </c>
      <c r="F10" s="15">
        <f>[4]ตารางสำรวจอายุลูกหนี้ฯ!I23</f>
        <v>533005</v>
      </c>
      <c r="G10" s="15">
        <f>[4]ตารางสำรวจอายุลูกหนี้ฯ!K23</f>
        <v>0</v>
      </c>
      <c r="H10" s="15">
        <f>[4]ตารางสำรวจอายุลูกหนี้ฯ!M23</f>
        <v>0</v>
      </c>
      <c r="I10" s="15">
        <f>[4]ตารางสำรวจอายุลูกหนี้ฯ!O23</f>
        <v>0</v>
      </c>
      <c r="J10" s="15">
        <f>[4]ตารางสำรวจอายุลูกหนี้ฯ!Q23</f>
        <v>0</v>
      </c>
    </row>
    <row r="11" spans="1:10" x14ac:dyDescent="0.3">
      <c r="A11" s="34">
        <v>3</v>
      </c>
      <c r="B11" s="35" t="s">
        <v>24</v>
      </c>
      <c r="C11" s="15">
        <f t="shared" si="0"/>
        <v>671844.69</v>
      </c>
      <c r="D11" s="15">
        <f>[4]ตารางสำรวจอายุลูกหนี้ฯ!E34</f>
        <v>507490.69</v>
      </c>
      <c r="E11" s="15">
        <f>[4]ตารางสำรวจอายุลูกหนี้ฯ!G34</f>
        <v>86980</v>
      </c>
      <c r="F11" s="15">
        <f>[4]ตารางสำรวจอายุลูกหนี้ฯ!I34</f>
        <v>77374</v>
      </c>
      <c r="G11" s="15">
        <f>[4]ตารางสำรวจอายุลูกหนี้ฯ!K34</f>
        <v>0</v>
      </c>
      <c r="H11" s="15">
        <f>[4]ตารางสำรวจอายุลูกหนี้ฯ!M34</f>
        <v>0</v>
      </c>
      <c r="I11" s="15">
        <f>[4]ตารางสำรวจอายุลูกหนี้ฯ!O34</f>
        <v>0</v>
      </c>
      <c r="J11" s="15">
        <f>[4]ตารางสำรวจอายุลูกหนี้ฯ!Q34</f>
        <v>0</v>
      </c>
    </row>
    <row r="12" spans="1:10" x14ac:dyDescent="0.3">
      <c r="A12" s="34">
        <v>4</v>
      </c>
      <c r="B12" s="35" t="s">
        <v>25</v>
      </c>
      <c r="C12" s="15">
        <f t="shared" si="0"/>
        <v>1369031.6700000002</v>
      </c>
      <c r="D12" s="15">
        <f>[4]ตารางสำรวจอายุลูกหนี้ฯ!E39</f>
        <v>1032873.62</v>
      </c>
      <c r="E12" s="15">
        <f>[4]ตารางสำรวจอายุลูกหนี้ฯ!G39</f>
        <v>105132.5</v>
      </c>
      <c r="F12" s="15">
        <f>[4]ตารางสำรวจอายุลูกหนี้ฯ!I39</f>
        <v>231025.55</v>
      </c>
      <c r="G12" s="15">
        <f>[4]ตารางสำรวจอายุลูกหนี้ฯ!K39</f>
        <v>0</v>
      </c>
      <c r="H12" s="15">
        <f>[4]ตารางสำรวจอายุลูกหนี้ฯ!M39</f>
        <v>0</v>
      </c>
      <c r="I12" s="15">
        <f>[4]ตารางสำรวจอายุลูกหนี้ฯ!O39</f>
        <v>0</v>
      </c>
      <c r="J12" s="15">
        <f>[4]ตารางสำรวจอายุลูกหนี้ฯ!Q39</f>
        <v>0</v>
      </c>
    </row>
    <row r="13" spans="1:10" x14ac:dyDescent="0.3">
      <c r="A13" s="34">
        <v>5</v>
      </c>
      <c r="B13" s="35" t="s">
        <v>26</v>
      </c>
      <c r="C13" s="15">
        <f t="shared" si="0"/>
        <v>55936.12</v>
      </c>
      <c r="D13" s="15">
        <f>[4]ตารางสำรวจอายุลูกหนี้ฯ!E50</f>
        <v>24720</v>
      </c>
      <c r="E13" s="15">
        <f>[4]ตารางสำรวจอายุลูกหนี้ฯ!G50</f>
        <v>18749.8</v>
      </c>
      <c r="F13" s="15">
        <f>[4]ตารางสำรวจอายุลูกหนี้ฯ!I50</f>
        <v>0</v>
      </c>
      <c r="G13" s="15">
        <f>[4]ตารางสำรวจอายุลูกหนี้ฯ!K50</f>
        <v>12466.32</v>
      </c>
      <c r="H13" s="15">
        <f>[4]ตารางสำรวจอายุลูกหนี้ฯ!M50</f>
        <v>0</v>
      </c>
      <c r="I13" s="15">
        <f>[4]ตารางสำรวจอายุลูกหนี้ฯ!O50</f>
        <v>0</v>
      </c>
      <c r="J13" s="15">
        <f>[4]ตารางสำรวจอายุลูกหนี้ฯ!Q50</f>
        <v>0</v>
      </c>
    </row>
    <row r="14" spans="1:10" x14ac:dyDescent="0.3">
      <c r="A14" s="34">
        <v>6</v>
      </c>
      <c r="B14" s="35" t="s">
        <v>27</v>
      </c>
      <c r="C14" s="15">
        <f t="shared" si="0"/>
        <v>1105184.5</v>
      </c>
      <c r="D14" s="15">
        <f>[4]ตารางสำรวจอายุลูกหนี้ฯ!E53</f>
        <v>538466.5</v>
      </c>
      <c r="E14" s="15">
        <f>[4]ตารางสำรวจอายุลูกหนี้ฯ!G53</f>
        <v>262466</v>
      </c>
      <c r="F14" s="15">
        <f>[4]ตารางสำรวจอายุลูกหนี้ฯ!I53</f>
        <v>304252</v>
      </c>
      <c r="G14" s="15">
        <f>[4]ตารางสำรวจอายุลูกหนี้ฯ!K53</f>
        <v>0</v>
      </c>
      <c r="H14" s="15">
        <f>[4]ตารางสำรวจอายุลูกหนี้ฯ!M53</f>
        <v>0</v>
      </c>
      <c r="I14" s="15">
        <f>[4]ตารางสำรวจอายุลูกหนี้ฯ!O53</f>
        <v>0</v>
      </c>
      <c r="J14" s="15">
        <f>[4]ตารางสำรวจอายุลูกหนี้ฯ!Q53</f>
        <v>0</v>
      </c>
    </row>
    <row r="15" spans="1:10" x14ac:dyDescent="0.3">
      <c r="A15" s="34">
        <v>7</v>
      </c>
      <c r="B15" s="35" t="s">
        <v>28</v>
      </c>
      <c r="C15" s="15">
        <f t="shared" si="0"/>
        <v>0</v>
      </c>
      <c r="D15" s="15">
        <f>[4]ตารางสำรวจอายุลูกหนี้ฯ!E56</f>
        <v>0</v>
      </c>
      <c r="E15" s="15">
        <f>[4]ตารางสำรวจอายุลูกหนี้ฯ!G56</f>
        <v>0</v>
      </c>
      <c r="F15" s="15">
        <f>[4]ตารางสำรวจอายุลูกหนี้ฯ!I56</f>
        <v>0</v>
      </c>
      <c r="G15" s="15">
        <f>[4]ตารางสำรวจอายุลูกหนี้ฯ!K56</f>
        <v>0</v>
      </c>
      <c r="H15" s="15">
        <f>[4]ตารางสำรวจอายุลูกหนี้ฯ!M56</f>
        <v>0</v>
      </c>
      <c r="I15" s="15">
        <f>[4]ตารางสำรวจอายุลูกหนี้ฯ!O56</f>
        <v>0</v>
      </c>
      <c r="J15" s="15">
        <f>[4]ตารางสำรวจอายุลูกหนี้ฯ!Q56</f>
        <v>0</v>
      </c>
    </row>
    <row r="16" spans="1:10" x14ac:dyDescent="0.3">
      <c r="A16" s="34">
        <v>8</v>
      </c>
      <c r="B16" s="35" t="s">
        <v>29</v>
      </c>
      <c r="C16" s="15">
        <f t="shared" si="0"/>
        <v>65632</v>
      </c>
      <c r="D16" s="15">
        <f>[4]ตารางสำรวจอายุลูกหนี้ฯ!E59</f>
        <v>25985</v>
      </c>
      <c r="E16" s="15">
        <f>[4]ตารางสำรวจอายุลูกหนี้ฯ!G59</f>
        <v>7753</v>
      </c>
      <c r="F16" s="15">
        <f>[4]ตารางสำรวจอายุลูกหนี้ฯ!I59</f>
        <v>30852</v>
      </c>
      <c r="G16" s="15">
        <f>[4]ตารางสำรวจอายุลูกหนี้ฯ!K59</f>
        <v>1042</v>
      </c>
      <c r="H16" s="15">
        <f>[4]ตารางสำรวจอายุลูกหนี้ฯ!M59</f>
        <v>0</v>
      </c>
      <c r="I16" s="15">
        <f>[4]ตารางสำรวจอายุลูกหนี้ฯ!O59</f>
        <v>0</v>
      </c>
      <c r="J16" s="15">
        <f>[4]ตารางสำรวจอายุลูกหนี้ฯ!Q59</f>
        <v>0</v>
      </c>
    </row>
    <row r="17" spans="1:10" x14ac:dyDescent="0.3">
      <c r="A17" s="34">
        <v>9</v>
      </c>
      <c r="B17" s="35" t="s">
        <v>30</v>
      </c>
      <c r="C17" s="15">
        <f t="shared" si="0"/>
        <v>76952.800000000003</v>
      </c>
      <c r="D17" s="15">
        <f>[4]ตารางสำรวจอายุลูกหนี้ฯ!E64</f>
        <v>48214</v>
      </c>
      <c r="E17" s="15">
        <f>[4]ตารางสำรวจอายุลูกหนี้ฯ!G64</f>
        <v>8840</v>
      </c>
      <c r="F17" s="15">
        <f>[4]ตารางสำรวจอายุลูกหนี้ฯ!I64</f>
        <v>19898.8</v>
      </c>
      <c r="G17" s="15">
        <f>[4]ตารางสำรวจอายุลูกหนี้ฯ!K64</f>
        <v>0</v>
      </c>
      <c r="H17" s="15">
        <f>[4]ตารางสำรวจอายุลูกหนี้ฯ!M64</f>
        <v>0</v>
      </c>
      <c r="I17" s="15">
        <f>[4]ตารางสำรวจอายุลูกหนี้ฯ!O64</f>
        <v>0</v>
      </c>
      <c r="J17" s="15">
        <f>[4]ตารางสำรวจอายุลูกหนี้ฯ!Q64</f>
        <v>0</v>
      </c>
    </row>
    <row r="18" spans="1:10" x14ac:dyDescent="0.3">
      <c r="A18" s="43">
        <v>10</v>
      </c>
      <c r="B18" s="44" t="s">
        <v>31</v>
      </c>
      <c r="C18" s="15">
        <f t="shared" si="0"/>
        <v>0</v>
      </c>
      <c r="D18" s="15">
        <f>[4]ตารางสำรวจอายุลูกหนี้ฯ!E65</f>
        <v>0</v>
      </c>
      <c r="E18" s="15">
        <f>[4]ตารางสำรวจอายุลูกหนี้ฯ!G65</f>
        <v>0</v>
      </c>
      <c r="F18" s="15">
        <f>[4]ตารางสำรวจอายุลูกหนี้ฯ!I65</f>
        <v>0</v>
      </c>
      <c r="G18" s="15">
        <f>[4]ตารางสำรวจอายุลูกหนี้ฯ!K65</f>
        <v>0</v>
      </c>
      <c r="H18" s="15">
        <f>[4]ตารางสำรวจอายุลูกหนี้ฯ!M65</f>
        <v>0</v>
      </c>
      <c r="I18" s="15">
        <f>[4]ตารางสำรวจอายุลูกหนี้ฯ!O65</f>
        <v>0</v>
      </c>
      <c r="J18" s="15">
        <f>[4]ตารางสำรวจอายุลูกหนี้ฯ!Q65</f>
        <v>0</v>
      </c>
    </row>
    <row r="19" spans="1:10" x14ac:dyDescent="0.3">
      <c r="A19" s="43">
        <v>11</v>
      </c>
      <c r="B19" s="44" t="s">
        <v>32</v>
      </c>
      <c r="C19" s="15">
        <f t="shared" si="0"/>
        <v>0</v>
      </c>
      <c r="D19" s="15">
        <f>[4]ตารางสำรวจอายุลูกหนี้ฯ!E66</f>
        <v>0</v>
      </c>
      <c r="E19" s="15">
        <f>[4]ตารางสำรวจอายุลูกหนี้ฯ!G66</f>
        <v>0</v>
      </c>
      <c r="F19" s="15">
        <f>[4]ตารางสำรวจอายุลูกหนี้ฯ!I66</f>
        <v>0</v>
      </c>
      <c r="G19" s="15">
        <f>[4]ตารางสำรวจอายุลูกหนี้ฯ!K66</f>
        <v>0</v>
      </c>
      <c r="H19" s="15">
        <f>[4]ตารางสำรวจอายุลูกหนี้ฯ!M66</f>
        <v>0</v>
      </c>
      <c r="I19" s="15">
        <f>[4]ตารางสำรวจอายุลูกหนี้ฯ!O66</f>
        <v>0</v>
      </c>
      <c r="J19" s="15">
        <f>[4]ตารางสำรวจอายุลูกหนี้ฯ!Q66</f>
        <v>0</v>
      </c>
    </row>
    <row r="20" spans="1:10" s="27" customFormat="1" x14ac:dyDescent="0.3">
      <c r="A20" s="45">
        <v>12</v>
      </c>
      <c r="B20" s="46" t="s">
        <v>38</v>
      </c>
      <c r="C20" s="15">
        <f t="shared" si="0"/>
        <v>28890</v>
      </c>
      <c r="D20" s="15">
        <f>[4]ตารางสำรวจอายุลูกหนี้ฯ!E67</f>
        <v>28540</v>
      </c>
      <c r="E20" s="15">
        <f>[4]ตารางสำรวจอายุลูกหนี้ฯ!G67</f>
        <v>350</v>
      </c>
      <c r="F20" s="15">
        <f>[4]ตารางสำรวจอายุลูกหนี้ฯ!I67</f>
        <v>0</v>
      </c>
      <c r="G20" s="15">
        <f>[4]ตารางสำรวจอายุลูกหนี้ฯ!K67</f>
        <v>0</v>
      </c>
      <c r="H20" s="15">
        <f>[4]ตารางสำรวจอายุลูกหนี้ฯ!M67</f>
        <v>0</v>
      </c>
      <c r="I20" s="15">
        <f>[4]ตารางสำรวจอายุลูกหนี้ฯ!O67</f>
        <v>0</v>
      </c>
      <c r="J20" s="15">
        <f>[4]ตารางสำรวจอายุลูกหนี้ฯ!Q67</f>
        <v>0</v>
      </c>
    </row>
    <row r="21" spans="1:10" x14ac:dyDescent="0.3">
      <c r="A21" s="43">
        <v>13</v>
      </c>
      <c r="B21" s="44" t="s">
        <v>33</v>
      </c>
      <c r="C21" s="15">
        <f t="shared" si="0"/>
        <v>0</v>
      </c>
      <c r="D21" s="15">
        <f>[4]ตารางสำรวจอายุลูกหนี้ฯ!E68</f>
        <v>0</v>
      </c>
      <c r="E21" s="15">
        <f>[4]ตารางสำรวจอายุลูกหนี้ฯ!G68</f>
        <v>0</v>
      </c>
      <c r="F21" s="15">
        <f>[4]ตารางสำรวจอายุลูกหนี้ฯ!I68</f>
        <v>0</v>
      </c>
      <c r="G21" s="15">
        <f>[4]ตารางสำรวจอายุลูกหนี้ฯ!K68</f>
        <v>0</v>
      </c>
      <c r="H21" s="15">
        <f>[4]ตารางสำรวจอายุลูกหนี้ฯ!M68</f>
        <v>0</v>
      </c>
      <c r="I21" s="15">
        <f>[4]ตารางสำรวจอายุลูกหนี้ฯ!O68</f>
        <v>0</v>
      </c>
      <c r="J21" s="15">
        <f>[4]ตารางสำรวจอายุลูกหนี้ฯ!Q68</f>
        <v>0</v>
      </c>
    </row>
    <row r="22" spans="1:10" ht="21" thickBot="1" x14ac:dyDescent="0.35">
      <c r="A22" s="39">
        <v>14</v>
      </c>
      <c r="B22" s="47" t="s">
        <v>34</v>
      </c>
      <c r="C22" s="40">
        <f>SUM(D22:J22)</f>
        <v>8133608.1600000001</v>
      </c>
      <c r="D22" s="40">
        <f t="shared" ref="D22:J22" si="1">SUM(D9:D21)</f>
        <v>6167786.4900000002</v>
      </c>
      <c r="E22" s="40">
        <f t="shared" si="1"/>
        <v>755906</v>
      </c>
      <c r="F22" s="40">
        <f t="shared" si="1"/>
        <v>1196407.3500000001</v>
      </c>
      <c r="G22" s="40">
        <f t="shared" si="1"/>
        <v>13508.32</v>
      </c>
      <c r="H22" s="40">
        <f t="shared" si="1"/>
        <v>0</v>
      </c>
      <c r="I22" s="40">
        <f t="shared" si="1"/>
        <v>0</v>
      </c>
      <c r="J22" s="40">
        <f t="shared" si="1"/>
        <v>0</v>
      </c>
    </row>
    <row r="23" spans="1:10" ht="21" thickTop="1" x14ac:dyDescent="0.3"/>
    <row r="24" spans="1:10" x14ac:dyDescent="0.3">
      <c r="C24" s="13"/>
    </row>
    <row r="25" spans="1:10" x14ac:dyDescent="0.3">
      <c r="C25" s="13"/>
      <c r="G25" s="14"/>
      <c r="H25" s="73"/>
      <c r="I25" s="73"/>
      <c r="J25" s="73"/>
    </row>
    <row r="26" spans="1:10" ht="24" x14ac:dyDescent="0.55000000000000004">
      <c r="G26" s="14"/>
      <c r="H26" s="73"/>
      <c r="I26" s="73"/>
      <c r="J26" s="73"/>
    </row>
    <row r="27" spans="1:10" ht="24" x14ac:dyDescent="0.55000000000000004">
      <c r="H27" s="73"/>
      <c r="I27" s="73"/>
      <c r="J27" s="73"/>
    </row>
  </sheetData>
  <mergeCells count="12"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C60C-EB00-4B41-BD74-A3A289B9E66F}">
  <dimension ref="A1:J27"/>
  <sheetViews>
    <sheetView topLeftCell="A9" workbookViewId="0">
      <selection activeCell="B24" sqref="B24"/>
    </sheetView>
  </sheetViews>
  <sheetFormatPr defaultColWidth="9" defaultRowHeight="20.25" x14ac:dyDescent="0.3"/>
  <cols>
    <col min="1" max="1" width="6.140625" style="1" customWidth="1"/>
    <col min="2" max="2" width="44.85546875" style="2" customWidth="1"/>
    <col min="3" max="3" width="20.140625" style="2" customWidth="1"/>
    <col min="4" max="4" width="15.42578125" style="2" customWidth="1"/>
    <col min="5" max="5" width="13.42578125" style="2" customWidth="1"/>
    <col min="6" max="6" width="13.140625" style="2" customWidth="1"/>
    <col min="7" max="7" width="13.28515625" style="2" customWidth="1"/>
    <col min="8" max="8" width="13.140625" style="2" customWidth="1"/>
    <col min="9" max="10" width="12" style="2" customWidth="1"/>
    <col min="11" max="255" width="9" style="2"/>
    <col min="256" max="256" width="6.140625" style="2" customWidth="1"/>
    <col min="257" max="257" width="42.7109375" style="2" customWidth="1"/>
    <col min="258" max="258" width="20.140625" style="2" customWidth="1"/>
    <col min="259" max="259" width="13.42578125" style="2" customWidth="1"/>
    <col min="260" max="260" width="13.5703125" style="2" customWidth="1"/>
    <col min="261" max="266" width="12" style="2" customWidth="1"/>
    <col min="267" max="511" width="9" style="2"/>
    <col min="512" max="512" width="6.140625" style="2" customWidth="1"/>
    <col min="513" max="513" width="42.7109375" style="2" customWidth="1"/>
    <col min="514" max="514" width="20.140625" style="2" customWidth="1"/>
    <col min="515" max="515" width="13.42578125" style="2" customWidth="1"/>
    <col min="516" max="516" width="13.5703125" style="2" customWidth="1"/>
    <col min="517" max="522" width="12" style="2" customWidth="1"/>
    <col min="523" max="767" width="9" style="2"/>
    <col min="768" max="768" width="6.140625" style="2" customWidth="1"/>
    <col min="769" max="769" width="42.7109375" style="2" customWidth="1"/>
    <col min="770" max="770" width="20.140625" style="2" customWidth="1"/>
    <col min="771" max="771" width="13.42578125" style="2" customWidth="1"/>
    <col min="772" max="772" width="13.5703125" style="2" customWidth="1"/>
    <col min="773" max="778" width="12" style="2" customWidth="1"/>
    <col min="779" max="1023" width="9" style="2"/>
    <col min="1024" max="1024" width="6.140625" style="2" customWidth="1"/>
    <col min="1025" max="1025" width="42.7109375" style="2" customWidth="1"/>
    <col min="1026" max="1026" width="20.140625" style="2" customWidth="1"/>
    <col min="1027" max="1027" width="13.42578125" style="2" customWidth="1"/>
    <col min="1028" max="1028" width="13.5703125" style="2" customWidth="1"/>
    <col min="1029" max="1034" width="12" style="2" customWidth="1"/>
    <col min="1035" max="1279" width="9" style="2"/>
    <col min="1280" max="1280" width="6.140625" style="2" customWidth="1"/>
    <col min="1281" max="1281" width="42.7109375" style="2" customWidth="1"/>
    <col min="1282" max="1282" width="20.140625" style="2" customWidth="1"/>
    <col min="1283" max="1283" width="13.42578125" style="2" customWidth="1"/>
    <col min="1284" max="1284" width="13.5703125" style="2" customWidth="1"/>
    <col min="1285" max="1290" width="12" style="2" customWidth="1"/>
    <col min="1291" max="1535" width="9" style="2"/>
    <col min="1536" max="1536" width="6.140625" style="2" customWidth="1"/>
    <col min="1537" max="1537" width="42.7109375" style="2" customWidth="1"/>
    <col min="1538" max="1538" width="20.140625" style="2" customWidth="1"/>
    <col min="1539" max="1539" width="13.42578125" style="2" customWidth="1"/>
    <col min="1540" max="1540" width="13.5703125" style="2" customWidth="1"/>
    <col min="1541" max="1546" width="12" style="2" customWidth="1"/>
    <col min="1547" max="1791" width="9" style="2"/>
    <col min="1792" max="1792" width="6.140625" style="2" customWidth="1"/>
    <col min="1793" max="1793" width="42.7109375" style="2" customWidth="1"/>
    <col min="1794" max="1794" width="20.140625" style="2" customWidth="1"/>
    <col min="1795" max="1795" width="13.42578125" style="2" customWidth="1"/>
    <col min="1796" max="1796" width="13.5703125" style="2" customWidth="1"/>
    <col min="1797" max="1802" width="12" style="2" customWidth="1"/>
    <col min="1803" max="2047" width="9" style="2"/>
    <col min="2048" max="2048" width="6.140625" style="2" customWidth="1"/>
    <col min="2049" max="2049" width="42.7109375" style="2" customWidth="1"/>
    <col min="2050" max="2050" width="20.140625" style="2" customWidth="1"/>
    <col min="2051" max="2051" width="13.42578125" style="2" customWidth="1"/>
    <col min="2052" max="2052" width="13.5703125" style="2" customWidth="1"/>
    <col min="2053" max="2058" width="12" style="2" customWidth="1"/>
    <col min="2059" max="2303" width="9" style="2"/>
    <col min="2304" max="2304" width="6.140625" style="2" customWidth="1"/>
    <col min="2305" max="2305" width="42.7109375" style="2" customWidth="1"/>
    <col min="2306" max="2306" width="20.140625" style="2" customWidth="1"/>
    <col min="2307" max="2307" width="13.42578125" style="2" customWidth="1"/>
    <col min="2308" max="2308" width="13.5703125" style="2" customWidth="1"/>
    <col min="2309" max="2314" width="12" style="2" customWidth="1"/>
    <col min="2315" max="2559" width="9" style="2"/>
    <col min="2560" max="2560" width="6.140625" style="2" customWidth="1"/>
    <col min="2561" max="2561" width="42.7109375" style="2" customWidth="1"/>
    <col min="2562" max="2562" width="20.140625" style="2" customWidth="1"/>
    <col min="2563" max="2563" width="13.42578125" style="2" customWidth="1"/>
    <col min="2564" max="2564" width="13.5703125" style="2" customWidth="1"/>
    <col min="2565" max="2570" width="12" style="2" customWidth="1"/>
    <col min="2571" max="2815" width="9" style="2"/>
    <col min="2816" max="2816" width="6.140625" style="2" customWidth="1"/>
    <col min="2817" max="2817" width="42.7109375" style="2" customWidth="1"/>
    <col min="2818" max="2818" width="20.140625" style="2" customWidth="1"/>
    <col min="2819" max="2819" width="13.42578125" style="2" customWidth="1"/>
    <col min="2820" max="2820" width="13.5703125" style="2" customWidth="1"/>
    <col min="2821" max="2826" width="12" style="2" customWidth="1"/>
    <col min="2827" max="3071" width="9" style="2"/>
    <col min="3072" max="3072" width="6.140625" style="2" customWidth="1"/>
    <col min="3073" max="3073" width="42.7109375" style="2" customWidth="1"/>
    <col min="3074" max="3074" width="20.140625" style="2" customWidth="1"/>
    <col min="3075" max="3075" width="13.42578125" style="2" customWidth="1"/>
    <col min="3076" max="3076" width="13.5703125" style="2" customWidth="1"/>
    <col min="3077" max="3082" width="12" style="2" customWidth="1"/>
    <col min="3083" max="3327" width="9" style="2"/>
    <col min="3328" max="3328" width="6.140625" style="2" customWidth="1"/>
    <col min="3329" max="3329" width="42.7109375" style="2" customWidth="1"/>
    <col min="3330" max="3330" width="20.140625" style="2" customWidth="1"/>
    <col min="3331" max="3331" width="13.42578125" style="2" customWidth="1"/>
    <col min="3332" max="3332" width="13.5703125" style="2" customWidth="1"/>
    <col min="3333" max="3338" width="12" style="2" customWidth="1"/>
    <col min="3339" max="3583" width="9" style="2"/>
    <col min="3584" max="3584" width="6.140625" style="2" customWidth="1"/>
    <col min="3585" max="3585" width="42.7109375" style="2" customWidth="1"/>
    <col min="3586" max="3586" width="20.140625" style="2" customWidth="1"/>
    <col min="3587" max="3587" width="13.42578125" style="2" customWidth="1"/>
    <col min="3588" max="3588" width="13.5703125" style="2" customWidth="1"/>
    <col min="3589" max="3594" width="12" style="2" customWidth="1"/>
    <col min="3595" max="3839" width="9" style="2"/>
    <col min="3840" max="3840" width="6.140625" style="2" customWidth="1"/>
    <col min="3841" max="3841" width="42.7109375" style="2" customWidth="1"/>
    <col min="3842" max="3842" width="20.140625" style="2" customWidth="1"/>
    <col min="3843" max="3843" width="13.42578125" style="2" customWidth="1"/>
    <col min="3844" max="3844" width="13.5703125" style="2" customWidth="1"/>
    <col min="3845" max="3850" width="12" style="2" customWidth="1"/>
    <col min="3851" max="4095" width="9" style="2"/>
    <col min="4096" max="4096" width="6.140625" style="2" customWidth="1"/>
    <col min="4097" max="4097" width="42.7109375" style="2" customWidth="1"/>
    <col min="4098" max="4098" width="20.140625" style="2" customWidth="1"/>
    <col min="4099" max="4099" width="13.42578125" style="2" customWidth="1"/>
    <col min="4100" max="4100" width="13.5703125" style="2" customWidth="1"/>
    <col min="4101" max="4106" width="12" style="2" customWidth="1"/>
    <col min="4107" max="4351" width="9" style="2"/>
    <col min="4352" max="4352" width="6.140625" style="2" customWidth="1"/>
    <col min="4353" max="4353" width="42.7109375" style="2" customWidth="1"/>
    <col min="4354" max="4354" width="20.140625" style="2" customWidth="1"/>
    <col min="4355" max="4355" width="13.42578125" style="2" customWidth="1"/>
    <col min="4356" max="4356" width="13.5703125" style="2" customWidth="1"/>
    <col min="4357" max="4362" width="12" style="2" customWidth="1"/>
    <col min="4363" max="4607" width="9" style="2"/>
    <col min="4608" max="4608" width="6.140625" style="2" customWidth="1"/>
    <col min="4609" max="4609" width="42.7109375" style="2" customWidth="1"/>
    <col min="4610" max="4610" width="20.140625" style="2" customWidth="1"/>
    <col min="4611" max="4611" width="13.42578125" style="2" customWidth="1"/>
    <col min="4612" max="4612" width="13.5703125" style="2" customWidth="1"/>
    <col min="4613" max="4618" width="12" style="2" customWidth="1"/>
    <col min="4619" max="4863" width="9" style="2"/>
    <col min="4864" max="4864" width="6.140625" style="2" customWidth="1"/>
    <col min="4865" max="4865" width="42.7109375" style="2" customWidth="1"/>
    <col min="4866" max="4866" width="20.140625" style="2" customWidth="1"/>
    <col min="4867" max="4867" width="13.42578125" style="2" customWidth="1"/>
    <col min="4868" max="4868" width="13.5703125" style="2" customWidth="1"/>
    <col min="4869" max="4874" width="12" style="2" customWidth="1"/>
    <col min="4875" max="5119" width="9" style="2"/>
    <col min="5120" max="5120" width="6.140625" style="2" customWidth="1"/>
    <col min="5121" max="5121" width="42.7109375" style="2" customWidth="1"/>
    <col min="5122" max="5122" width="20.140625" style="2" customWidth="1"/>
    <col min="5123" max="5123" width="13.42578125" style="2" customWidth="1"/>
    <col min="5124" max="5124" width="13.5703125" style="2" customWidth="1"/>
    <col min="5125" max="5130" width="12" style="2" customWidth="1"/>
    <col min="5131" max="5375" width="9" style="2"/>
    <col min="5376" max="5376" width="6.140625" style="2" customWidth="1"/>
    <col min="5377" max="5377" width="42.7109375" style="2" customWidth="1"/>
    <col min="5378" max="5378" width="20.140625" style="2" customWidth="1"/>
    <col min="5379" max="5379" width="13.42578125" style="2" customWidth="1"/>
    <col min="5380" max="5380" width="13.5703125" style="2" customWidth="1"/>
    <col min="5381" max="5386" width="12" style="2" customWidth="1"/>
    <col min="5387" max="5631" width="9" style="2"/>
    <col min="5632" max="5632" width="6.140625" style="2" customWidth="1"/>
    <col min="5633" max="5633" width="42.7109375" style="2" customWidth="1"/>
    <col min="5634" max="5634" width="20.140625" style="2" customWidth="1"/>
    <col min="5635" max="5635" width="13.42578125" style="2" customWidth="1"/>
    <col min="5636" max="5636" width="13.5703125" style="2" customWidth="1"/>
    <col min="5637" max="5642" width="12" style="2" customWidth="1"/>
    <col min="5643" max="5887" width="9" style="2"/>
    <col min="5888" max="5888" width="6.140625" style="2" customWidth="1"/>
    <col min="5889" max="5889" width="42.7109375" style="2" customWidth="1"/>
    <col min="5890" max="5890" width="20.140625" style="2" customWidth="1"/>
    <col min="5891" max="5891" width="13.42578125" style="2" customWidth="1"/>
    <col min="5892" max="5892" width="13.5703125" style="2" customWidth="1"/>
    <col min="5893" max="5898" width="12" style="2" customWidth="1"/>
    <col min="5899" max="6143" width="9" style="2"/>
    <col min="6144" max="6144" width="6.140625" style="2" customWidth="1"/>
    <col min="6145" max="6145" width="42.7109375" style="2" customWidth="1"/>
    <col min="6146" max="6146" width="20.140625" style="2" customWidth="1"/>
    <col min="6147" max="6147" width="13.42578125" style="2" customWidth="1"/>
    <col min="6148" max="6148" width="13.5703125" style="2" customWidth="1"/>
    <col min="6149" max="6154" width="12" style="2" customWidth="1"/>
    <col min="6155" max="6399" width="9" style="2"/>
    <col min="6400" max="6400" width="6.140625" style="2" customWidth="1"/>
    <col min="6401" max="6401" width="42.7109375" style="2" customWidth="1"/>
    <col min="6402" max="6402" width="20.140625" style="2" customWidth="1"/>
    <col min="6403" max="6403" width="13.42578125" style="2" customWidth="1"/>
    <col min="6404" max="6404" width="13.5703125" style="2" customWidth="1"/>
    <col min="6405" max="6410" width="12" style="2" customWidth="1"/>
    <col min="6411" max="6655" width="9" style="2"/>
    <col min="6656" max="6656" width="6.140625" style="2" customWidth="1"/>
    <col min="6657" max="6657" width="42.7109375" style="2" customWidth="1"/>
    <col min="6658" max="6658" width="20.140625" style="2" customWidth="1"/>
    <col min="6659" max="6659" width="13.42578125" style="2" customWidth="1"/>
    <col min="6660" max="6660" width="13.5703125" style="2" customWidth="1"/>
    <col min="6661" max="6666" width="12" style="2" customWidth="1"/>
    <col min="6667" max="6911" width="9" style="2"/>
    <col min="6912" max="6912" width="6.140625" style="2" customWidth="1"/>
    <col min="6913" max="6913" width="42.7109375" style="2" customWidth="1"/>
    <col min="6914" max="6914" width="20.140625" style="2" customWidth="1"/>
    <col min="6915" max="6915" width="13.42578125" style="2" customWidth="1"/>
    <col min="6916" max="6916" width="13.5703125" style="2" customWidth="1"/>
    <col min="6917" max="6922" width="12" style="2" customWidth="1"/>
    <col min="6923" max="7167" width="9" style="2"/>
    <col min="7168" max="7168" width="6.140625" style="2" customWidth="1"/>
    <col min="7169" max="7169" width="42.7109375" style="2" customWidth="1"/>
    <col min="7170" max="7170" width="20.140625" style="2" customWidth="1"/>
    <col min="7171" max="7171" width="13.42578125" style="2" customWidth="1"/>
    <col min="7172" max="7172" width="13.5703125" style="2" customWidth="1"/>
    <col min="7173" max="7178" width="12" style="2" customWidth="1"/>
    <col min="7179" max="7423" width="9" style="2"/>
    <col min="7424" max="7424" width="6.140625" style="2" customWidth="1"/>
    <col min="7425" max="7425" width="42.7109375" style="2" customWidth="1"/>
    <col min="7426" max="7426" width="20.140625" style="2" customWidth="1"/>
    <col min="7427" max="7427" width="13.42578125" style="2" customWidth="1"/>
    <col min="7428" max="7428" width="13.5703125" style="2" customWidth="1"/>
    <col min="7429" max="7434" width="12" style="2" customWidth="1"/>
    <col min="7435" max="7679" width="9" style="2"/>
    <col min="7680" max="7680" width="6.140625" style="2" customWidth="1"/>
    <col min="7681" max="7681" width="42.7109375" style="2" customWidth="1"/>
    <col min="7682" max="7682" width="20.140625" style="2" customWidth="1"/>
    <col min="7683" max="7683" width="13.42578125" style="2" customWidth="1"/>
    <col min="7684" max="7684" width="13.5703125" style="2" customWidth="1"/>
    <col min="7685" max="7690" width="12" style="2" customWidth="1"/>
    <col min="7691" max="7935" width="9" style="2"/>
    <col min="7936" max="7936" width="6.140625" style="2" customWidth="1"/>
    <col min="7937" max="7937" width="42.7109375" style="2" customWidth="1"/>
    <col min="7938" max="7938" width="20.140625" style="2" customWidth="1"/>
    <col min="7939" max="7939" width="13.42578125" style="2" customWidth="1"/>
    <col min="7940" max="7940" width="13.5703125" style="2" customWidth="1"/>
    <col min="7941" max="7946" width="12" style="2" customWidth="1"/>
    <col min="7947" max="8191" width="9" style="2"/>
    <col min="8192" max="8192" width="6.140625" style="2" customWidth="1"/>
    <col min="8193" max="8193" width="42.7109375" style="2" customWidth="1"/>
    <col min="8194" max="8194" width="20.140625" style="2" customWidth="1"/>
    <col min="8195" max="8195" width="13.42578125" style="2" customWidth="1"/>
    <col min="8196" max="8196" width="13.5703125" style="2" customWidth="1"/>
    <col min="8197" max="8202" width="12" style="2" customWidth="1"/>
    <col min="8203" max="8447" width="9" style="2"/>
    <col min="8448" max="8448" width="6.140625" style="2" customWidth="1"/>
    <col min="8449" max="8449" width="42.7109375" style="2" customWidth="1"/>
    <col min="8450" max="8450" width="20.140625" style="2" customWidth="1"/>
    <col min="8451" max="8451" width="13.42578125" style="2" customWidth="1"/>
    <col min="8452" max="8452" width="13.5703125" style="2" customWidth="1"/>
    <col min="8453" max="8458" width="12" style="2" customWidth="1"/>
    <col min="8459" max="8703" width="9" style="2"/>
    <col min="8704" max="8704" width="6.140625" style="2" customWidth="1"/>
    <col min="8705" max="8705" width="42.7109375" style="2" customWidth="1"/>
    <col min="8706" max="8706" width="20.140625" style="2" customWidth="1"/>
    <col min="8707" max="8707" width="13.42578125" style="2" customWidth="1"/>
    <col min="8708" max="8708" width="13.5703125" style="2" customWidth="1"/>
    <col min="8709" max="8714" width="12" style="2" customWidth="1"/>
    <col min="8715" max="8959" width="9" style="2"/>
    <col min="8960" max="8960" width="6.140625" style="2" customWidth="1"/>
    <col min="8961" max="8961" width="42.7109375" style="2" customWidth="1"/>
    <col min="8962" max="8962" width="20.140625" style="2" customWidth="1"/>
    <col min="8963" max="8963" width="13.42578125" style="2" customWidth="1"/>
    <col min="8964" max="8964" width="13.5703125" style="2" customWidth="1"/>
    <col min="8965" max="8970" width="12" style="2" customWidth="1"/>
    <col min="8971" max="9215" width="9" style="2"/>
    <col min="9216" max="9216" width="6.140625" style="2" customWidth="1"/>
    <col min="9217" max="9217" width="42.7109375" style="2" customWidth="1"/>
    <col min="9218" max="9218" width="20.140625" style="2" customWidth="1"/>
    <col min="9219" max="9219" width="13.42578125" style="2" customWidth="1"/>
    <col min="9220" max="9220" width="13.5703125" style="2" customWidth="1"/>
    <col min="9221" max="9226" width="12" style="2" customWidth="1"/>
    <col min="9227" max="9471" width="9" style="2"/>
    <col min="9472" max="9472" width="6.140625" style="2" customWidth="1"/>
    <col min="9473" max="9473" width="42.7109375" style="2" customWidth="1"/>
    <col min="9474" max="9474" width="20.140625" style="2" customWidth="1"/>
    <col min="9475" max="9475" width="13.42578125" style="2" customWidth="1"/>
    <col min="9476" max="9476" width="13.5703125" style="2" customWidth="1"/>
    <col min="9477" max="9482" width="12" style="2" customWidth="1"/>
    <col min="9483" max="9727" width="9" style="2"/>
    <col min="9728" max="9728" width="6.140625" style="2" customWidth="1"/>
    <col min="9729" max="9729" width="42.7109375" style="2" customWidth="1"/>
    <col min="9730" max="9730" width="20.140625" style="2" customWidth="1"/>
    <col min="9731" max="9731" width="13.42578125" style="2" customWidth="1"/>
    <col min="9732" max="9732" width="13.5703125" style="2" customWidth="1"/>
    <col min="9733" max="9738" width="12" style="2" customWidth="1"/>
    <col min="9739" max="9983" width="9" style="2"/>
    <col min="9984" max="9984" width="6.140625" style="2" customWidth="1"/>
    <col min="9985" max="9985" width="42.7109375" style="2" customWidth="1"/>
    <col min="9986" max="9986" width="20.140625" style="2" customWidth="1"/>
    <col min="9987" max="9987" width="13.42578125" style="2" customWidth="1"/>
    <col min="9988" max="9988" width="13.5703125" style="2" customWidth="1"/>
    <col min="9989" max="9994" width="12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0.140625" style="2" customWidth="1"/>
    <col min="10243" max="10243" width="13.42578125" style="2" customWidth="1"/>
    <col min="10244" max="10244" width="13.5703125" style="2" customWidth="1"/>
    <col min="10245" max="10250" width="12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0.140625" style="2" customWidth="1"/>
    <col min="10499" max="10499" width="13.42578125" style="2" customWidth="1"/>
    <col min="10500" max="10500" width="13.5703125" style="2" customWidth="1"/>
    <col min="10501" max="10506" width="12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0.140625" style="2" customWidth="1"/>
    <col min="10755" max="10755" width="13.42578125" style="2" customWidth="1"/>
    <col min="10756" max="10756" width="13.5703125" style="2" customWidth="1"/>
    <col min="10757" max="10762" width="12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0.140625" style="2" customWidth="1"/>
    <col min="11011" max="11011" width="13.42578125" style="2" customWidth="1"/>
    <col min="11012" max="11012" width="13.5703125" style="2" customWidth="1"/>
    <col min="11013" max="11018" width="12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0.140625" style="2" customWidth="1"/>
    <col min="11267" max="11267" width="13.42578125" style="2" customWidth="1"/>
    <col min="11268" max="11268" width="13.5703125" style="2" customWidth="1"/>
    <col min="11269" max="11274" width="12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0.140625" style="2" customWidth="1"/>
    <col min="11523" max="11523" width="13.42578125" style="2" customWidth="1"/>
    <col min="11524" max="11524" width="13.5703125" style="2" customWidth="1"/>
    <col min="11525" max="11530" width="12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0.140625" style="2" customWidth="1"/>
    <col min="11779" max="11779" width="13.42578125" style="2" customWidth="1"/>
    <col min="11780" max="11780" width="13.5703125" style="2" customWidth="1"/>
    <col min="11781" max="11786" width="12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0.140625" style="2" customWidth="1"/>
    <col min="12035" max="12035" width="13.42578125" style="2" customWidth="1"/>
    <col min="12036" max="12036" width="13.5703125" style="2" customWidth="1"/>
    <col min="12037" max="12042" width="12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0.140625" style="2" customWidth="1"/>
    <col min="12291" max="12291" width="13.42578125" style="2" customWidth="1"/>
    <col min="12292" max="12292" width="13.5703125" style="2" customWidth="1"/>
    <col min="12293" max="12298" width="12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0.140625" style="2" customWidth="1"/>
    <col min="12547" max="12547" width="13.42578125" style="2" customWidth="1"/>
    <col min="12548" max="12548" width="13.5703125" style="2" customWidth="1"/>
    <col min="12549" max="12554" width="12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0.140625" style="2" customWidth="1"/>
    <col min="12803" max="12803" width="13.42578125" style="2" customWidth="1"/>
    <col min="12804" max="12804" width="13.5703125" style="2" customWidth="1"/>
    <col min="12805" max="12810" width="12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0.140625" style="2" customWidth="1"/>
    <col min="13059" max="13059" width="13.42578125" style="2" customWidth="1"/>
    <col min="13060" max="13060" width="13.5703125" style="2" customWidth="1"/>
    <col min="13061" max="13066" width="12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0.140625" style="2" customWidth="1"/>
    <col min="13315" max="13315" width="13.42578125" style="2" customWidth="1"/>
    <col min="13316" max="13316" width="13.5703125" style="2" customWidth="1"/>
    <col min="13317" max="13322" width="12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0.140625" style="2" customWidth="1"/>
    <col min="13571" max="13571" width="13.42578125" style="2" customWidth="1"/>
    <col min="13572" max="13572" width="13.5703125" style="2" customWidth="1"/>
    <col min="13573" max="13578" width="12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0.140625" style="2" customWidth="1"/>
    <col min="13827" max="13827" width="13.42578125" style="2" customWidth="1"/>
    <col min="13828" max="13828" width="13.5703125" style="2" customWidth="1"/>
    <col min="13829" max="13834" width="12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0.140625" style="2" customWidth="1"/>
    <col min="14083" max="14083" width="13.42578125" style="2" customWidth="1"/>
    <col min="14084" max="14084" width="13.5703125" style="2" customWidth="1"/>
    <col min="14085" max="14090" width="12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0.140625" style="2" customWidth="1"/>
    <col min="14339" max="14339" width="13.42578125" style="2" customWidth="1"/>
    <col min="14340" max="14340" width="13.5703125" style="2" customWidth="1"/>
    <col min="14341" max="14346" width="12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0.140625" style="2" customWidth="1"/>
    <col min="14595" max="14595" width="13.42578125" style="2" customWidth="1"/>
    <col min="14596" max="14596" width="13.5703125" style="2" customWidth="1"/>
    <col min="14597" max="14602" width="12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0.140625" style="2" customWidth="1"/>
    <col min="14851" max="14851" width="13.42578125" style="2" customWidth="1"/>
    <col min="14852" max="14852" width="13.5703125" style="2" customWidth="1"/>
    <col min="14853" max="14858" width="12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0.140625" style="2" customWidth="1"/>
    <col min="15107" max="15107" width="13.42578125" style="2" customWidth="1"/>
    <col min="15108" max="15108" width="13.5703125" style="2" customWidth="1"/>
    <col min="15109" max="15114" width="12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0.140625" style="2" customWidth="1"/>
    <col min="15363" max="15363" width="13.42578125" style="2" customWidth="1"/>
    <col min="15364" max="15364" width="13.5703125" style="2" customWidth="1"/>
    <col min="15365" max="15370" width="12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0.140625" style="2" customWidth="1"/>
    <col min="15619" max="15619" width="13.42578125" style="2" customWidth="1"/>
    <col min="15620" max="15620" width="13.5703125" style="2" customWidth="1"/>
    <col min="15621" max="15626" width="12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0.140625" style="2" customWidth="1"/>
    <col min="15875" max="15875" width="13.42578125" style="2" customWidth="1"/>
    <col min="15876" max="15876" width="13.5703125" style="2" customWidth="1"/>
    <col min="15877" max="15882" width="12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0.140625" style="2" customWidth="1"/>
    <col min="16131" max="16131" width="13.42578125" style="2" customWidth="1"/>
    <col min="16132" max="16132" width="13.5703125" style="2" customWidth="1"/>
    <col min="16133" max="16138" width="12" style="2" customWidth="1"/>
    <col min="16139" max="16384" width="9" style="2"/>
  </cols>
  <sheetData>
    <row r="1" spans="1:10" x14ac:dyDescent="0.3">
      <c r="I1" s="74"/>
      <c r="J1" s="74"/>
    </row>
    <row r="2" spans="1:10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3">
      <c r="A3" s="75" t="s">
        <v>43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3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s="3" customFormat="1" ht="24" customHeight="1" x14ac:dyDescent="0.3">
      <c r="A6" s="76" t="s">
        <v>4</v>
      </c>
      <c r="B6" s="76" t="s">
        <v>5</v>
      </c>
      <c r="C6" s="76" t="s">
        <v>36</v>
      </c>
      <c r="D6" s="76" t="s">
        <v>6</v>
      </c>
      <c r="E6" s="76"/>
      <c r="F6" s="76"/>
      <c r="G6" s="76"/>
      <c r="H6" s="76"/>
      <c r="I6" s="76"/>
      <c r="J6" s="76"/>
    </row>
    <row r="7" spans="1:10" s="3" customFormat="1" ht="36" x14ac:dyDescent="0.3">
      <c r="A7" s="76"/>
      <c r="B7" s="76"/>
      <c r="C7" s="76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76"/>
      <c r="B8" s="76"/>
      <c r="C8" s="5" t="s">
        <v>35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34">
        <v>1</v>
      </c>
      <c r="B9" s="35" t="s">
        <v>22</v>
      </c>
      <c r="C9" s="15">
        <f t="shared" ref="C9:C21" si="0">SUM(D9:J9)</f>
        <v>0</v>
      </c>
      <c r="D9" s="49">
        <f>[5]ตารางสำรวจอายุลูกหนี้ฯ!E11</f>
        <v>0</v>
      </c>
      <c r="E9" s="49">
        <f>[5]ตารางสำรวจอายุลูกหนี้ฯ!G11</f>
        <v>0</v>
      </c>
      <c r="F9" s="49">
        <f>[5]ตารางสำรวจอายุลูกหนี้ฯ!I11</f>
        <v>0</v>
      </c>
      <c r="G9" s="49">
        <f>[5]ตารางสำรวจอายุลูกหนี้ฯ!K11</f>
        <v>0</v>
      </c>
      <c r="H9" s="49">
        <f>[5]ตารางสำรวจอายุลูกหนี้ฯ!M11</f>
        <v>0</v>
      </c>
      <c r="I9" s="49">
        <f>[5]ตารางสำรวจอายุลูกหนี้ฯ!O11</f>
        <v>0</v>
      </c>
      <c r="J9" s="49">
        <f>[5]ตารางสำรวจอายุลูกหนี้ฯ!Q11</f>
        <v>0</v>
      </c>
    </row>
    <row r="10" spans="1:10" x14ac:dyDescent="0.3">
      <c r="A10" s="34">
        <v>2</v>
      </c>
      <c r="B10" s="35" t="s">
        <v>23</v>
      </c>
      <c r="C10" s="15">
        <f t="shared" si="0"/>
        <v>6479223.75</v>
      </c>
      <c r="D10" s="49">
        <f>[5]ตารางสำรวจอายุลูกหนี้ฯ!E23</f>
        <v>6479223.75</v>
      </c>
      <c r="E10" s="49">
        <f>[5]ตารางสำรวจอายุลูกหนี้ฯ!G23</f>
        <v>0</v>
      </c>
      <c r="F10" s="49">
        <f>[5]ตารางสำรวจอายุลูกหนี้ฯ!I12</f>
        <v>0</v>
      </c>
      <c r="G10" s="49">
        <f>[5]ตารางสำรวจอายุลูกหนี้ฯ!K23</f>
        <v>0</v>
      </c>
      <c r="H10" s="49">
        <f>[5]ตารางสำรวจอายุลูกหนี้ฯ!M23</f>
        <v>0</v>
      </c>
      <c r="I10" s="49">
        <f>[5]ตารางสำรวจอายุลูกหนี้ฯ!O23</f>
        <v>0</v>
      </c>
      <c r="J10" s="49">
        <f>[5]ตารางสำรวจอายุลูกหนี้ฯ!Q23</f>
        <v>0</v>
      </c>
    </row>
    <row r="11" spans="1:10" x14ac:dyDescent="0.3">
      <c r="A11" s="34">
        <v>3</v>
      </c>
      <c r="B11" s="35" t="s">
        <v>24</v>
      </c>
      <c r="C11" s="15">
        <f t="shared" si="0"/>
        <v>298981.75</v>
      </c>
      <c r="D11" s="49">
        <f>[5]ตารางสำรวจอายุลูกหนี้ฯ!E34</f>
        <v>298981.75</v>
      </c>
      <c r="E11" s="49">
        <f>[5]ตารางสำรวจอายุลูกหนี้ฯ!G34</f>
        <v>0</v>
      </c>
      <c r="F11" s="49">
        <f>[5]ตารางสำรวจอายุลูกหนี้ฯ!I34</f>
        <v>0</v>
      </c>
      <c r="G11" s="49">
        <f>[5]ตารางสำรวจอายุลูกหนี้ฯ!K34</f>
        <v>0</v>
      </c>
      <c r="H11" s="49">
        <f>[5]ตารางสำรวจอายุลูกหนี้ฯ!M34</f>
        <v>0</v>
      </c>
      <c r="I11" s="49">
        <f>[5]ตารางสำรวจอายุลูกหนี้ฯ!O34</f>
        <v>0</v>
      </c>
      <c r="J11" s="49">
        <f>[5]ตารางสำรวจอายุลูกหนี้ฯ!Q34</f>
        <v>0</v>
      </c>
    </row>
    <row r="12" spans="1:10" x14ac:dyDescent="0.3">
      <c r="A12" s="34">
        <v>4</v>
      </c>
      <c r="B12" s="35" t="s">
        <v>25</v>
      </c>
      <c r="C12" s="15">
        <f t="shared" si="0"/>
        <v>4050</v>
      </c>
      <c r="D12" s="49">
        <f>[5]ตารางสำรวจอายุลูกหนี้ฯ!E39</f>
        <v>4050</v>
      </c>
      <c r="E12" s="49">
        <f>[5]ตารางสำรวจอายุลูกหนี้ฯ!G39</f>
        <v>0</v>
      </c>
      <c r="F12" s="49">
        <f>[5]ตารางสำรวจอายุลูกหนี้ฯ!I39</f>
        <v>0</v>
      </c>
      <c r="G12" s="49">
        <f>[5]ตารางสำรวจอายุลูกหนี้ฯ!K39</f>
        <v>0</v>
      </c>
      <c r="H12" s="49">
        <f>[5]ตารางสำรวจอายุลูกหนี้ฯ!M39</f>
        <v>0</v>
      </c>
      <c r="I12" s="49">
        <f>[5]ตารางสำรวจอายุลูกหนี้ฯ!O39</f>
        <v>0</v>
      </c>
      <c r="J12" s="49">
        <f>[5]ตารางสำรวจอายุลูกหนี้ฯ!Q39</f>
        <v>0</v>
      </c>
    </row>
    <row r="13" spans="1:10" x14ac:dyDescent="0.3">
      <c r="A13" s="34">
        <v>5</v>
      </c>
      <c r="B13" s="35" t="s">
        <v>26</v>
      </c>
      <c r="C13" s="15">
        <f t="shared" si="0"/>
        <v>565671.75</v>
      </c>
      <c r="D13" s="49">
        <f>[5]ตารางสำรวจอายุลูกหนี้ฯ!E50</f>
        <v>565671.75</v>
      </c>
      <c r="E13" s="49">
        <f>[5]ตารางสำรวจอายุลูกหนี้ฯ!G50</f>
        <v>0</v>
      </c>
      <c r="F13" s="49">
        <f>[5]ตารางสำรวจอายุลูกหนี้ฯ!I50</f>
        <v>0</v>
      </c>
      <c r="G13" s="49">
        <f>[5]ตารางสำรวจอายุลูกหนี้ฯ!K50</f>
        <v>0</v>
      </c>
      <c r="H13" s="49">
        <f>[5]ตารางสำรวจอายุลูกหนี้ฯ!M50</f>
        <v>0</v>
      </c>
      <c r="I13" s="49">
        <f>[5]ตารางสำรวจอายุลูกหนี้ฯ!O50</f>
        <v>0</v>
      </c>
      <c r="J13" s="49">
        <f>[5]ตารางสำรวจอายุลูกหนี้ฯ!Q50</f>
        <v>0</v>
      </c>
    </row>
    <row r="14" spans="1:10" x14ac:dyDescent="0.3">
      <c r="A14" s="34">
        <v>6</v>
      </c>
      <c r="B14" s="35" t="s">
        <v>27</v>
      </c>
      <c r="C14" s="15">
        <f t="shared" si="0"/>
        <v>4314062.66</v>
      </c>
      <c r="D14" s="49">
        <f>[5]ตารางสำรวจอายุลูกหนี้ฯ!E53</f>
        <v>4314062.66</v>
      </c>
      <c r="E14" s="49">
        <f>[5]ตารางสำรวจอายุลูกหนี้ฯ!G53</f>
        <v>0</v>
      </c>
      <c r="F14" s="49">
        <f>[5]ตารางสำรวจอายุลูกหนี้ฯ!I53</f>
        <v>0</v>
      </c>
      <c r="G14" s="49">
        <f>[5]ตารางสำรวจอายุลูกหนี้ฯ!K53</f>
        <v>0</v>
      </c>
      <c r="H14" s="49">
        <f>[5]ตารางสำรวจอายุลูกหนี้ฯ!M53</f>
        <v>0</v>
      </c>
      <c r="I14" s="49">
        <f>[5]ตารางสำรวจอายุลูกหนี้ฯ!O53</f>
        <v>0</v>
      </c>
      <c r="J14" s="49">
        <f>[5]ตารางสำรวจอายุลูกหนี้ฯ!Q53</f>
        <v>0</v>
      </c>
    </row>
    <row r="15" spans="1:10" x14ac:dyDescent="0.3">
      <c r="A15" s="34">
        <v>7</v>
      </c>
      <c r="B15" s="35" t="s">
        <v>28</v>
      </c>
      <c r="C15" s="15">
        <f t="shared" si="0"/>
        <v>17098.5</v>
      </c>
      <c r="D15" s="49">
        <f>[5]ตารางสำรวจอายุลูกหนี้ฯ!E56</f>
        <v>17098.5</v>
      </c>
      <c r="E15" s="49">
        <f>[5]ตารางสำรวจอายุลูกหนี้ฯ!G56</f>
        <v>0</v>
      </c>
      <c r="F15" s="49">
        <f>[5]ตารางสำรวจอายุลูกหนี้ฯ!I56</f>
        <v>0</v>
      </c>
      <c r="G15" s="49">
        <f>[5]ตารางสำรวจอายุลูกหนี้ฯ!K56</f>
        <v>0</v>
      </c>
      <c r="H15" s="49">
        <f>[5]ตารางสำรวจอายุลูกหนี้ฯ!M56</f>
        <v>0</v>
      </c>
      <c r="I15" s="49">
        <f>[5]ตารางสำรวจอายุลูกหนี้ฯ!O56</f>
        <v>0</v>
      </c>
      <c r="J15" s="49">
        <f>[5]ตารางสำรวจอายุลูกหนี้ฯ!Q56</f>
        <v>0</v>
      </c>
    </row>
    <row r="16" spans="1:10" x14ac:dyDescent="0.3">
      <c r="A16" s="34">
        <v>8</v>
      </c>
      <c r="B16" s="35" t="s">
        <v>29</v>
      </c>
      <c r="C16" s="15">
        <f t="shared" si="0"/>
        <v>151568</v>
      </c>
      <c r="D16" s="49">
        <f>[5]ตารางสำรวจอายุลูกหนี้ฯ!E59</f>
        <v>151568</v>
      </c>
      <c r="E16" s="49">
        <f>[5]ตารางสำรวจอายุลูกหนี้ฯ!G59</f>
        <v>0</v>
      </c>
      <c r="F16" s="49">
        <f>[5]ตารางสำรวจอายุลูกหนี้ฯ!I59</f>
        <v>0</v>
      </c>
      <c r="G16" s="49">
        <f>[5]ตารางสำรวจอายุลูกหนี้ฯ!K59</f>
        <v>0</v>
      </c>
      <c r="H16" s="49">
        <f>[5]ตารางสำรวจอายุลูกหนี้ฯ!M59</f>
        <v>0</v>
      </c>
      <c r="I16" s="49">
        <f>[5]ตารางสำรวจอายุลูกหนี้ฯ!O59</f>
        <v>0</v>
      </c>
      <c r="J16" s="49">
        <f>[5]ตารางสำรวจอายุลูกหนี้ฯ!Q59</f>
        <v>0</v>
      </c>
    </row>
    <row r="17" spans="1:10" x14ac:dyDescent="0.3">
      <c r="A17" s="34">
        <v>9</v>
      </c>
      <c r="B17" s="35" t="s">
        <v>30</v>
      </c>
      <c r="C17" s="15">
        <f t="shared" si="0"/>
        <v>63000</v>
      </c>
      <c r="D17" s="49">
        <f>[5]ตารางสำรวจอายุลูกหนี้ฯ!E64</f>
        <v>63000</v>
      </c>
      <c r="E17" s="49">
        <f>[5]ตารางสำรวจอายุลูกหนี้ฯ!G64</f>
        <v>0</v>
      </c>
      <c r="F17" s="49">
        <f>[5]ตารางสำรวจอายุลูกหนี้ฯ!I64</f>
        <v>0</v>
      </c>
      <c r="G17" s="49">
        <f>[5]ตารางสำรวจอายุลูกหนี้ฯ!K64</f>
        <v>0</v>
      </c>
      <c r="H17" s="49">
        <f>[5]ตารางสำรวจอายุลูกหนี้ฯ!M64</f>
        <v>0</v>
      </c>
      <c r="I17" s="49">
        <f>[5]ตารางสำรวจอายุลูกหนี้ฯ!O64</f>
        <v>0</v>
      </c>
      <c r="J17" s="49">
        <f>[5]ตารางสำรวจอายุลูกหนี้ฯ!Q64</f>
        <v>0</v>
      </c>
    </row>
    <row r="18" spans="1:10" x14ac:dyDescent="0.3">
      <c r="A18" s="43">
        <v>10</v>
      </c>
      <c r="B18" s="44" t="s">
        <v>31</v>
      </c>
      <c r="C18" s="15">
        <f t="shared" si="0"/>
        <v>1419965</v>
      </c>
      <c r="D18" s="49">
        <f>[5]ตารางสำรวจอายุลูกหนี้ฯ!E65</f>
        <v>104365</v>
      </c>
      <c r="E18" s="49">
        <f>[5]ตารางสำรวจอายุลูกหนี้ฯ!G65</f>
        <v>173910</v>
      </c>
      <c r="F18" s="49">
        <f>[5]ตารางสำรวจอายุลูกหนี้ฯ!I65</f>
        <v>445130</v>
      </c>
      <c r="G18" s="49">
        <f>[5]ตารางสำรวจอายุลูกหนี้ฯ!K65</f>
        <v>446905</v>
      </c>
      <c r="H18" s="49">
        <f>[5]ตารางสำรวจอายุลูกหนี้ฯ!M65</f>
        <v>237675</v>
      </c>
      <c r="I18" s="49">
        <f>[5]ตารางสำรวจอายุลูกหนี้ฯ!O65</f>
        <v>0</v>
      </c>
      <c r="J18" s="49">
        <f>[5]ตารางสำรวจอายุลูกหนี้ฯ!Q65</f>
        <v>11980</v>
      </c>
    </row>
    <row r="19" spans="1:10" x14ac:dyDescent="0.3">
      <c r="A19" s="43">
        <v>11</v>
      </c>
      <c r="B19" s="44" t="s">
        <v>32</v>
      </c>
      <c r="C19" s="15">
        <f t="shared" si="0"/>
        <v>45480</v>
      </c>
      <c r="D19" s="49">
        <f>[5]ตารางสำรวจอายุลูกหนี้ฯ!E66</f>
        <v>45480</v>
      </c>
      <c r="E19" s="49">
        <f>[5]ตารางสำรวจอายุลูกหนี้ฯ!G66</f>
        <v>0</v>
      </c>
      <c r="F19" s="49">
        <f>[5]ตารางสำรวจอายุลูกหนี้ฯ!I66</f>
        <v>0</v>
      </c>
      <c r="G19" s="49">
        <f>[5]ตารางสำรวจอายุลูกหนี้ฯ!K66</f>
        <v>0</v>
      </c>
      <c r="H19" s="49">
        <f>[5]ตารางสำรวจอายุลูกหนี้ฯ!M66</f>
        <v>0</v>
      </c>
      <c r="I19" s="49">
        <f>[5]ตารางสำรวจอายุลูกหนี้ฯ!O66</f>
        <v>0</v>
      </c>
      <c r="J19" s="49">
        <f>[5]ตารางสำรวจอายุลูกหนี้ฯ!Q66</f>
        <v>0</v>
      </c>
    </row>
    <row r="20" spans="1:10" s="27" customFormat="1" x14ac:dyDescent="0.3">
      <c r="A20" s="45">
        <v>12</v>
      </c>
      <c r="B20" s="46" t="s">
        <v>38</v>
      </c>
      <c r="C20" s="15">
        <f t="shared" si="0"/>
        <v>26703</v>
      </c>
      <c r="D20" s="49">
        <f>[5]ตารางสำรวจอายุลูกหนี้ฯ!E67</f>
        <v>26703</v>
      </c>
      <c r="E20" s="49">
        <f>[5]ตารางสำรวจอายุลูกหนี้ฯ!G67</f>
        <v>0</v>
      </c>
      <c r="F20" s="49">
        <f>[5]ตารางสำรวจอายุลูกหนี้ฯ!I67</f>
        <v>0</v>
      </c>
      <c r="G20" s="49">
        <f>[5]ตารางสำรวจอายุลูกหนี้ฯ!K67</f>
        <v>0</v>
      </c>
      <c r="H20" s="49">
        <f>[5]ตารางสำรวจอายุลูกหนี้ฯ!M67</f>
        <v>0</v>
      </c>
      <c r="I20" s="49">
        <f>[5]ตารางสำรวจอายุลูกหนี้ฯ!O67</f>
        <v>0</v>
      </c>
      <c r="J20" s="49">
        <f>[5]ตารางสำรวจอายุลูกหนี้ฯ!Q67</f>
        <v>0</v>
      </c>
    </row>
    <row r="21" spans="1:10" x14ac:dyDescent="0.3">
      <c r="A21" s="43">
        <v>13</v>
      </c>
      <c r="B21" s="44" t="s">
        <v>33</v>
      </c>
      <c r="C21" s="15">
        <f t="shared" si="0"/>
        <v>0</v>
      </c>
      <c r="D21" s="49">
        <f>[5]ตารางสำรวจอายุลูกหนี้ฯ!E68</f>
        <v>0</v>
      </c>
      <c r="E21" s="49">
        <f>[5]ตารางสำรวจอายุลูกหนี้ฯ!G68</f>
        <v>0</v>
      </c>
      <c r="F21" s="49">
        <f>[5]ตารางสำรวจอายุลูกหนี้ฯ!I68</f>
        <v>0</v>
      </c>
      <c r="G21" s="49">
        <f>[5]ตารางสำรวจอายุลูกหนี้ฯ!K68</f>
        <v>0</v>
      </c>
      <c r="H21" s="49">
        <f>[5]ตารางสำรวจอายุลูกหนี้ฯ!M68</f>
        <v>0</v>
      </c>
      <c r="I21" s="49">
        <f>[5]ตารางสำรวจอายุลูกหนี้ฯ!O68</f>
        <v>0</v>
      </c>
      <c r="J21" s="49">
        <f>[5]ตารางสำรวจอายุลูกหนี้ฯ!Q68</f>
        <v>0</v>
      </c>
    </row>
    <row r="22" spans="1:10" ht="21" thickBot="1" x14ac:dyDescent="0.35">
      <c r="A22" s="39">
        <v>14</v>
      </c>
      <c r="B22" s="47" t="s">
        <v>34</v>
      </c>
      <c r="C22" s="40">
        <f>SUM(D22:J22)</f>
        <v>13385804.41</v>
      </c>
      <c r="D22" s="40">
        <f>SUM(D9:D21)</f>
        <v>12070204.41</v>
      </c>
      <c r="E22" s="40">
        <f t="shared" ref="E22:J22" si="1">SUM(E9:E21)</f>
        <v>173910</v>
      </c>
      <c r="F22" s="40">
        <f t="shared" si="1"/>
        <v>445130</v>
      </c>
      <c r="G22" s="40">
        <f t="shared" si="1"/>
        <v>446905</v>
      </c>
      <c r="H22" s="40">
        <f t="shared" si="1"/>
        <v>237675</v>
      </c>
      <c r="I22" s="40">
        <f t="shared" si="1"/>
        <v>0</v>
      </c>
      <c r="J22" s="40">
        <f t="shared" si="1"/>
        <v>11980</v>
      </c>
    </row>
    <row r="23" spans="1:10" ht="21" thickTop="1" x14ac:dyDescent="0.3"/>
    <row r="24" spans="1:10" x14ac:dyDescent="0.3">
      <c r="C24" s="13"/>
    </row>
    <row r="25" spans="1:10" x14ac:dyDescent="0.3">
      <c r="C25" s="13"/>
      <c r="G25" s="14"/>
      <c r="H25" s="73"/>
      <c r="I25" s="73"/>
      <c r="J25" s="73"/>
    </row>
    <row r="26" spans="1:10" ht="24" x14ac:dyDescent="0.55000000000000004">
      <c r="G26" s="14"/>
      <c r="H26" s="73"/>
      <c r="I26" s="73"/>
      <c r="J26" s="73"/>
    </row>
    <row r="27" spans="1:10" ht="24" x14ac:dyDescent="0.55000000000000004">
      <c r="H27" s="73"/>
      <c r="I27" s="73"/>
      <c r="J27" s="73"/>
    </row>
  </sheetData>
  <mergeCells count="12"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CF62-12DF-4491-9ACC-89D28B6A15C3}">
  <dimension ref="A1:J27"/>
  <sheetViews>
    <sheetView topLeftCell="A15" workbookViewId="0">
      <selection activeCell="D23" sqref="D23"/>
    </sheetView>
  </sheetViews>
  <sheetFormatPr defaultColWidth="15.140625" defaultRowHeight="20.25" x14ac:dyDescent="0.3"/>
  <cols>
    <col min="1" max="1" width="9.28515625" style="1" customWidth="1"/>
    <col min="2" max="2" width="45.140625" style="2" customWidth="1"/>
    <col min="3" max="3" width="19.85546875" style="2" customWidth="1"/>
    <col min="4" max="16384" width="15.140625" style="2"/>
  </cols>
  <sheetData>
    <row r="1" spans="1:10" x14ac:dyDescent="0.3">
      <c r="I1" s="74"/>
      <c r="J1" s="74"/>
    </row>
    <row r="2" spans="1:10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3">
      <c r="A3" s="75" t="s">
        <v>44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3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s="3" customFormat="1" ht="24" customHeight="1" x14ac:dyDescent="0.3">
      <c r="A6" s="80" t="s">
        <v>4</v>
      </c>
      <c r="B6" s="80" t="s">
        <v>5</v>
      </c>
      <c r="C6" s="76" t="s">
        <v>36</v>
      </c>
      <c r="D6" s="76" t="s">
        <v>6</v>
      </c>
      <c r="E6" s="76"/>
      <c r="F6" s="76"/>
      <c r="G6" s="76"/>
      <c r="H6" s="76"/>
      <c r="I6" s="76"/>
      <c r="J6" s="76"/>
    </row>
    <row r="7" spans="1:10" s="3" customFormat="1" ht="36" x14ac:dyDescent="0.3">
      <c r="A7" s="81"/>
      <c r="B7" s="81"/>
      <c r="C7" s="76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82"/>
      <c r="B8" s="82"/>
      <c r="C8" s="5" t="s">
        <v>35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34">
        <v>1</v>
      </c>
      <c r="B9" s="35" t="s">
        <v>22</v>
      </c>
      <c r="C9" s="15">
        <f t="shared" ref="C9:C21" si="0">SUM(D9:J9)</f>
        <v>0</v>
      </c>
      <c r="D9" s="15">
        <f>[6]ตารางสำรวจอายุลูกหนี้ฯ!E11</f>
        <v>0</v>
      </c>
      <c r="E9" s="15">
        <f>[6]ตารางสำรวจอายุลูกหนี้ฯ!G11</f>
        <v>0</v>
      </c>
      <c r="F9" s="15">
        <f>[6]ตารางสำรวจอายุลูกหนี้ฯ!I11</f>
        <v>0</v>
      </c>
      <c r="G9" s="15">
        <f>[6]ตารางสำรวจอายุลูกหนี้ฯ!K11</f>
        <v>0</v>
      </c>
      <c r="H9" s="15">
        <f>[6]ตารางสำรวจอายุลูกหนี้ฯ!M11</f>
        <v>0</v>
      </c>
      <c r="I9" s="15">
        <f>[6]ตารางสำรวจอายุลูกหนี้ฯ!O11</f>
        <v>0</v>
      </c>
      <c r="J9" s="15">
        <f>[6]ตารางสำรวจอายุลูกหนี้ฯ!Q11</f>
        <v>0</v>
      </c>
    </row>
    <row r="10" spans="1:10" x14ac:dyDescent="0.3">
      <c r="A10" s="34">
        <v>2</v>
      </c>
      <c r="B10" s="35" t="s">
        <v>23</v>
      </c>
      <c r="C10" s="15">
        <f t="shared" si="0"/>
        <v>1383989.9</v>
      </c>
      <c r="D10" s="15">
        <f>[6]ตารางสำรวจอายุลูกหนี้ฯ!E23</f>
        <v>1383989.9</v>
      </c>
      <c r="E10" s="15">
        <f>[6]ตารางสำรวจอายุลูกหนี้ฯ!G23</f>
        <v>0</v>
      </c>
      <c r="F10" s="15">
        <f>[6]ตารางสำรวจอายุลูกหนี้ฯ!I12</f>
        <v>0</v>
      </c>
      <c r="G10" s="15">
        <f>[6]ตารางสำรวจอายุลูกหนี้ฯ!K23</f>
        <v>0</v>
      </c>
      <c r="H10" s="15">
        <f>[6]ตารางสำรวจอายุลูกหนี้ฯ!M23</f>
        <v>0</v>
      </c>
      <c r="I10" s="15">
        <f>[6]ตารางสำรวจอายุลูกหนี้ฯ!O23</f>
        <v>0</v>
      </c>
      <c r="J10" s="15">
        <f>[6]ตารางสำรวจอายุลูกหนี้ฯ!Q23</f>
        <v>0</v>
      </c>
    </row>
    <row r="11" spans="1:10" x14ac:dyDescent="0.3">
      <c r="A11" s="34">
        <v>3</v>
      </c>
      <c r="B11" s="35" t="s">
        <v>24</v>
      </c>
      <c r="C11" s="15">
        <f t="shared" si="0"/>
        <v>986380.26000000013</v>
      </c>
      <c r="D11" s="15">
        <f>[6]ตารางสำรวจอายุลูกหนี้ฯ!E34</f>
        <v>986380.26000000013</v>
      </c>
      <c r="E11" s="15">
        <f>[6]ตารางสำรวจอายุลูกหนี้ฯ!G34</f>
        <v>0</v>
      </c>
      <c r="F11" s="15">
        <f>[6]ตารางสำรวจอายุลูกหนี้ฯ!I34</f>
        <v>0</v>
      </c>
      <c r="G11" s="15">
        <f>[6]ตารางสำรวจอายุลูกหนี้ฯ!K34</f>
        <v>0</v>
      </c>
      <c r="H11" s="15">
        <f>[6]ตารางสำรวจอายุลูกหนี้ฯ!M34</f>
        <v>0</v>
      </c>
      <c r="I11" s="15">
        <f>[6]ตารางสำรวจอายุลูกหนี้ฯ!O34</f>
        <v>0</v>
      </c>
      <c r="J11" s="15">
        <f>[6]ตารางสำรวจอายุลูกหนี้ฯ!Q34</f>
        <v>0</v>
      </c>
    </row>
    <row r="12" spans="1:10" x14ac:dyDescent="0.3">
      <c r="A12" s="34">
        <v>4</v>
      </c>
      <c r="B12" s="35" t="s">
        <v>25</v>
      </c>
      <c r="C12" s="15">
        <f t="shared" si="0"/>
        <v>5471.52</v>
      </c>
      <c r="D12" s="15">
        <f>[6]ตารางสำรวจอายุลูกหนี้ฯ!E39</f>
        <v>5471.52</v>
      </c>
      <c r="E12" s="15">
        <f>[6]ตารางสำรวจอายุลูกหนี้ฯ!G39</f>
        <v>0</v>
      </c>
      <c r="F12" s="15">
        <f>[6]ตารางสำรวจอายุลูกหนี้ฯ!I39</f>
        <v>0</v>
      </c>
      <c r="G12" s="15">
        <f>[6]ตารางสำรวจอายุลูกหนี้ฯ!K39</f>
        <v>0</v>
      </c>
      <c r="H12" s="15">
        <f>[6]ตารางสำรวจอายุลูกหนี้ฯ!M39</f>
        <v>0</v>
      </c>
      <c r="I12" s="15">
        <f>[6]ตารางสำรวจอายุลูกหนี้ฯ!O39</f>
        <v>0</v>
      </c>
      <c r="J12" s="15">
        <f>[6]ตารางสำรวจอายุลูกหนี้ฯ!Q39</f>
        <v>0</v>
      </c>
    </row>
    <row r="13" spans="1:10" x14ac:dyDescent="0.3">
      <c r="A13" s="34">
        <v>5</v>
      </c>
      <c r="B13" s="35" t="s">
        <v>26</v>
      </c>
      <c r="C13" s="15">
        <f t="shared" si="0"/>
        <v>85649</v>
      </c>
      <c r="D13" s="15">
        <f>[6]ตารางสำรวจอายุลูกหนี้ฯ!E50</f>
        <v>85649</v>
      </c>
      <c r="E13" s="15">
        <f>[6]ตารางสำรวจอายุลูกหนี้ฯ!G50</f>
        <v>0</v>
      </c>
      <c r="F13" s="15">
        <f>[6]ตารางสำรวจอายุลูกหนี้ฯ!I50</f>
        <v>0</v>
      </c>
      <c r="G13" s="15">
        <f>[6]ตารางสำรวจอายุลูกหนี้ฯ!K50</f>
        <v>0</v>
      </c>
      <c r="H13" s="15">
        <f>[6]ตารางสำรวจอายุลูกหนี้ฯ!M50</f>
        <v>0</v>
      </c>
      <c r="I13" s="15">
        <f>[6]ตารางสำรวจอายุลูกหนี้ฯ!O50</f>
        <v>0</v>
      </c>
      <c r="J13" s="15">
        <f>[6]ตารางสำรวจอายุลูกหนี้ฯ!Q50</f>
        <v>0</v>
      </c>
    </row>
    <row r="14" spans="1:10" x14ac:dyDescent="0.3">
      <c r="A14" s="34">
        <v>6</v>
      </c>
      <c r="B14" s="35" t="s">
        <v>27</v>
      </c>
      <c r="C14" s="15">
        <f t="shared" si="0"/>
        <v>146009</v>
      </c>
      <c r="D14" s="15">
        <f>[6]ตารางสำรวจอายุลูกหนี้ฯ!E53</f>
        <v>80357.5</v>
      </c>
      <c r="E14" s="15">
        <f>[6]ตารางสำรวจอายุลูกหนี้ฯ!G53</f>
        <v>65651.5</v>
      </c>
      <c r="F14" s="15">
        <f>[6]ตารางสำรวจอายุลูกหนี้ฯ!I53</f>
        <v>0</v>
      </c>
      <c r="G14" s="15">
        <f>[6]ตารางสำรวจอายุลูกหนี้ฯ!K53</f>
        <v>0</v>
      </c>
      <c r="H14" s="15">
        <f>[6]ตารางสำรวจอายุลูกหนี้ฯ!M53</f>
        <v>0</v>
      </c>
      <c r="I14" s="15">
        <f>[6]ตารางสำรวจอายุลูกหนี้ฯ!O53</f>
        <v>0</v>
      </c>
      <c r="J14" s="15">
        <f>[6]ตารางสำรวจอายุลูกหนี้ฯ!Q53</f>
        <v>0</v>
      </c>
    </row>
    <row r="15" spans="1:10" x14ac:dyDescent="0.3">
      <c r="A15" s="34">
        <v>7</v>
      </c>
      <c r="B15" s="35" t="s">
        <v>28</v>
      </c>
      <c r="C15" s="15">
        <f t="shared" si="0"/>
        <v>12967.5</v>
      </c>
      <c r="D15" s="15">
        <f>[6]ตารางสำรวจอายุลูกหนี้ฯ!E56</f>
        <v>8309</v>
      </c>
      <c r="E15" s="15">
        <f>[6]ตารางสำรวจอายุลูกหนี้ฯ!G56</f>
        <v>4658.5</v>
      </c>
      <c r="F15" s="15">
        <f>[6]ตารางสำรวจอายุลูกหนี้ฯ!I56</f>
        <v>0</v>
      </c>
      <c r="G15" s="15">
        <f>[6]ตารางสำรวจอายุลูกหนี้ฯ!K56</f>
        <v>0</v>
      </c>
      <c r="H15" s="15">
        <f>[6]ตารางสำรวจอายุลูกหนี้ฯ!M56</f>
        <v>0</v>
      </c>
      <c r="I15" s="15">
        <f>[6]ตารางสำรวจอายุลูกหนี้ฯ!O56</f>
        <v>0</v>
      </c>
      <c r="J15" s="15">
        <f>[6]ตารางสำรวจอายุลูกหนี้ฯ!Q56</f>
        <v>0</v>
      </c>
    </row>
    <row r="16" spans="1:10" x14ac:dyDescent="0.3">
      <c r="A16" s="34">
        <v>8</v>
      </c>
      <c r="B16" s="35" t="s">
        <v>29</v>
      </c>
      <c r="C16" s="15">
        <f t="shared" si="0"/>
        <v>39893</v>
      </c>
      <c r="D16" s="15">
        <f>[6]ตารางสำรวจอายุลูกหนี้ฯ!E59</f>
        <v>12818</v>
      </c>
      <c r="E16" s="15">
        <f>[6]ตารางสำรวจอายุลูกหนี้ฯ!G59</f>
        <v>27075</v>
      </c>
      <c r="F16" s="15">
        <f>[6]ตารางสำรวจอายุลูกหนี้ฯ!I59</f>
        <v>0</v>
      </c>
      <c r="G16" s="15">
        <f>[6]ตารางสำรวจอายุลูกหนี้ฯ!K59</f>
        <v>0</v>
      </c>
      <c r="H16" s="15">
        <f>[6]ตารางสำรวจอายุลูกหนี้ฯ!M59</f>
        <v>0</v>
      </c>
      <c r="I16" s="15">
        <f>[6]ตารางสำรวจอายุลูกหนี้ฯ!O59</f>
        <v>0</v>
      </c>
      <c r="J16" s="15">
        <f>[6]ตารางสำรวจอายุลูกหนี้ฯ!Q59</f>
        <v>0</v>
      </c>
    </row>
    <row r="17" spans="1:10" x14ac:dyDescent="0.3">
      <c r="A17" s="34">
        <v>9</v>
      </c>
      <c r="B17" s="35" t="s">
        <v>30</v>
      </c>
      <c r="C17" s="15">
        <f t="shared" si="0"/>
        <v>0</v>
      </c>
      <c r="D17" s="15">
        <f>[1]รพ.สระใคร1!E64</f>
        <v>0</v>
      </c>
      <c r="E17" s="15">
        <f>[6]ตารางสำรวจอายุลูกหนี้ฯ!G64</f>
        <v>0</v>
      </c>
      <c r="F17" s="15">
        <f>[6]ตารางสำรวจอายุลูกหนี้ฯ!I64</f>
        <v>0</v>
      </c>
      <c r="G17" s="15">
        <f>[6]ตารางสำรวจอายุลูกหนี้ฯ!K64</f>
        <v>0</v>
      </c>
      <c r="H17" s="15">
        <f>[6]ตารางสำรวจอายุลูกหนี้ฯ!M64</f>
        <v>0</v>
      </c>
      <c r="I17" s="15">
        <f>[6]ตารางสำรวจอายุลูกหนี้ฯ!O64</f>
        <v>0</v>
      </c>
      <c r="J17" s="15">
        <f>[6]ตารางสำรวจอายุลูกหนี้ฯ!Q64</f>
        <v>0</v>
      </c>
    </row>
    <row r="18" spans="1:10" x14ac:dyDescent="0.3">
      <c r="A18" s="34">
        <v>10</v>
      </c>
      <c r="B18" s="44" t="s">
        <v>31</v>
      </c>
      <c r="C18" s="15">
        <f t="shared" si="0"/>
        <v>0</v>
      </c>
      <c r="D18" s="15">
        <f>[6]ตารางสำรวจอายุลูกหนี้ฯ!E65</f>
        <v>0</v>
      </c>
      <c r="E18" s="15">
        <f>[6]ตารางสำรวจอายุลูกหนี้ฯ!G65</f>
        <v>0</v>
      </c>
      <c r="F18" s="15">
        <f>[6]ตารางสำรวจอายุลูกหนี้ฯ!I65</f>
        <v>0</v>
      </c>
      <c r="G18" s="15">
        <f>[6]ตารางสำรวจอายุลูกหนี้ฯ!K65</f>
        <v>0</v>
      </c>
      <c r="H18" s="15">
        <f>[6]ตารางสำรวจอายุลูกหนี้ฯ!M65</f>
        <v>0</v>
      </c>
      <c r="I18" s="15">
        <f>[6]ตารางสำรวจอายุลูกหนี้ฯ!O65</f>
        <v>0</v>
      </c>
      <c r="J18" s="15">
        <f>[6]ตารางสำรวจอายุลูกหนี้ฯ!Q65</f>
        <v>0</v>
      </c>
    </row>
    <row r="19" spans="1:10" x14ac:dyDescent="0.3">
      <c r="A19" s="34">
        <v>11</v>
      </c>
      <c r="B19" s="44" t="s">
        <v>32</v>
      </c>
      <c r="C19" s="15">
        <f t="shared" si="0"/>
        <v>70680</v>
      </c>
      <c r="D19" s="15">
        <f>[6]ตารางสำรวจอายุลูกหนี้ฯ!E66</f>
        <v>57160</v>
      </c>
      <c r="E19" s="15">
        <f>[6]ตารางสำรวจอายุลูกหนี้ฯ!G66</f>
        <v>13520</v>
      </c>
      <c r="F19" s="15">
        <f>[6]ตารางสำรวจอายุลูกหนี้ฯ!I66</f>
        <v>0</v>
      </c>
      <c r="G19" s="15">
        <f>[6]ตารางสำรวจอายุลูกหนี้ฯ!K66</f>
        <v>0</v>
      </c>
      <c r="H19" s="15">
        <f>[6]ตารางสำรวจอายุลูกหนี้ฯ!M66</f>
        <v>0</v>
      </c>
      <c r="I19" s="15">
        <f>[6]ตารางสำรวจอายุลูกหนี้ฯ!O66</f>
        <v>0</v>
      </c>
      <c r="J19" s="15">
        <f>[6]ตารางสำรวจอายุลูกหนี้ฯ!Q66</f>
        <v>0</v>
      </c>
    </row>
    <row r="20" spans="1:10" s="27" customFormat="1" x14ac:dyDescent="0.3">
      <c r="A20" s="34">
        <v>12</v>
      </c>
      <c r="B20" s="46" t="s">
        <v>38</v>
      </c>
      <c r="C20" s="15">
        <f t="shared" si="0"/>
        <v>0</v>
      </c>
      <c r="D20" s="15">
        <f>[6]ตารางสำรวจอายุลูกหนี้ฯ!E67</f>
        <v>0</v>
      </c>
      <c r="E20" s="15">
        <f>[6]ตารางสำรวจอายุลูกหนี้ฯ!G67</f>
        <v>0</v>
      </c>
      <c r="F20" s="15">
        <f>[6]ตารางสำรวจอายุลูกหนี้ฯ!I67</f>
        <v>0</v>
      </c>
      <c r="G20" s="15">
        <f>[6]ตารางสำรวจอายุลูกหนี้ฯ!K67</f>
        <v>0</v>
      </c>
      <c r="H20" s="15">
        <f>[6]ตารางสำรวจอายุลูกหนี้ฯ!M67</f>
        <v>0</v>
      </c>
      <c r="I20" s="15">
        <f>[6]ตารางสำรวจอายุลูกหนี้ฯ!O67</f>
        <v>0</v>
      </c>
      <c r="J20" s="15">
        <f>[6]ตารางสำรวจอายุลูกหนี้ฯ!Q67</f>
        <v>0</v>
      </c>
    </row>
    <row r="21" spans="1:10" x14ac:dyDescent="0.3">
      <c r="A21" s="34">
        <v>13</v>
      </c>
      <c r="B21" s="44" t="s">
        <v>33</v>
      </c>
      <c r="C21" s="15">
        <f t="shared" si="0"/>
        <v>0</v>
      </c>
      <c r="D21" s="15">
        <f>[6]ตารางสำรวจอายุลูกหนี้ฯ!E68</f>
        <v>0</v>
      </c>
      <c r="E21" s="15">
        <f>[6]ตารางสำรวจอายุลูกหนี้ฯ!G68</f>
        <v>0</v>
      </c>
      <c r="F21" s="15">
        <f>[6]ตารางสำรวจอายุลูกหนี้ฯ!I68</f>
        <v>0</v>
      </c>
      <c r="G21" s="15">
        <f>[6]ตารางสำรวจอายุลูกหนี้ฯ!K68</f>
        <v>0</v>
      </c>
      <c r="H21" s="15">
        <f>[6]ตารางสำรวจอายุลูกหนี้ฯ!M68</f>
        <v>0</v>
      </c>
      <c r="I21" s="15">
        <f>[6]ตารางสำรวจอายุลูกหนี้ฯ!O68</f>
        <v>0</v>
      </c>
      <c r="J21" s="15">
        <f>[6]ตารางสำรวจอายุลูกหนี้ฯ!Q68</f>
        <v>0</v>
      </c>
    </row>
    <row r="22" spans="1:10" ht="21" thickBot="1" x14ac:dyDescent="0.35">
      <c r="A22" s="39">
        <v>13</v>
      </c>
      <c r="B22" s="47" t="s">
        <v>34</v>
      </c>
      <c r="C22" s="40">
        <f>SUM(D22:J22)</f>
        <v>2731040.18</v>
      </c>
      <c r="D22" s="40">
        <f t="shared" ref="D22:J22" si="1">SUM(D9:D21)</f>
        <v>2620135.1800000002</v>
      </c>
      <c r="E22" s="40">
        <f t="shared" si="1"/>
        <v>110905</v>
      </c>
      <c r="F22" s="40">
        <f t="shared" si="1"/>
        <v>0</v>
      </c>
      <c r="G22" s="40">
        <f t="shared" si="1"/>
        <v>0</v>
      </c>
      <c r="H22" s="40">
        <f t="shared" si="1"/>
        <v>0</v>
      </c>
      <c r="I22" s="40">
        <f t="shared" si="1"/>
        <v>0</v>
      </c>
      <c r="J22" s="40">
        <f t="shared" si="1"/>
        <v>0</v>
      </c>
    </row>
    <row r="23" spans="1:10" ht="21" thickTop="1" x14ac:dyDescent="0.3"/>
    <row r="24" spans="1:10" x14ac:dyDescent="0.3">
      <c r="C24" s="13"/>
    </row>
    <row r="25" spans="1:10" x14ac:dyDescent="0.3">
      <c r="C25" s="13"/>
      <c r="G25" s="14"/>
      <c r="H25" s="73"/>
      <c r="I25" s="73"/>
      <c r="J25" s="73"/>
    </row>
    <row r="26" spans="1:10" ht="24" x14ac:dyDescent="0.55000000000000004">
      <c r="G26" s="14"/>
      <c r="H26" s="73"/>
      <c r="I26" s="73"/>
      <c r="J26" s="73"/>
    </row>
    <row r="27" spans="1:10" ht="24" x14ac:dyDescent="0.55000000000000004">
      <c r="H27" s="73"/>
      <c r="I27" s="73"/>
      <c r="J27" s="73"/>
    </row>
  </sheetData>
  <mergeCells count="12"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1713-98C5-403C-9943-BF3682412C72}">
  <dimension ref="A1:J28"/>
  <sheetViews>
    <sheetView topLeftCell="A14" workbookViewId="0">
      <selection activeCell="B24" sqref="B24"/>
    </sheetView>
  </sheetViews>
  <sheetFormatPr defaultColWidth="16" defaultRowHeight="20.25" x14ac:dyDescent="0.3"/>
  <cols>
    <col min="1" max="1" width="5.7109375" style="50" customWidth="1"/>
    <col min="2" max="2" width="45.140625" style="38" customWidth="1"/>
    <col min="3" max="3" width="21" style="38" customWidth="1"/>
    <col min="4" max="16384" width="16" style="38"/>
  </cols>
  <sheetData>
    <row r="1" spans="1:10" x14ac:dyDescent="0.3">
      <c r="I1" s="84"/>
      <c r="J1" s="84"/>
    </row>
    <row r="2" spans="1:10" x14ac:dyDescent="0.3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x14ac:dyDescent="0.3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s="51" customFormat="1" ht="24" customHeight="1" x14ac:dyDescent="0.3">
      <c r="A6" s="86" t="s">
        <v>4</v>
      </c>
      <c r="B6" s="86" t="s">
        <v>5</v>
      </c>
      <c r="C6" s="76" t="s">
        <v>36</v>
      </c>
      <c r="D6" s="86"/>
      <c r="E6" s="86"/>
      <c r="F6" s="86"/>
      <c r="G6" s="86"/>
      <c r="H6" s="86"/>
      <c r="I6" s="86"/>
      <c r="J6" s="86"/>
    </row>
    <row r="7" spans="1:10" s="51" customFormat="1" ht="36" x14ac:dyDescent="0.3">
      <c r="A7" s="86"/>
      <c r="B7" s="86"/>
      <c r="C7" s="76"/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</row>
    <row r="8" spans="1:10" s="54" customFormat="1" ht="30" x14ac:dyDescent="0.2">
      <c r="A8" s="86"/>
      <c r="B8" s="86"/>
      <c r="C8" s="5" t="s">
        <v>35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53" t="s">
        <v>19</v>
      </c>
      <c r="J8" s="53" t="s">
        <v>20</v>
      </c>
    </row>
    <row r="9" spans="1:10" x14ac:dyDescent="0.3">
      <c r="A9" s="36">
        <v>1</v>
      </c>
      <c r="B9" s="55" t="s">
        <v>22</v>
      </c>
      <c r="C9" s="37">
        <f t="shared" ref="C9:C22" si="0">SUM(D9:J9)</f>
        <v>0</v>
      </c>
      <c r="D9" s="37">
        <f>[7]ตารางสำรวจอายุลูกหนี้ฯ!E11</f>
        <v>0</v>
      </c>
      <c r="E9" s="37">
        <f>[7]ตารางสำรวจอายุลูกหนี้ฯ!G11</f>
        <v>0</v>
      </c>
      <c r="F9" s="37">
        <f>[7]ตารางสำรวจอายุลูกหนี้ฯ!I11</f>
        <v>0</v>
      </c>
      <c r="G9" s="37">
        <f>[7]ตารางสำรวจอายุลูกหนี้ฯ!K11</f>
        <v>0</v>
      </c>
      <c r="H9" s="37">
        <f>[7]ตารางสำรวจอายุลูกหนี้ฯ!M11</f>
        <v>0</v>
      </c>
      <c r="I9" s="37">
        <f>[7]ตารางสำรวจอายุลูกหนี้ฯ!O11</f>
        <v>0</v>
      </c>
      <c r="J9" s="37">
        <f>[7]ตารางสำรวจอายุลูกหนี้ฯ!Q11</f>
        <v>0</v>
      </c>
    </row>
    <row r="10" spans="1:10" x14ac:dyDescent="0.3">
      <c r="A10" s="36">
        <v>2</v>
      </c>
      <c r="B10" s="55" t="s">
        <v>23</v>
      </c>
      <c r="C10" s="37">
        <f t="shared" si="0"/>
        <v>24745</v>
      </c>
      <c r="D10" s="37">
        <f>[7]ตารางสำรวจอายุลูกหนี้ฯ!E23</f>
        <v>24745</v>
      </c>
      <c r="E10" s="37">
        <f>[7]ตารางสำรวจอายุลูกหนี้ฯ!G23</f>
        <v>0</v>
      </c>
      <c r="F10" s="37">
        <f>[7]ตารางสำรวจอายุลูกหนี้ฯ!I12</f>
        <v>0</v>
      </c>
      <c r="G10" s="37">
        <f>[7]ตารางสำรวจอายุลูกหนี้ฯ!K23</f>
        <v>0</v>
      </c>
      <c r="H10" s="37">
        <f>[7]ตารางสำรวจอายุลูกหนี้ฯ!M23</f>
        <v>0</v>
      </c>
      <c r="I10" s="37">
        <f>[7]ตารางสำรวจอายุลูกหนี้ฯ!O23</f>
        <v>0</v>
      </c>
      <c r="J10" s="37">
        <f>[7]ตารางสำรวจอายุลูกหนี้ฯ!Q23</f>
        <v>0</v>
      </c>
    </row>
    <row r="11" spans="1:10" x14ac:dyDescent="0.3">
      <c r="A11" s="36">
        <v>3</v>
      </c>
      <c r="B11" s="55" t="s">
        <v>24</v>
      </c>
      <c r="C11" s="37">
        <f t="shared" si="0"/>
        <v>2185430.5099999998</v>
      </c>
      <c r="D11" s="37">
        <f>[7]ตารางสำรวจอายุลูกหนี้ฯ!E34</f>
        <v>2185430.5099999998</v>
      </c>
      <c r="E11" s="37">
        <f>[7]ตารางสำรวจอายุลูกหนี้ฯ!G34</f>
        <v>0</v>
      </c>
      <c r="F11" s="37">
        <f>[7]ตารางสำรวจอายุลูกหนี้ฯ!I34</f>
        <v>0</v>
      </c>
      <c r="G11" s="37">
        <f>[7]ตารางสำรวจอายุลูกหนี้ฯ!K34</f>
        <v>0</v>
      </c>
      <c r="H11" s="37">
        <f>[7]ตารางสำรวจอายุลูกหนี้ฯ!M34</f>
        <v>0</v>
      </c>
      <c r="I11" s="37">
        <f>[7]ตารางสำรวจอายุลูกหนี้ฯ!O34</f>
        <v>0</v>
      </c>
      <c r="J11" s="37">
        <f>[7]ตารางสำรวจอายุลูกหนี้ฯ!Q34</f>
        <v>0</v>
      </c>
    </row>
    <row r="12" spans="1:10" x14ac:dyDescent="0.3">
      <c r="A12" s="36">
        <v>4</v>
      </c>
      <c r="B12" s="55" t="s">
        <v>25</v>
      </c>
      <c r="C12" s="37">
        <f t="shared" si="0"/>
        <v>4397</v>
      </c>
      <c r="D12" s="37">
        <f>[7]ตารางสำรวจอายุลูกหนี้ฯ!E39</f>
        <v>4397</v>
      </c>
      <c r="E12" s="37">
        <f>[7]ตารางสำรวจอายุลูกหนี้ฯ!G39</f>
        <v>0</v>
      </c>
      <c r="F12" s="37">
        <f>[7]ตารางสำรวจอายุลูกหนี้ฯ!I39</f>
        <v>0</v>
      </c>
      <c r="G12" s="37">
        <f>[7]ตารางสำรวจอายุลูกหนี้ฯ!K39</f>
        <v>0</v>
      </c>
      <c r="H12" s="37">
        <f>[7]ตารางสำรวจอายุลูกหนี้ฯ!M39</f>
        <v>0</v>
      </c>
      <c r="I12" s="37">
        <f>[7]ตารางสำรวจอายุลูกหนี้ฯ!O39</f>
        <v>0</v>
      </c>
      <c r="J12" s="37">
        <f>[7]ตารางสำรวจอายุลูกหนี้ฯ!Q39</f>
        <v>0</v>
      </c>
    </row>
    <row r="13" spans="1:10" x14ac:dyDescent="0.3">
      <c r="A13" s="36">
        <v>5</v>
      </c>
      <c r="B13" s="55" t="s">
        <v>26</v>
      </c>
      <c r="C13" s="37">
        <f t="shared" si="0"/>
        <v>93983</v>
      </c>
      <c r="D13" s="37">
        <f>[7]ตารางสำรวจอายุลูกหนี้ฯ!E50</f>
        <v>93983</v>
      </c>
      <c r="E13" s="37">
        <f>[7]ตารางสำรวจอายุลูกหนี้ฯ!G50</f>
        <v>0</v>
      </c>
      <c r="F13" s="37">
        <f>[7]ตารางสำรวจอายุลูกหนี้ฯ!I50</f>
        <v>0</v>
      </c>
      <c r="G13" s="37">
        <f>[7]ตารางสำรวจอายุลูกหนี้ฯ!K50</f>
        <v>0</v>
      </c>
      <c r="H13" s="37">
        <f>[7]ตารางสำรวจอายุลูกหนี้ฯ!M50</f>
        <v>0</v>
      </c>
      <c r="I13" s="37">
        <f>[7]ตารางสำรวจอายุลูกหนี้ฯ!O50</f>
        <v>0</v>
      </c>
      <c r="J13" s="37">
        <f>[7]ตารางสำรวจอายุลูกหนี้ฯ!Q50</f>
        <v>0</v>
      </c>
    </row>
    <row r="14" spans="1:10" x14ac:dyDescent="0.3">
      <c r="A14" s="36">
        <v>6</v>
      </c>
      <c r="B14" s="55" t="s">
        <v>27</v>
      </c>
      <c r="C14" s="37">
        <f t="shared" si="0"/>
        <v>100952</v>
      </c>
      <c r="D14" s="37">
        <f>[7]ตารางสำรวจอายุลูกหนี้ฯ!E53</f>
        <v>100757</v>
      </c>
      <c r="E14" s="37">
        <f>[7]ตารางสำรวจอายุลูกหนี้ฯ!G53</f>
        <v>195</v>
      </c>
      <c r="F14" s="37">
        <f>[7]ตารางสำรวจอายุลูกหนี้ฯ!I53</f>
        <v>0</v>
      </c>
      <c r="G14" s="37">
        <f>[7]ตารางสำรวจอายุลูกหนี้ฯ!K53</f>
        <v>0</v>
      </c>
      <c r="H14" s="37">
        <f>[7]ตารางสำรวจอายุลูกหนี้ฯ!M53</f>
        <v>0</v>
      </c>
      <c r="I14" s="37">
        <f>[7]ตารางสำรวจอายุลูกหนี้ฯ!O53</f>
        <v>0</v>
      </c>
      <c r="J14" s="37">
        <f>[7]ตารางสำรวจอายุลูกหนี้ฯ!Q53</f>
        <v>0</v>
      </c>
    </row>
    <row r="15" spans="1:10" x14ac:dyDescent="0.3">
      <c r="A15" s="36">
        <v>7</v>
      </c>
      <c r="B15" s="55" t="s">
        <v>28</v>
      </c>
      <c r="C15" s="37">
        <f t="shared" si="0"/>
        <v>0</v>
      </c>
      <c r="D15" s="37">
        <f>[7]ตารางสำรวจอายุลูกหนี้ฯ!E56</f>
        <v>0</v>
      </c>
      <c r="E15" s="37">
        <f>[7]ตารางสำรวจอายุลูกหนี้ฯ!G56</f>
        <v>0</v>
      </c>
      <c r="F15" s="37">
        <f>[7]ตารางสำรวจอายุลูกหนี้ฯ!I56</f>
        <v>0</v>
      </c>
      <c r="G15" s="37">
        <f>[7]ตารางสำรวจอายุลูกหนี้ฯ!K56</f>
        <v>0</v>
      </c>
      <c r="H15" s="37">
        <f>[7]ตารางสำรวจอายุลูกหนี้ฯ!M56</f>
        <v>0</v>
      </c>
      <c r="I15" s="37">
        <f>[7]ตารางสำรวจอายุลูกหนี้ฯ!O56</f>
        <v>0</v>
      </c>
      <c r="J15" s="37">
        <f>[7]ตารางสำรวจอายุลูกหนี้ฯ!Q56</f>
        <v>0</v>
      </c>
    </row>
    <row r="16" spans="1:10" x14ac:dyDescent="0.3">
      <c r="A16" s="36">
        <v>8</v>
      </c>
      <c r="B16" s="55" t="s">
        <v>29</v>
      </c>
      <c r="C16" s="37">
        <f t="shared" si="0"/>
        <v>85914</v>
      </c>
      <c r="D16" s="37">
        <f>[7]ตารางสำรวจอายุลูกหนี้ฯ!E59</f>
        <v>84914</v>
      </c>
      <c r="E16" s="37">
        <f>[7]ตารางสำรวจอายุลูกหนี้ฯ!G59</f>
        <v>1000</v>
      </c>
      <c r="F16" s="37">
        <f>[7]ตารางสำรวจอายุลูกหนี้ฯ!I59</f>
        <v>0</v>
      </c>
      <c r="G16" s="37">
        <f>[7]ตารางสำรวจอายุลูกหนี้ฯ!K59</f>
        <v>0</v>
      </c>
      <c r="H16" s="37">
        <f>[7]ตารางสำรวจอายุลูกหนี้ฯ!M59</f>
        <v>0</v>
      </c>
      <c r="I16" s="37">
        <f>[7]ตารางสำรวจอายุลูกหนี้ฯ!O59</f>
        <v>0</v>
      </c>
      <c r="J16" s="37">
        <f>[7]ตารางสำรวจอายุลูกหนี้ฯ!Q59</f>
        <v>0</v>
      </c>
    </row>
    <row r="17" spans="1:10" x14ac:dyDescent="0.3">
      <c r="A17" s="36">
        <v>9</v>
      </c>
      <c r="B17" s="55" t="s">
        <v>30</v>
      </c>
      <c r="C17" s="37">
        <f t="shared" si="0"/>
        <v>0</v>
      </c>
      <c r="D17" s="37">
        <f>[7]ตารางสำรวจอายุลูกหนี้ฯ!E64</f>
        <v>0</v>
      </c>
      <c r="E17" s="37">
        <f>[7]ตารางสำรวจอายุลูกหนี้ฯ!G64</f>
        <v>0</v>
      </c>
      <c r="F17" s="37">
        <f>[7]ตารางสำรวจอายุลูกหนี้ฯ!I64</f>
        <v>0</v>
      </c>
      <c r="G17" s="37">
        <f>[7]ตารางสำรวจอายุลูกหนี้ฯ!K64</f>
        <v>0</v>
      </c>
      <c r="H17" s="37">
        <f>[7]ตารางสำรวจอายุลูกหนี้ฯ!M64</f>
        <v>0</v>
      </c>
      <c r="I17" s="37">
        <f>[7]ตารางสำรวจอายุลูกหนี้ฯ!O64</f>
        <v>0</v>
      </c>
      <c r="J17" s="37">
        <f>[7]ตารางสำรวจอายุลูกหนี้ฯ!Q64</f>
        <v>0</v>
      </c>
    </row>
    <row r="18" spans="1:10" ht="24" x14ac:dyDescent="0.55000000000000004">
      <c r="A18" s="43">
        <v>10</v>
      </c>
      <c r="B18" s="44" t="s">
        <v>31</v>
      </c>
      <c r="C18" s="16">
        <f t="shared" si="0"/>
        <v>0</v>
      </c>
      <c r="D18" s="16">
        <f>[7]ตารางสำรวจอายุลูกหนี้ฯ!E65</f>
        <v>0</v>
      </c>
      <c r="E18" s="16">
        <f>[7]ตารางสำรวจอายุลูกหนี้ฯ!G65</f>
        <v>0</v>
      </c>
      <c r="F18" s="16">
        <f>[7]ตารางสำรวจอายุลูกหนี้ฯ!I65</f>
        <v>0</v>
      </c>
      <c r="G18" s="16">
        <f>[7]ตารางสำรวจอายุลูกหนี้ฯ!K65</f>
        <v>0</v>
      </c>
      <c r="H18" s="16">
        <f>[7]ตารางสำรวจอายุลูกหนี้ฯ!M65</f>
        <v>0</v>
      </c>
      <c r="I18" s="16">
        <f>[7]ตารางสำรวจอายุลูกหนี้ฯ!O65</f>
        <v>0</v>
      </c>
      <c r="J18" s="16">
        <f>[7]ตารางสำรวจอายุลูกหนี้ฯ!Q65</f>
        <v>0</v>
      </c>
    </row>
    <row r="19" spans="1:10" ht="24" x14ac:dyDescent="0.55000000000000004">
      <c r="A19" s="43">
        <v>11</v>
      </c>
      <c r="B19" s="44" t="s">
        <v>32</v>
      </c>
      <c r="C19" s="16">
        <f t="shared" si="0"/>
        <v>0</v>
      </c>
      <c r="D19" s="16">
        <f>[7]ตารางสำรวจอายุลูกหนี้ฯ!E66</f>
        <v>0</v>
      </c>
      <c r="E19" s="16">
        <f>[7]ตารางสำรวจอายุลูกหนี้ฯ!G66</f>
        <v>0</v>
      </c>
      <c r="F19" s="16">
        <f>[7]ตารางสำรวจอายุลูกหนี้ฯ!I66</f>
        <v>0</v>
      </c>
      <c r="G19" s="16">
        <f>[7]ตารางสำรวจอายุลูกหนี้ฯ!K66</f>
        <v>0</v>
      </c>
      <c r="H19" s="16">
        <f>[7]ตารางสำรวจอายุลูกหนี้ฯ!M66</f>
        <v>0</v>
      </c>
      <c r="I19" s="16">
        <f>[7]ตารางสำรวจอายุลูกหนี้ฯ!O66</f>
        <v>0</v>
      </c>
      <c r="J19" s="16">
        <f>[7]ตารางสำรวจอายุลูกหนี้ฯ!Q66</f>
        <v>0</v>
      </c>
    </row>
    <row r="20" spans="1:10" ht="24" x14ac:dyDescent="0.55000000000000004">
      <c r="A20" s="90">
        <v>12</v>
      </c>
      <c r="B20" s="91" t="s">
        <v>38</v>
      </c>
      <c r="C20" s="92">
        <f t="shared" si="0"/>
        <v>0</v>
      </c>
      <c r="D20" s="92">
        <f>[7]ตารางสำรวจอายุลูกหนี้ฯ!E67</f>
        <v>0</v>
      </c>
      <c r="E20" s="92">
        <f>[7]ตารางสำรวจอายุลูกหนี้ฯ!G67</f>
        <v>0</v>
      </c>
      <c r="F20" s="92">
        <f>[7]ตารางสำรวจอายุลูกหนี้ฯ!I67</f>
        <v>0</v>
      </c>
      <c r="G20" s="92">
        <f>[7]ตารางสำรวจอายุลูกหนี้ฯ!K67</f>
        <v>0</v>
      </c>
      <c r="H20" s="92">
        <f>[7]ตารางสำรวจอายุลูกหนี้ฯ!M67</f>
        <v>0</v>
      </c>
      <c r="I20" s="92">
        <f>[7]ตารางสำรวจอายุลูกหนี้ฯ!O67</f>
        <v>0</v>
      </c>
      <c r="J20" s="92">
        <f>[7]ตารางสำรวจอายุลูกหนี้ฯ!Q67</f>
        <v>0</v>
      </c>
    </row>
    <row r="21" spans="1:10" ht="24" x14ac:dyDescent="0.55000000000000004">
      <c r="A21" s="43">
        <v>13</v>
      </c>
      <c r="B21" s="44" t="s">
        <v>33</v>
      </c>
      <c r="C21" s="16">
        <f t="shared" si="0"/>
        <v>0</v>
      </c>
      <c r="D21" s="16">
        <f>[7]ตารางสำรวจอายุลูกหนี้ฯ!E68</f>
        <v>0</v>
      </c>
      <c r="E21" s="16">
        <f>[7]ตารางสำรวจอายุลูกหนี้ฯ!G68</f>
        <v>0</v>
      </c>
      <c r="F21" s="16">
        <f>[7]ตารางสำรวจอายุลูกหนี้ฯ!I68</f>
        <v>0</v>
      </c>
      <c r="G21" s="16">
        <f>[7]ตารางสำรวจอายุลูกหนี้ฯ!K68</f>
        <v>0</v>
      </c>
      <c r="H21" s="16">
        <f>[7]ตารางสำรวจอายุลูกหนี้ฯ!M68</f>
        <v>0</v>
      </c>
      <c r="I21" s="16">
        <f>[7]ตารางสำรวจอายุลูกหนี้ฯ!O68</f>
        <v>0</v>
      </c>
      <c r="J21" s="16">
        <f>[7]ตารางสำรวจอายุลูกหนี้ฯ!Q68</f>
        <v>0</v>
      </c>
    </row>
    <row r="22" spans="1:10" ht="21" thickBot="1" x14ac:dyDescent="0.35">
      <c r="A22" s="56">
        <v>14</v>
      </c>
      <c r="B22" s="57" t="s">
        <v>34</v>
      </c>
      <c r="C22" s="58">
        <f t="shared" si="0"/>
        <v>2495421.5099999998</v>
      </c>
      <c r="D22" s="58">
        <f t="shared" ref="D22:J22" si="1">SUM(D9:D21)</f>
        <v>2494226.5099999998</v>
      </c>
      <c r="E22" s="58">
        <f t="shared" si="1"/>
        <v>1195</v>
      </c>
      <c r="F22" s="58">
        <f t="shared" si="1"/>
        <v>0</v>
      </c>
      <c r="G22" s="58">
        <f t="shared" si="1"/>
        <v>0</v>
      </c>
      <c r="H22" s="58">
        <f t="shared" si="1"/>
        <v>0</v>
      </c>
      <c r="I22" s="58">
        <f t="shared" si="1"/>
        <v>0</v>
      </c>
      <c r="J22" s="58">
        <f t="shared" si="1"/>
        <v>0</v>
      </c>
    </row>
    <row r="23" spans="1:10" ht="21" thickTop="1" x14ac:dyDescent="0.3"/>
    <row r="24" spans="1:10" x14ac:dyDescent="0.3">
      <c r="C24" s="59"/>
    </row>
    <row r="25" spans="1:10" x14ac:dyDescent="0.3">
      <c r="C25" s="59"/>
      <c r="G25" s="60"/>
      <c r="H25" s="83"/>
      <c r="I25" s="83"/>
      <c r="J25" s="83"/>
    </row>
    <row r="26" spans="1:10" x14ac:dyDescent="0.3">
      <c r="G26" s="60"/>
      <c r="H26" s="83"/>
      <c r="I26" s="83"/>
      <c r="J26" s="83"/>
    </row>
    <row r="27" spans="1:10" x14ac:dyDescent="0.3">
      <c r="H27" s="83"/>
      <c r="I27" s="83"/>
      <c r="J27" s="83"/>
    </row>
    <row r="28" spans="1:10" ht="24" x14ac:dyDescent="0.55000000000000004">
      <c r="H28" s="83"/>
      <c r="I28" s="83"/>
      <c r="J28" s="83"/>
    </row>
  </sheetData>
  <mergeCells count="13">
    <mergeCell ref="H25:J25"/>
    <mergeCell ref="H26:J26"/>
    <mergeCell ref="H27:J27"/>
    <mergeCell ref="H28:J28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6B10-E9CC-49CD-AE66-B4AF83AEB079}">
  <dimension ref="A1:J31"/>
  <sheetViews>
    <sheetView topLeftCell="A11" workbookViewId="0">
      <selection activeCell="C22" sqref="C22"/>
    </sheetView>
  </sheetViews>
  <sheetFormatPr defaultColWidth="9" defaultRowHeight="20.25" x14ac:dyDescent="0.3"/>
  <cols>
    <col min="1" max="1" width="6.140625" style="1" customWidth="1"/>
    <col min="2" max="2" width="45.140625" style="2" customWidth="1"/>
    <col min="3" max="3" width="20.28515625" style="2" customWidth="1"/>
    <col min="4" max="4" width="17.42578125" style="2" customWidth="1"/>
    <col min="5" max="5" width="12.7109375" style="2" customWidth="1"/>
    <col min="6" max="6" width="14" style="2" customWidth="1"/>
    <col min="7" max="7" width="12.7109375" style="2" customWidth="1"/>
    <col min="8" max="10" width="10.4257812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5.7109375" style="2" customWidth="1"/>
    <col min="260" max="260" width="17.42578125" style="2" customWidth="1"/>
    <col min="261" max="261" width="12.7109375" style="2" customWidth="1"/>
    <col min="262" max="262" width="14" style="2" customWidth="1"/>
    <col min="263" max="263" width="12.7109375" style="2" customWidth="1"/>
    <col min="264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5.7109375" style="2" customWidth="1"/>
    <col min="516" max="516" width="17.42578125" style="2" customWidth="1"/>
    <col min="517" max="517" width="12.7109375" style="2" customWidth="1"/>
    <col min="518" max="518" width="14" style="2" customWidth="1"/>
    <col min="519" max="519" width="12.7109375" style="2" customWidth="1"/>
    <col min="520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5.7109375" style="2" customWidth="1"/>
    <col min="772" max="772" width="17.42578125" style="2" customWidth="1"/>
    <col min="773" max="773" width="12.7109375" style="2" customWidth="1"/>
    <col min="774" max="774" width="14" style="2" customWidth="1"/>
    <col min="775" max="775" width="12.7109375" style="2" customWidth="1"/>
    <col min="776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5.7109375" style="2" customWidth="1"/>
    <col min="1028" max="1028" width="17.42578125" style="2" customWidth="1"/>
    <col min="1029" max="1029" width="12.7109375" style="2" customWidth="1"/>
    <col min="1030" max="1030" width="14" style="2" customWidth="1"/>
    <col min="1031" max="1031" width="12.7109375" style="2" customWidth="1"/>
    <col min="1032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5.7109375" style="2" customWidth="1"/>
    <col min="1284" max="1284" width="17.42578125" style="2" customWidth="1"/>
    <col min="1285" max="1285" width="12.7109375" style="2" customWidth="1"/>
    <col min="1286" max="1286" width="14" style="2" customWidth="1"/>
    <col min="1287" max="1287" width="12.7109375" style="2" customWidth="1"/>
    <col min="1288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5.7109375" style="2" customWidth="1"/>
    <col min="1540" max="1540" width="17.42578125" style="2" customWidth="1"/>
    <col min="1541" max="1541" width="12.7109375" style="2" customWidth="1"/>
    <col min="1542" max="1542" width="14" style="2" customWidth="1"/>
    <col min="1543" max="1543" width="12.7109375" style="2" customWidth="1"/>
    <col min="1544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5.7109375" style="2" customWidth="1"/>
    <col min="1796" max="1796" width="17.42578125" style="2" customWidth="1"/>
    <col min="1797" max="1797" width="12.7109375" style="2" customWidth="1"/>
    <col min="1798" max="1798" width="14" style="2" customWidth="1"/>
    <col min="1799" max="1799" width="12.7109375" style="2" customWidth="1"/>
    <col min="1800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5.7109375" style="2" customWidth="1"/>
    <col min="2052" max="2052" width="17.42578125" style="2" customWidth="1"/>
    <col min="2053" max="2053" width="12.7109375" style="2" customWidth="1"/>
    <col min="2054" max="2054" width="14" style="2" customWidth="1"/>
    <col min="2055" max="2055" width="12.7109375" style="2" customWidth="1"/>
    <col min="2056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5.7109375" style="2" customWidth="1"/>
    <col min="2308" max="2308" width="17.42578125" style="2" customWidth="1"/>
    <col min="2309" max="2309" width="12.7109375" style="2" customWidth="1"/>
    <col min="2310" max="2310" width="14" style="2" customWidth="1"/>
    <col min="2311" max="2311" width="12.7109375" style="2" customWidth="1"/>
    <col min="2312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5.7109375" style="2" customWidth="1"/>
    <col min="2564" max="2564" width="17.42578125" style="2" customWidth="1"/>
    <col min="2565" max="2565" width="12.7109375" style="2" customWidth="1"/>
    <col min="2566" max="2566" width="14" style="2" customWidth="1"/>
    <col min="2567" max="2567" width="12.7109375" style="2" customWidth="1"/>
    <col min="2568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5.7109375" style="2" customWidth="1"/>
    <col min="2820" max="2820" width="17.42578125" style="2" customWidth="1"/>
    <col min="2821" max="2821" width="12.7109375" style="2" customWidth="1"/>
    <col min="2822" max="2822" width="14" style="2" customWidth="1"/>
    <col min="2823" max="2823" width="12.7109375" style="2" customWidth="1"/>
    <col min="2824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5.7109375" style="2" customWidth="1"/>
    <col min="3076" max="3076" width="17.42578125" style="2" customWidth="1"/>
    <col min="3077" max="3077" width="12.7109375" style="2" customWidth="1"/>
    <col min="3078" max="3078" width="14" style="2" customWidth="1"/>
    <col min="3079" max="3079" width="12.7109375" style="2" customWidth="1"/>
    <col min="3080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5.7109375" style="2" customWidth="1"/>
    <col min="3332" max="3332" width="17.42578125" style="2" customWidth="1"/>
    <col min="3333" max="3333" width="12.7109375" style="2" customWidth="1"/>
    <col min="3334" max="3334" width="14" style="2" customWidth="1"/>
    <col min="3335" max="3335" width="12.7109375" style="2" customWidth="1"/>
    <col min="3336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5.7109375" style="2" customWidth="1"/>
    <col min="3588" max="3588" width="17.42578125" style="2" customWidth="1"/>
    <col min="3589" max="3589" width="12.7109375" style="2" customWidth="1"/>
    <col min="3590" max="3590" width="14" style="2" customWidth="1"/>
    <col min="3591" max="3591" width="12.7109375" style="2" customWidth="1"/>
    <col min="3592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5.7109375" style="2" customWidth="1"/>
    <col min="3844" max="3844" width="17.42578125" style="2" customWidth="1"/>
    <col min="3845" max="3845" width="12.7109375" style="2" customWidth="1"/>
    <col min="3846" max="3846" width="14" style="2" customWidth="1"/>
    <col min="3847" max="3847" width="12.7109375" style="2" customWidth="1"/>
    <col min="3848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5.7109375" style="2" customWidth="1"/>
    <col min="4100" max="4100" width="17.42578125" style="2" customWidth="1"/>
    <col min="4101" max="4101" width="12.7109375" style="2" customWidth="1"/>
    <col min="4102" max="4102" width="14" style="2" customWidth="1"/>
    <col min="4103" max="4103" width="12.7109375" style="2" customWidth="1"/>
    <col min="4104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5.7109375" style="2" customWidth="1"/>
    <col min="4356" max="4356" width="17.42578125" style="2" customWidth="1"/>
    <col min="4357" max="4357" width="12.7109375" style="2" customWidth="1"/>
    <col min="4358" max="4358" width="14" style="2" customWidth="1"/>
    <col min="4359" max="4359" width="12.7109375" style="2" customWidth="1"/>
    <col min="4360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5.7109375" style="2" customWidth="1"/>
    <col min="4612" max="4612" width="17.42578125" style="2" customWidth="1"/>
    <col min="4613" max="4613" width="12.7109375" style="2" customWidth="1"/>
    <col min="4614" max="4614" width="14" style="2" customWidth="1"/>
    <col min="4615" max="4615" width="12.7109375" style="2" customWidth="1"/>
    <col min="4616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5.7109375" style="2" customWidth="1"/>
    <col min="4868" max="4868" width="17.42578125" style="2" customWidth="1"/>
    <col min="4869" max="4869" width="12.7109375" style="2" customWidth="1"/>
    <col min="4870" max="4870" width="14" style="2" customWidth="1"/>
    <col min="4871" max="4871" width="12.7109375" style="2" customWidth="1"/>
    <col min="4872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5.7109375" style="2" customWidth="1"/>
    <col min="5124" max="5124" width="17.42578125" style="2" customWidth="1"/>
    <col min="5125" max="5125" width="12.7109375" style="2" customWidth="1"/>
    <col min="5126" max="5126" width="14" style="2" customWidth="1"/>
    <col min="5127" max="5127" width="12.7109375" style="2" customWidth="1"/>
    <col min="5128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5.7109375" style="2" customWidth="1"/>
    <col min="5380" max="5380" width="17.42578125" style="2" customWidth="1"/>
    <col min="5381" max="5381" width="12.7109375" style="2" customWidth="1"/>
    <col min="5382" max="5382" width="14" style="2" customWidth="1"/>
    <col min="5383" max="5383" width="12.7109375" style="2" customWidth="1"/>
    <col min="5384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5.7109375" style="2" customWidth="1"/>
    <col min="5636" max="5636" width="17.42578125" style="2" customWidth="1"/>
    <col min="5637" max="5637" width="12.7109375" style="2" customWidth="1"/>
    <col min="5638" max="5638" width="14" style="2" customWidth="1"/>
    <col min="5639" max="5639" width="12.7109375" style="2" customWidth="1"/>
    <col min="5640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5.7109375" style="2" customWidth="1"/>
    <col min="5892" max="5892" width="17.42578125" style="2" customWidth="1"/>
    <col min="5893" max="5893" width="12.7109375" style="2" customWidth="1"/>
    <col min="5894" max="5894" width="14" style="2" customWidth="1"/>
    <col min="5895" max="5895" width="12.7109375" style="2" customWidth="1"/>
    <col min="5896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5.7109375" style="2" customWidth="1"/>
    <col min="6148" max="6148" width="17.42578125" style="2" customWidth="1"/>
    <col min="6149" max="6149" width="12.7109375" style="2" customWidth="1"/>
    <col min="6150" max="6150" width="14" style="2" customWidth="1"/>
    <col min="6151" max="6151" width="12.7109375" style="2" customWidth="1"/>
    <col min="6152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5.7109375" style="2" customWidth="1"/>
    <col min="6404" max="6404" width="17.42578125" style="2" customWidth="1"/>
    <col min="6405" max="6405" width="12.7109375" style="2" customWidth="1"/>
    <col min="6406" max="6406" width="14" style="2" customWidth="1"/>
    <col min="6407" max="6407" width="12.7109375" style="2" customWidth="1"/>
    <col min="6408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5.7109375" style="2" customWidth="1"/>
    <col min="6660" max="6660" width="17.42578125" style="2" customWidth="1"/>
    <col min="6661" max="6661" width="12.7109375" style="2" customWidth="1"/>
    <col min="6662" max="6662" width="14" style="2" customWidth="1"/>
    <col min="6663" max="6663" width="12.7109375" style="2" customWidth="1"/>
    <col min="6664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5.7109375" style="2" customWidth="1"/>
    <col min="6916" max="6916" width="17.42578125" style="2" customWidth="1"/>
    <col min="6917" max="6917" width="12.7109375" style="2" customWidth="1"/>
    <col min="6918" max="6918" width="14" style="2" customWidth="1"/>
    <col min="6919" max="6919" width="12.7109375" style="2" customWidth="1"/>
    <col min="6920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5.7109375" style="2" customWidth="1"/>
    <col min="7172" max="7172" width="17.42578125" style="2" customWidth="1"/>
    <col min="7173" max="7173" width="12.7109375" style="2" customWidth="1"/>
    <col min="7174" max="7174" width="14" style="2" customWidth="1"/>
    <col min="7175" max="7175" width="12.7109375" style="2" customWidth="1"/>
    <col min="7176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5.7109375" style="2" customWidth="1"/>
    <col min="7428" max="7428" width="17.42578125" style="2" customWidth="1"/>
    <col min="7429" max="7429" width="12.7109375" style="2" customWidth="1"/>
    <col min="7430" max="7430" width="14" style="2" customWidth="1"/>
    <col min="7431" max="7431" width="12.7109375" style="2" customWidth="1"/>
    <col min="7432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5.7109375" style="2" customWidth="1"/>
    <col min="7684" max="7684" width="17.42578125" style="2" customWidth="1"/>
    <col min="7685" max="7685" width="12.7109375" style="2" customWidth="1"/>
    <col min="7686" max="7686" width="14" style="2" customWidth="1"/>
    <col min="7687" max="7687" width="12.7109375" style="2" customWidth="1"/>
    <col min="7688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5.7109375" style="2" customWidth="1"/>
    <col min="7940" max="7940" width="17.42578125" style="2" customWidth="1"/>
    <col min="7941" max="7941" width="12.7109375" style="2" customWidth="1"/>
    <col min="7942" max="7942" width="14" style="2" customWidth="1"/>
    <col min="7943" max="7943" width="12.7109375" style="2" customWidth="1"/>
    <col min="7944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5.7109375" style="2" customWidth="1"/>
    <col min="8196" max="8196" width="17.42578125" style="2" customWidth="1"/>
    <col min="8197" max="8197" width="12.7109375" style="2" customWidth="1"/>
    <col min="8198" max="8198" width="14" style="2" customWidth="1"/>
    <col min="8199" max="8199" width="12.7109375" style="2" customWidth="1"/>
    <col min="8200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5.7109375" style="2" customWidth="1"/>
    <col min="8452" max="8452" width="17.42578125" style="2" customWidth="1"/>
    <col min="8453" max="8453" width="12.7109375" style="2" customWidth="1"/>
    <col min="8454" max="8454" width="14" style="2" customWidth="1"/>
    <col min="8455" max="8455" width="12.7109375" style="2" customWidth="1"/>
    <col min="8456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5.7109375" style="2" customWidth="1"/>
    <col min="8708" max="8708" width="17.42578125" style="2" customWidth="1"/>
    <col min="8709" max="8709" width="12.7109375" style="2" customWidth="1"/>
    <col min="8710" max="8710" width="14" style="2" customWidth="1"/>
    <col min="8711" max="8711" width="12.7109375" style="2" customWidth="1"/>
    <col min="8712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5.7109375" style="2" customWidth="1"/>
    <col min="8964" max="8964" width="17.42578125" style="2" customWidth="1"/>
    <col min="8965" max="8965" width="12.7109375" style="2" customWidth="1"/>
    <col min="8966" max="8966" width="14" style="2" customWidth="1"/>
    <col min="8967" max="8967" width="12.7109375" style="2" customWidth="1"/>
    <col min="8968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5.7109375" style="2" customWidth="1"/>
    <col min="9220" max="9220" width="17.42578125" style="2" customWidth="1"/>
    <col min="9221" max="9221" width="12.7109375" style="2" customWidth="1"/>
    <col min="9222" max="9222" width="14" style="2" customWidth="1"/>
    <col min="9223" max="9223" width="12.7109375" style="2" customWidth="1"/>
    <col min="9224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5.7109375" style="2" customWidth="1"/>
    <col min="9476" max="9476" width="17.42578125" style="2" customWidth="1"/>
    <col min="9477" max="9477" width="12.7109375" style="2" customWidth="1"/>
    <col min="9478" max="9478" width="14" style="2" customWidth="1"/>
    <col min="9479" max="9479" width="12.7109375" style="2" customWidth="1"/>
    <col min="9480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5.7109375" style="2" customWidth="1"/>
    <col min="9732" max="9732" width="17.42578125" style="2" customWidth="1"/>
    <col min="9733" max="9733" width="12.7109375" style="2" customWidth="1"/>
    <col min="9734" max="9734" width="14" style="2" customWidth="1"/>
    <col min="9735" max="9735" width="12.7109375" style="2" customWidth="1"/>
    <col min="9736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5.7109375" style="2" customWidth="1"/>
    <col min="9988" max="9988" width="17.42578125" style="2" customWidth="1"/>
    <col min="9989" max="9989" width="12.7109375" style="2" customWidth="1"/>
    <col min="9990" max="9990" width="14" style="2" customWidth="1"/>
    <col min="9991" max="9991" width="12.7109375" style="2" customWidth="1"/>
    <col min="9992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5.7109375" style="2" customWidth="1"/>
    <col min="10244" max="10244" width="17.42578125" style="2" customWidth="1"/>
    <col min="10245" max="10245" width="12.7109375" style="2" customWidth="1"/>
    <col min="10246" max="10246" width="14" style="2" customWidth="1"/>
    <col min="10247" max="10247" width="12.7109375" style="2" customWidth="1"/>
    <col min="10248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5.7109375" style="2" customWidth="1"/>
    <col min="10500" max="10500" width="17.42578125" style="2" customWidth="1"/>
    <col min="10501" max="10501" width="12.7109375" style="2" customWidth="1"/>
    <col min="10502" max="10502" width="14" style="2" customWidth="1"/>
    <col min="10503" max="10503" width="12.7109375" style="2" customWidth="1"/>
    <col min="10504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5.7109375" style="2" customWidth="1"/>
    <col min="10756" max="10756" width="17.42578125" style="2" customWidth="1"/>
    <col min="10757" max="10757" width="12.7109375" style="2" customWidth="1"/>
    <col min="10758" max="10758" width="14" style="2" customWidth="1"/>
    <col min="10759" max="10759" width="12.7109375" style="2" customWidth="1"/>
    <col min="10760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5.7109375" style="2" customWidth="1"/>
    <col min="11012" max="11012" width="17.42578125" style="2" customWidth="1"/>
    <col min="11013" max="11013" width="12.7109375" style="2" customWidth="1"/>
    <col min="11014" max="11014" width="14" style="2" customWidth="1"/>
    <col min="11015" max="11015" width="12.7109375" style="2" customWidth="1"/>
    <col min="11016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5.7109375" style="2" customWidth="1"/>
    <col min="11268" max="11268" width="17.42578125" style="2" customWidth="1"/>
    <col min="11269" max="11269" width="12.7109375" style="2" customWidth="1"/>
    <col min="11270" max="11270" width="14" style="2" customWidth="1"/>
    <col min="11271" max="11271" width="12.7109375" style="2" customWidth="1"/>
    <col min="11272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5.7109375" style="2" customWidth="1"/>
    <col min="11524" max="11524" width="17.42578125" style="2" customWidth="1"/>
    <col min="11525" max="11525" width="12.7109375" style="2" customWidth="1"/>
    <col min="11526" max="11526" width="14" style="2" customWidth="1"/>
    <col min="11527" max="11527" width="12.7109375" style="2" customWidth="1"/>
    <col min="11528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5.7109375" style="2" customWidth="1"/>
    <col min="11780" max="11780" width="17.42578125" style="2" customWidth="1"/>
    <col min="11781" max="11781" width="12.7109375" style="2" customWidth="1"/>
    <col min="11782" max="11782" width="14" style="2" customWidth="1"/>
    <col min="11783" max="11783" width="12.7109375" style="2" customWidth="1"/>
    <col min="11784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5.7109375" style="2" customWidth="1"/>
    <col min="12036" max="12036" width="17.42578125" style="2" customWidth="1"/>
    <col min="12037" max="12037" width="12.7109375" style="2" customWidth="1"/>
    <col min="12038" max="12038" width="14" style="2" customWidth="1"/>
    <col min="12039" max="12039" width="12.7109375" style="2" customWidth="1"/>
    <col min="12040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5.7109375" style="2" customWidth="1"/>
    <col min="12292" max="12292" width="17.42578125" style="2" customWidth="1"/>
    <col min="12293" max="12293" width="12.7109375" style="2" customWidth="1"/>
    <col min="12294" max="12294" width="14" style="2" customWidth="1"/>
    <col min="12295" max="12295" width="12.7109375" style="2" customWidth="1"/>
    <col min="12296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5.7109375" style="2" customWidth="1"/>
    <col min="12548" max="12548" width="17.42578125" style="2" customWidth="1"/>
    <col min="12549" max="12549" width="12.7109375" style="2" customWidth="1"/>
    <col min="12550" max="12550" width="14" style="2" customWidth="1"/>
    <col min="12551" max="12551" width="12.7109375" style="2" customWidth="1"/>
    <col min="12552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5.7109375" style="2" customWidth="1"/>
    <col min="12804" max="12804" width="17.42578125" style="2" customWidth="1"/>
    <col min="12805" max="12805" width="12.7109375" style="2" customWidth="1"/>
    <col min="12806" max="12806" width="14" style="2" customWidth="1"/>
    <col min="12807" max="12807" width="12.7109375" style="2" customWidth="1"/>
    <col min="12808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5.7109375" style="2" customWidth="1"/>
    <col min="13060" max="13060" width="17.42578125" style="2" customWidth="1"/>
    <col min="13061" max="13061" width="12.7109375" style="2" customWidth="1"/>
    <col min="13062" max="13062" width="14" style="2" customWidth="1"/>
    <col min="13063" max="13063" width="12.7109375" style="2" customWidth="1"/>
    <col min="13064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5.7109375" style="2" customWidth="1"/>
    <col min="13316" max="13316" width="17.42578125" style="2" customWidth="1"/>
    <col min="13317" max="13317" width="12.7109375" style="2" customWidth="1"/>
    <col min="13318" max="13318" width="14" style="2" customWidth="1"/>
    <col min="13319" max="13319" width="12.7109375" style="2" customWidth="1"/>
    <col min="13320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5.7109375" style="2" customWidth="1"/>
    <col min="13572" max="13572" width="17.42578125" style="2" customWidth="1"/>
    <col min="13573" max="13573" width="12.7109375" style="2" customWidth="1"/>
    <col min="13574" max="13574" width="14" style="2" customWidth="1"/>
    <col min="13575" max="13575" width="12.7109375" style="2" customWidth="1"/>
    <col min="13576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5.7109375" style="2" customWidth="1"/>
    <col min="13828" max="13828" width="17.42578125" style="2" customWidth="1"/>
    <col min="13829" max="13829" width="12.7109375" style="2" customWidth="1"/>
    <col min="13830" max="13830" width="14" style="2" customWidth="1"/>
    <col min="13831" max="13831" width="12.7109375" style="2" customWidth="1"/>
    <col min="13832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5.7109375" style="2" customWidth="1"/>
    <col min="14084" max="14084" width="17.42578125" style="2" customWidth="1"/>
    <col min="14085" max="14085" width="12.7109375" style="2" customWidth="1"/>
    <col min="14086" max="14086" width="14" style="2" customWidth="1"/>
    <col min="14087" max="14087" width="12.7109375" style="2" customWidth="1"/>
    <col min="14088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5.7109375" style="2" customWidth="1"/>
    <col min="14340" max="14340" width="17.42578125" style="2" customWidth="1"/>
    <col min="14341" max="14341" width="12.7109375" style="2" customWidth="1"/>
    <col min="14342" max="14342" width="14" style="2" customWidth="1"/>
    <col min="14343" max="14343" width="12.7109375" style="2" customWidth="1"/>
    <col min="14344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5.7109375" style="2" customWidth="1"/>
    <col min="14596" max="14596" width="17.42578125" style="2" customWidth="1"/>
    <col min="14597" max="14597" width="12.7109375" style="2" customWidth="1"/>
    <col min="14598" max="14598" width="14" style="2" customWidth="1"/>
    <col min="14599" max="14599" width="12.7109375" style="2" customWidth="1"/>
    <col min="14600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5.7109375" style="2" customWidth="1"/>
    <col min="14852" max="14852" width="17.42578125" style="2" customWidth="1"/>
    <col min="14853" max="14853" width="12.7109375" style="2" customWidth="1"/>
    <col min="14854" max="14854" width="14" style="2" customWidth="1"/>
    <col min="14855" max="14855" width="12.7109375" style="2" customWidth="1"/>
    <col min="14856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5.7109375" style="2" customWidth="1"/>
    <col min="15108" max="15108" width="17.42578125" style="2" customWidth="1"/>
    <col min="15109" max="15109" width="12.7109375" style="2" customWidth="1"/>
    <col min="15110" max="15110" width="14" style="2" customWidth="1"/>
    <col min="15111" max="15111" width="12.7109375" style="2" customWidth="1"/>
    <col min="15112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5.7109375" style="2" customWidth="1"/>
    <col min="15364" max="15364" width="17.42578125" style="2" customWidth="1"/>
    <col min="15365" max="15365" width="12.7109375" style="2" customWidth="1"/>
    <col min="15366" max="15366" width="14" style="2" customWidth="1"/>
    <col min="15367" max="15367" width="12.7109375" style="2" customWidth="1"/>
    <col min="15368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5.7109375" style="2" customWidth="1"/>
    <col min="15620" max="15620" width="17.42578125" style="2" customWidth="1"/>
    <col min="15621" max="15621" width="12.7109375" style="2" customWidth="1"/>
    <col min="15622" max="15622" width="14" style="2" customWidth="1"/>
    <col min="15623" max="15623" width="12.7109375" style="2" customWidth="1"/>
    <col min="15624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5.7109375" style="2" customWidth="1"/>
    <col min="15876" max="15876" width="17.42578125" style="2" customWidth="1"/>
    <col min="15877" max="15877" width="12.7109375" style="2" customWidth="1"/>
    <col min="15878" max="15878" width="14" style="2" customWidth="1"/>
    <col min="15879" max="15879" width="12.7109375" style="2" customWidth="1"/>
    <col min="15880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5.7109375" style="2" customWidth="1"/>
    <col min="16132" max="16132" width="17.42578125" style="2" customWidth="1"/>
    <col min="16133" max="16133" width="12.7109375" style="2" customWidth="1"/>
    <col min="16134" max="16134" width="14" style="2" customWidth="1"/>
    <col min="16135" max="16135" width="12.7109375" style="2" customWidth="1"/>
    <col min="16136" max="16138" width="10.42578125" style="2" customWidth="1"/>
    <col min="16139" max="16384" width="9" style="2"/>
  </cols>
  <sheetData>
    <row r="1" spans="1:10" x14ac:dyDescent="0.3">
      <c r="I1" s="14"/>
      <c r="J1" s="14"/>
    </row>
    <row r="2" spans="1:10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x14ac:dyDescent="0.3">
      <c r="A3" s="75" t="s">
        <v>46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x14ac:dyDescent="0.3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s="3" customFormat="1" ht="36" customHeight="1" x14ac:dyDescent="0.3">
      <c r="A6" s="80" t="s">
        <v>4</v>
      </c>
      <c r="B6" s="80" t="s">
        <v>5</v>
      </c>
      <c r="C6" s="76" t="s">
        <v>36</v>
      </c>
      <c r="D6" s="87" t="s">
        <v>6</v>
      </c>
      <c r="E6" s="88"/>
      <c r="F6" s="88"/>
      <c r="G6" s="88"/>
      <c r="H6" s="88"/>
      <c r="I6" s="88"/>
      <c r="J6" s="89"/>
    </row>
    <row r="7" spans="1:10" s="3" customFormat="1" ht="54" x14ac:dyDescent="0.3">
      <c r="A7" s="81"/>
      <c r="B7" s="81"/>
      <c r="C7" s="76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0" s="6" customFormat="1" ht="30" x14ac:dyDescent="0.2">
      <c r="A8" s="82"/>
      <c r="B8" s="82"/>
      <c r="C8" s="5" t="s">
        <v>35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3">
      <c r="A9" s="34">
        <v>1</v>
      </c>
      <c r="B9" s="35" t="s">
        <v>22</v>
      </c>
      <c r="C9" s="15">
        <f t="shared" ref="C9:C20" si="0">SUM(D9:J9)</f>
        <v>149900</v>
      </c>
      <c r="D9" s="15">
        <f>[8]ตารางสำรวจอายุลูกหนี้ฯ!E11</f>
        <v>149900</v>
      </c>
      <c r="E9" s="15">
        <f>[8]ตารางสำรวจอายุลูกหนี้ฯ!G11</f>
        <v>0</v>
      </c>
      <c r="F9" s="15">
        <f>[8]ตารางสำรวจอายุลูกหนี้ฯ!I11</f>
        <v>0</v>
      </c>
      <c r="G9" s="15">
        <f>[8]ตารางสำรวจอายุลูกหนี้ฯ!K11</f>
        <v>0</v>
      </c>
      <c r="H9" s="61">
        <f>[8]ตารางสำรวจอายุลูกหนี้ฯ!M11</f>
        <v>0</v>
      </c>
      <c r="I9" s="61">
        <f>[8]ตารางสำรวจอายุลูกหนี้ฯ!O11</f>
        <v>0</v>
      </c>
      <c r="J9" s="61">
        <f>[8]ตารางสำรวจอายุลูกหนี้ฯ!Q11</f>
        <v>0</v>
      </c>
    </row>
    <row r="10" spans="1:10" x14ac:dyDescent="0.3">
      <c r="A10" s="34">
        <v>2</v>
      </c>
      <c r="B10" s="35" t="s">
        <v>23</v>
      </c>
      <c r="C10" s="15">
        <f t="shared" si="0"/>
        <v>5383012.6299999999</v>
      </c>
      <c r="D10" s="15">
        <f>[1]รพ.เฝ้าไร่1!E23</f>
        <v>5123824.63</v>
      </c>
      <c r="E10" s="15">
        <f>[1]รพ.เฝ้าไร่1!G23</f>
        <v>204538</v>
      </c>
      <c r="F10" s="15">
        <f>[1]รพ.เฝ้าไร่1!I23</f>
        <v>54650</v>
      </c>
      <c r="G10" s="15">
        <f>[8]ตารางสำรวจอายุลูกหนี้ฯ!K12</f>
        <v>0</v>
      </c>
      <c r="H10" s="61">
        <f>[8]ตารางสำรวจอายุลูกหนี้ฯ!M12</f>
        <v>0</v>
      </c>
      <c r="I10" s="61">
        <f>[8]ตารางสำรวจอายุลูกหนี้ฯ!O12</f>
        <v>0</v>
      </c>
      <c r="J10" s="61">
        <f>[8]ตารางสำรวจอายุลูกหนี้ฯ!Q12</f>
        <v>0</v>
      </c>
    </row>
    <row r="11" spans="1:10" x14ac:dyDescent="0.3">
      <c r="A11" s="34">
        <v>3</v>
      </c>
      <c r="B11" s="35" t="s">
        <v>24</v>
      </c>
      <c r="C11" s="15">
        <f t="shared" si="0"/>
        <v>812419.85</v>
      </c>
      <c r="D11" s="15">
        <f>[1]รพ.เฝ้าไร่1!E34</f>
        <v>790416.65</v>
      </c>
      <c r="E11" s="15">
        <f>[1]รพ.เฝ้าไร่1!G34</f>
        <v>2520</v>
      </c>
      <c r="F11" s="15">
        <f>[1]รพ.เฝ้าไร่1!I34</f>
        <v>19483.2</v>
      </c>
      <c r="G11" s="15">
        <f>[8]ตารางสำรวจอายุลูกหนี้ฯ!K13</f>
        <v>0</v>
      </c>
      <c r="H11" s="61">
        <f>[8]ตารางสำรวจอายุลูกหนี้ฯ!M13</f>
        <v>0</v>
      </c>
      <c r="I11" s="61">
        <f>[8]ตารางสำรวจอายุลูกหนี้ฯ!O13</f>
        <v>0</v>
      </c>
      <c r="J11" s="61">
        <f>[8]ตารางสำรวจอายุลูกหนี้ฯ!Q13</f>
        <v>0</v>
      </c>
    </row>
    <row r="12" spans="1:10" x14ac:dyDescent="0.3">
      <c r="A12" s="34">
        <v>4</v>
      </c>
      <c r="B12" s="35" t="s">
        <v>25</v>
      </c>
      <c r="C12" s="15">
        <f t="shared" si="0"/>
        <v>336783.5</v>
      </c>
      <c r="D12" s="15">
        <f>[8]ตารางสำรวจอายุลูกหนี้ฯ!E39</f>
        <v>336783.5</v>
      </c>
      <c r="E12" s="15">
        <f>[8]ตารางสำรวจอายุลูกหนี้ฯ!G39</f>
        <v>0</v>
      </c>
      <c r="F12" s="15">
        <f>[8]ตารางสำรวจอายุลูกหนี้ฯ!I14</f>
        <v>0</v>
      </c>
      <c r="G12" s="15">
        <f>[8]ตารางสำรวจอายุลูกหนี้ฯ!K14</f>
        <v>0</v>
      </c>
      <c r="H12" s="61">
        <f>[8]ตารางสำรวจอายุลูกหนี้ฯ!M14</f>
        <v>0</v>
      </c>
      <c r="I12" s="61">
        <f>[8]ตารางสำรวจอายุลูกหนี้ฯ!O14</f>
        <v>0</v>
      </c>
      <c r="J12" s="61">
        <f>[8]ตารางสำรวจอายุลูกหนี้ฯ!Q14</f>
        <v>0</v>
      </c>
    </row>
    <row r="13" spans="1:10" x14ac:dyDescent="0.3">
      <c r="A13" s="34">
        <v>5</v>
      </c>
      <c r="B13" s="35" t="s">
        <v>26</v>
      </c>
      <c r="C13" s="15">
        <f t="shared" si="0"/>
        <v>160552</v>
      </c>
      <c r="D13" s="15">
        <f>[8]ตารางสำรวจอายุลูกหนี้ฯ!E50</f>
        <v>160552</v>
      </c>
      <c r="E13" s="15">
        <f>[8]ตารางสำรวจอายุลูกหนี้ฯ!G50</f>
        <v>0</v>
      </c>
      <c r="F13" s="15">
        <f>[1]รพ.เฝ้าไร่1!I50</f>
        <v>0</v>
      </c>
      <c r="G13" s="15">
        <f>[8]ตารางสำรวจอายุลูกหนี้ฯ!K15</f>
        <v>0</v>
      </c>
      <c r="H13" s="61">
        <f>[8]ตารางสำรวจอายุลูกหนี้ฯ!M15</f>
        <v>0</v>
      </c>
      <c r="I13" s="61">
        <f>[8]ตารางสำรวจอายุลูกหนี้ฯ!O15</f>
        <v>0</v>
      </c>
      <c r="J13" s="61">
        <f>[8]ตารางสำรวจอายุลูกหนี้ฯ!Q15</f>
        <v>0</v>
      </c>
    </row>
    <row r="14" spans="1:10" x14ac:dyDescent="0.3">
      <c r="A14" s="34">
        <v>6</v>
      </c>
      <c r="B14" s="35" t="s">
        <v>27</v>
      </c>
      <c r="C14" s="15">
        <f t="shared" si="0"/>
        <v>1214417</v>
      </c>
      <c r="D14" s="15">
        <f>[8]ตารางสำรวจอายุลูกหนี้ฯ!E53</f>
        <v>528039</v>
      </c>
      <c r="E14" s="15">
        <f>[8]ตารางสำรวจอายุลูกหนี้ฯ!G53</f>
        <v>325542</v>
      </c>
      <c r="F14" s="15">
        <f>[1]รพ.เฝ้าไร่1!I53</f>
        <v>286827</v>
      </c>
      <c r="G14" s="15">
        <f>[1]รพ.เฝ้าไร่1!K53</f>
        <v>74009</v>
      </c>
      <c r="H14" s="61">
        <f>[8]ตารางสำรวจอายุลูกหนี้ฯ!M16</f>
        <v>0</v>
      </c>
      <c r="I14" s="61">
        <f>[8]ตารางสำรวจอายุลูกหนี้ฯ!O16</f>
        <v>0</v>
      </c>
      <c r="J14" s="61">
        <f>[8]ตารางสำรวจอายุลูกหนี้ฯ!Q16</f>
        <v>0</v>
      </c>
    </row>
    <row r="15" spans="1:10" x14ac:dyDescent="0.3">
      <c r="A15" s="34">
        <v>7</v>
      </c>
      <c r="B15" s="35" t="s">
        <v>28</v>
      </c>
      <c r="C15" s="15">
        <f t="shared" si="0"/>
        <v>0</v>
      </c>
      <c r="D15" s="15">
        <f>[8]ตารางสำรวจอายุลูกหนี้ฯ!E56</f>
        <v>0</v>
      </c>
      <c r="E15" s="15">
        <f>[8]ตารางสำรวจอายุลูกหนี้ฯ!G56</f>
        <v>0</v>
      </c>
      <c r="F15" s="15">
        <f>[8]ตารางสำรวจอายุลูกหนี้ฯ!I17</f>
        <v>0</v>
      </c>
      <c r="G15" s="15">
        <f>[8]ตารางสำรวจอายุลูกหนี้ฯ!K17</f>
        <v>0</v>
      </c>
      <c r="H15" s="61">
        <f>[8]ตารางสำรวจอายุลูกหนี้ฯ!M17</f>
        <v>0</v>
      </c>
      <c r="I15" s="61">
        <f>[8]ตารางสำรวจอายุลูกหนี้ฯ!O17</f>
        <v>0</v>
      </c>
      <c r="J15" s="61">
        <f>[8]ตารางสำรวจอายุลูกหนี้ฯ!Q17</f>
        <v>0</v>
      </c>
    </row>
    <row r="16" spans="1:10" x14ac:dyDescent="0.3">
      <c r="A16" s="34">
        <v>8</v>
      </c>
      <c r="B16" s="35" t="s">
        <v>29</v>
      </c>
      <c r="C16" s="15">
        <f t="shared" si="0"/>
        <v>10410</v>
      </c>
      <c r="D16" s="15">
        <f>[1]รพ.เฝ้าไร่1!E59</f>
        <v>1115</v>
      </c>
      <c r="E16" s="15">
        <f>[8]ตารางสำรวจอายุลูกหนี้ฯ!G59</f>
        <v>8593</v>
      </c>
      <c r="F16" s="15">
        <f>[1]รพ.เฝ้าไร่1!I59</f>
        <v>702</v>
      </c>
      <c r="G16" s="15">
        <f>[8]ตารางสำรวจอายุลูกหนี้ฯ!K18</f>
        <v>0</v>
      </c>
      <c r="H16" s="61">
        <f>[8]ตารางสำรวจอายุลูกหนี้ฯ!M18</f>
        <v>0</v>
      </c>
      <c r="I16" s="61">
        <f>[8]ตารางสำรวจอายุลูกหนี้ฯ!O18</f>
        <v>0</v>
      </c>
      <c r="J16" s="61">
        <f>[8]ตารางสำรวจอายุลูกหนี้ฯ!Q18</f>
        <v>0</v>
      </c>
    </row>
    <row r="17" spans="1:10" x14ac:dyDescent="0.3">
      <c r="A17" s="34">
        <v>9</v>
      </c>
      <c r="B17" s="35" t="s">
        <v>30</v>
      </c>
      <c r="C17" s="15">
        <f t="shared" si="0"/>
        <v>18127.75</v>
      </c>
      <c r="D17" s="15">
        <f>[1]รพ.เฝ้าไร่1!E64</f>
        <v>18127.75</v>
      </c>
      <c r="E17" s="15">
        <f>[8]ตารางสำรวจอายุลูกหนี้ฯ!G64</f>
        <v>0</v>
      </c>
      <c r="F17" s="15">
        <f>[8]ตารางสำรวจอายุลูกหนี้ฯ!I19</f>
        <v>0</v>
      </c>
      <c r="G17" s="15">
        <f>[8]ตารางสำรวจอายุลูกหนี้ฯ!K19</f>
        <v>0</v>
      </c>
      <c r="H17" s="61">
        <f>[8]ตารางสำรวจอายุลูกหนี้ฯ!M19</f>
        <v>0</v>
      </c>
      <c r="I17" s="61">
        <f>[8]ตารางสำรวจอายุลูกหนี้ฯ!O19</f>
        <v>0</v>
      </c>
      <c r="J17" s="61">
        <f>[8]ตารางสำรวจอายุลูกหนี้ฯ!Q19</f>
        <v>0</v>
      </c>
    </row>
    <row r="18" spans="1:10" x14ac:dyDescent="0.3">
      <c r="A18" s="43">
        <v>10</v>
      </c>
      <c r="B18" s="44" t="s">
        <v>31</v>
      </c>
      <c r="C18" s="16">
        <f t="shared" si="0"/>
        <v>0</v>
      </c>
      <c r="D18" s="16">
        <f>[8]ตารางสำรวจอายุลูกหนี้ฯ!E65</f>
        <v>0</v>
      </c>
      <c r="E18" s="16">
        <f>[8]ตารางสำรวจอายุลูกหนี้ฯ!G65</f>
        <v>0</v>
      </c>
      <c r="F18" s="15">
        <f>[8]ตารางสำรวจอายุลูกหนี้ฯ!I20</f>
        <v>0</v>
      </c>
      <c r="G18" s="15">
        <f>[8]ตารางสำรวจอายุลูกหนี้ฯ!K20</f>
        <v>0</v>
      </c>
      <c r="H18" s="61">
        <f>[8]ตารางสำรวจอายุลูกหนี้ฯ!M20</f>
        <v>0</v>
      </c>
      <c r="I18" s="61">
        <f>[8]ตารางสำรวจอายุลูกหนี้ฯ!O20</f>
        <v>0</v>
      </c>
      <c r="J18" s="61">
        <f>[8]ตารางสำรวจอายุลูกหนี้ฯ!Q20</f>
        <v>0</v>
      </c>
    </row>
    <row r="19" spans="1:10" x14ac:dyDescent="0.3">
      <c r="A19" s="43">
        <v>11</v>
      </c>
      <c r="B19" s="44" t="s">
        <v>32</v>
      </c>
      <c r="C19" s="16">
        <f t="shared" si="0"/>
        <v>0</v>
      </c>
      <c r="D19" s="16">
        <f>[8]ตารางสำรวจอายุลูกหนี้ฯ!E66</f>
        <v>0</v>
      </c>
      <c r="E19" s="16">
        <f>[8]ตารางสำรวจอายุลูกหนี้ฯ!G66</f>
        <v>0</v>
      </c>
      <c r="F19" s="15">
        <f>[8]ตารางสำรวจอายุลูกหนี้ฯ!I21</f>
        <v>0</v>
      </c>
      <c r="G19" s="15">
        <f>[8]ตารางสำรวจอายุลูกหนี้ฯ!K21</f>
        <v>0</v>
      </c>
      <c r="H19" s="61">
        <f>[8]ตารางสำรวจอายุลูกหนี้ฯ!M21</f>
        <v>0</v>
      </c>
      <c r="I19" s="61">
        <f>[8]ตารางสำรวจอายุลูกหนี้ฯ!O21</f>
        <v>0</v>
      </c>
      <c r="J19" s="61">
        <f>[8]ตารางสำรวจอายุลูกหนี้ฯ!Q21</f>
        <v>0</v>
      </c>
    </row>
    <row r="20" spans="1:10" x14ac:dyDescent="0.3">
      <c r="A20" s="43">
        <v>12</v>
      </c>
      <c r="B20" s="44" t="s">
        <v>33</v>
      </c>
      <c r="C20" s="16">
        <f t="shared" si="0"/>
        <v>0</v>
      </c>
      <c r="D20" s="16">
        <f>[8]ตารางสำรวจอายุลูกหนี้ฯ!E67</f>
        <v>0</v>
      </c>
      <c r="E20" s="16">
        <f>[8]ตารางสำรวจอายุลูกหนี้ฯ!G67</f>
        <v>0</v>
      </c>
      <c r="F20" s="15">
        <f>[8]ตารางสำรวจอายุลูกหนี้ฯ!I22</f>
        <v>0</v>
      </c>
      <c r="G20" s="15">
        <f>[8]ตารางสำรวจอายุลูกหนี้ฯ!K22</f>
        <v>0</v>
      </c>
      <c r="H20" s="61">
        <f>[8]ตารางสำรวจอายุลูกหนี้ฯ!M22</f>
        <v>0</v>
      </c>
      <c r="I20" s="61">
        <f>[8]ตารางสำรวจอายุลูกหนี้ฯ!O22</f>
        <v>0</v>
      </c>
      <c r="J20" s="61">
        <f>[8]ตารางสำรวจอายุลูกหนี้ฯ!Q22</f>
        <v>0</v>
      </c>
    </row>
    <row r="21" spans="1:10" ht="21" thickBot="1" x14ac:dyDescent="0.35">
      <c r="A21" s="39">
        <v>13</v>
      </c>
      <c r="B21" s="47" t="s">
        <v>34</v>
      </c>
      <c r="C21" s="17">
        <f>SUM(D21:J21)</f>
        <v>8085622.7300000004</v>
      </c>
      <c r="D21" s="17">
        <f>[8]ตารางสำรวจอายุลูกหนี้ฯ!E68</f>
        <v>7108758.5300000003</v>
      </c>
      <c r="E21" s="17">
        <f>[8]ตารางสำรวจอายุลูกหนี้ฯ!G68</f>
        <v>541193</v>
      </c>
      <c r="F21" s="17">
        <f>[8]ตารางสำรวจอายุลูกหนี้ฯ!I68</f>
        <v>361662.2</v>
      </c>
      <c r="G21" s="17">
        <f>[8]ตารางสำรวจอายุลูกหนี้ฯ!K68</f>
        <v>74009</v>
      </c>
      <c r="H21" s="17">
        <f>[8]ตารางสำรวจอายุลูกหนี้ฯ!M68</f>
        <v>0</v>
      </c>
      <c r="I21" s="17">
        <f>[8]ตารางสำรวจอายุลูกหนี้ฯ!O68</f>
        <v>0</v>
      </c>
      <c r="J21" s="17">
        <f>[8]ตารางสำรวจอายุลูกหนี้ฯ!Q68</f>
        <v>0</v>
      </c>
    </row>
    <row r="22" spans="1:10" ht="21" thickTop="1" x14ac:dyDescent="0.3"/>
    <row r="23" spans="1:10" x14ac:dyDescent="0.3">
      <c r="C23" s="62"/>
    </row>
    <row r="24" spans="1:10" x14ac:dyDescent="0.3">
      <c r="C24" s="13"/>
      <c r="G24" s="14"/>
      <c r="H24" s="1"/>
      <c r="I24" s="1"/>
      <c r="J24" s="1"/>
    </row>
    <row r="25" spans="1:10" ht="24" x14ac:dyDescent="0.55000000000000004">
      <c r="G25" s="14"/>
      <c r="H25" s="1"/>
      <c r="I25" s="1"/>
      <c r="J25" s="1"/>
    </row>
    <row r="26" spans="1:10" ht="24" x14ac:dyDescent="0.55000000000000004">
      <c r="H26" s="63"/>
    </row>
    <row r="28" spans="1:10" ht="24" x14ac:dyDescent="0.55000000000000004">
      <c r="C28" s="13"/>
    </row>
    <row r="30" spans="1:10" ht="24" x14ac:dyDescent="0.55000000000000004">
      <c r="C30" s="62"/>
    </row>
    <row r="31" spans="1:10" ht="24" x14ac:dyDescent="0.55000000000000004">
      <c r="C31" s="13"/>
    </row>
  </sheetData>
  <mergeCells count="8">
    <mergeCell ref="D6:J6"/>
    <mergeCell ref="C6:C7"/>
    <mergeCell ref="A2:J2"/>
    <mergeCell ref="A3:J3"/>
    <mergeCell ref="A4:J4"/>
    <mergeCell ref="A5:J5"/>
    <mergeCell ref="A6:A8"/>
    <mergeCell ref="B6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E8F0-23D9-400C-BF78-41ECB879E0DC}">
  <dimension ref="A1:Q27"/>
  <sheetViews>
    <sheetView topLeftCell="A10" workbookViewId="0">
      <selection activeCell="E24" sqref="E24"/>
    </sheetView>
  </sheetViews>
  <sheetFormatPr defaultColWidth="9" defaultRowHeight="20.25" x14ac:dyDescent="0.3"/>
  <cols>
    <col min="1" max="1" width="6.140625" style="1" customWidth="1"/>
    <col min="2" max="2" width="44.5703125" style="2" customWidth="1"/>
    <col min="3" max="3" width="21.140625" style="2" customWidth="1"/>
    <col min="4" max="4" width="15.42578125" style="2" customWidth="1"/>
    <col min="5" max="6" width="10.42578125" style="2" customWidth="1"/>
    <col min="7" max="7" width="10.140625" style="2" bestFit="1" customWidth="1"/>
    <col min="8" max="10" width="10.42578125" style="2" customWidth="1"/>
    <col min="11" max="255" width="9" style="2"/>
    <col min="256" max="256" width="6.140625" style="2" customWidth="1"/>
    <col min="257" max="257" width="42.7109375" style="2" customWidth="1"/>
    <col min="258" max="258" width="21.140625" style="2" customWidth="1"/>
    <col min="259" max="259" width="13.42578125" style="2" customWidth="1"/>
    <col min="260" max="260" width="12.85546875" style="2" bestFit="1" customWidth="1"/>
    <col min="261" max="262" width="10.42578125" style="2" customWidth="1"/>
    <col min="263" max="263" width="10.140625" style="2" bestFit="1" customWidth="1"/>
    <col min="264" max="266" width="10.42578125" style="2" customWidth="1"/>
    <col min="267" max="511" width="9" style="2"/>
    <col min="512" max="512" width="6.140625" style="2" customWidth="1"/>
    <col min="513" max="513" width="42.7109375" style="2" customWidth="1"/>
    <col min="514" max="514" width="21.140625" style="2" customWidth="1"/>
    <col min="515" max="515" width="13.42578125" style="2" customWidth="1"/>
    <col min="516" max="516" width="12.85546875" style="2" bestFit="1" customWidth="1"/>
    <col min="517" max="518" width="10.42578125" style="2" customWidth="1"/>
    <col min="519" max="519" width="10.140625" style="2" bestFit="1" customWidth="1"/>
    <col min="520" max="522" width="10.42578125" style="2" customWidth="1"/>
    <col min="523" max="767" width="9" style="2"/>
    <col min="768" max="768" width="6.140625" style="2" customWidth="1"/>
    <col min="769" max="769" width="42.7109375" style="2" customWidth="1"/>
    <col min="770" max="770" width="21.140625" style="2" customWidth="1"/>
    <col min="771" max="771" width="13.42578125" style="2" customWidth="1"/>
    <col min="772" max="772" width="12.85546875" style="2" bestFit="1" customWidth="1"/>
    <col min="773" max="774" width="10.42578125" style="2" customWidth="1"/>
    <col min="775" max="775" width="10.140625" style="2" bestFit="1" customWidth="1"/>
    <col min="776" max="778" width="10.42578125" style="2" customWidth="1"/>
    <col min="779" max="1023" width="9" style="2"/>
    <col min="1024" max="1024" width="6.140625" style="2" customWidth="1"/>
    <col min="1025" max="1025" width="42.7109375" style="2" customWidth="1"/>
    <col min="1026" max="1026" width="21.140625" style="2" customWidth="1"/>
    <col min="1027" max="1027" width="13.42578125" style="2" customWidth="1"/>
    <col min="1028" max="1028" width="12.85546875" style="2" bestFit="1" customWidth="1"/>
    <col min="1029" max="1030" width="10.42578125" style="2" customWidth="1"/>
    <col min="1031" max="1031" width="10.140625" style="2" bestFit="1" customWidth="1"/>
    <col min="1032" max="1034" width="10.42578125" style="2" customWidth="1"/>
    <col min="1035" max="1279" width="9" style="2"/>
    <col min="1280" max="1280" width="6.140625" style="2" customWidth="1"/>
    <col min="1281" max="1281" width="42.7109375" style="2" customWidth="1"/>
    <col min="1282" max="1282" width="21.140625" style="2" customWidth="1"/>
    <col min="1283" max="1283" width="13.42578125" style="2" customWidth="1"/>
    <col min="1284" max="1284" width="12.85546875" style="2" bestFit="1" customWidth="1"/>
    <col min="1285" max="1286" width="10.42578125" style="2" customWidth="1"/>
    <col min="1287" max="1287" width="10.140625" style="2" bestFit="1" customWidth="1"/>
    <col min="1288" max="1290" width="10.42578125" style="2" customWidth="1"/>
    <col min="1291" max="1535" width="9" style="2"/>
    <col min="1536" max="1536" width="6.140625" style="2" customWidth="1"/>
    <col min="1537" max="1537" width="42.7109375" style="2" customWidth="1"/>
    <col min="1538" max="1538" width="21.140625" style="2" customWidth="1"/>
    <col min="1539" max="1539" width="13.42578125" style="2" customWidth="1"/>
    <col min="1540" max="1540" width="12.85546875" style="2" bestFit="1" customWidth="1"/>
    <col min="1541" max="1542" width="10.42578125" style="2" customWidth="1"/>
    <col min="1543" max="1543" width="10.140625" style="2" bestFit="1" customWidth="1"/>
    <col min="1544" max="1546" width="10.42578125" style="2" customWidth="1"/>
    <col min="1547" max="1791" width="9" style="2"/>
    <col min="1792" max="1792" width="6.140625" style="2" customWidth="1"/>
    <col min="1793" max="1793" width="42.7109375" style="2" customWidth="1"/>
    <col min="1794" max="1794" width="21.140625" style="2" customWidth="1"/>
    <col min="1795" max="1795" width="13.42578125" style="2" customWidth="1"/>
    <col min="1796" max="1796" width="12.85546875" style="2" bestFit="1" customWidth="1"/>
    <col min="1797" max="1798" width="10.42578125" style="2" customWidth="1"/>
    <col min="1799" max="1799" width="10.140625" style="2" bestFit="1" customWidth="1"/>
    <col min="1800" max="1802" width="10.42578125" style="2" customWidth="1"/>
    <col min="1803" max="2047" width="9" style="2"/>
    <col min="2048" max="2048" width="6.140625" style="2" customWidth="1"/>
    <col min="2049" max="2049" width="42.7109375" style="2" customWidth="1"/>
    <col min="2050" max="2050" width="21.140625" style="2" customWidth="1"/>
    <col min="2051" max="2051" width="13.42578125" style="2" customWidth="1"/>
    <col min="2052" max="2052" width="12.85546875" style="2" bestFit="1" customWidth="1"/>
    <col min="2053" max="2054" width="10.42578125" style="2" customWidth="1"/>
    <col min="2055" max="2055" width="10.140625" style="2" bestFit="1" customWidth="1"/>
    <col min="2056" max="2058" width="10.42578125" style="2" customWidth="1"/>
    <col min="2059" max="2303" width="9" style="2"/>
    <col min="2304" max="2304" width="6.140625" style="2" customWidth="1"/>
    <col min="2305" max="2305" width="42.7109375" style="2" customWidth="1"/>
    <col min="2306" max="2306" width="21.140625" style="2" customWidth="1"/>
    <col min="2307" max="2307" width="13.42578125" style="2" customWidth="1"/>
    <col min="2308" max="2308" width="12.85546875" style="2" bestFit="1" customWidth="1"/>
    <col min="2309" max="2310" width="10.42578125" style="2" customWidth="1"/>
    <col min="2311" max="2311" width="10.140625" style="2" bestFit="1" customWidth="1"/>
    <col min="2312" max="2314" width="10.42578125" style="2" customWidth="1"/>
    <col min="2315" max="2559" width="9" style="2"/>
    <col min="2560" max="2560" width="6.140625" style="2" customWidth="1"/>
    <col min="2561" max="2561" width="42.7109375" style="2" customWidth="1"/>
    <col min="2562" max="2562" width="21.140625" style="2" customWidth="1"/>
    <col min="2563" max="2563" width="13.42578125" style="2" customWidth="1"/>
    <col min="2564" max="2564" width="12.85546875" style="2" bestFit="1" customWidth="1"/>
    <col min="2565" max="2566" width="10.42578125" style="2" customWidth="1"/>
    <col min="2567" max="2567" width="10.140625" style="2" bestFit="1" customWidth="1"/>
    <col min="2568" max="2570" width="10.42578125" style="2" customWidth="1"/>
    <col min="2571" max="2815" width="9" style="2"/>
    <col min="2816" max="2816" width="6.140625" style="2" customWidth="1"/>
    <col min="2817" max="2817" width="42.7109375" style="2" customWidth="1"/>
    <col min="2818" max="2818" width="21.140625" style="2" customWidth="1"/>
    <col min="2819" max="2819" width="13.42578125" style="2" customWidth="1"/>
    <col min="2820" max="2820" width="12.85546875" style="2" bestFit="1" customWidth="1"/>
    <col min="2821" max="2822" width="10.42578125" style="2" customWidth="1"/>
    <col min="2823" max="2823" width="10.140625" style="2" bestFit="1" customWidth="1"/>
    <col min="2824" max="2826" width="10.42578125" style="2" customWidth="1"/>
    <col min="2827" max="3071" width="9" style="2"/>
    <col min="3072" max="3072" width="6.140625" style="2" customWidth="1"/>
    <col min="3073" max="3073" width="42.7109375" style="2" customWidth="1"/>
    <col min="3074" max="3074" width="21.140625" style="2" customWidth="1"/>
    <col min="3075" max="3075" width="13.42578125" style="2" customWidth="1"/>
    <col min="3076" max="3076" width="12.85546875" style="2" bestFit="1" customWidth="1"/>
    <col min="3077" max="3078" width="10.42578125" style="2" customWidth="1"/>
    <col min="3079" max="3079" width="10.140625" style="2" bestFit="1" customWidth="1"/>
    <col min="3080" max="3082" width="10.42578125" style="2" customWidth="1"/>
    <col min="3083" max="3327" width="9" style="2"/>
    <col min="3328" max="3328" width="6.140625" style="2" customWidth="1"/>
    <col min="3329" max="3329" width="42.7109375" style="2" customWidth="1"/>
    <col min="3330" max="3330" width="21.140625" style="2" customWidth="1"/>
    <col min="3331" max="3331" width="13.42578125" style="2" customWidth="1"/>
    <col min="3332" max="3332" width="12.85546875" style="2" bestFit="1" customWidth="1"/>
    <col min="3333" max="3334" width="10.42578125" style="2" customWidth="1"/>
    <col min="3335" max="3335" width="10.140625" style="2" bestFit="1" customWidth="1"/>
    <col min="3336" max="3338" width="10.42578125" style="2" customWidth="1"/>
    <col min="3339" max="3583" width="9" style="2"/>
    <col min="3584" max="3584" width="6.140625" style="2" customWidth="1"/>
    <col min="3585" max="3585" width="42.7109375" style="2" customWidth="1"/>
    <col min="3586" max="3586" width="21.140625" style="2" customWidth="1"/>
    <col min="3587" max="3587" width="13.42578125" style="2" customWidth="1"/>
    <col min="3588" max="3588" width="12.85546875" style="2" bestFit="1" customWidth="1"/>
    <col min="3589" max="3590" width="10.42578125" style="2" customWidth="1"/>
    <col min="3591" max="3591" width="10.140625" style="2" bestFit="1" customWidth="1"/>
    <col min="3592" max="3594" width="10.42578125" style="2" customWidth="1"/>
    <col min="3595" max="3839" width="9" style="2"/>
    <col min="3840" max="3840" width="6.140625" style="2" customWidth="1"/>
    <col min="3841" max="3841" width="42.7109375" style="2" customWidth="1"/>
    <col min="3842" max="3842" width="21.140625" style="2" customWidth="1"/>
    <col min="3843" max="3843" width="13.42578125" style="2" customWidth="1"/>
    <col min="3844" max="3844" width="12.85546875" style="2" bestFit="1" customWidth="1"/>
    <col min="3845" max="3846" width="10.42578125" style="2" customWidth="1"/>
    <col min="3847" max="3847" width="10.140625" style="2" bestFit="1" customWidth="1"/>
    <col min="3848" max="3850" width="10.42578125" style="2" customWidth="1"/>
    <col min="3851" max="4095" width="9" style="2"/>
    <col min="4096" max="4096" width="6.140625" style="2" customWidth="1"/>
    <col min="4097" max="4097" width="42.7109375" style="2" customWidth="1"/>
    <col min="4098" max="4098" width="21.140625" style="2" customWidth="1"/>
    <col min="4099" max="4099" width="13.42578125" style="2" customWidth="1"/>
    <col min="4100" max="4100" width="12.85546875" style="2" bestFit="1" customWidth="1"/>
    <col min="4101" max="4102" width="10.42578125" style="2" customWidth="1"/>
    <col min="4103" max="4103" width="10.140625" style="2" bestFit="1" customWidth="1"/>
    <col min="4104" max="4106" width="10.42578125" style="2" customWidth="1"/>
    <col min="4107" max="4351" width="9" style="2"/>
    <col min="4352" max="4352" width="6.140625" style="2" customWidth="1"/>
    <col min="4353" max="4353" width="42.7109375" style="2" customWidth="1"/>
    <col min="4354" max="4354" width="21.140625" style="2" customWidth="1"/>
    <col min="4355" max="4355" width="13.42578125" style="2" customWidth="1"/>
    <col min="4356" max="4356" width="12.85546875" style="2" bestFit="1" customWidth="1"/>
    <col min="4357" max="4358" width="10.42578125" style="2" customWidth="1"/>
    <col min="4359" max="4359" width="10.140625" style="2" bestFit="1" customWidth="1"/>
    <col min="4360" max="4362" width="10.42578125" style="2" customWidth="1"/>
    <col min="4363" max="4607" width="9" style="2"/>
    <col min="4608" max="4608" width="6.140625" style="2" customWidth="1"/>
    <col min="4609" max="4609" width="42.7109375" style="2" customWidth="1"/>
    <col min="4610" max="4610" width="21.140625" style="2" customWidth="1"/>
    <col min="4611" max="4611" width="13.42578125" style="2" customWidth="1"/>
    <col min="4612" max="4612" width="12.85546875" style="2" bestFit="1" customWidth="1"/>
    <col min="4613" max="4614" width="10.42578125" style="2" customWidth="1"/>
    <col min="4615" max="4615" width="10.140625" style="2" bestFit="1" customWidth="1"/>
    <col min="4616" max="4618" width="10.42578125" style="2" customWidth="1"/>
    <col min="4619" max="4863" width="9" style="2"/>
    <col min="4864" max="4864" width="6.140625" style="2" customWidth="1"/>
    <col min="4865" max="4865" width="42.7109375" style="2" customWidth="1"/>
    <col min="4866" max="4866" width="21.140625" style="2" customWidth="1"/>
    <col min="4867" max="4867" width="13.42578125" style="2" customWidth="1"/>
    <col min="4868" max="4868" width="12.85546875" style="2" bestFit="1" customWidth="1"/>
    <col min="4869" max="4870" width="10.42578125" style="2" customWidth="1"/>
    <col min="4871" max="4871" width="10.140625" style="2" bestFit="1" customWidth="1"/>
    <col min="4872" max="4874" width="10.42578125" style="2" customWidth="1"/>
    <col min="4875" max="5119" width="9" style="2"/>
    <col min="5120" max="5120" width="6.140625" style="2" customWidth="1"/>
    <col min="5121" max="5121" width="42.7109375" style="2" customWidth="1"/>
    <col min="5122" max="5122" width="21.140625" style="2" customWidth="1"/>
    <col min="5123" max="5123" width="13.42578125" style="2" customWidth="1"/>
    <col min="5124" max="5124" width="12.85546875" style="2" bestFit="1" customWidth="1"/>
    <col min="5125" max="5126" width="10.42578125" style="2" customWidth="1"/>
    <col min="5127" max="5127" width="10.140625" style="2" bestFit="1" customWidth="1"/>
    <col min="5128" max="5130" width="10.42578125" style="2" customWidth="1"/>
    <col min="5131" max="5375" width="9" style="2"/>
    <col min="5376" max="5376" width="6.140625" style="2" customWidth="1"/>
    <col min="5377" max="5377" width="42.7109375" style="2" customWidth="1"/>
    <col min="5378" max="5378" width="21.140625" style="2" customWidth="1"/>
    <col min="5379" max="5379" width="13.42578125" style="2" customWidth="1"/>
    <col min="5380" max="5380" width="12.85546875" style="2" bestFit="1" customWidth="1"/>
    <col min="5381" max="5382" width="10.42578125" style="2" customWidth="1"/>
    <col min="5383" max="5383" width="10.140625" style="2" bestFit="1" customWidth="1"/>
    <col min="5384" max="5386" width="10.42578125" style="2" customWidth="1"/>
    <col min="5387" max="5631" width="9" style="2"/>
    <col min="5632" max="5632" width="6.140625" style="2" customWidth="1"/>
    <col min="5633" max="5633" width="42.7109375" style="2" customWidth="1"/>
    <col min="5634" max="5634" width="21.140625" style="2" customWidth="1"/>
    <col min="5635" max="5635" width="13.42578125" style="2" customWidth="1"/>
    <col min="5636" max="5636" width="12.85546875" style="2" bestFit="1" customWidth="1"/>
    <col min="5637" max="5638" width="10.42578125" style="2" customWidth="1"/>
    <col min="5639" max="5639" width="10.140625" style="2" bestFit="1" customWidth="1"/>
    <col min="5640" max="5642" width="10.42578125" style="2" customWidth="1"/>
    <col min="5643" max="5887" width="9" style="2"/>
    <col min="5888" max="5888" width="6.140625" style="2" customWidth="1"/>
    <col min="5889" max="5889" width="42.7109375" style="2" customWidth="1"/>
    <col min="5890" max="5890" width="21.140625" style="2" customWidth="1"/>
    <col min="5891" max="5891" width="13.42578125" style="2" customWidth="1"/>
    <col min="5892" max="5892" width="12.85546875" style="2" bestFit="1" customWidth="1"/>
    <col min="5893" max="5894" width="10.42578125" style="2" customWidth="1"/>
    <col min="5895" max="5895" width="10.140625" style="2" bestFit="1" customWidth="1"/>
    <col min="5896" max="5898" width="10.42578125" style="2" customWidth="1"/>
    <col min="5899" max="6143" width="9" style="2"/>
    <col min="6144" max="6144" width="6.140625" style="2" customWidth="1"/>
    <col min="6145" max="6145" width="42.7109375" style="2" customWidth="1"/>
    <col min="6146" max="6146" width="21.140625" style="2" customWidth="1"/>
    <col min="6147" max="6147" width="13.42578125" style="2" customWidth="1"/>
    <col min="6148" max="6148" width="12.85546875" style="2" bestFit="1" customWidth="1"/>
    <col min="6149" max="6150" width="10.42578125" style="2" customWidth="1"/>
    <col min="6151" max="6151" width="10.140625" style="2" bestFit="1" customWidth="1"/>
    <col min="6152" max="6154" width="10.42578125" style="2" customWidth="1"/>
    <col min="6155" max="6399" width="9" style="2"/>
    <col min="6400" max="6400" width="6.140625" style="2" customWidth="1"/>
    <col min="6401" max="6401" width="42.7109375" style="2" customWidth="1"/>
    <col min="6402" max="6402" width="21.140625" style="2" customWidth="1"/>
    <col min="6403" max="6403" width="13.42578125" style="2" customWidth="1"/>
    <col min="6404" max="6404" width="12.85546875" style="2" bestFit="1" customWidth="1"/>
    <col min="6405" max="6406" width="10.42578125" style="2" customWidth="1"/>
    <col min="6407" max="6407" width="10.140625" style="2" bestFit="1" customWidth="1"/>
    <col min="6408" max="6410" width="10.42578125" style="2" customWidth="1"/>
    <col min="6411" max="6655" width="9" style="2"/>
    <col min="6656" max="6656" width="6.140625" style="2" customWidth="1"/>
    <col min="6657" max="6657" width="42.7109375" style="2" customWidth="1"/>
    <col min="6658" max="6658" width="21.140625" style="2" customWidth="1"/>
    <col min="6659" max="6659" width="13.42578125" style="2" customWidth="1"/>
    <col min="6660" max="6660" width="12.85546875" style="2" bestFit="1" customWidth="1"/>
    <col min="6661" max="6662" width="10.42578125" style="2" customWidth="1"/>
    <col min="6663" max="6663" width="10.140625" style="2" bestFit="1" customWidth="1"/>
    <col min="6664" max="6666" width="10.42578125" style="2" customWidth="1"/>
    <col min="6667" max="6911" width="9" style="2"/>
    <col min="6912" max="6912" width="6.140625" style="2" customWidth="1"/>
    <col min="6913" max="6913" width="42.7109375" style="2" customWidth="1"/>
    <col min="6914" max="6914" width="21.140625" style="2" customWidth="1"/>
    <col min="6915" max="6915" width="13.42578125" style="2" customWidth="1"/>
    <col min="6916" max="6916" width="12.85546875" style="2" bestFit="1" customWidth="1"/>
    <col min="6917" max="6918" width="10.42578125" style="2" customWidth="1"/>
    <col min="6919" max="6919" width="10.140625" style="2" bestFit="1" customWidth="1"/>
    <col min="6920" max="6922" width="10.42578125" style="2" customWidth="1"/>
    <col min="6923" max="7167" width="9" style="2"/>
    <col min="7168" max="7168" width="6.140625" style="2" customWidth="1"/>
    <col min="7169" max="7169" width="42.7109375" style="2" customWidth="1"/>
    <col min="7170" max="7170" width="21.140625" style="2" customWidth="1"/>
    <col min="7171" max="7171" width="13.42578125" style="2" customWidth="1"/>
    <col min="7172" max="7172" width="12.85546875" style="2" bestFit="1" customWidth="1"/>
    <col min="7173" max="7174" width="10.42578125" style="2" customWidth="1"/>
    <col min="7175" max="7175" width="10.140625" style="2" bestFit="1" customWidth="1"/>
    <col min="7176" max="7178" width="10.42578125" style="2" customWidth="1"/>
    <col min="7179" max="7423" width="9" style="2"/>
    <col min="7424" max="7424" width="6.140625" style="2" customWidth="1"/>
    <col min="7425" max="7425" width="42.7109375" style="2" customWidth="1"/>
    <col min="7426" max="7426" width="21.140625" style="2" customWidth="1"/>
    <col min="7427" max="7427" width="13.42578125" style="2" customWidth="1"/>
    <col min="7428" max="7428" width="12.85546875" style="2" bestFit="1" customWidth="1"/>
    <col min="7429" max="7430" width="10.42578125" style="2" customWidth="1"/>
    <col min="7431" max="7431" width="10.140625" style="2" bestFit="1" customWidth="1"/>
    <col min="7432" max="7434" width="10.42578125" style="2" customWidth="1"/>
    <col min="7435" max="7679" width="9" style="2"/>
    <col min="7680" max="7680" width="6.140625" style="2" customWidth="1"/>
    <col min="7681" max="7681" width="42.7109375" style="2" customWidth="1"/>
    <col min="7682" max="7682" width="21.140625" style="2" customWidth="1"/>
    <col min="7683" max="7683" width="13.42578125" style="2" customWidth="1"/>
    <col min="7684" max="7684" width="12.85546875" style="2" bestFit="1" customWidth="1"/>
    <col min="7685" max="7686" width="10.42578125" style="2" customWidth="1"/>
    <col min="7687" max="7687" width="10.140625" style="2" bestFit="1" customWidth="1"/>
    <col min="7688" max="7690" width="10.42578125" style="2" customWidth="1"/>
    <col min="7691" max="7935" width="9" style="2"/>
    <col min="7936" max="7936" width="6.140625" style="2" customWidth="1"/>
    <col min="7937" max="7937" width="42.7109375" style="2" customWidth="1"/>
    <col min="7938" max="7938" width="21.140625" style="2" customWidth="1"/>
    <col min="7939" max="7939" width="13.42578125" style="2" customWidth="1"/>
    <col min="7940" max="7940" width="12.85546875" style="2" bestFit="1" customWidth="1"/>
    <col min="7941" max="7942" width="10.42578125" style="2" customWidth="1"/>
    <col min="7943" max="7943" width="10.140625" style="2" bestFit="1" customWidth="1"/>
    <col min="7944" max="7946" width="10.42578125" style="2" customWidth="1"/>
    <col min="7947" max="8191" width="9" style="2"/>
    <col min="8192" max="8192" width="6.140625" style="2" customWidth="1"/>
    <col min="8193" max="8193" width="42.7109375" style="2" customWidth="1"/>
    <col min="8194" max="8194" width="21.140625" style="2" customWidth="1"/>
    <col min="8195" max="8195" width="13.42578125" style="2" customWidth="1"/>
    <col min="8196" max="8196" width="12.85546875" style="2" bestFit="1" customWidth="1"/>
    <col min="8197" max="8198" width="10.42578125" style="2" customWidth="1"/>
    <col min="8199" max="8199" width="10.140625" style="2" bestFit="1" customWidth="1"/>
    <col min="8200" max="8202" width="10.42578125" style="2" customWidth="1"/>
    <col min="8203" max="8447" width="9" style="2"/>
    <col min="8448" max="8448" width="6.140625" style="2" customWidth="1"/>
    <col min="8449" max="8449" width="42.7109375" style="2" customWidth="1"/>
    <col min="8450" max="8450" width="21.140625" style="2" customWidth="1"/>
    <col min="8451" max="8451" width="13.42578125" style="2" customWidth="1"/>
    <col min="8452" max="8452" width="12.85546875" style="2" bestFit="1" customWidth="1"/>
    <col min="8453" max="8454" width="10.42578125" style="2" customWidth="1"/>
    <col min="8455" max="8455" width="10.140625" style="2" bestFit="1" customWidth="1"/>
    <col min="8456" max="8458" width="10.42578125" style="2" customWidth="1"/>
    <col min="8459" max="8703" width="9" style="2"/>
    <col min="8704" max="8704" width="6.140625" style="2" customWidth="1"/>
    <col min="8705" max="8705" width="42.7109375" style="2" customWidth="1"/>
    <col min="8706" max="8706" width="21.140625" style="2" customWidth="1"/>
    <col min="8707" max="8707" width="13.42578125" style="2" customWidth="1"/>
    <col min="8708" max="8708" width="12.85546875" style="2" bestFit="1" customWidth="1"/>
    <col min="8709" max="8710" width="10.42578125" style="2" customWidth="1"/>
    <col min="8711" max="8711" width="10.140625" style="2" bestFit="1" customWidth="1"/>
    <col min="8712" max="8714" width="10.42578125" style="2" customWidth="1"/>
    <col min="8715" max="8959" width="9" style="2"/>
    <col min="8960" max="8960" width="6.140625" style="2" customWidth="1"/>
    <col min="8961" max="8961" width="42.7109375" style="2" customWidth="1"/>
    <col min="8962" max="8962" width="21.140625" style="2" customWidth="1"/>
    <col min="8963" max="8963" width="13.42578125" style="2" customWidth="1"/>
    <col min="8964" max="8964" width="12.85546875" style="2" bestFit="1" customWidth="1"/>
    <col min="8965" max="8966" width="10.42578125" style="2" customWidth="1"/>
    <col min="8967" max="8967" width="10.140625" style="2" bestFit="1" customWidth="1"/>
    <col min="8968" max="8970" width="10.42578125" style="2" customWidth="1"/>
    <col min="8971" max="9215" width="9" style="2"/>
    <col min="9216" max="9216" width="6.140625" style="2" customWidth="1"/>
    <col min="9217" max="9217" width="42.7109375" style="2" customWidth="1"/>
    <col min="9218" max="9218" width="21.140625" style="2" customWidth="1"/>
    <col min="9219" max="9219" width="13.42578125" style="2" customWidth="1"/>
    <col min="9220" max="9220" width="12.85546875" style="2" bestFit="1" customWidth="1"/>
    <col min="9221" max="9222" width="10.42578125" style="2" customWidth="1"/>
    <col min="9223" max="9223" width="10.140625" style="2" bestFit="1" customWidth="1"/>
    <col min="9224" max="9226" width="10.42578125" style="2" customWidth="1"/>
    <col min="9227" max="9471" width="9" style="2"/>
    <col min="9472" max="9472" width="6.140625" style="2" customWidth="1"/>
    <col min="9473" max="9473" width="42.7109375" style="2" customWidth="1"/>
    <col min="9474" max="9474" width="21.140625" style="2" customWidth="1"/>
    <col min="9475" max="9475" width="13.42578125" style="2" customWidth="1"/>
    <col min="9476" max="9476" width="12.85546875" style="2" bestFit="1" customWidth="1"/>
    <col min="9477" max="9478" width="10.42578125" style="2" customWidth="1"/>
    <col min="9479" max="9479" width="10.140625" style="2" bestFit="1" customWidth="1"/>
    <col min="9480" max="9482" width="10.42578125" style="2" customWidth="1"/>
    <col min="9483" max="9727" width="9" style="2"/>
    <col min="9728" max="9728" width="6.140625" style="2" customWidth="1"/>
    <col min="9729" max="9729" width="42.7109375" style="2" customWidth="1"/>
    <col min="9730" max="9730" width="21.140625" style="2" customWidth="1"/>
    <col min="9731" max="9731" width="13.42578125" style="2" customWidth="1"/>
    <col min="9732" max="9732" width="12.85546875" style="2" bestFit="1" customWidth="1"/>
    <col min="9733" max="9734" width="10.42578125" style="2" customWidth="1"/>
    <col min="9735" max="9735" width="10.140625" style="2" bestFit="1" customWidth="1"/>
    <col min="9736" max="9738" width="10.42578125" style="2" customWidth="1"/>
    <col min="9739" max="9983" width="9" style="2"/>
    <col min="9984" max="9984" width="6.140625" style="2" customWidth="1"/>
    <col min="9985" max="9985" width="42.7109375" style="2" customWidth="1"/>
    <col min="9986" max="9986" width="21.140625" style="2" customWidth="1"/>
    <col min="9987" max="9987" width="13.42578125" style="2" customWidth="1"/>
    <col min="9988" max="9988" width="12.85546875" style="2" bestFit="1" customWidth="1"/>
    <col min="9989" max="9990" width="10.42578125" style="2" customWidth="1"/>
    <col min="9991" max="9991" width="10.140625" style="2" bestFit="1" customWidth="1"/>
    <col min="9992" max="9994" width="10.42578125" style="2" customWidth="1"/>
    <col min="9995" max="10239" width="9" style="2"/>
    <col min="10240" max="10240" width="6.140625" style="2" customWidth="1"/>
    <col min="10241" max="10241" width="42.7109375" style="2" customWidth="1"/>
    <col min="10242" max="10242" width="21.140625" style="2" customWidth="1"/>
    <col min="10243" max="10243" width="13.42578125" style="2" customWidth="1"/>
    <col min="10244" max="10244" width="12.85546875" style="2" bestFit="1" customWidth="1"/>
    <col min="10245" max="10246" width="10.42578125" style="2" customWidth="1"/>
    <col min="10247" max="10247" width="10.140625" style="2" bestFit="1" customWidth="1"/>
    <col min="10248" max="10250" width="10.42578125" style="2" customWidth="1"/>
    <col min="10251" max="10495" width="9" style="2"/>
    <col min="10496" max="10496" width="6.140625" style="2" customWidth="1"/>
    <col min="10497" max="10497" width="42.7109375" style="2" customWidth="1"/>
    <col min="10498" max="10498" width="21.140625" style="2" customWidth="1"/>
    <col min="10499" max="10499" width="13.42578125" style="2" customWidth="1"/>
    <col min="10500" max="10500" width="12.85546875" style="2" bestFit="1" customWidth="1"/>
    <col min="10501" max="10502" width="10.42578125" style="2" customWidth="1"/>
    <col min="10503" max="10503" width="10.140625" style="2" bestFit="1" customWidth="1"/>
    <col min="10504" max="10506" width="10.42578125" style="2" customWidth="1"/>
    <col min="10507" max="10751" width="9" style="2"/>
    <col min="10752" max="10752" width="6.140625" style="2" customWidth="1"/>
    <col min="10753" max="10753" width="42.7109375" style="2" customWidth="1"/>
    <col min="10754" max="10754" width="21.140625" style="2" customWidth="1"/>
    <col min="10755" max="10755" width="13.42578125" style="2" customWidth="1"/>
    <col min="10756" max="10756" width="12.85546875" style="2" bestFit="1" customWidth="1"/>
    <col min="10757" max="10758" width="10.42578125" style="2" customWidth="1"/>
    <col min="10759" max="10759" width="10.140625" style="2" bestFit="1" customWidth="1"/>
    <col min="10760" max="10762" width="10.42578125" style="2" customWidth="1"/>
    <col min="10763" max="11007" width="9" style="2"/>
    <col min="11008" max="11008" width="6.140625" style="2" customWidth="1"/>
    <col min="11009" max="11009" width="42.7109375" style="2" customWidth="1"/>
    <col min="11010" max="11010" width="21.140625" style="2" customWidth="1"/>
    <col min="11011" max="11011" width="13.42578125" style="2" customWidth="1"/>
    <col min="11012" max="11012" width="12.85546875" style="2" bestFit="1" customWidth="1"/>
    <col min="11013" max="11014" width="10.42578125" style="2" customWidth="1"/>
    <col min="11015" max="11015" width="10.140625" style="2" bestFit="1" customWidth="1"/>
    <col min="11016" max="11018" width="10.42578125" style="2" customWidth="1"/>
    <col min="11019" max="11263" width="9" style="2"/>
    <col min="11264" max="11264" width="6.140625" style="2" customWidth="1"/>
    <col min="11265" max="11265" width="42.7109375" style="2" customWidth="1"/>
    <col min="11266" max="11266" width="21.140625" style="2" customWidth="1"/>
    <col min="11267" max="11267" width="13.42578125" style="2" customWidth="1"/>
    <col min="11268" max="11268" width="12.85546875" style="2" bestFit="1" customWidth="1"/>
    <col min="11269" max="11270" width="10.42578125" style="2" customWidth="1"/>
    <col min="11271" max="11271" width="10.140625" style="2" bestFit="1" customWidth="1"/>
    <col min="11272" max="11274" width="10.42578125" style="2" customWidth="1"/>
    <col min="11275" max="11519" width="9" style="2"/>
    <col min="11520" max="11520" width="6.140625" style="2" customWidth="1"/>
    <col min="11521" max="11521" width="42.7109375" style="2" customWidth="1"/>
    <col min="11522" max="11522" width="21.140625" style="2" customWidth="1"/>
    <col min="11523" max="11523" width="13.42578125" style="2" customWidth="1"/>
    <col min="11524" max="11524" width="12.85546875" style="2" bestFit="1" customWidth="1"/>
    <col min="11525" max="11526" width="10.42578125" style="2" customWidth="1"/>
    <col min="11527" max="11527" width="10.140625" style="2" bestFit="1" customWidth="1"/>
    <col min="11528" max="11530" width="10.42578125" style="2" customWidth="1"/>
    <col min="11531" max="11775" width="9" style="2"/>
    <col min="11776" max="11776" width="6.140625" style="2" customWidth="1"/>
    <col min="11777" max="11777" width="42.7109375" style="2" customWidth="1"/>
    <col min="11778" max="11778" width="21.140625" style="2" customWidth="1"/>
    <col min="11779" max="11779" width="13.42578125" style="2" customWidth="1"/>
    <col min="11780" max="11780" width="12.85546875" style="2" bestFit="1" customWidth="1"/>
    <col min="11781" max="11782" width="10.42578125" style="2" customWidth="1"/>
    <col min="11783" max="11783" width="10.140625" style="2" bestFit="1" customWidth="1"/>
    <col min="11784" max="11786" width="10.42578125" style="2" customWidth="1"/>
    <col min="11787" max="12031" width="9" style="2"/>
    <col min="12032" max="12032" width="6.140625" style="2" customWidth="1"/>
    <col min="12033" max="12033" width="42.7109375" style="2" customWidth="1"/>
    <col min="12034" max="12034" width="21.140625" style="2" customWidth="1"/>
    <col min="12035" max="12035" width="13.42578125" style="2" customWidth="1"/>
    <col min="12036" max="12036" width="12.85546875" style="2" bestFit="1" customWidth="1"/>
    <col min="12037" max="12038" width="10.42578125" style="2" customWidth="1"/>
    <col min="12039" max="12039" width="10.140625" style="2" bestFit="1" customWidth="1"/>
    <col min="12040" max="12042" width="10.42578125" style="2" customWidth="1"/>
    <col min="12043" max="12287" width="9" style="2"/>
    <col min="12288" max="12288" width="6.140625" style="2" customWidth="1"/>
    <col min="12289" max="12289" width="42.7109375" style="2" customWidth="1"/>
    <col min="12290" max="12290" width="21.140625" style="2" customWidth="1"/>
    <col min="12291" max="12291" width="13.42578125" style="2" customWidth="1"/>
    <col min="12292" max="12292" width="12.85546875" style="2" bestFit="1" customWidth="1"/>
    <col min="12293" max="12294" width="10.42578125" style="2" customWidth="1"/>
    <col min="12295" max="12295" width="10.140625" style="2" bestFit="1" customWidth="1"/>
    <col min="12296" max="12298" width="10.42578125" style="2" customWidth="1"/>
    <col min="12299" max="12543" width="9" style="2"/>
    <col min="12544" max="12544" width="6.140625" style="2" customWidth="1"/>
    <col min="12545" max="12545" width="42.7109375" style="2" customWidth="1"/>
    <col min="12546" max="12546" width="21.140625" style="2" customWidth="1"/>
    <col min="12547" max="12547" width="13.42578125" style="2" customWidth="1"/>
    <col min="12548" max="12548" width="12.85546875" style="2" bestFit="1" customWidth="1"/>
    <col min="12549" max="12550" width="10.42578125" style="2" customWidth="1"/>
    <col min="12551" max="12551" width="10.140625" style="2" bestFit="1" customWidth="1"/>
    <col min="12552" max="12554" width="10.42578125" style="2" customWidth="1"/>
    <col min="12555" max="12799" width="9" style="2"/>
    <col min="12800" max="12800" width="6.140625" style="2" customWidth="1"/>
    <col min="12801" max="12801" width="42.7109375" style="2" customWidth="1"/>
    <col min="12802" max="12802" width="21.140625" style="2" customWidth="1"/>
    <col min="12803" max="12803" width="13.42578125" style="2" customWidth="1"/>
    <col min="12804" max="12804" width="12.85546875" style="2" bestFit="1" customWidth="1"/>
    <col min="12805" max="12806" width="10.42578125" style="2" customWidth="1"/>
    <col min="12807" max="12807" width="10.140625" style="2" bestFit="1" customWidth="1"/>
    <col min="12808" max="12810" width="10.42578125" style="2" customWidth="1"/>
    <col min="12811" max="13055" width="9" style="2"/>
    <col min="13056" max="13056" width="6.140625" style="2" customWidth="1"/>
    <col min="13057" max="13057" width="42.7109375" style="2" customWidth="1"/>
    <col min="13058" max="13058" width="21.140625" style="2" customWidth="1"/>
    <col min="13059" max="13059" width="13.42578125" style="2" customWidth="1"/>
    <col min="13060" max="13060" width="12.85546875" style="2" bestFit="1" customWidth="1"/>
    <col min="13061" max="13062" width="10.42578125" style="2" customWidth="1"/>
    <col min="13063" max="13063" width="10.140625" style="2" bestFit="1" customWidth="1"/>
    <col min="13064" max="13066" width="10.42578125" style="2" customWidth="1"/>
    <col min="13067" max="13311" width="9" style="2"/>
    <col min="13312" max="13312" width="6.140625" style="2" customWidth="1"/>
    <col min="13313" max="13313" width="42.7109375" style="2" customWidth="1"/>
    <col min="13314" max="13314" width="21.140625" style="2" customWidth="1"/>
    <col min="13315" max="13315" width="13.42578125" style="2" customWidth="1"/>
    <col min="13316" max="13316" width="12.85546875" style="2" bestFit="1" customWidth="1"/>
    <col min="13317" max="13318" width="10.42578125" style="2" customWidth="1"/>
    <col min="13319" max="13319" width="10.140625" style="2" bestFit="1" customWidth="1"/>
    <col min="13320" max="13322" width="10.42578125" style="2" customWidth="1"/>
    <col min="13323" max="13567" width="9" style="2"/>
    <col min="13568" max="13568" width="6.140625" style="2" customWidth="1"/>
    <col min="13569" max="13569" width="42.7109375" style="2" customWidth="1"/>
    <col min="13570" max="13570" width="21.140625" style="2" customWidth="1"/>
    <col min="13571" max="13571" width="13.42578125" style="2" customWidth="1"/>
    <col min="13572" max="13572" width="12.85546875" style="2" bestFit="1" customWidth="1"/>
    <col min="13573" max="13574" width="10.42578125" style="2" customWidth="1"/>
    <col min="13575" max="13575" width="10.140625" style="2" bestFit="1" customWidth="1"/>
    <col min="13576" max="13578" width="10.42578125" style="2" customWidth="1"/>
    <col min="13579" max="13823" width="9" style="2"/>
    <col min="13824" max="13824" width="6.140625" style="2" customWidth="1"/>
    <col min="13825" max="13825" width="42.7109375" style="2" customWidth="1"/>
    <col min="13826" max="13826" width="21.140625" style="2" customWidth="1"/>
    <col min="13827" max="13827" width="13.42578125" style="2" customWidth="1"/>
    <col min="13828" max="13828" width="12.85546875" style="2" bestFit="1" customWidth="1"/>
    <col min="13829" max="13830" width="10.42578125" style="2" customWidth="1"/>
    <col min="13831" max="13831" width="10.140625" style="2" bestFit="1" customWidth="1"/>
    <col min="13832" max="13834" width="10.42578125" style="2" customWidth="1"/>
    <col min="13835" max="14079" width="9" style="2"/>
    <col min="14080" max="14080" width="6.140625" style="2" customWidth="1"/>
    <col min="14081" max="14081" width="42.7109375" style="2" customWidth="1"/>
    <col min="14082" max="14082" width="21.140625" style="2" customWidth="1"/>
    <col min="14083" max="14083" width="13.42578125" style="2" customWidth="1"/>
    <col min="14084" max="14084" width="12.85546875" style="2" bestFit="1" customWidth="1"/>
    <col min="14085" max="14086" width="10.42578125" style="2" customWidth="1"/>
    <col min="14087" max="14087" width="10.140625" style="2" bestFit="1" customWidth="1"/>
    <col min="14088" max="14090" width="10.42578125" style="2" customWidth="1"/>
    <col min="14091" max="14335" width="9" style="2"/>
    <col min="14336" max="14336" width="6.140625" style="2" customWidth="1"/>
    <col min="14337" max="14337" width="42.7109375" style="2" customWidth="1"/>
    <col min="14338" max="14338" width="21.140625" style="2" customWidth="1"/>
    <col min="14339" max="14339" width="13.42578125" style="2" customWidth="1"/>
    <col min="14340" max="14340" width="12.85546875" style="2" bestFit="1" customWidth="1"/>
    <col min="14341" max="14342" width="10.42578125" style="2" customWidth="1"/>
    <col min="14343" max="14343" width="10.140625" style="2" bestFit="1" customWidth="1"/>
    <col min="14344" max="14346" width="10.42578125" style="2" customWidth="1"/>
    <col min="14347" max="14591" width="9" style="2"/>
    <col min="14592" max="14592" width="6.140625" style="2" customWidth="1"/>
    <col min="14593" max="14593" width="42.7109375" style="2" customWidth="1"/>
    <col min="14594" max="14594" width="21.140625" style="2" customWidth="1"/>
    <col min="14595" max="14595" width="13.42578125" style="2" customWidth="1"/>
    <col min="14596" max="14596" width="12.85546875" style="2" bestFit="1" customWidth="1"/>
    <col min="14597" max="14598" width="10.42578125" style="2" customWidth="1"/>
    <col min="14599" max="14599" width="10.140625" style="2" bestFit="1" customWidth="1"/>
    <col min="14600" max="14602" width="10.42578125" style="2" customWidth="1"/>
    <col min="14603" max="14847" width="9" style="2"/>
    <col min="14848" max="14848" width="6.140625" style="2" customWidth="1"/>
    <col min="14849" max="14849" width="42.7109375" style="2" customWidth="1"/>
    <col min="14850" max="14850" width="21.140625" style="2" customWidth="1"/>
    <col min="14851" max="14851" width="13.42578125" style="2" customWidth="1"/>
    <col min="14852" max="14852" width="12.85546875" style="2" bestFit="1" customWidth="1"/>
    <col min="14853" max="14854" width="10.42578125" style="2" customWidth="1"/>
    <col min="14855" max="14855" width="10.140625" style="2" bestFit="1" customWidth="1"/>
    <col min="14856" max="14858" width="10.42578125" style="2" customWidth="1"/>
    <col min="14859" max="15103" width="9" style="2"/>
    <col min="15104" max="15104" width="6.140625" style="2" customWidth="1"/>
    <col min="15105" max="15105" width="42.7109375" style="2" customWidth="1"/>
    <col min="15106" max="15106" width="21.140625" style="2" customWidth="1"/>
    <col min="15107" max="15107" width="13.42578125" style="2" customWidth="1"/>
    <col min="15108" max="15108" width="12.85546875" style="2" bestFit="1" customWidth="1"/>
    <col min="15109" max="15110" width="10.42578125" style="2" customWidth="1"/>
    <col min="15111" max="15111" width="10.140625" style="2" bestFit="1" customWidth="1"/>
    <col min="15112" max="15114" width="10.42578125" style="2" customWidth="1"/>
    <col min="15115" max="15359" width="9" style="2"/>
    <col min="15360" max="15360" width="6.140625" style="2" customWidth="1"/>
    <col min="15361" max="15361" width="42.7109375" style="2" customWidth="1"/>
    <col min="15362" max="15362" width="21.140625" style="2" customWidth="1"/>
    <col min="15363" max="15363" width="13.42578125" style="2" customWidth="1"/>
    <col min="15364" max="15364" width="12.85546875" style="2" bestFit="1" customWidth="1"/>
    <col min="15365" max="15366" width="10.42578125" style="2" customWidth="1"/>
    <col min="15367" max="15367" width="10.140625" style="2" bestFit="1" customWidth="1"/>
    <col min="15368" max="15370" width="10.42578125" style="2" customWidth="1"/>
    <col min="15371" max="15615" width="9" style="2"/>
    <col min="15616" max="15616" width="6.140625" style="2" customWidth="1"/>
    <col min="15617" max="15617" width="42.7109375" style="2" customWidth="1"/>
    <col min="15618" max="15618" width="21.140625" style="2" customWidth="1"/>
    <col min="15619" max="15619" width="13.42578125" style="2" customWidth="1"/>
    <col min="15620" max="15620" width="12.85546875" style="2" bestFit="1" customWidth="1"/>
    <col min="15621" max="15622" width="10.42578125" style="2" customWidth="1"/>
    <col min="15623" max="15623" width="10.140625" style="2" bestFit="1" customWidth="1"/>
    <col min="15624" max="15626" width="10.42578125" style="2" customWidth="1"/>
    <col min="15627" max="15871" width="9" style="2"/>
    <col min="15872" max="15872" width="6.140625" style="2" customWidth="1"/>
    <col min="15873" max="15873" width="42.7109375" style="2" customWidth="1"/>
    <col min="15874" max="15874" width="21.140625" style="2" customWidth="1"/>
    <col min="15875" max="15875" width="13.42578125" style="2" customWidth="1"/>
    <col min="15876" max="15876" width="12.85546875" style="2" bestFit="1" customWidth="1"/>
    <col min="15877" max="15878" width="10.42578125" style="2" customWidth="1"/>
    <col min="15879" max="15879" width="10.140625" style="2" bestFit="1" customWidth="1"/>
    <col min="15880" max="15882" width="10.42578125" style="2" customWidth="1"/>
    <col min="15883" max="16127" width="9" style="2"/>
    <col min="16128" max="16128" width="6.140625" style="2" customWidth="1"/>
    <col min="16129" max="16129" width="42.7109375" style="2" customWidth="1"/>
    <col min="16130" max="16130" width="21.140625" style="2" customWidth="1"/>
    <col min="16131" max="16131" width="13.42578125" style="2" customWidth="1"/>
    <col min="16132" max="16132" width="12.85546875" style="2" bestFit="1" customWidth="1"/>
    <col min="16133" max="16134" width="10.42578125" style="2" customWidth="1"/>
    <col min="16135" max="16135" width="10.140625" style="2" bestFit="1" customWidth="1"/>
    <col min="16136" max="16138" width="10.42578125" style="2" customWidth="1"/>
    <col min="16139" max="16384" width="9" style="2"/>
  </cols>
  <sheetData>
    <row r="1" spans="1:17" x14ac:dyDescent="0.3">
      <c r="I1" s="74"/>
      <c r="J1" s="74"/>
    </row>
    <row r="2" spans="1:17" x14ac:dyDescent="0.3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17" x14ac:dyDescent="0.3">
      <c r="A3" s="75" t="s">
        <v>47</v>
      </c>
      <c r="B3" s="75"/>
      <c r="C3" s="75"/>
      <c r="D3" s="75"/>
      <c r="E3" s="75"/>
      <c r="F3" s="75"/>
      <c r="G3" s="75"/>
      <c r="H3" s="75"/>
      <c r="I3" s="75"/>
      <c r="J3" s="75"/>
      <c r="K3" s="64"/>
      <c r="L3" s="64"/>
      <c r="M3" s="64"/>
      <c r="N3" s="64"/>
      <c r="O3" s="64"/>
      <c r="P3" s="64"/>
      <c r="Q3" s="64"/>
    </row>
    <row r="4" spans="1:17" x14ac:dyDescent="0.3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7" x14ac:dyDescent="0.3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</row>
    <row r="6" spans="1:17" s="3" customFormat="1" ht="24" customHeight="1" x14ac:dyDescent="0.3">
      <c r="A6" s="76" t="s">
        <v>4</v>
      </c>
      <c r="B6" s="76" t="s">
        <v>5</v>
      </c>
      <c r="C6" s="76" t="s">
        <v>36</v>
      </c>
      <c r="D6" s="87" t="s">
        <v>6</v>
      </c>
      <c r="E6" s="88"/>
      <c r="F6" s="88"/>
      <c r="G6" s="88"/>
      <c r="H6" s="88"/>
      <c r="I6" s="88"/>
      <c r="J6" s="89"/>
    </row>
    <row r="7" spans="1:17" s="3" customFormat="1" ht="54" x14ac:dyDescent="0.3">
      <c r="A7" s="76"/>
      <c r="B7" s="76"/>
      <c r="C7" s="76"/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</row>
    <row r="8" spans="1:17" s="6" customFormat="1" ht="30" x14ac:dyDescent="0.2">
      <c r="A8" s="76"/>
      <c r="B8" s="76"/>
      <c r="C8" s="5" t="s">
        <v>35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7" x14ac:dyDescent="0.3">
      <c r="A9" s="34">
        <v>1</v>
      </c>
      <c r="B9" s="35" t="s">
        <v>22</v>
      </c>
      <c r="C9" s="15">
        <f t="shared" ref="C9:C22" si="0">SUM(D9:J9)</f>
        <v>193361</v>
      </c>
      <c r="D9" s="15">
        <f>[9]ตารางสำรวจอายุลูกหนี้ฯ!E11</f>
        <v>193361</v>
      </c>
      <c r="E9" s="15">
        <f>[9]ตารางสำรวจอายุลูกหนี้ฯ!G11</f>
        <v>0</v>
      </c>
      <c r="F9" s="15">
        <f>[9]ตารางสำรวจอายุลูกหนี้ฯ!I11</f>
        <v>0</v>
      </c>
      <c r="G9" s="15">
        <f>[9]ตารางสำรวจอายุลูกหนี้ฯ!K11</f>
        <v>0</v>
      </c>
      <c r="H9" s="15">
        <f>[9]ตารางสำรวจอายุลูกหนี้ฯ!M11</f>
        <v>0</v>
      </c>
      <c r="I9" s="15">
        <f>[9]ตารางสำรวจอายุลูกหนี้ฯ!O11</f>
        <v>0</v>
      </c>
      <c r="J9" s="15">
        <f>[9]ตารางสำรวจอายุลูกหนี้ฯ!Q11</f>
        <v>0</v>
      </c>
    </row>
    <row r="10" spans="1:17" x14ac:dyDescent="0.3">
      <c r="A10" s="34">
        <v>2</v>
      </c>
      <c r="B10" s="35" t="s">
        <v>23</v>
      </c>
      <c r="C10" s="15">
        <f t="shared" si="0"/>
        <v>604723</v>
      </c>
      <c r="D10" s="15">
        <f>[9]ตารางสำรวจอายุลูกหนี้ฯ!E23</f>
        <v>604723</v>
      </c>
      <c r="E10" s="15">
        <f>[9]ตารางสำรวจอายุลูกหนี้ฯ!G23</f>
        <v>0</v>
      </c>
      <c r="F10" s="15">
        <v>0</v>
      </c>
      <c r="G10" s="15">
        <f>[9]ตารางสำรวจอายุลูกหนี้ฯ!K23</f>
        <v>0</v>
      </c>
      <c r="H10" s="15">
        <f>[9]ตารางสำรวจอายุลูกหนี้ฯ!M23</f>
        <v>0</v>
      </c>
      <c r="I10" s="15">
        <f>[9]ตารางสำรวจอายุลูกหนี้ฯ!O23</f>
        <v>0</v>
      </c>
      <c r="J10" s="15">
        <f>[9]ตารางสำรวจอายุลูกหนี้ฯ!Q23</f>
        <v>0</v>
      </c>
    </row>
    <row r="11" spans="1:17" x14ac:dyDescent="0.3">
      <c r="A11" s="34">
        <v>3</v>
      </c>
      <c r="B11" s="35" t="s">
        <v>24</v>
      </c>
      <c r="C11" s="15">
        <f t="shared" si="0"/>
        <v>179965.5</v>
      </c>
      <c r="D11" s="15">
        <f>[9]ตารางสำรวจอายุลูกหนี้ฯ!E34</f>
        <v>179965.5</v>
      </c>
      <c r="E11" s="15">
        <f>[9]ตารางสำรวจอายุลูกหนี้ฯ!G34</f>
        <v>0</v>
      </c>
      <c r="F11" s="15">
        <f>[9]ตารางสำรวจอายุลูกหนี้ฯ!I34</f>
        <v>0</v>
      </c>
      <c r="G11" s="15">
        <f>[9]ตารางสำรวจอายุลูกหนี้ฯ!K34</f>
        <v>0</v>
      </c>
      <c r="H11" s="15">
        <f>[9]ตารางสำรวจอายุลูกหนี้ฯ!M34</f>
        <v>0</v>
      </c>
      <c r="I11" s="15">
        <f>[9]ตารางสำรวจอายุลูกหนี้ฯ!O34</f>
        <v>0</v>
      </c>
      <c r="J11" s="15">
        <f>[9]ตารางสำรวจอายุลูกหนี้ฯ!Q34</f>
        <v>0</v>
      </c>
    </row>
    <row r="12" spans="1:17" x14ac:dyDescent="0.3">
      <c r="A12" s="34">
        <v>4</v>
      </c>
      <c r="B12" s="35" t="s">
        <v>25</v>
      </c>
      <c r="C12" s="15">
        <f t="shared" si="0"/>
        <v>0</v>
      </c>
      <c r="D12" s="15">
        <f>[9]ตารางสำรวจอายุลูกหนี้ฯ!E39</f>
        <v>0</v>
      </c>
      <c r="E12" s="15">
        <f>[9]ตารางสำรวจอายุลูกหนี้ฯ!G39</f>
        <v>0</v>
      </c>
      <c r="F12" s="15">
        <f>[9]ตารางสำรวจอายุลูกหนี้ฯ!I39</f>
        <v>0</v>
      </c>
      <c r="G12" s="15">
        <f>[9]ตารางสำรวจอายุลูกหนี้ฯ!K39</f>
        <v>0</v>
      </c>
      <c r="H12" s="15">
        <f>[9]ตารางสำรวจอายุลูกหนี้ฯ!M39</f>
        <v>0</v>
      </c>
      <c r="I12" s="15">
        <f>[9]ตารางสำรวจอายุลูกหนี้ฯ!O39</f>
        <v>0</v>
      </c>
      <c r="J12" s="15">
        <f>[9]ตารางสำรวจอายุลูกหนี้ฯ!Q39</f>
        <v>0</v>
      </c>
    </row>
    <row r="13" spans="1:17" x14ac:dyDescent="0.3">
      <c r="A13" s="34">
        <v>5</v>
      </c>
      <c r="B13" s="35" t="s">
        <v>26</v>
      </c>
      <c r="C13" s="15">
        <f t="shared" si="0"/>
        <v>58224</v>
      </c>
      <c r="D13" s="15">
        <f>[9]ตารางสำรวจอายุลูกหนี้ฯ!E50</f>
        <v>58224</v>
      </c>
      <c r="E13" s="15">
        <f>[9]ตารางสำรวจอายุลูกหนี้ฯ!G50</f>
        <v>0</v>
      </c>
      <c r="F13" s="15">
        <f>[9]ตารางสำรวจอายุลูกหนี้ฯ!I50</f>
        <v>0</v>
      </c>
      <c r="G13" s="15">
        <f>[9]ตารางสำรวจอายุลูกหนี้ฯ!K50</f>
        <v>0</v>
      </c>
      <c r="H13" s="15">
        <f>[9]ตารางสำรวจอายุลูกหนี้ฯ!M50</f>
        <v>0</v>
      </c>
      <c r="I13" s="15">
        <f>[9]ตารางสำรวจอายุลูกหนี้ฯ!O50</f>
        <v>0</v>
      </c>
      <c r="J13" s="15">
        <f>[9]ตารางสำรวจอายุลูกหนี้ฯ!Q50</f>
        <v>0</v>
      </c>
    </row>
    <row r="14" spans="1:17" x14ac:dyDescent="0.3">
      <c r="A14" s="34">
        <v>6</v>
      </c>
      <c r="B14" s="35" t="s">
        <v>27</v>
      </c>
      <c r="C14" s="15">
        <f t="shared" si="0"/>
        <v>3769634.95</v>
      </c>
      <c r="D14" s="15">
        <f>[9]ตารางสำรวจอายุลูกหนี้ฯ!E53</f>
        <v>3769634.95</v>
      </c>
      <c r="E14" s="15">
        <f>[9]ตารางสำรวจอายุลูกหนี้ฯ!G53</f>
        <v>0</v>
      </c>
      <c r="F14" s="15">
        <f>[9]ตารางสำรวจอายุลูกหนี้ฯ!I53</f>
        <v>0</v>
      </c>
      <c r="G14" s="15">
        <f>[9]ตารางสำรวจอายุลูกหนี้ฯ!K53</f>
        <v>0</v>
      </c>
      <c r="H14" s="15">
        <f>[9]ตารางสำรวจอายุลูกหนี้ฯ!M53</f>
        <v>0</v>
      </c>
      <c r="I14" s="15">
        <f>[9]ตารางสำรวจอายุลูกหนี้ฯ!O53</f>
        <v>0</v>
      </c>
      <c r="J14" s="15">
        <f>[9]ตารางสำรวจอายุลูกหนี้ฯ!Q53</f>
        <v>0</v>
      </c>
    </row>
    <row r="15" spans="1:17" x14ac:dyDescent="0.3">
      <c r="A15" s="34">
        <v>7</v>
      </c>
      <c r="B15" s="35" t="s">
        <v>28</v>
      </c>
      <c r="C15" s="15">
        <f t="shared" si="0"/>
        <v>0</v>
      </c>
      <c r="D15" s="15">
        <f>[9]ตารางสำรวจอายุลูกหนี้ฯ!E56</f>
        <v>0</v>
      </c>
      <c r="E15" s="15">
        <f>[9]ตารางสำรวจอายุลูกหนี้ฯ!G56</f>
        <v>0</v>
      </c>
      <c r="F15" s="15">
        <f>[9]ตารางสำรวจอายุลูกหนี้ฯ!I56</f>
        <v>0</v>
      </c>
      <c r="G15" s="15">
        <f>[9]ตารางสำรวจอายุลูกหนี้ฯ!K56</f>
        <v>0</v>
      </c>
      <c r="H15" s="15">
        <f>[9]ตารางสำรวจอายุลูกหนี้ฯ!M56</f>
        <v>0</v>
      </c>
      <c r="I15" s="15">
        <f>[9]ตารางสำรวจอายุลูกหนี้ฯ!O56</f>
        <v>0</v>
      </c>
      <c r="J15" s="15">
        <f>[9]ตารางสำรวจอายุลูกหนี้ฯ!Q56</f>
        <v>0</v>
      </c>
    </row>
    <row r="16" spans="1:17" x14ac:dyDescent="0.3">
      <c r="A16" s="34">
        <v>8</v>
      </c>
      <c r="B16" s="35" t="s">
        <v>29</v>
      </c>
      <c r="C16" s="15">
        <f t="shared" si="0"/>
        <v>0</v>
      </c>
      <c r="D16" s="15">
        <f>[9]ตารางสำรวจอายุลูกหนี้ฯ!E59</f>
        <v>0</v>
      </c>
      <c r="E16" s="15">
        <f>[9]ตารางสำรวจอายุลูกหนี้ฯ!G59</f>
        <v>0</v>
      </c>
      <c r="F16" s="15">
        <f>[9]ตารางสำรวจอายุลูกหนี้ฯ!I59</f>
        <v>0</v>
      </c>
      <c r="G16" s="15">
        <f>[9]ตารางสำรวจอายุลูกหนี้ฯ!K59</f>
        <v>0</v>
      </c>
      <c r="H16" s="15">
        <f>[9]ตารางสำรวจอายุลูกหนี้ฯ!M59</f>
        <v>0</v>
      </c>
      <c r="I16" s="15">
        <f>[9]ตารางสำรวจอายุลูกหนี้ฯ!O59</f>
        <v>0</v>
      </c>
      <c r="J16" s="15">
        <f>[9]ตารางสำรวจอายุลูกหนี้ฯ!Q59</f>
        <v>0</v>
      </c>
    </row>
    <row r="17" spans="1:10" x14ac:dyDescent="0.3">
      <c r="A17" s="34">
        <v>9</v>
      </c>
      <c r="B17" s="35" t="s">
        <v>30</v>
      </c>
      <c r="C17" s="15">
        <f t="shared" si="0"/>
        <v>0</v>
      </c>
      <c r="D17" s="15">
        <f>[9]ตารางสำรวจอายุลูกหนี้ฯ!E64</f>
        <v>0</v>
      </c>
      <c r="E17" s="15">
        <f>[9]ตารางสำรวจอายุลูกหนี้ฯ!G64</f>
        <v>0</v>
      </c>
      <c r="F17" s="15">
        <f>[9]ตารางสำรวจอายุลูกหนี้ฯ!I64</f>
        <v>0</v>
      </c>
      <c r="G17" s="15">
        <f>[9]ตารางสำรวจอายุลูกหนี้ฯ!K64</f>
        <v>0</v>
      </c>
      <c r="H17" s="15">
        <f>[9]ตารางสำรวจอายุลูกหนี้ฯ!M64</f>
        <v>0</v>
      </c>
      <c r="I17" s="15">
        <f>[9]ตารางสำรวจอายุลูกหนี้ฯ!O64</f>
        <v>0</v>
      </c>
      <c r="J17" s="15">
        <f>[9]ตารางสำรวจอายุลูกหนี้ฯ!Q64</f>
        <v>0</v>
      </c>
    </row>
    <row r="18" spans="1:10" x14ac:dyDescent="0.3">
      <c r="A18" s="43">
        <v>10</v>
      </c>
      <c r="B18" s="44" t="s">
        <v>31</v>
      </c>
      <c r="C18" s="15">
        <f t="shared" si="0"/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3">
      <c r="A19" s="43">
        <v>11</v>
      </c>
      <c r="B19" s="44" t="s">
        <v>32</v>
      </c>
      <c r="C19" s="15">
        <f t="shared" si="0"/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s="27" customFormat="1" x14ac:dyDescent="0.3">
      <c r="A20" s="45">
        <v>12</v>
      </c>
      <c r="B20" s="46" t="s">
        <v>38</v>
      </c>
      <c r="C20" s="15">
        <f t="shared" si="0"/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3">
      <c r="A21" s="43">
        <v>13</v>
      </c>
      <c r="B21" s="44" t="s">
        <v>33</v>
      </c>
      <c r="C21" s="15">
        <f t="shared" si="0"/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ht="21" thickBot="1" x14ac:dyDescent="0.35">
      <c r="A22" s="39">
        <v>14</v>
      </c>
      <c r="B22" s="47" t="s">
        <v>34</v>
      </c>
      <c r="C22" s="40">
        <f t="shared" si="0"/>
        <v>4805908.45</v>
      </c>
      <c r="D22" s="40">
        <f>SUM(D9:D21)</f>
        <v>4805908.45</v>
      </c>
      <c r="E22" s="40">
        <f t="shared" ref="E22:J22" si="1">SUM(E9:E21)</f>
        <v>0</v>
      </c>
      <c r="F22" s="40">
        <f t="shared" si="1"/>
        <v>0</v>
      </c>
      <c r="G22" s="40">
        <f t="shared" si="1"/>
        <v>0</v>
      </c>
      <c r="H22" s="40">
        <f t="shared" si="1"/>
        <v>0</v>
      </c>
      <c r="I22" s="40">
        <f t="shared" si="1"/>
        <v>0</v>
      </c>
      <c r="J22" s="40">
        <f t="shared" si="1"/>
        <v>0</v>
      </c>
    </row>
    <row r="23" spans="1:10" ht="21" thickTop="1" x14ac:dyDescent="0.3"/>
    <row r="24" spans="1:10" x14ac:dyDescent="0.3">
      <c r="C24" s="13"/>
    </row>
    <row r="25" spans="1:10" x14ac:dyDescent="0.3">
      <c r="C25" s="13"/>
      <c r="G25" s="14"/>
      <c r="H25" s="73"/>
      <c r="I25" s="73"/>
      <c r="J25" s="73"/>
    </row>
    <row r="26" spans="1:10" x14ac:dyDescent="0.3">
      <c r="G26" s="14"/>
      <c r="H26" s="73"/>
      <c r="I26" s="73"/>
      <c r="J26" s="73"/>
    </row>
    <row r="27" spans="1:10" x14ac:dyDescent="0.3">
      <c r="H27" s="73"/>
      <c r="I27" s="73"/>
      <c r="J27" s="73"/>
    </row>
  </sheetData>
  <mergeCells count="12"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หนองคาย</vt:lpstr>
      <vt:lpstr>โพนพิสัย</vt:lpstr>
      <vt:lpstr>ศรีเชียงใหม่</vt:lpstr>
      <vt:lpstr>สังคม</vt:lpstr>
      <vt:lpstr>ท่าบ่อ</vt:lpstr>
      <vt:lpstr>สระใคร</vt:lpstr>
      <vt:lpstr>โพธิ์ตาก</vt:lpstr>
      <vt:lpstr>เฝ้าไร่</vt:lpstr>
      <vt:lpstr>รัตนวาปี</vt:lpstr>
      <vt:lpstr>สรุปภาพรวมจังหวัดหนองคาย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2022-07-02T16:19:57Z</dcterms:created>
  <dcterms:modified xsi:type="dcterms:W3CDTF">2022-07-04T09:17:44Z</dcterms:modified>
</cp:coreProperties>
</file>