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D9EB9C94-74F4-4306-8FC9-992825754CDA}" xr6:coauthVersionLast="47" xr6:coauthVersionMax="47" xr10:uidLastSave="{00000000-0000-0000-0000-000000000000}"/>
  <bookViews>
    <workbookView xWindow="-120" yWindow="-120" windowWidth="20730" windowHeight="11160" firstSheet="2" activeTab="8" xr2:uid="{37084D43-69B6-40F5-86A7-546788CD287C}"/>
  </bookViews>
  <sheets>
    <sheet name="บึงกาฬ" sheetId="1" r:id="rId1"/>
    <sheet name="พรเจริญ" sheetId="2" r:id="rId2"/>
    <sheet name="โซ่พิสัย" sheetId="3" r:id="rId3"/>
    <sheet name="เซกา" sheetId="4" r:id="rId4"/>
    <sheet name="ปากคาด" sheetId="5" r:id="rId5"/>
    <sheet name="บึงโขงหลง" sheetId="6" r:id="rId6"/>
    <sheet name="ศรีวิไล" sheetId="7" r:id="rId7"/>
    <sheet name="บุ่งคล้า" sheetId="8" r:id="rId8"/>
    <sheet name="สรุปภาพรวมจังหวัดบึงกาฬ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8" l="1"/>
  <c r="I21" i="8"/>
  <c r="C21" i="8" s="1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J16" i="8"/>
  <c r="I16" i="8"/>
  <c r="H16" i="8"/>
  <c r="G16" i="8"/>
  <c r="F16" i="8"/>
  <c r="E16" i="8"/>
  <c r="D16" i="8"/>
  <c r="J15" i="8"/>
  <c r="I15" i="8"/>
  <c r="H15" i="8"/>
  <c r="G15" i="8"/>
  <c r="F15" i="8"/>
  <c r="E15" i="8"/>
  <c r="D15" i="8"/>
  <c r="J14" i="8"/>
  <c r="I14" i="8"/>
  <c r="H14" i="8"/>
  <c r="G14" i="8"/>
  <c r="F14" i="8"/>
  <c r="E14" i="8"/>
  <c r="D14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F11" i="8"/>
  <c r="E11" i="8"/>
  <c r="D11" i="8"/>
  <c r="J10" i="8"/>
  <c r="I10" i="8"/>
  <c r="H10" i="8"/>
  <c r="G10" i="8"/>
  <c r="F10" i="8"/>
  <c r="E10" i="8"/>
  <c r="D10" i="8"/>
  <c r="J9" i="8"/>
  <c r="I9" i="8"/>
  <c r="H9" i="8"/>
  <c r="G9" i="8"/>
  <c r="F9" i="8"/>
  <c r="E9" i="8"/>
  <c r="D9" i="8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G19" i="7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15" i="7"/>
  <c r="I15" i="7"/>
  <c r="H15" i="7"/>
  <c r="G15" i="7"/>
  <c r="F15" i="7"/>
  <c r="E15" i="7"/>
  <c r="D15" i="7"/>
  <c r="J14" i="7"/>
  <c r="I14" i="7"/>
  <c r="H14" i="7"/>
  <c r="G14" i="7"/>
  <c r="F14" i="7"/>
  <c r="E14" i="7"/>
  <c r="D14" i="7"/>
  <c r="J13" i="7"/>
  <c r="I13" i="7"/>
  <c r="H13" i="7"/>
  <c r="G13" i="7"/>
  <c r="F13" i="7"/>
  <c r="E13" i="7"/>
  <c r="D13" i="7"/>
  <c r="J12" i="7"/>
  <c r="I12" i="7"/>
  <c r="H12" i="7"/>
  <c r="G12" i="7"/>
  <c r="F12" i="7"/>
  <c r="E12" i="7"/>
  <c r="D12" i="7"/>
  <c r="J11" i="7"/>
  <c r="I11" i="7"/>
  <c r="H11" i="7"/>
  <c r="G11" i="7"/>
  <c r="F11" i="7"/>
  <c r="E11" i="7"/>
  <c r="D11" i="7"/>
  <c r="J10" i="7"/>
  <c r="I10" i="7"/>
  <c r="H10" i="7"/>
  <c r="G10" i="7"/>
  <c r="F10" i="7"/>
  <c r="E10" i="7"/>
  <c r="D10" i="7"/>
  <c r="J9" i="7"/>
  <c r="I9" i="7"/>
  <c r="H9" i="7"/>
  <c r="G9" i="7"/>
  <c r="F9" i="7"/>
  <c r="E9" i="7"/>
  <c r="D9" i="7"/>
  <c r="J21" i="6"/>
  <c r="I21" i="6"/>
  <c r="H21" i="6"/>
  <c r="G21" i="6"/>
  <c r="F21" i="6"/>
  <c r="E21" i="6"/>
  <c r="D21" i="6"/>
  <c r="J20" i="6"/>
  <c r="I20" i="6"/>
  <c r="H20" i="6"/>
  <c r="G20" i="6"/>
  <c r="F20" i="6"/>
  <c r="E20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J17" i="6"/>
  <c r="I17" i="6"/>
  <c r="H17" i="6"/>
  <c r="G17" i="6"/>
  <c r="F17" i="6"/>
  <c r="E17" i="6"/>
  <c r="D17" i="6"/>
  <c r="J16" i="6"/>
  <c r="I16" i="6"/>
  <c r="H16" i="6"/>
  <c r="G16" i="6"/>
  <c r="F16" i="6"/>
  <c r="E16" i="6"/>
  <c r="D16" i="6"/>
  <c r="J15" i="6"/>
  <c r="I15" i="6"/>
  <c r="H15" i="6"/>
  <c r="G15" i="6"/>
  <c r="F15" i="6"/>
  <c r="E15" i="6"/>
  <c r="D15" i="6"/>
  <c r="J14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J12" i="6"/>
  <c r="I12" i="6"/>
  <c r="H12" i="6"/>
  <c r="G12" i="6"/>
  <c r="F12" i="6"/>
  <c r="E12" i="6"/>
  <c r="D12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J9" i="6"/>
  <c r="I9" i="6"/>
  <c r="H9" i="6"/>
  <c r="G9" i="6"/>
  <c r="F9" i="6"/>
  <c r="E9" i="6"/>
  <c r="D9" i="6"/>
  <c r="J21" i="5"/>
  <c r="I21" i="5"/>
  <c r="H21" i="5"/>
  <c r="G21" i="5"/>
  <c r="F21" i="5"/>
  <c r="E21" i="5"/>
  <c r="D21" i="5"/>
  <c r="J20" i="5"/>
  <c r="I20" i="5"/>
  <c r="H20" i="5"/>
  <c r="G20" i="5"/>
  <c r="F20" i="5"/>
  <c r="E20" i="5"/>
  <c r="D20" i="5"/>
  <c r="J19" i="5"/>
  <c r="I19" i="5"/>
  <c r="H19" i="5"/>
  <c r="G19" i="5"/>
  <c r="F19" i="5"/>
  <c r="E19" i="5"/>
  <c r="D19" i="5"/>
  <c r="J18" i="5"/>
  <c r="I18" i="5"/>
  <c r="H18" i="5"/>
  <c r="G18" i="5"/>
  <c r="F18" i="5"/>
  <c r="E18" i="5"/>
  <c r="D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J14" i="5"/>
  <c r="I14" i="5"/>
  <c r="H14" i="5"/>
  <c r="G14" i="5"/>
  <c r="F14" i="5"/>
  <c r="E14" i="5"/>
  <c r="D14" i="5"/>
  <c r="J13" i="5"/>
  <c r="I13" i="5"/>
  <c r="H13" i="5"/>
  <c r="G13" i="5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G9" i="5"/>
  <c r="F9" i="5"/>
  <c r="E9" i="5"/>
  <c r="D9" i="5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J21" i="2"/>
  <c r="I21" i="2"/>
  <c r="H21" i="2"/>
  <c r="G21" i="2"/>
  <c r="F21" i="2"/>
  <c r="E21" i="2"/>
  <c r="D21" i="2"/>
  <c r="J20" i="2"/>
  <c r="J20" i="10" s="1"/>
  <c r="I20" i="2"/>
  <c r="H20" i="2"/>
  <c r="G20" i="2"/>
  <c r="G20" i="10" s="1"/>
  <c r="F20" i="2"/>
  <c r="E20" i="2"/>
  <c r="D20" i="2"/>
  <c r="J19" i="2"/>
  <c r="I19" i="2"/>
  <c r="H19" i="2"/>
  <c r="G19" i="2"/>
  <c r="F19" i="2"/>
  <c r="E19" i="2"/>
  <c r="D19" i="2"/>
  <c r="J18" i="2"/>
  <c r="I18" i="2"/>
  <c r="H18" i="2"/>
  <c r="H18" i="10" s="1"/>
  <c r="G18" i="2"/>
  <c r="F18" i="2"/>
  <c r="E18" i="2"/>
  <c r="D18" i="2"/>
  <c r="J17" i="2"/>
  <c r="J17" i="10" s="1"/>
  <c r="I17" i="2"/>
  <c r="H17" i="2"/>
  <c r="G17" i="2"/>
  <c r="G17" i="10" s="1"/>
  <c r="F17" i="2"/>
  <c r="E17" i="2"/>
  <c r="D17" i="2"/>
  <c r="D17" i="10" s="1"/>
  <c r="J16" i="2"/>
  <c r="I16" i="2"/>
  <c r="I16" i="10" s="1"/>
  <c r="H16" i="2"/>
  <c r="G16" i="2"/>
  <c r="F16" i="2"/>
  <c r="F16" i="10" s="1"/>
  <c r="E16" i="2"/>
  <c r="D16" i="2"/>
  <c r="J15" i="2"/>
  <c r="I15" i="2"/>
  <c r="H15" i="2"/>
  <c r="H15" i="10" s="1"/>
  <c r="G15" i="2"/>
  <c r="F15" i="2"/>
  <c r="E15" i="2"/>
  <c r="E15" i="10" s="1"/>
  <c r="D15" i="2"/>
  <c r="J14" i="2"/>
  <c r="I14" i="2"/>
  <c r="H14" i="2"/>
  <c r="G14" i="2"/>
  <c r="G14" i="10" s="1"/>
  <c r="F14" i="2"/>
  <c r="E14" i="2"/>
  <c r="D14" i="2"/>
  <c r="D14" i="10" s="1"/>
  <c r="J13" i="2"/>
  <c r="I13" i="2"/>
  <c r="H13" i="2"/>
  <c r="G13" i="2"/>
  <c r="F13" i="2"/>
  <c r="F13" i="10" s="1"/>
  <c r="E13" i="2"/>
  <c r="D13" i="2"/>
  <c r="J12" i="2"/>
  <c r="J12" i="10" s="1"/>
  <c r="I12" i="2"/>
  <c r="H12" i="2"/>
  <c r="G12" i="2"/>
  <c r="G12" i="10" s="1"/>
  <c r="F12" i="2"/>
  <c r="E12" i="2"/>
  <c r="E12" i="10" s="1"/>
  <c r="D12" i="2"/>
  <c r="J11" i="2"/>
  <c r="I11" i="2"/>
  <c r="H11" i="2"/>
  <c r="G11" i="2"/>
  <c r="F11" i="2"/>
  <c r="E11" i="2"/>
  <c r="D11" i="2"/>
  <c r="J10" i="2"/>
  <c r="I10" i="2"/>
  <c r="H10" i="2"/>
  <c r="H10" i="10" s="1"/>
  <c r="G10" i="2"/>
  <c r="F10" i="2"/>
  <c r="E10" i="2"/>
  <c r="D10" i="2"/>
  <c r="J9" i="2"/>
  <c r="J9" i="10" s="1"/>
  <c r="I9" i="2"/>
  <c r="H9" i="2"/>
  <c r="G9" i="2"/>
  <c r="G9" i="10" s="1"/>
  <c r="F9" i="2"/>
  <c r="E9" i="2"/>
  <c r="D9" i="2"/>
  <c r="D9" i="10" s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E10" i="10" l="1"/>
  <c r="F9" i="10"/>
  <c r="G10" i="10"/>
  <c r="G21" i="10" s="1"/>
  <c r="H11" i="10"/>
  <c r="I12" i="10"/>
  <c r="J13" i="10"/>
  <c r="D15" i="10"/>
  <c r="E16" i="10"/>
  <c r="F17" i="10"/>
  <c r="G18" i="10"/>
  <c r="H19" i="10"/>
  <c r="I20" i="10"/>
  <c r="J11" i="10"/>
  <c r="F15" i="10"/>
  <c r="C15" i="10" s="1"/>
  <c r="H17" i="10"/>
  <c r="I18" i="10"/>
  <c r="J19" i="10"/>
  <c r="H9" i="10"/>
  <c r="E14" i="10"/>
  <c r="I9" i="10"/>
  <c r="J10" i="10"/>
  <c r="J21" i="10" s="1"/>
  <c r="C12" i="2"/>
  <c r="E13" i="10"/>
  <c r="F14" i="10"/>
  <c r="C14" i="10" s="1"/>
  <c r="G15" i="10"/>
  <c r="H16" i="10"/>
  <c r="I17" i="10"/>
  <c r="J18" i="10"/>
  <c r="C20" i="2"/>
  <c r="C15" i="3"/>
  <c r="D10" i="10"/>
  <c r="I15" i="10"/>
  <c r="C15" i="5"/>
  <c r="G16" i="10"/>
  <c r="C10" i="6"/>
  <c r="E17" i="10"/>
  <c r="C18" i="6"/>
  <c r="I11" i="10"/>
  <c r="C14" i="8"/>
  <c r="I19" i="10"/>
  <c r="C19" i="2"/>
  <c r="E20" i="10"/>
  <c r="I10" i="10"/>
  <c r="C11" i="2"/>
  <c r="E11" i="10"/>
  <c r="E21" i="10" s="1"/>
  <c r="F12" i="10"/>
  <c r="G13" i="10"/>
  <c r="H14" i="10"/>
  <c r="J16" i="10"/>
  <c r="D18" i="10"/>
  <c r="E19" i="10"/>
  <c r="F20" i="10"/>
  <c r="H13" i="10"/>
  <c r="I14" i="10"/>
  <c r="J15" i="10"/>
  <c r="E18" i="10"/>
  <c r="C18" i="10" s="1"/>
  <c r="F19" i="10"/>
  <c r="F11" i="10"/>
  <c r="E9" i="10"/>
  <c r="F10" i="10"/>
  <c r="C10" i="10" s="1"/>
  <c r="G11" i="10"/>
  <c r="H12" i="10"/>
  <c r="H21" i="10" s="1"/>
  <c r="I13" i="10"/>
  <c r="J14" i="10"/>
  <c r="D16" i="10"/>
  <c r="F18" i="10"/>
  <c r="G19" i="10"/>
  <c r="H20" i="10"/>
  <c r="F21" i="10"/>
  <c r="C17" i="10"/>
  <c r="C16" i="10"/>
  <c r="C13" i="2"/>
  <c r="C21" i="2"/>
  <c r="C16" i="3"/>
  <c r="C16" i="5"/>
  <c r="C11" i="6"/>
  <c r="C19" i="6"/>
  <c r="C15" i="8"/>
  <c r="D11" i="10"/>
  <c r="C11" i="10" s="1"/>
  <c r="C14" i="3"/>
  <c r="C14" i="5"/>
  <c r="C9" i="6"/>
  <c r="C17" i="6"/>
  <c r="C13" i="8"/>
  <c r="C10" i="2"/>
  <c r="C18" i="2"/>
  <c r="C13" i="3"/>
  <c r="C21" i="3"/>
  <c r="C16" i="4"/>
  <c r="C13" i="5"/>
  <c r="C21" i="5"/>
  <c r="C16" i="6"/>
  <c r="C9" i="7"/>
  <c r="C17" i="7"/>
  <c r="C12" i="8"/>
  <c r="C20" i="8"/>
  <c r="C9" i="2"/>
  <c r="C17" i="2"/>
  <c r="C12" i="3"/>
  <c r="C20" i="3"/>
  <c r="C12" i="5"/>
  <c r="C20" i="5"/>
  <c r="C15" i="6"/>
  <c r="C11" i="8"/>
  <c r="C19" i="8"/>
  <c r="D12" i="10"/>
  <c r="C12" i="10" s="1"/>
  <c r="C16" i="2"/>
  <c r="C11" i="3"/>
  <c r="C19" i="3"/>
  <c r="C11" i="5"/>
  <c r="C19" i="5"/>
  <c r="C14" i="6"/>
  <c r="C10" i="8"/>
  <c r="C18" i="8"/>
  <c r="D13" i="10"/>
  <c r="C15" i="2"/>
  <c r="C10" i="3"/>
  <c r="C18" i="3"/>
  <c r="C9" i="5"/>
  <c r="C18" i="5"/>
  <c r="C13" i="6"/>
  <c r="C9" i="8"/>
  <c r="C17" i="8"/>
  <c r="D20" i="10"/>
  <c r="C20" i="10" s="1"/>
  <c r="C14" i="2"/>
  <c r="C9" i="3"/>
  <c r="C17" i="3"/>
  <c r="C17" i="5"/>
  <c r="C12" i="6"/>
  <c r="C20" i="6"/>
  <c r="C16" i="8"/>
  <c r="D19" i="10"/>
  <c r="C19" i="10" s="1"/>
  <c r="C9" i="10"/>
  <c r="C10" i="4"/>
  <c r="C18" i="4"/>
  <c r="C19" i="7"/>
  <c r="C9" i="4"/>
  <c r="C17" i="4"/>
  <c r="C10" i="7"/>
  <c r="C18" i="7"/>
  <c r="C21" i="6"/>
  <c r="C16" i="7"/>
  <c r="C14" i="4"/>
  <c r="C10" i="5"/>
  <c r="C15" i="7"/>
  <c r="C15" i="4"/>
  <c r="C13" i="4"/>
  <c r="C21" i="4"/>
  <c r="C14" i="7"/>
  <c r="C12" i="4"/>
  <c r="C20" i="4"/>
  <c r="C13" i="7"/>
  <c r="C21" i="7"/>
  <c r="C11" i="4"/>
  <c r="C19" i="4"/>
  <c r="C12" i="7"/>
  <c r="C20" i="7"/>
  <c r="C11" i="7"/>
  <c r="I21" i="10" l="1"/>
  <c r="C13" i="10"/>
  <c r="D21" i="10"/>
  <c r="C21" i="10" s="1"/>
</calcChain>
</file>

<file path=xl/sharedStrings.xml><?xml version="1.0" encoding="utf-8"?>
<sst xmlns="http://schemas.openxmlformats.org/spreadsheetml/2006/main" count="323" uniqueCount="45">
  <si>
    <t>ตารางสรุปลูกหนี้ค่ารักษาพยาบาลทุกสิทธิ ตั้งแต่ปี 2564 ลงไป</t>
  </si>
  <si>
    <t>โรงพยาบาลบึงกาฬ จังหวัดบึงกาฬ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</si>
  <si>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</si>
  <si>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</si>
  <si>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</si>
  <si>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</si>
  <si>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</si>
  <si>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</si>
  <si>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</si>
  <si>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</si>
  <si>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</si>
  <si>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</si>
  <si>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</si>
  <si>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</si>
  <si>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[1]+[2]+[3]+[4]+[5]+[6]+[7]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</si>
  <si>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</si>
  <si>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</si>
  <si>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</si>
  <si>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</si>
  <si>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</si>
  <si>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</si>
  <si>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</si>
  <si>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</si>
  <si>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</si>
  <si>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</si>
  <si>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</si>
  <si>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</si>
  <si>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</si>
  <si>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</si>
  <si>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</si>
  <si>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</si>
  <si>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</si>
  <si>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</si>
  <si>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</si>
  <si>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รวมลูกหนี้ค่ารักษาพยาบาลทุกสิทธิ</t>
  </si>
  <si>
    <t xml:space="preserve">        รวมลูกหนี้ตั้งแต่         ปี 2564 ลงไป</t>
  </si>
  <si>
    <t>โรงพยาบาล  พรเจริญ   จังหวัด  บึงกาฬ</t>
  </si>
  <si>
    <t>โรงพยาบาล...........โซ่พิสัย................... จังหวัด............บึงกาฬ.............................</t>
  </si>
  <si>
    <t>โรงพยาบาล  เซกา   จังหวัด  บึงกาฬ</t>
  </si>
  <si>
    <t>โรงพยาบาลปากคาด จังหวัดบึงกาฬ</t>
  </si>
  <si>
    <t>โรงพยาบาล...บึงโขงหลง........................... จังหวัด.....บึงกาฬ....................................</t>
  </si>
  <si>
    <t>โรงพยาบาล ศรีวิไล จังหวัด บึงกาฬ</t>
  </si>
  <si>
    <t>โรงพยาบาล.........บุ่งคล้า.................... จังหวัด...........บึงกาฬ..............................</t>
  </si>
  <si>
    <t>จังหวัดบึงกาฬ</t>
  </si>
  <si>
    <t>รวม ลูกหนี้ค่ารักษา สิทธิเบิกจ่ายตรง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</si>
</sst>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&quot; &quot;* #,##0.00_-;\-&quot; &quot;* #,##0.00_-;_-&quot; 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43" fontId="7" fillId="0" borderId="1" xfId="1" applyFont="1" applyBorder="1"/>
    <xf numFmtId="0" fontId="8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43" fontId="3" fillId="2" borderId="3" xfId="1" applyFont="1" applyFill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43" fontId="10" fillId="0" borderId="1" xfId="1" applyFont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164" fontId="3" fillId="2" borderId="3" xfId="0" applyNumberFormat="1" applyFont="1" applyFill="1" applyBorder="1"/>
    <xf numFmtId="2" fontId="3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165" fontId="3" fillId="0" borderId="1" xfId="0" applyNumberFormat="1" applyFont="1" applyBorder="1"/>
    <xf numFmtId="165" fontId="10" fillId="0" borderId="1" xfId="0" applyNumberFormat="1" applyFont="1" applyBorder="1"/>
    <xf numFmtId="165" fontId="3" fillId="2" borderId="3" xfId="0" applyNumberFormat="1" applyFont="1" applyFill="1" applyBorder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10" fillId="3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23;&#3617;&#3626;&#3635;&#3619;&#3623;&#3592;&#3621;&#3641;&#3585;&#3627;&#3609;&#3637;&#3657;%20&#3592;.&#3610;&#3638;&#3591;&#3585;&#3634;&#3628;%20&#3588;&#3639;&#3609;&#3586;&#3657;&#3629;&#3617;&#3641;&#36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05;&#3634;&#3619;&#3634;&#3591;&#3626;&#3635;&#3619;&#3623;&#3592;&#3629;&#3634;&#3618;&#3640;&#3621;&#3641;&#3585;&#3627;&#3609;&#3637;&#3657;&#3588;&#3656;&#3634;&#3619;&#3633;&#3585;&#3625;&#3634;%20_%20&#3614;&#3619;&#3648;&#3592;&#3619;&#3636;&#35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05;&#3634;&#3619;&#3634;&#3591;&#3626;&#3635;&#3619;&#3623;&#3592;&#3629;&#3634;&#3618;&#3640;&#3621;&#3641;&#3585;&#3627;&#3609;&#3637;&#3657;&#3588;&#3656;&#3634;&#3619;&#3633;&#3585;&#3625;&#3634;&#3614;&#3618;&#3634;&#3610;&#3634;&#3621;%20&#3619;&#3614;.&#3650;&#3595;&#3656;&#3614;&#3636;&#3626;&#3633;&#3618;6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05;&#3634;&#3619;&#3634;&#3591;&#3626;&#3635;&#3619;&#3623;&#3592;&#3629;&#3634;&#3618;&#3640;&#3621;&#3641;&#3585;&#3627;&#3609;&#3637;&#3657;&#3588;&#3656;&#3634;&#3619;&#3633;&#3585;&#3625;&#3634;%20_&#3648;&#3595;&#3585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05;&#3634;&#3619;&#3634;&#3591;&#3626;&#3635;&#3619;&#3623;&#3592;&#3629;&#3634;&#3618;&#3640;&#3621;&#3641;&#3585;&#3627;&#3609;&#3637;&#3657;&#3588;&#3656;&#3634;&#3619;&#3633;&#3585;&#3625;&#3634;&#3614;&#3618;&#3634;&#3610;&#3634;&#3621;%20&#3619;&#3614;.&#3611;&#3634;&#3585;&#3588;&#3634;&#360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49;&#3585;&#3657;&#3652;&#3586;%20&#3605;&#3634;&#3619;&#3634;&#3591;&#3626;&#3635;&#3619;&#3623;&#3592;&#3629;&#3634;&#3618;&#3640;&#3621;&#3641;&#3585;&#3627;&#3609;&#3637;&#3657;&#3588;&#3656;&#3634;&#3619;&#3633;&#3585;&#3625;&#3634;&#3614;&#3618;&#3634;&#3610;&#3634;(1)%20&#3619;&#3614;%20&#3610;&#3638;&#3591;&#3650;&#3586;&#3591;&#3627;&#3621;&#359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05;&#3634;&#3619;&#3634;&#3591;&#3626;&#3635;&#3619;&#3623;&#3592;&#3629;&#3634;&#3618;&#3640;&#3621;&#3641;&#3585;&#3627;&#3609;&#3637;&#3657;&#3588;&#3656;&#3634;&#3619;&#3633;&#3585;&#3625;&#3634;&#3614;&#3618;&#3634;&#3610;&#3634;&#3621;%20&#3619;&#3614;.&#3624;&#3619;&#3637;&#3623;&#3636;&#3652;&#362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10;&#3638;&#3591;&#3585;&#3634;&#3628;/&#3649;&#3585;&#3657;&#3652;&#3586;%20&#3605;&#3634;&#3619;&#3634;&#3591;&#3626;&#3635;&#3619;&#3623;&#3592;&#3629;&#3634;&#3618;&#3640;&#3621;&#3641;&#3585;&#3627;&#3609;&#3637;&#3657;&#3588;&#3656;&#3634;&#3619;&#3633;&#3585;&#3625;&#3634;&#3614;&#3618;&#3634;&#3610;&#3634;&#3621;%20%20&#3619;&#3614;.&#3610;&#3640;&#3656;&#3591;&#3588;&#3621;&#3657;&#36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บึงกาฬ1"/>
      <sheetName val="บึงกาฬ2"/>
      <sheetName val="พรเจริญ1"/>
      <sheetName val="พรเจริญ2"/>
      <sheetName val="โซ่พิสัย1"/>
      <sheetName val="โซ่พิสัย2"/>
      <sheetName val="เซกา1"/>
      <sheetName val="เซกา2"/>
      <sheetName val="ปากคาด1"/>
      <sheetName val="ปากคาด2"/>
      <sheetName val="บึงโขงหลง1"/>
      <sheetName val="บึงโขงหลง2"/>
      <sheetName val="ศรีวิไล1"/>
      <sheetName val="ศรีวิไล2"/>
      <sheetName val="บุ่งคล้า1"/>
      <sheetName val="บุ่งคล้า2"/>
      <sheetName val="สรุปภาพรวมจังหวัดบึงกาฬ"/>
      <sheetName val="บึงกาฬ64"/>
      <sheetName val="พรเจริญ64"/>
      <sheetName val="โซ่พิสัย64"/>
      <sheetName val="เซกา64"/>
      <sheetName val="ปากคาด64"/>
      <sheetName val="บึงโขงหลง64"/>
      <sheetName val="ศรีวิไล64"/>
      <sheetName val="บุ่งคล้า64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Q11">
            <v>0</v>
          </cell>
        </row>
        <row r="24">
          <cell r="E24">
            <v>814177.45</v>
          </cell>
          <cell r="G24">
            <v>1542</v>
          </cell>
          <cell r="I24">
            <v>0</v>
          </cell>
          <cell r="K24">
            <v>0</v>
          </cell>
          <cell r="M24">
            <v>0</v>
          </cell>
          <cell r="Q24">
            <v>0</v>
          </cell>
        </row>
        <row r="36">
          <cell r="E36">
            <v>1961431.2</v>
          </cell>
          <cell r="G36">
            <v>11641</v>
          </cell>
          <cell r="I36">
            <v>113243.5</v>
          </cell>
          <cell r="K36">
            <v>4364</v>
          </cell>
          <cell r="M36">
            <v>0</v>
          </cell>
          <cell r="O36">
            <v>0</v>
          </cell>
          <cell r="Q36">
            <v>0</v>
          </cell>
        </row>
        <row r="41">
          <cell r="E41">
            <v>24578.5</v>
          </cell>
          <cell r="G41">
            <v>7058</v>
          </cell>
          <cell r="I41">
            <v>0</v>
          </cell>
          <cell r="K41">
            <v>0</v>
          </cell>
          <cell r="M41">
            <v>0</v>
          </cell>
          <cell r="Q41">
            <v>0</v>
          </cell>
        </row>
        <row r="52">
          <cell r="E52">
            <v>213719.74000000002</v>
          </cell>
          <cell r="G52">
            <v>87419.8</v>
          </cell>
          <cell r="I52">
            <v>148916.68</v>
          </cell>
          <cell r="K52">
            <v>107602.64</v>
          </cell>
          <cell r="M52">
            <v>178323.68</v>
          </cell>
          <cell r="O52">
            <v>34665</v>
          </cell>
          <cell r="Q52">
            <v>2645</v>
          </cell>
        </row>
        <row r="55">
          <cell r="E55">
            <v>1761474.5</v>
          </cell>
          <cell r="G55">
            <v>1203670.5</v>
          </cell>
          <cell r="I55">
            <v>756531</v>
          </cell>
          <cell r="K55">
            <v>0</v>
          </cell>
          <cell r="M55">
            <v>0</v>
          </cell>
          <cell r="Q55">
            <v>0</v>
          </cell>
        </row>
        <row r="58">
          <cell r="E58">
            <v>120700</v>
          </cell>
          <cell r="G58">
            <v>0</v>
          </cell>
          <cell r="I58">
            <v>0</v>
          </cell>
          <cell r="K58">
            <v>0</v>
          </cell>
          <cell r="Q58">
            <v>0</v>
          </cell>
        </row>
        <row r="61">
          <cell r="E61">
            <v>246332.25</v>
          </cell>
          <cell r="G61">
            <v>839.5</v>
          </cell>
          <cell r="I61">
            <v>0</v>
          </cell>
          <cell r="K61">
            <v>0</v>
          </cell>
          <cell r="M61">
            <v>0</v>
          </cell>
          <cell r="Q61">
            <v>0</v>
          </cell>
        </row>
        <row r="66">
          <cell r="E66">
            <v>60866.8</v>
          </cell>
          <cell r="G66">
            <v>250</v>
          </cell>
          <cell r="I66">
            <v>0</v>
          </cell>
          <cell r="K66">
            <v>0</v>
          </cell>
          <cell r="M66">
            <v>0</v>
          </cell>
          <cell r="Q66">
            <v>0</v>
          </cell>
        </row>
        <row r="67">
          <cell r="E67">
            <v>31470</v>
          </cell>
          <cell r="G67">
            <v>19240</v>
          </cell>
          <cell r="I67">
            <v>48895</v>
          </cell>
          <cell r="K67">
            <v>194485</v>
          </cell>
          <cell r="M67">
            <v>530400</v>
          </cell>
        </row>
        <row r="68">
          <cell r="E68">
            <v>38990</v>
          </cell>
        </row>
        <row r="69">
          <cell r="G69">
            <v>21000</v>
          </cell>
          <cell r="I69">
            <v>4250</v>
          </cell>
          <cell r="K69">
            <v>85700</v>
          </cell>
          <cell r="M69">
            <v>200050</v>
          </cell>
          <cell r="O69">
            <v>13700</v>
          </cell>
          <cell r="Q69">
            <v>840</v>
          </cell>
        </row>
        <row r="70">
          <cell r="E70">
            <v>5273740.4400000004</v>
          </cell>
          <cell r="G70">
            <v>1352660.8</v>
          </cell>
          <cell r="I70">
            <v>1071836.18</v>
          </cell>
          <cell r="K70">
            <v>392151.64</v>
          </cell>
          <cell r="M70">
            <v>908773.67999999993</v>
          </cell>
          <cell r="O70">
            <v>48365</v>
          </cell>
          <cell r="Q70">
            <v>3485</v>
          </cell>
        </row>
      </sheetData>
      <sheetData sheetId="1">
        <row r="9">
          <cell r="E9">
            <v>0</v>
          </cell>
        </row>
      </sheetData>
      <sheetData sheetId="2"/>
      <sheetData sheetId="3">
        <row r="9">
          <cell r="E9">
            <v>0</v>
          </cell>
        </row>
      </sheetData>
      <sheetData sheetId="4"/>
      <sheetData sheetId="5">
        <row r="9">
          <cell r="E9">
            <v>0</v>
          </cell>
        </row>
      </sheetData>
      <sheetData sheetId="6"/>
      <sheetData sheetId="7">
        <row r="9">
          <cell r="E9">
            <v>3000</v>
          </cell>
        </row>
      </sheetData>
      <sheetData sheetId="8"/>
      <sheetData sheetId="9">
        <row r="9">
          <cell r="E9">
            <v>5400</v>
          </cell>
        </row>
      </sheetData>
      <sheetData sheetId="10"/>
      <sheetData sheetId="11">
        <row r="9">
          <cell r="E9">
            <v>0</v>
          </cell>
        </row>
      </sheetData>
      <sheetData sheetId="12"/>
      <sheetData sheetId="13">
        <row r="9">
          <cell r="E9">
            <v>0</v>
          </cell>
        </row>
      </sheetData>
      <sheetData sheetId="14"/>
      <sheetData sheetId="15">
        <row r="9">
          <cell r="E9">
            <v>7000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  <sheetName val="เหตุผลแนบลูกหนี้ UC ในจังหวัด"/>
    </sheetNames>
    <sheetDataSet>
      <sheetData sheetId="0">
        <row r="11">
          <cell r="D11">
            <v>44150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L11"/>
          <cell r="M11">
            <v>0</v>
          </cell>
          <cell r="O11">
            <v>0</v>
          </cell>
        </row>
        <row r="23">
          <cell r="E23">
            <v>285735.26</v>
          </cell>
          <cell r="G23">
            <v>0</v>
          </cell>
          <cell r="I23">
            <v>0</v>
          </cell>
          <cell r="K23">
            <v>0</v>
          </cell>
          <cell r="L23"/>
          <cell r="M23">
            <v>0</v>
          </cell>
          <cell r="O23">
            <v>0</v>
          </cell>
        </row>
        <row r="34">
          <cell r="E34">
            <v>30896.48</v>
          </cell>
          <cell r="G34">
            <v>0</v>
          </cell>
          <cell r="I34">
            <v>0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L39"/>
          <cell r="M39">
            <v>0</v>
          </cell>
          <cell r="O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L50"/>
          <cell r="M50">
            <v>0</v>
          </cell>
          <cell r="O50">
            <v>0</v>
          </cell>
        </row>
        <row r="53">
          <cell r="E53">
            <v>681454.40999999992</v>
          </cell>
          <cell r="G53">
            <v>0</v>
          </cell>
          <cell r="I53">
            <v>0</v>
          </cell>
          <cell r="K53">
            <v>0</v>
          </cell>
          <cell r="L53"/>
          <cell r="M53">
            <v>0</v>
          </cell>
          <cell r="O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L56"/>
          <cell r="M56">
            <v>0</v>
          </cell>
          <cell r="O56">
            <v>0</v>
          </cell>
        </row>
        <row r="59">
          <cell r="E59">
            <v>10185.1</v>
          </cell>
          <cell r="G59">
            <v>8375</v>
          </cell>
          <cell r="I59">
            <v>6514</v>
          </cell>
          <cell r="K59">
            <v>0</v>
          </cell>
          <cell r="L59"/>
          <cell r="M59">
            <v>0</v>
          </cell>
          <cell r="O59">
            <v>0</v>
          </cell>
        </row>
        <row r="64">
          <cell r="E64">
            <v>10961.099999999999</v>
          </cell>
          <cell r="G64">
            <v>31529.57</v>
          </cell>
          <cell r="I64">
            <v>12709.68</v>
          </cell>
          <cell r="K64">
            <v>5103.5</v>
          </cell>
          <cell r="L64"/>
          <cell r="M64">
            <v>0</v>
          </cell>
          <cell r="O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1019232.3499999999</v>
          </cell>
          <cell r="G68">
            <v>39904.57</v>
          </cell>
          <cell r="I68">
            <v>19223.68</v>
          </cell>
          <cell r="K68">
            <v>5103.5</v>
          </cell>
          <cell r="L68"/>
          <cell r="M68">
            <v>0</v>
          </cell>
          <cell r="O68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106100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539297.46</v>
          </cell>
          <cell r="G23">
            <v>49385</v>
          </cell>
          <cell r="H23"/>
          <cell r="I23">
            <v>491491</v>
          </cell>
          <cell r="J23"/>
          <cell r="K23">
            <v>0</v>
          </cell>
          <cell r="L23"/>
        </row>
        <row r="34">
          <cell r="E34">
            <v>22590.400000000001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43291.5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442842.5</v>
          </cell>
          <cell r="G53">
            <v>242837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22505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12937.5</v>
          </cell>
          <cell r="G64">
            <v>6589.93</v>
          </cell>
          <cell r="H64"/>
          <cell r="I64">
            <v>1756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1083464.3599999999</v>
          </cell>
          <cell r="G68">
            <v>298811.93</v>
          </cell>
          <cell r="H68"/>
          <cell r="I68">
            <v>493247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6500</v>
          </cell>
          <cell r="E11">
            <v>3000</v>
          </cell>
          <cell r="G11">
            <v>13700</v>
          </cell>
          <cell r="I11">
            <v>0</v>
          </cell>
          <cell r="K11">
            <v>0</v>
          </cell>
          <cell r="L11"/>
          <cell r="M11">
            <v>0</v>
          </cell>
          <cell r="O11">
            <v>0</v>
          </cell>
        </row>
        <row r="23">
          <cell r="E23">
            <v>2768418.43</v>
          </cell>
          <cell r="G23">
            <v>0</v>
          </cell>
          <cell r="I23">
            <v>0</v>
          </cell>
          <cell r="K23">
            <v>0</v>
          </cell>
          <cell r="L23"/>
          <cell r="M23">
            <v>0</v>
          </cell>
          <cell r="O23">
            <v>0</v>
          </cell>
        </row>
        <row r="34">
          <cell r="E34">
            <v>0</v>
          </cell>
          <cell r="G34">
            <v>0</v>
          </cell>
          <cell r="I34">
            <v>0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L39"/>
          <cell r="M39">
            <v>0</v>
          </cell>
          <cell r="O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L50"/>
          <cell r="M50">
            <v>0</v>
          </cell>
          <cell r="O50">
            <v>0</v>
          </cell>
        </row>
        <row r="53">
          <cell r="E53">
            <v>6052910.5</v>
          </cell>
          <cell r="G53">
            <v>934559.29</v>
          </cell>
          <cell r="I53">
            <v>947581</v>
          </cell>
          <cell r="K53">
            <v>537403.63</v>
          </cell>
          <cell r="L53"/>
          <cell r="M53">
            <v>0</v>
          </cell>
          <cell r="O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L56"/>
          <cell r="M56">
            <v>0</v>
          </cell>
          <cell r="O56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L59"/>
          <cell r="M59">
            <v>0</v>
          </cell>
          <cell r="O59">
            <v>0</v>
          </cell>
        </row>
        <row r="64">
          <cell r="E64">
            <v>447310.99</v>
          </cell>
          <cell r="G64">
            <v>17610</v>
          </cell>
          <cell r="I64">
            <v>10645</v>
          </cell>
          <cell r="K64">
            <v>11204</v>
          </cell>
          <cell r="L64"/>
          <cell r="M64">
            <v>0</v>
          </cell>
          <cell r="O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9271639.9199999999</v>
          </cell>
          <cell r="G68">
            <v>965869.29</v>
          </cell>
          <cell r="I68">
            <v>958226</v>
          </cell>
          <cell r="K68">
            <v>548607.63</v>
          </cell>
          <cell r="L68"/>
          <cell r="M68">
            <v>0</v>
          </cell>
          <cell r="O6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12850</v>
          </cell>
          <cell r="E11">
            <v>5400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3562469.5500000003</v>
          </cell>
          <cell r="G23">
            <v>870111.2</v>
          </cell>
          <cell r="H23"/>
          <cell r="I23">
            <v>203151.75</v>
          </cell>
          <cell r="J23"/>
          <cell r="K23">
            <v>0</v>
          </cell>
          <cell r="L23"/>
        </row>
        <row r="34">
          <cell r="E34">
            <v>625729.25</v>
          </cell>
          <cell r="G34">
            <v>6870.5</v>
          </cell>
          <cell r="H34">
            <v>0</v>
          </cell>
          <cell r="I34">
            <v>149216.71000000002</v>
          </cell>
          <cell r="J34">
            <v>0</v>
          </cell>
          <cell r="K34">
            <v>34787.5</v>
          </cell>
          <cell r="L34">
            <v>0</v>
          </cell>
        </row>
        <row r="39">
          <cell r="E39">
            <v>90631.01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50">
          <cell r="E50">
            <v>45148.25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942090.5</v>
          </cell>
          <cell r="G53">
            <v>521492.75</v>
          </cell>
          <cell r="H53">
            <v>0</v>
          </cell>
          <cell r="I53">
            <v>1011132</v>
          </cell>
          <cell r="J53">
            <v>0</v>
          </cell>
          <cell r="K53">
            <v>1235514.5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930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4">
          <cell r="E64">
            <v>37890.69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5310289.2500000009</v>
          </cell>
          <cell r="G68">
            <v>1398474.45</v>
          </cell>
          <cell r="H68"/>
          <cell r="I68">
            <v>1363500.46</v>
          </cell>
          <cell r="J68"/>
          <cell r="K68">
            <v>1270302</v>
          </cell>
          <cell r="L68"/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13950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6268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252592.15</v>
          </cell>
          <cell r="G34">
            <v>32128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55549.75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250442.5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146946.5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5188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550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43767.5</v>
          </cell>
          <cell r="G66">
            <v>13811</v>
          </cell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761304.4</v>
          </cell>
          <cell r="G68">
            <v>45939</v>
          </cell>
          <cell r="H68"/>
          <cell r="I68">
            <v>0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24150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181307</v>
          </cell>
          <cell r="G23">
            <v>39480.620000000003</v>
          </cell>
          <cell r="I23">
            <v>102426.78</v>
          </cell>
          <cell r="K23">
            <v>195114</v>
          </cell>
          <cell r="L23"/>
          <cell r="M23">
            <v>83238.5</v>
          </cell>
          <cell r="O23">
            <v>0</v>
          </cell>
        </row>
        <row r="34">
          <cell r="E34">
            <v>128680.5</v>
          </cell>
          <cell r="G34">
            <v>16506</v>
          </cell>
          <cell r="I34">
            <v>8466</v>
          </cell>
          <cell r="K34">
            <v>8949</v>
          </cell>
          <cell r="L34"/>
          <cell r="M34">
            <v>8432</v>
          </cell>
          <cell r="O34">
            <v>0</v>
          </cell>
        </row>
        <row r="39">
          <cell r="E39">
            <v>29730.5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663151</v>
          </cell>
          <cell r="G53">
            <v>334376</v>
          </cell>
          <cell r="I53">
            <v>535586</v>
          </cell>
          <cell r="K53">
            <v>517833.5</v>
          </cell>
          <cell r="L53"/>
          <cell r="M53">
            <v>102634</v>
          </cell>
          <cell r="O53">
            <v>15214</v>
          </cell>
        </row>
        <row r="55">
          <cell r="E55"/>
          <cell r="G55"/>
        </row>
        <row r="56">
          <cell r="I56">
            <v>4154</v>
          </cell>
          <cell r="K56">
            <v>53117</v>
          </cell>
          <cell r="L56"/>
          <cell r="O56">
            <v>0</v>
          </cell>
        </row>
        <row r="59">
          <cell r="E59">
            <v>55284</v>
          </cell>
          <cell r="G59">
            <v>24546</v>
          </cell>
          <cell r="I59">
            <v>84583</v>
          </cell>
          <cell r="K59">
            <v>47981</v>
          </cell>
          <cell r="L59"/>
          <cell r="M59">
            <v>0</v>
          </cell>
          <cell r="O59">
            <v>0</v>
          </cell>
        </row>
        <row r="64">
          <cell r="E64">
            <v>640670.5</v>
          </cell>
          <cell r="G64">
            <v>17719</v>
          </cell>
          <cell r="I64">
            <v>2877.5</v>
          </cell>
          <cell r="K64">
            <v>12065</v>
          </cell>
          <cell r="L64"/>
          <cell r="M64">
            <v>11080.45</v>
          </cell>
          <cell r="O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12202</v>
          </cell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1711025.5</v>
          </cell>
          <cell r="G68">
            <v>432627.62</v>
          </cell>
          <cell r="I68">
            <v>738093.28</v>
          </cell>
          <cell r="K68">
            <v>835059.5</v>
          </cell>
          <cell r="L68"/>
          <cell r="M68">
            <v>205384.95</v>
          </cell>
          <cell r="O68">
            <v>15214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36950</v>
          </cell>
          <cell r="E11">
            <v>7000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475895.05</v>
          </cell>
          <cell r="G23">
            <v>24564.27</v>
          </cell>
          <cell r="H23"/>
          <cell r="I23">
            <v>36584.5</v>
          </cell>
          <cell r="J23"/>
          <cell r="K23">
            <v>10683</v>
          </cell>
          <cell r="L23"/>
        </row>
        <row r="34">
          <cell r="E34">
            <v>48890</v>
          </cell>
          <cell r="G34">
            <v>7915</v>
          </cell>
          <cell r="H34"/>
          <cell r="I34">
            <v>6417</v>
          </cell>
          <cell r="J34"/>
          <cell r="K34">
            <v>260</v>
          </cell>
          <cell r="L34"/>
        </row>
        <row r="39">
          <cell r="E39">
            <v>9431.5</v>
          </cell>
          <cell r="G39">
            <v>98865.25</v>
          </cell>
          <cell r="H39"/>
          <cell r="I39">
            <v>82940.539999999994</v>
          </cell>
          <cell r="J39"/>
          <cell r="K39">
            <v>19347.5</v>
          </cell>
          <cell r="L39"/>
        </row>
        <row r="50">
          <cell r="E50">
            <v>75335</v>
          </cell>
          <cell r="G50">
            <v>25007</v>
          </cell>
          <cell r="H50"/>
          <cell r="I50">
            <v>22079</v>
          </cell>
          <cell r="J50"/>
          <cell r="K50">
            <v>27914</v>
          </cell>
          <cell r="L50"/>
        </row>
        <row r="53">
          <cell r="E53">
            <v>441165</v>
          </cell>
          <cell r="G53">
            <v>205672</v>
          </cell>
          <cell r="H53"/>
          <cell r="I53">
            <v>171909</v>
          </cell>
          <cell r="J53"/>
          <cell r="K53">
            <v>23789</v>
          </cell>
          <cell r="L53"/>
        </row>
        <row r="56">
          <cell r="E56">
            <v>67029.5</v>
          </cell>
          <cell r="G56">
            <v>8367</v>
          </cell>
          <cell r="H56"/>
          <cell r="I56">
            <v>732</v>
          </cell>
          <cell r="J56"/>
          <cell r="K56">
            <v>87</v>
          </cell>
          <cell r="L56"/>
        </row>
        <row r="59">
          <cell r="E59">
            <v>10206</v>
          </cell>
          <cell r="G59">
            <v>7838</v>
          </cell>
          <cell r="H59"/>
          <cell r="I59">
            <v>3588</v>
          </cell>
          <cell r="J59"/>
          <cell r="K59">
            <v>14792</v>
          </cell>
          <cell r="L59"/>
        </row>
        <row r="64">
          <cell r="E64">
            <v>912</v>
          </cell>
          <cell r="G64">
            <v>1517.5</v>
          </cell>
          <cell r="H64"/>
          <cell r="I64">
            <v>7527.97</v>
          </cell>
          <cell r="J64"/>
          <cell r="K64">
            <v>29272.94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1135864.05</v>
          </cell>
          <cell r="G68">
            <v>379746.02</v>
          </cell>
          <cell r="H68"/>
          <cell r="I68">
            <v>331778.00999999995</v>
          </cell>
          <cell r="J68"/>
          <cell r="K68">
            <v>126145.44</v>
          </cell>
          <cell r="L6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C23-54CD-457A-8BB4-B21A7EF34278}">
  <dimension ref="A1:J25"/>
  <sheetViews>
    <sheetView topLeftCell="A7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18.5703125" style="2" customWidth="1"/>
    <col min="4" max="4" width="14.85546875" style="2" customWidth="1"/>
    <col min="5" max="5" width="14.140625" style="2" customWidth="1"/>
    <col min="6" max="6" width="14.42578125" style="2" customWidth="1"/>
    <col min="7" max="7" width="14.140625" style="2" customWidth="1"/>
    <col min="8" max="8" width="13.140625" style="2" customWidth="1"/>
    <col min="9" max="9" width="11.42578125" style="2" customWidth="1"/>
    <col min="10" max="10" width="13.5703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36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0</v>
      </c>
      <c r="D9" s="9">
        <f>[1]บึงกาฬ1!E11</f>
        <v>0</v>
      </c>
      <c r="E9" s="9">
        <f>[1]บึงกาฬ1!G11</f>
        <v>0</v>
      </c>
      <c r="F9" s="9">
        <f>+[1]บึงกาฬ1!I11</f>
        <v>0</v>
      </c>
      <c r="G9" s="9">
        <f>[1]บึงกาฬ1!I11</f>
        <v>0</v>
      </c>
      <c r="H9" s="9">
        <f>+[1]บึงกาฬ1!M11</f>
        <v>0</v>
      </c>
      <c r="I9" s="9">
        <f>[1]บึงกาฬ1!K11</f>
        <v>0</v>
      </c>
      <c r="J9" s="9">
        <f>+[1]บึงกาฬ1!Q11</f>
        <v>0</v>
      </c>
    </row>
    <row r="10" spans="1:10" x14ac:dyDescent="0.3">
      <c r="A10" s="7">
        <v>2</v>
      </c>
      <c r="B10" s="8" t="s">
        <v>23</v>
      </c>
      <c r="C10" s="9">
        <f t="shared" si="0"/>
        <v>815719.45</v>
      </c>
      <c r="D10" s="9">
        <f>[1]บึงกาฬ1!E24</f>
        <v>814177.45</v>
      </c>
      <c r="E10" s="9">
        <f>[1]บึงกาฬ1!G24</f>
        <v>1542</v>
      </c>
      <c r="F10" s="9">
        <f>+[1]บึงกาฬ1!I24</f>
        <v>0</v>
      </c>
      <c r="G10" s="9">
        <f>[1]บึงกาฬ1!I24</f>
        <v>0</v>
      </c>
      <c r="H10" s="9">
        <f>+[1]บึงกาฬ1!M24</f>
        <v>0</v>
      </c>
      <c r="I10" s="9">
        <f>[1]บึงกาฬ1!K24</f>
        <v>0</v>
      </c>
      <c r="J10" s="9">
        <f>+[1]บึงกาฬ1!Q24</f>
        <v>0</v>
      </c>
    </row>
    <row r="11" spans="1:10" x14ac:dyDescent="0.3">
      <c r="A11" s="7">
        <v>3</v>
      </c>
      <c r="B11" s="8" t="s">
        <v>24</v>
      </c>
      <c r="C11" s="9">
        <f t="shared" si="0"/>
        <v>2090679.7</v>
      </c>
      <c r="D11" s="9">
        <f>[1]บึงกาฬ1!E36</f>
        <v>1961431.2</v>
      </c>
      <c r="E11" s="9">
        <f>[1]บึงกาฬ1!G36</f>
        <v>11641</v>
      </c>
      <c r="F11" s="9">
        <f>+[1]บึงกาฬ1!I36</f>
        <v>113243.5</v>
      </c>
      <c r="G11" s="9">
        <f>+[1]บึงกาฬ1!K36</f>
        <v>4364</v>
      </c>
      <c r="H11" s="9">
        <f>+[1]บึงกาฬ1!M36</f>
        <v>0</v>
      </c>
      <c r="I11" s="9">
        <f>+[1]บึงกาฬ1!O36</f>
        <v>0</v>
      </c>
      <c r="J11" s="9">
        <f>+[1]บึงกาฬ1!Q36</f>
        <v>0</v>
      </c>
    </row>
    <row r="12" spans="1:10" x14ac:dyDescent="0.3">
      <c r="A12" s="7">
        <v>4</v>
      </c>
      <c r="B12" s="8" t="s">
        <v>25</v>
      </c>
      <c r="C12" s="9">
        <f t="shared" si="0"/>
        <v>31636.5</v>
      </c>
      <c r="D12" s="9">
        <f>[1]บึงกาฬ1!E41</f>
        <v>24578.5</v>
      </c>
      <c r="E12" s="9">
        <f>[1]บึงกาฬ1!G41</f>
        <v>7058</v>
      </c>
      <c r="F12" s="9">
        <f>+[1]บึงกาฬ1!I41</f>
        <v>0</v>
      </c>
      <c r="G12" s="9">
        <f>+[1]บึงกาฬ1!K41</f>
        <v>0</v>
      </c>
      <c r="H12" s="9">
        <f>+[1]บึงกาฬ1!M41</f>
        <v>0</v>
      </c>
      <c r="I12" s="9">
        <f>[1]บึงกาฬ1!K41</f>
        <v>0</v>
      </c>
      <c r="J12" s="9">
        <f>+[1]บึงกาฬ1!Q41</f>
        <v>0</v>
      </c>
    </row>
    <row r="13" spans="1:10" x14ac:dyDescent="0.3">
      <c r="A13" s="7">
        <v>5</v>
      </c>
      <c r="B13" s="8" t="s">
        <v>26</v>
      </c>
      <c r="C13" s="9">
        <f t="shared" si="0"/>
        <v>773292.54</v>
      </c>
      <c r="D13" s="9">
        <f>[1]บึงกาฬ1!E52</f>
        <v>213719.74000000002</v>
      </c>
      <c r="E13" s="9">
        <f>[1]บึงกาฬ1!G52</f>
        <v>87419.8</v>
      </c>
      <c r="F13" s="9">
        <f>+[1]บึงกาฬ1!I52</f>
        <v>148916.68</v>
      </c>
      <c r="G13" s="9">
        <f>+[1]บึงกาฬ1!K52</f>
        <v>107602.64</v>
      </c>
      <c r="H13" s="9">
        <f>+[1]บึงกาฬ1!M52</f>
        <v>178323.68</v>
      </c>
      <c r="I13" s="9">
        <f>+[1]บึงกาฬ1!O52</f>
        <v>34665</v>
      </c>
      <c r="J13" s="9">
        <f>+[1]บึงกาฬ1!Q52</f>
        <v>2645</v>
      </c>
    </row>
    <row r="14" spans="1:10" x14ac:dyDescent="0.3">
      <c r="A14" s="7">
        <v>6</v>
      </c>
      <c r="B14" s="8" t="s">
        <v>27</v>
      </c>
      <c r="C14" s="9">
        <f t="shared" si="0"/>
        <v>3721676</v>
      </c>
      <c r="D14" s="9">
        <f>[1]บึงกาฬ1!E55</f>
        <v>1761474.5</v>
      </c>
      <c r="E14" s="9">
        <f>[1]บึงกาฬ1!G55</f>
        <v>1203670.5</v>
      </c>
      <c r="F14" s="9">
        <f>+[1]บึงกาฬ1!I55</f>
        <v>756531</v>
      </c>
      <c r="G14" s="9">
        <f>+[1]บึงกาฬ1!K55</f>
        <v>0</v>
      </c>
      <c r="H14" s="9">
        <f>+[1]บึงกาฬ1!M55</f>
        <v>0</v>
      </c>
      <c r="I14" s="9">
        <f>[1]บึงกาฬ1!K55</f>
        <v>0</v>
      </c>
      <c r="J14" s="9">
        <f>+[1]บึงกาฬ1!Q55</f>
        <v>0</v>
      </c>
    </row>
    <row r="15" spans="1:10" x14ac:dyDescent="0.3">
      <c r="A15" s="7">
        <v>7</v>
      </c>
      <c r="B15" s="8" t="s">
        <v>28</v>
      </c>
      <c r="C15" s="9">
        <f t="shared" si="0"/>
        <v>120700</v>
      </c>
      <c r="D15" s="9">
        <f>[1]บึงกาฬ1!E58</f>
        <v>120700</v>
      </c>
      <c r="E15" s="9">
        <f>[1]บึงกาฬ1!G58</f>
        <v>0</v>
      </c>
      <c r="F15" s="9">
        <f>+[1]บึงกาฬ1!I58</f>
        <v>0</v>
      </c>
      <c r="G15" s="9">
        <f>+[1]บึงกาฬ1!K58</f>
        <v>0</v>
      </c>
      <c r="H15" s="9">
        <f>+[1]บึงกาฬ1!M59</f>
        <v>0</v>
      </c>
      <c r="I15" s="9">
        <f>[1]บึงกาฬ1!K58</f>
        <v>0</v>
      </c>
      <c r="J15" s="9">
        <f>+[1]บึงกาฬ1!Q58</f>
        <v>0</v>
      </c>
    </row>
    <row r="16" spans="1:10" x14ac:dyDescent="0.3">
      <c r="A16" s="7">
        <v>8</v>
      </c>
      <c r="B16" s="8" t="s">
        <v>29</v>
      </c>
      <c r="C16" s="9">
        <f t="shared" si="0"/>
        <v>247171.75</v>
      </c>
      <c r="D16" s="9">
        <f>[1]บึงกาฬ1!E61</f>
        <v>246332.25</v>
      </c>
      <c r="E16" s="9">
        <f>[1]บึงกาฬ1!G61</f>
        <v>839.5</v>
      </c>
      <c r="F16" s="9">
        <f>+[1]บึงกาฬ1!I61</f>
        <v>0</v>
      </c>
      <c r="G16" s="9">
        <f>+[1]บึงกาฬ1!K61</f>
        <v>0</v>
      </c>
      <c r="H16" s="9">
        <f>+[1]บึงกาฬ1!M61</f>
        <v>0</v>
      </c>
      <c r="I16" s="9">
        <f>[1]บึงกาฬ1!K61</f>
        <v>0</v>
      </c>
      <c r="J16" s="9">
        <f>+[1]บึงกาฬ1!Q61</f>
        <v>0</v>
      </c>
    </row>
    <row r="17" spans="1:10" x14ac:dyDescent="0.3">
      <c r="A17" s="7">
        <v>9</v>
      </c>
      <c r="B17" s="8" t="s">
        <v>30</v>
      </c>
      <c r="C17" s="9">
        <f t="shared" si="0"/>
        <v>61116.800000000003</v>
      </c>
      <c r="D17" s="9">
        <f>[1]บึงกาฬ1!E66</f>
        <v>60866.8</v>
      </c>
      <c r="E17" s="9">
        <f>[1]บึงกาฬ1!G66</f>
        <v>250</v>
      </c>
      <c r="F17" s="9">
        <f>+[1]บึงกาฬ1!I66</f>
        <v>0</v>
      </c>
      <c r="G17" s="9">
        <f>+[1]บึงกาฬ1!K66</f>
        <v>0</v>
      </c>
      <c r="H17" s="9">
        <f>+[1]บึงกาฬ1!M66</f>
        <v>0</v>
      </c>
      <c r="I17" s="9">
        <f>[1]บึงกาฬ1!K66</f>
        <v>0</v>
      </c>
      <c r="J17" s="9">
        <f>+[1]บึงกาฬ1!Q66</f>
        <v>0</v>
      </c>
    </row>
    <row r="18" spans="1:10" s="13" customFormat="1" x14ac:dyDescent="0.3">
      <c r="A18" s="10">
        <v>10</v>
      </c>
      <c r="B18" s="11" t="s">
        <v>31</v>
      </c>
      <c r="C18" s="12">
        <f t="shared" si="0"/>
        <v>824490</v>
      </c>
      <c r="D18" s="12">
        <f>[1]บึงกาฬ1!E67</f>
        <v>31470</v>
      </c>
      <c r="E18" s="12">
        <f>[1]บึงกาฬ1!G67</f>
        <v>19240</v>
      </c>
      <c r="F18" s="12">
        <f>+[1]บึงกาฬ1!I67</f>
        <v>48895</v>
      </c>
      <c r="G18" s="12">
        <f>+[1]บึงกาฬ1!K67</f>
        <v>194485</v>
      </c>
      <c r="H18" s="12">
        <f>+[1]บึงกาฬ1!M67</f>
        <v>530400</v>
      </c>
      <c r="I18" s="12">
        <f>+[1]บึงกาฬ1!O68</f>
        <v>0</v>
      </c>
      <c r="J18" s="12">
        <f>+[1]บึงกาฬ1!Q67</f>
        <v>0</v>
      </c>
    </row>
    <row r="19" spans="1:10" s="13" customFormat="1" x14ac:dyDescent="0.3">
      <c r="A19" s="10">
        <v>11</v>
      </c>
      <c r="B19" s="11" t="s">
        <v>32</v>
      </c>
      <c r="C19" s="12">
        <f t="shared" si="0"/>
        <v>38990</v>
      </c>
      <c r="D19" s="12">
        <f>[1]บึงกาฬ1!E68</f>
        <v>38990</v>
      </c>
      <c r="E19" s="12">
        <f>[1]บึงกาฬ1!G68</f>
        <v>0</v>
      </c>
      <c r="F19" s="12">
        <f>+[1]บึงกาฬ1!I68</f>
        <v>0</v>
      </c>
      <c r="G19" s="12">
        <f>+[1]บึงกาฬ1!K68</f>
        <v>0</v>
      </c>
      <c r="H19" s="12">
        <f>+[1]บึงกาฬ1!M68</f>
        <v>0</v>
      </c>
      <c r="I19" s="12">
        <f>[1]บึงกาฬ1!K68</f>
        <v>0</v>
      </c>
      <c r="J19" s="12">
        <f>+[1]บึงกาฬ1!Q68</f>
        <v>0</v>
      </c>
    </row>
    <row r="20" spans="1:10" s="13" customFormat="1" x14ac:dyDescent="0.3">
      <c r="A20" s="10">
        <v>12</v>
      </c>
      <c r="B20" s="11" t="s">
        <v>33</v>
      </c>
      <c r="C20" s="12">
        <f t="shared" si="0"/>
        <v>325540</v>
      </c>
      <c r="D20" s="12">
        <f>[1]บึงกาฬ1!E69</f>
        <v>0</v>
      </c>
      <c r="E20" s="12">
        <f>[1]บึงกาฬ1!G69</f>
        <v>21000</v>
      </c>
      <c r="F20" s="12">
        <f>+[1]บึงกาฬ1!I69</f>
        <v>4250</v>
      </c>
      <c r="G20" s="12">
        <f>+[1]บึงกาฬ1!K69</f>
        <v>85700</v>
      </c>
      <c r="H20" s="12">
        <f>+[1]บึงกาฬ1!M69</f>
        <v>200050</v>
      </c>
      <c r="I20" s="12">
        <f>+[1]บึงกาฬ1!O69</f>
        <v>13700</v>
      </c>
      <c r="J20" s="12">
        <f>+[1]บึงกาฬ1!Q69</f>
        <v>840</v>
      </c>
    </row>
    <row r="21" spans="1:10" ht="21" thickBot="1" x14ac:dyDescent="0.35">
      <c r="A21" s="14">
        <v>13</v>
      </c>
      <c r="B21" s="15" t="s">
        <v>34</v>
      </c>
      <c r="C21" s="16">
        <f t="shared" si="0"/>
        <v>9051012.7400000002</v>
      </c>
      <c r="D21" s="16">
        <f>+[1]บึงกาฬ1!E70</f>
        <v>5273740.4400000004</v>
      </c>
      <c r="E21" s="16">
        <f>+[1]บึงกาฬ1!G70</f>
        <v>1352660.8</v>
      </c>
      <c r="F21" s="16">
        <f>+[1]บึงกาฬ1!I70</f>
        <v>1071836.18</v>
      </c>
      <c r="G21" s="16">
        <f>+[1]บึงกาฬ1!K70</f>
        <v>392151.64</v>
      </c>
      <c r="H21" s="16">
        <f>+[1]บึงกาฬ1!M70</f>
        <v>908773.67999999993</v>
      </c>
      <c r="I21" s="16">
        <f>+[1]บึงกาฬ1!O70</f>
        <v>48365</v>
      </c>
      <c r="J21" s="16">
        <f>+[1]บึงกาฬ1!Q70</f>
        <v>3485</v>
      </c>
    </row>
    <row r="22" spans="1:10" ht="21" thickTop="1" x14ac:dyDescent="0.3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9825-C4EA-4C60-AD3A-3B1590532663}">
  <dimension ref="A1:J25"/>
  <sheetViews>
    <sheetView topLeftCell="A7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3.28515625" style="2" customWidth="1"/>
    <col min="3" max="3" width="21.140625" style="2" customWidth="1"/>
    <col min="4" max="4" width="15.5703125" style="2" customWidth="1"/>
    <col min="5" max="9" width="14" style="2" customWidth="1"/>
    <col min="10" max="10" width="10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54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18">
        <v>1</v>
      </c>
      <c r="B9" s="19" t="s">
        <v>22</v>
      </c>
      <c r="C9" s="9">
        <f t="shared" ref="C9:C21" si="0">SUM(D9:J9)</f>
        <v>0</v>
      </c>
      <c r="D9" s="9">
        <f>+[2]ตารางสำรวจอายุลูกหนี้ฯ!E11</f>
        <v>0</v>
      </c>
      <c r="E9" s="9">
        <f>+[2]ตารางสำรวจอายุลูกหนี้ฯ!G11</f>
        <v>0</v>
      </c>
      <c r="F9" s="9">
        <f>+[2]ตารางสำรวจอายุลูกหนี้ฯ!I11</f>
        <v>0</v>
      </c>
      <c r="G9" s="9">
        <f>+[2]ตารางสำรวจอายุลูกหนี้ฯ!K11</f>
        <v>0</v>
      </c>
      <c r="H9" s="9">
        <f>+[2]ตารางสำรวจอายุลูกหนี้ฯ!M11</f>
        <v>0</v>
      </c>
      <c r="I9" s="9">
        <f>+[2]ตารางสำรวจอายุลูกหนี้ฯ!O11</f>
        <v>0</v>
      </c>
      <c r="J9" s="9">
        <f>[2]ตารางสำรวจอายุลูกหนี้ฯ!L11</f>
        <v>0</v>
      </c>
    </row>
    <row r="10" spans="1:10" x14ac:dyDescent="0.3">
      <c r="A10" s="18">
        <v>2</v>
      </c>
      <c r="B10" s="19" t="s">
        <v>23</v>
      </c>
      <c r="C10" s="9">
        <f t="shared" si="0"/>
        <v>285735.26</v>
      </c>
      <c r="D10" s="9">
        <f>+[2]ตารางสำรวจอายุลูกหนี้ฯ!E23</f>
        <v>285735.26</v>
      </c>
      <c r="E10" s="9">
        <f>+[2]ตารางสำรวจอายุลูกหนี้ฯ!G23</f>
        <v>0</v>
      </c>
      <c r="F10" s="9">
        <f>+[2]ตารางสำรวจอายุลูกหนี้ฯ!I23</f>
        <v>0</v>
      </c>
      <c r="G10" s="9">
        <f>+[2]ตารางสำรวจอายุลูกหนี้ฯ!K23</f>
        <v>0</v>
      </c>
      <c r="H10" s="9">
        <f>+[2]ตารางสำรวจอายุลูกหนี้ฯ!M23</f>
        <v>0</v>
      </c>
      <c r="I10" s="9">
        <f>+[2]ตารางสำรวจอายุลูกหนี้ฯ!O23</f>
        <v>0</v>
      </c>
      <c r="J10" s="9">
        <f>[2]ตารางสำรวจอายุลูกหนี้ฯ!L23</f>
        <v>0</v>
      </c>
    </row>
    <row r="11" spans="1:10" x14ac:dyDescent="0.3">
      <c r="A11" s="18">
        <v>3</v>
      </c>
      <c r="B11" s="19" t="s">
        <v>24</v>
      </c>
      <c r="C11" s="9">
        <f t="shared" si="0"/>
        <v>30896.48</v>
      </c>
      <c r="D11" s="9">
        <f>+[2]ตารางสำรวจอายุลูกหนี้ฯ!E34</f>
        <v>30896.48</v>
      </c>
      <c r="E11" s="9">
        <f>+[2]ตารางสำรวจอายุลูกหนี้ฯ!G34</f>
        <v>0</v>
      </c>
      <c r="F11" s="9">
        <f>+[2]ตารางสำรวจอายุลูกหนี้ฯ!I34</f>
        <v>0</v>
      </c>
      <c r="G11" s="9">
        <f>+[2]ตารางสำรวจอายุลูกหนี้ฯ!K34</f>
        <v>0</v>
      </c>
      <c r="H11" s="9">
        <f>+[2]ตารางสำรวจอายุลูกหนี้ฯ!M34</f>
        <v>0</v>
      </c>
      <c r="I11" s="9">
        <f>+[2]ตารางสำรวจอายุลูกหนี้ฯ!O34</f>
        <v>0</v>
      </c>
      <c r="J11" s="9">
        <f>[2]ตารางสำรวจอายุลูกหนี้ฯ!L34</f>
        <v>0</v>
      </c>
    </row>
    <row r="12" spans="1:10" x14ac:dyDescent="0.3">
      <c r="A12" s="18">
        <v>4</v>
      </c>
      <c r="B12" s="19" t="s">
        <v>25</v>
      </c>
      <c r="C12" s="9">
        <f t="shared" si="0"/>
        <v>0</v>
      </c>
      <c r="D12" s="9">
        <f>+[2]ตารางสำรวจอายุลูกหนี้ฯ!E39</f>
        <v>0</v>
      </c>
      <c r="E12" s="9">
        <f>+[2]ตารางสำรวจอายุลูกหนี้ฯ!G39</f>
        <v>0</v>
      </c>
      <c r="F12" s="9">
        <f>+[2]ตารางสำรวจอายุลูกหนี้ฯ!I39</f>
        <v>0</v>
      </c>
      <c r="G12" s="9">
        <f>+[2]ตารางสำรวจอายุลูกหนี้ฯ!K39</f>
        <v>0</v>
      </c>
      <c r="H12" s="9">
        <f>+[2]ตารางสำรวจอายุลูกหนี้ฯ!M39</f>
        <v>0</v>
      </c>
      <c r="I12" s="9">
        <f>+[2]ตารางสำรวจอายุลูกหนี้ฯ!O39</f>
        <v>0</v>
      </c>
      <c r="J12" s="9">
        <f>[2]ตารางสำรวจอายุลูกหนี้ฯ!L39</f>
        <v>0</v>
      </c>
    </row>
    <row r="13" spans="1:10" x14ac:dyDescent="0.3">
      <c r="A13" s="18">
        <v>5</v>
      </c>
      <c r="B13" s="19" t="s">
        <v>26</v>
      </c>
      <c r="C13" s="9">
        <f t="shared" si="0"/>
        <v>0</v>
      </c>
      <c r="D13" s="9">
        <f>+[2]ตารางสำรวจอายุลูกหนี้ฯ!E50</f>
        <v>0</v>
      </c>
      <c r="E13" s="9">
        <f>+[2]ตารางสำรวจอายุลูกหนี้ฯ!G50</f>
        <v>0</v>
      </c>
      <c r="F13" s="9">
        <f>+[2]ตารางสำรวจอายุลูกหนี้ฯ!I50</f>
        <v>0</v>
      </c>
      <c r="G13" s="9">
        <f>+[2]ตารางสำรวจอายุลูกหนี้ฯ!K50</f>
        <v>0</v>
      </c>
      <c r="H13" s="9">
        <f>+[2]ตารางสำรวจอายุลูกหนี้ฯ!M50</f>
        <v>0</v>
      </c>
      <c r="I13" s="9">
        <f>+[2]ตารางสำรวจอายุลูกหนี้ฯ!O50</f>
        <v>0</v>
      </c>
      <c r="J13" s="9">
        <f>[2]ตารางสำรวจอายุลูกหนี้ฯ!L50</f>
        <v>0</v>
      </c>
    </row>
    <row r="14" spans="1:10" x14ac:dyDescent="0.3">
      <c r="A14" s="18">
        <v>6</v>
      </c>
      <c r="B14" s="19" t="s">
        <v>27</v>
      </c>
      <c r="C14" s="9">
        <f t="shared" si="0"/>
        <v>681454.40999999992</v>
      </c>
      <c r="D14" s="9">
        <f>+[2]ตารางสำรวจอายุลูกหนี้ฯ!E53</f>
        <v>681454.40999999992</v>
      </c>
      <c r="E14" s="9">
        <f>+[2]ตารางสำรวจอายุลูกหนี้ฯ!G53</f>
        <v>0</v>
      </c>
      <c r="F14" s="9">
        <f>+[2]ตารางสำรวจอายุลูกหนี้ฯ!I53</f>
        <v>0</v>
      </c>
      <c r="G14" s="9">
        <f>+[2]ตารางสำรวจอายุลูกหนี้ฯ!K53</f>
        <v>0</v>
      </c>
      <c r="H14" s="9">
        <f>+[2]ตารางสำรวจอายุลูกหนี้ฯ!M53</f>
        <v>0</v>
      </c>
      <c r="I14" s="9">
        <f>+[2]ตารางสำรวจอายุลูกหนี้ฯ!O53</f>
        <v>0</v>
      </c>
      <c r="J14" s="9">
        <f>[2]ตารางสำรวจอายุลูกหนี้ฯ!L53</f>
        <v>0</v>
      </c>
    </row>
    <row r="15" spans="1:10" x14ac:dyDescent="0.3">
      <c r="A15" s="18">
        <v>7</v>
      </c>
      <c r="B15" s="19" t="s">
        <v>28</v>
      </c>
      <c r="C15" s="9">
        <f t="shared" si="0"/>
        <v>0</v>
      </c>
      <c r="D15" s="9">
        <f>+[2]ตารางสำรวจอายุลูกหนี้ฯ!E56</f>
        <v>0</v>
      </c>
      <c r="E15" s="9">
        <f>+[2]ตารางสำรวจอายุลูกหนี้ฯ!G56</f>
        <v>0</v>
      </c>
      <c r="F15" s="9">
        <f>+[2]ตารางสำรวจอายุลูกหนี้ฯ!I56</f>
        <v>0</v>
      </c>
      <c r="G15" s="9">
        <f>+[2]ตารางสำรวจอายุลูกหนี้ฯ!K56</f>
        <v>0</v>
      </c>
      <c r="H15" s="9">
        <f>+[2]ตารางสำรวจอายุลูกหนี้ฯ!M56</f>
        <v>0</v>
      </c>
      <c r="I15" s="9">
        <f>+[2]ตารางสำรวจอายุลูกหนี้ฯ!O56</f>
        <v>0</v>
      </c>
      <c r="J15" s="9">
        <f>[2]ตารางสำรวจอายุลูกหนี้ฯ!L56</f>
        <v>0</v>
      </c>
    </row>
    <row r="16" spans="1:10" x14ac:dyDescent="0.3">
      <c r="A16" s="18">
        <v>8</v>
      </c>
      <c r="B16" s="19" t="s">
        <v>29</v>
      </c>
      <c r="C16" s="9">
        <f t="shared" si="0"/>
        <v>25074.1</v>
      </c>
      <c r="D16" s="9">
        <f>+[2]ตารางสำรวจอายุลูกหนี้ฯ!E59</f>
        <v>10185.1</v>
      </c>
      <c r="E16" s="9">
        <f>+[2]ตารางสำรวจอายุลูกหนี้ฯ!G59</f>
        <v>8375</v>
      </c>
      <c r="F16" s="9">
        <f>+[2]ตารางสำรวจอายุลูกหนี้ฯ!I59</f>
        <v>6514</v>
      </c>
      <c r="G16" s="9">
        <f>+[2]ตารางสำรวจอายุลูกหนี้ฯ!K59</f>
        <v>0</v>
      </c>
      <c r="H16" s="9">
        <f>+[2]ตารางสำรวจอายุลูกหนี้ฯ!M59</f>
        <v>0</v>
      </c>
      <c r="I16" s="9">
        <f>+[2]ตารางสำรวจอายุลูกหนี้ฯ!O59</f>
        <v>0</v>
      </c>
      <c r="J16" s="9">
        <f>[2]ตารางสำรวจอายุลูกหนี้ฯ!L59</f>
        <v>0</v>
      </c>
    </row>
    <row r="17" spans="1:10" x14ac:dyDescent="0.3">
      <c r="A17" s="18">
        <v>9</v>
      </c>
      <c r="B17" s="19" t="s">
        <v>30</v>
      </c>
      <c r="C17" s="9">
        <f t="shared" si="0"/>
        <v>60303.85</v>
      </c>
      <c r="D17" s="9">
        <f>+[2]ตารางสำรวจอายุลูกหนี้ฯ!E64</f>
        <v>10961.099999999999</v>
      </c>
      <c r="E17" s="9">
        <f>+[2]ตารางสำรวจอายุลูกหนี้ฯ!G64</f>
        <v>31529.57</v>
      </c>
      <c r="F17" s="9">
        <f>+[2]ตารางสำรวจอายุลูกหนี้ฯ!I64</f>
        <v>12709.68</v>
      </c>
      <c r="G17" s="9">
        <f>+[2]ตารางสำรวจอายุลูกหนี้ฯ!K64</f>
        <v>5103.5</v>
      </c>
      <c r="H17" s="9">
        <f>+[2]ตารางสำรวจอายุลูกหนี้ฯ!M64</f>
        <v>0</v>
      </c>
      <c r="I17" s="9">
        <f>+[2]ตารางสำรวจอายุลูกหนี้ฯ!O64</f>
        <v>0</v>
      </c>
      <c r="J17" s="9">
        <f>[2]ตารางสำรวจอายุลูกหนี้ฯ!L64</f>
        <v>0</v>
      </c>
    </row>
    <row r="18" spans="1:10" x14ac:dyDescent="0.3">
      <c r="A18" s="20">
        <v>10</v>
      </c>
      <c r="B18" s="21" t="s">
        <v>31</v>
      </c>
      <c r="C18" s="22">
        <f t="shared" si="0"/>
        <v>0</v>
      </c>
      <c r="D18" s="22">
        <f>[2]ตารางสำรวจอายุลูกหนี้ฯ!E65</f>
        <v>0</v>
      </c>
      <c r="E18" s="22">
        <f>[2]ตารางสำรวจอายุลูกหนี้ฯ!G65</f>
        <v>0</v>
      </c>
      <c r="F18" s="22">
        <f>[2]ตารางสำรวจอายุลูกหนี้ฯ!H65</f>
        <v>0</v>
      </c>
      <c r="G18" s="22">
        <f>[2]ตารางสำรวจอายุลูกหนี้ฯ!I65</f>
        <v>0</v>
      </c>
      <c r="H18" s="22">
        <f>[2]ตารางสำรวจอายุลูกหนี้ฯ!J65</f>
        <v>0</v>
      </c>
      <c r="I18" s="22">
        <f>[2]ตารางสำรวจอายุลูกหนี้ฯ!K65</f>
        <v>0</v>
      </c>
      <c r="J18" s="22">
        <f>[2]ตารางสำรวจอายุลูกหนี้ฯ!L65</f>
        <v>0</v>
      </c>
    </row>
    <row r="19" spans="1:10" ht="24" x14ac:dyDescent="0.55000000000000004">
      <c r="A19" s="20">
        <v>11</v>
      </c>
      <c r="B19" s="21" t="s">
        <v>32</v>
      </c>
      <c r="C19" s="22">
        <f t="shared" si="0"/>
        <v>0</v>
      </c>
      <c r="D19" s="22">
        <f>[2]ตารางสำรวจอายุลูกหนี้ฯ!E66</f>
        <v>0</v>
      </c>
      <c r="E19" s="22">
        <f>[2]ตารางสำรวจอายุลูกหนี้ฯ!G66</f>
        <v>0</v>
      </c>
      <c r="F19" s="22">
        <f>[2]ตารางสำรวจอายุลูกหนี้ฯ!H66</f>
        <v>0</v>
      </c>
      <c r="G19" s="22">
        <f>[2]ตารางสำรวจอายุลูกหนี้ฯ!I66</f>
        <v>0</v>
      </c>
      <c r="H19" s="22">
        <f>[2]ตารางสำรวจอายุลูกหนี้ฯ!J66</f>
        <v>0</v>
      </c>
      <c r="I19" s="22">
        <f>[2]ตารางสำรวจอายุลูกหนี้ฯ!K66</f>
        <v>0</v>
      </c>
      <c r="J19" s="22">
        <f>[2]ตารางสำรวจอายุลูกหนี้ฯ!L66</f>
        <v>0</v>
      </c>
    </row>
    <row r="20" spans="1:10" ht="24" x14ac:dyDescent="0.55000000000000004">
      <c r="A20" s="20">
        <v>12</v>
      </c>
      <c r="B20" s="21" t="s">
        <v>33</v>
      </c>
      <c r="C20" s="22">
        <f t="shared" si="0"/>
        <v>0</v>
      </c>
      <c r="D20" s="22">
        <f>[2]ตารางสำรวจอายุลูกหนี้ฯ!E67</f>
        <v>0</v>
      </c>
      <c r="E20" s="22">
        <f>[2]ตารางสำรวจอายุลูกหนี้ฯ!G67</f>
        <v>0</v>
      </c>
      <c r="F20" s="22">
        <f>[2]ตารางสำรวจอายุลูกหนี้ฯ!H67</f>
        <v>0</v>
      </c>
      <c r="G20" s="22">
        <f>[2]ตารางสำรวจอายุลูกหนี้ฯ!I67</f>
        <v>0</v>
      </c>
      <c r="H20" s="22">
        <f>[2]ตารางสำรวจอายุลูกหนี้ฯ!J67</f>
        <v>0</v>
      </c>
      <c r="I20" s="22">
        <f>[2]ตารางสำรวจอายุลูกหนี้ฯ!K67</f>
        <v>0</v>
      </c>
      <c r="J20" s="22">
        <f>[2]ตารางสำรวจอายุลูกหนี้ฯ!L67</f>
        <v>0</v>
      </c>
    </row>
    <row r="21" spans="1:10" ht="24.75" thickBot="1" x14ac:dyDescent="0.6">
      <c r="A21" s="23">
        <v>13</v>
      </c>
      <c r="B21" s="24" t="s">
        <v>34</v>
      </c>
      <c r="C21" s="16">
        <f t="shared" si="0"/>
        <v>1083464.0999999999</v>
      </c>
      <c r="D21" s="25">
        <f>+[2]ตารางสำรวจอายุลูกหนี้ฯ!E68</f>
        <v>1019232.3499999999</v>
      </c>
      <c r="E21" s="25">
        <f>+[2]ตารางสำรวจอายุลูกหนี้ฯ!G68</f>
        <v>39904.57</v>
      </c>
      <c r="F21" s="25">
        <f>+[2]ตารางสำรวจอายุลูกหนี้ฯ!I68</f>
        <v>19223.68</v>
      </c>
      <c r="G21" s="25">
        <f>+[2]ตารางสำรวจอายุลูกหนี้ฯ!K68</f>
        <v>5103.5</v>
      </c>
      <c r="H21" s="25">
        <f>+[2]ตารางสำรวจอายุลูกหนี้ฯ!M68</f>
        <v>0</v>
      </c>
      <c r="I21" s="25">
        <f>+[2]ตารางสำรวจอายุลูกหนี้ฯ!O68</f>
        <v>0</v>
      </c>
      <c r="J21" s="16">
        <f>[2]ตารางสำรวจอายุลูกหนี้ฯ!L68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0B30-94B1-469F-954A-766AEA0C60B8}">
  <dimension ref="A1:J25"/>
  <sheetViews>
    <sheetView topLeftCell="A11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5.7109375" style="2" customWidth="1"/>
    <col min="5" max="5" width="14.140625" style="2" customWidth="1"/>
    <col min="6" max="6" width="10.42578125" style="2" customWidth="1"/>
    <col min="7" max="7" width="12.5703125" style="2" customWidth="1"/>
    <col min="8" max="10" width="10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54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0</v>
      </c>
      <c r="D9" s="9">
        <f>[3]ตารางสำรวจอายุลูกหนี้ฯ!E11</f>
        <v>0</v>
      </c>
      <c r="E9" s="9">
        <f>[3]ตารางสำรวจอายุลูกหนี้ฯ!G11</f>
        <v>0</v>
      </c>
      <c r="F9" s="9">
        <f>[3]ตารางสำรวจอายุลูกหนี้ฯ!H11</f>
        <v>0</v>
      </c>
      <c r="G9" s="9">
        <f>[3]ตารางสำรวจอายุลูกหนี้ฯ!I11</f>
        <v>0</v>
      </c>
      <c r="H9" s="9">
        <f>[3]ตารางสำรวจอายุลูกหนี้ฯ!J11</f>
        <v>0</v>
      </c>
      <c r="I9" s="9">
        <f>[3]ตารางสำรวจอายุลูกหนี้ฯ!K11</f>
        <v>0</v>
      </c>
      <c r="J9" s="9">
        <f>[3]ตารางสำรวจอายุลูกหนี้ฯ!L11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1080173.46</v>
      </c>
      <c r="D10" s="9">
        <f>[3]ตารางสำรวจอายุลูกหนี้ฯ!E23</f>
        <v>539297.46</v>
      </c>
      <c r="E10" s="9">
        <f>[3]ตารางสำรวจอายุลูกหนี้ฯ!G23</f>
        <v>49385</v>
      </c>
      <c r="F10" s="26">
        <f>[3]ตารางสำรวจอายุลูกหนี้ฯ!H23</f>
        <v>0</v>
      </c>
      <c r="G10" s="9">
        <f>[3]ตารางสำรวจอายุลูกหนี้ฯ!I23</f>
        <v>491491</v>
      </c>
      <c r="H10" s="9">
        <f>[3]ตารางสำรวจอายุลูกหนี้ฯ!J23</f>
        <v>0</v>
      </c>
      <c r="I10" s="9">
        <f>[3]ตารางสำรวจอายุลูกหนี้ฯ!K23</f>
        <v>0</v>
      </c>
      <c r="J10" s="9">
        <f>[3]ตารางสำรวจอายุลูกหนี้ฯ!L23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22590.400000000001</v>
      </c>
      <c r="D11" s="9">
        <f>[3]ตารางสำรวจอายุลูกหนี้ฯ!E34</f>
        <v>22590.400000000001</v>
      </c>
      <c r="E11" s="9">
        <f>[3]ตารางสำรวจอายุลูกหนี้ฯ!G34</f>
        <v>0</v>
      </c>
      <c r="F11" s="9">
        <f>[3]ตารางสำรวจอายุลูกหนี้ฯ!H34</f>
        <v>0</v>
      </c>
      <c r="G11" s="9">
        <f>[3]ตารางสำรวจอายุลูกหนี้ฯ!I34</f>
        <v>0</v>
      </c>
      <c r="H11" s="9">
        <f>[3]ตารางสำรวจอายุลูกหนี้ฯ!J34</f>
        <v>0</v>
      </c>
      <c r="I11" s="9">
        <f>[3]ตารางสำรวจอายุลูกหนี้ฯ!K34</f>
        <v>0</v>
      </c>
      <c r="J11" s="9">
        <f>[3]ตารางสำรวจอายุลูกหนี้ฯ!L34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43291.5</v>
      </c>
      <c r="D12" s="9">
        <f>[3]ตารางสำรวจอายุลูกหนี้ฯ!E39</f>
        <v>43291.5</v>
      </c>
      <c r="E12" s="9">
        <f>[3]ตารางสำรวจอายุลูกหนี้ฯ!G39</f>
        <v>0</v>
      </c>
      <c r="F12" s="9">
        <f>[3]ตารางสำรวจอายุลูกหนี้ฯ!H39</f>
        <v>0</v>
      </c>
      <c r="G12" s="9">
        <f>[3]ตารางสำรวจอายุลูกหนี้ฯ!I39</f>
        <v>0</v>
      </c>
      <c r="H12" s="9">
        <f>[3]ตารางสำรวจอายุลูกหนี้ฯ!J39</f>
        <v>0</v>
      </c>
      <c r="I12" s="9">
        <f>[3]ตารางสำรวจอายุลูกหนี้ฯ!K39</f>
        <v>0</v>
      </c>
      <c r="J12" s="9">
        <f>[3]ตารางสำรวจอายุลูกหนี้ฯ!L39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0</v>
      </c>
      <c r="D13" s="9">
        <f>[3]ตารางสำรวจอายุลูกหนี้ฯ!E50</f>
        <v>0</v>
      </c>
      <c r="E13" s="9">
        <f>[3]ตารางสำรวจอายุลูกหนี้ฯ!G50</f>
        <v>0</v>
      </c>
      <c r="F13" s="9">
        <f>[3]ตารางสำรวจอายุลูกหนี้ฯ!H50</f>
        <v>0</v>
      </c>
      <c r="G13" s="9">
        <f>[3]ตารางสำรวจอายุลูกหนี้ฯ!I50</f>
        <v>0</v>
      </c>
      <c r="H13" s="9">
        <f>[3]ตารางสำรวจอายุลูกหนี้ฯ!J50</f>
        <v>0</v>
      </c>
      <c r="I13" s="9">
        <f>[3]ตารางสำรวจอายุลูกหนี้ฯ!K50</f>
        <v>0</v>
      </c>
      <c r="J13" s="9">
        <f>[3]ตารางสำรวจอายุลูกหนี้ฯ!L50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685679.5</v>
      </c>
      <c r="D14" s="9">
        <f>[3]ตารางสำรวจอายุลูกหนี้ฯ!E53</f>
        <v>442842.5</v>
      </c>
      <c r="E14" s="9">
        <f>[3]ตารางสำรวจอายุลูกหนี้ฯ!G53</f>
        <v>242837</v>
      </c>
      <c r="F14" s="9">
        <f>[3]ตารางสำรวจอายุลูกหนี้ฯ!H53</f>
        <v>0</v>
      </c>
      <c r="G14" s="9">
        <f>[3]ตารางสำรวจอายุลูกหนี้ฯ!I53</f>
        <v>0</v>
      </c>
      <c r="H14" s="9">
        <f>[3]ตารางสำรวจอายุลูกหนี้ฯ!J53</f>
        <v>0</v>
      </c>
      <c r="I14" s="9">
        <f>[3]ตารางสำรวจอายุลูกหนี้ฯ!K53</f>
        <v>0</v>
      </c>
      <c r="J14" s="9">
        <f>[3]ตารางสำรวจอายุลูกหนี้ฯ!L53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0</v>
      </c>
      <c r="D15" s="9">
        <f>[3]ตารางสำรวจอายุลูกหนี้ฯ!E56</f>
        <v>0</v>
      </c>
      <c r="E15" s="9">
        <f>[3]ตารางสำรวจอายุลูกหนี้ฯ!G56</f>
        <v>0</v>
      </c>
      <c r="F15" s="9">
        <f>[3]ตารางสำรวจอายุลูกหนี้ฯ!H56</f>
        <v>0</v>
      </c>
      <c r="G15" s="9">
        <f>[3]ตารางสำรวจอายุลูกหนี้ฯ!I56</f>
        <v>0</v>
      </c>
      <c r="H15" s="9">
        <f>[3]ตารางสำรวจอายุลูกหนี้ฯ!J56</f>
        <v>0</v>
      </c>
      <c r="I15" s="9">
        <f>[3]ตารางสำรวจอายุลูกหนี้ฯ!K56</f>
        <v>0</v>
      </c>
      <c r="J15" s="9">
        <f>[3]ตารางสำรวจอายุลูกหนี้ฯ!L56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22505</v>
      </c>
      <c r="D16" s="9">
        <f>[3]ตารางสำรวจอายุลูกหนี้ฯ!E59</f>
        <v>22505</v>
      </c>
      <c r="E16" s="9">
        <f>[3]ตารางสำรวจอายุลูกหนี้ฯ!G59</f>
        <v>0</v>
      </c>
      <c r="F16" s="9">
        <f>[3]ตารางสำรวจอายุลูกหนี้ฯ!H59</f>
        <v>0</v>
      </c>
      <c r="G16" s="9">
        <f>[3]ตารางสำรวจอายุลูกหนี้ฯ!I59</f>
        <v>0</v>
      </c>
      <c r="H16" s="9">
        <f>[3]ตารางสำรวจอายุลูกหนี้ฯ!J59</f>
        <v>0</v>
      </c>
      <c r="I16" s="9">
        <f>[3]ตารางสำรวจอายุลูกหนี้ฯ!K59</f>
        <v>0</v>
      </c>
      <c r="J16" s="9">
        <f>[3]ตารางสำรวจอายุลูกหนี้ฯ!L59</f>
        <v>0</v>
      </c>
    </row>
    <row r="17" spans="1:10" ht="24" x14ac:dyDescent="0.55000000000000004">
      <c r="A17" s="7">
        <v>9</v>
      </c>
      <c r="B17" s="8" t="s">
        <v>30</v>
      </c>
      <c r="C17" s="9">
        <f t="shared" si="0"/>
        <v>21283.43</v>
      </c>
      <c r="D17" s="9">
        <f>[3]ตารางสำรวจอายุลูกหนี้ฯ!E64</f>
        <v>12937.5</v>
      </c>
      <c r="E17" s="9">
        <f>[3]ตารางสำรวจอายุลูกหนี้ฯ!G64</f>
        <v>6589.93</v>
      </c>
      <c r="F17" s="9">
        <f>[3]ตารางสำรวจอายุลูกหนี้ฯ!H64</f>
        <v>0</v>
      </c>
      <c r="G17" s="9">
        <f>[3]ตารางสำรวจอายุลูกหนี้ฯ!I64</f>
        <v>1756</v>
      </c>
      <c r="H17" s="9">
        <f>[3]ตารางสำรวจอายุลูกหนี้ฯ!J64</f>
        <v>0</v>
      </c>
      <c r="I17" s="9">
        <f>[3]ตารางสำรวจอายุลูกหนี้ฯ!K64</f>
        <v>0</v>
      </c>
      <c r="J17" s="9">
        <f>[3]ตารางสำรวจอายุลูกหนี้ฯ!L64</f>
        <v>0</v>
      </c>
    </row>
    <row r="18" spans="1:10" ht="24" x14ac:dyDescent="0.55000000000000004">
      <c r="A18" s="27">
        <v>10</v>
      </c>
      <c r="B18" s="28" t="s">
        <v>31</v>
      </c>
      <c r="C18" s="22">
        <f t="shared" si="0"/>
        <v>0</v>
      </c>
      <c r="D18" s="22">
        <f>[3]ตารางสำรวจอายุลูกหนี้ฯ!E65</f>
        <v>0</v>
      </c>
      <c r="E18" s="22">
        <f>[3]ตารางสำรวจอายุลูกหนี้ฯ!G65</f>
        <v>0</v>
      </c>
      <c r="F18" s="22">
        <f>[3]ตารางสำรวจอายุลูกหนี้ฯ!H65</f>
        <v>0</v>
      </c>
      <c r="G18" s="22">
        <f>[3]ตารางสำรวจอายุลูกหนี้ฯ!I65</f>
        <v>0</v>
      </c>
      <c r="H18" s="22">
        <f>[3]ตารางสำรวจอายุลูกหนี้ฯ!J65</f>
        <v>0</v>
      </c>
      <c r="I18" s="22">
        <f>[3]ตารางสำรวจอายุลูกหนี้ฯ!K65</f>
        <v>0</v>
      </c>
      <c r="J18" s="22">
        <f>[3]ตารางสำรวจอายุลูกหนี้ฯ!L65</f>
        <v>0</v>
      </c>
    </row>
    <row r="19" spans="1:10" ht="24" x14ac:dyDescent="0.55000000000000004">
      <c r="A19" s="27">
        <v>11</v>
      </c>
      <c r="B19" s="28" t="s">
        <v>32</v>
      </c>
      <c r="C19" s="22">
        <f t="shared" si="0"/>
        <v>0</v>
      </c>
      <c r="D19" s="22">
        <f>[3]ตารางสำรวจอายุลูกหนี้ฯ!E66</f>
        <v>0</v>
      </c>
      <c r="E19" s="22">
        <f>[3]ตารางสำรวจอายุลูกหนี้ฯ!G66</f>
        <v>0</v>
      </c>
      <c r="F19" s="22">
        <f>[3]ตารางสำรวจอายุลูกหนี้ฯ!H66</f>
        <v>0</v>
      </c>
      <c r="G19" s="22">
        <f>[3]ตารางสำรวจอายุลูกหนี้ฯ!I66</f>
        <v>0</v>
      </c>
      <c r="H19" s="22">
        <f>[3]ตารางสำรวจอายุลูกหนี้ฯ!J66</f>
        <v>0</v>
      </c>
      <c r="I19" s="22">
        <f>[3]ตารางสำรวจอายุลูกหนี้ฯ!K66</f>
        <v>0</v>
      </c>
      <c r="J19" s="22">
        <f>[3]ตารางสำรวจอายุลูกหนี้ฯ!L66</f>
        <v>0</v>
      </c>
    </row>
    <row r="20" spans="1:10" ht="24" x14ac:dyDescent="0.55000000000000004">
      <c r="A20" s="27">
        <v>12</v>
      </c>
      <c r="B20" s="28" t="s">
        <v>33</v>
      </c>
      <c r="C20" s="22">
        <f t="shared" si="0"/>
        <v>0</v>
      </c>
      <c r="D20" s="22">
        <f>[3]ตารางสำรวจอายุลูกหนี้ฯ!E67</f>
        <v>0</v>
      </c>
      <c r="E20" s="22">
        <f>[3]ตารางสำรวจอายุลูกหนี้ฯ!G67</f>
        <v>0</v>
      </c>
      <c r="F20" s="22">
        <f>[3]ตารางสำรวจอายุลูกหนี้ฯ!H67</f>
        <v>0</v>
      </c>
      <c r="G20" s="22">
        <f>[3]ตารางสำรวจอายุลูกหนี้ฯ!I67</f>
        <v>0</v>
      </c>
      <c r="H20" s="22">
        <f>[3]ตารางสำรวจอายุลูกหนี้ฯ!J67</f>
        <v>0</v>
      </c>
      <c r="I20" s="22">
        <f>[3]ตารางสำรวจอายุลูกหนี้ฯ!K67</f>
        <v>0</v>
      </c>
      <c r="J20" s="22">
        <f>[3]ตารางสำรวจอายุลูกหนี้ฯ!L67</f>
        <v>0</v>
      </c>
    </row>
    <row r="21" spans="1:10" ht="24.75" thickBot="1" x14ac:dyDescent="0.6">
      <c r="A21" s="14">
        <v>13</v>
      </c>
      <c r="B21" s="15" t="s">
        <v>34</v>
      </c>
      <c r="C21" s="16">
        <f t="shared" si="0"/>
        <v>1875523.2899999998</v>
      </c>
      <c r="D21" s="16">
        <f>[3]ตารางสำรวจอายุลูกหนี้ฯ!E68</f>
        <v>1083464.3599999999</v>
      </c>
      <c r="E21" s="16">
        <f>[3]ตารางสำรวจอายุลูกหนี้ฯ!G68</f>
        <v>298811.93</v>
      </c>
      <c r="F21" s="16">
        <f>[3]ตารางสำรวจอายุลูกหนี้ฯ!H68</f>
        <v>0</v>
      </c>
      <c r="G21" s="16">
        <f>[3]ตารางสำรวจอายุลูกหนี้ฯ!I68</f>
        <v>493247</v>
      </c>
      <c r="H21" s="16">
        <f>[3]ตารางสำรวจอายุลูกหนี้ฯ!J68</f>
        <v>0</v>
      </c>
      <c r="I21" s="16">
        <f>[3]ตารางสำรวจอายุลูกหนี้ฯ!K68</f>
        <v>0</v>
      </c>
      <c r="J21" s="16">
        <f>[3]ตารางสำรวจอายุลูกหนี้ฯ!L68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2FFF-26ED-42D6-9A1F-3C6262A05CAE}">
  <dimension ref="A1:J25"/>
  <sheetViews>
    <sheetView topLeftCell="A8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5.140625" style="2" customWidth="1"/>
    <col min="5" max="9" width="14" style="2" customWidth="1"/>
    <col min="10" max="10" width="11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38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36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18">
        <v>1</v>
      </c>
      <c r="B9" s="19" t="s">
        <v>22</v>
      </c>
      <c r="C9" s="9">
        <f t="shared" ref="C9:C21" si="0">SUM(D9:J9)</f>
        <v>16700</v>
      </c>
      <c r="D9" s="9">
        <f>+[4]ตารางสำรวจอายุลูกหนี้ฯ!E11</f>
        <v>3000</v>
      </c>
      <c r="E9" s="9">
        <f>+[4]ตารางสำรวจอายุลูกหนี้ฯ!G11</f>
        <v>13700</v>
      </c>
      <c r="F9" s="9">
        <f>+[4]ตารางสำรวจอายุลูกหนี้ฯ!I11</f>
        <v>0</v>
      </c>
      <c r="G9" s="9">
        <f>+[4]ตารางสำรวจอายุลูกหนี้ฯ!K11</f>
        <v>0</v>
      </c>
      <c r="H9" s="9">
        <f>+[4]ตารางสำรวจอายุลูกหนี้ฯ!M11</f>
        <v>0</v>
      </c>
      <c r="I9" s="9">
        <f>+[4]ตารางสำรวจอายุลูกหนี้ฯ!O11</f>
        <v>0</v>
      </c>
      <c r="J9" s="9">
        <f>[4]ตารางสำรวจอายุลูกหนี้ฯ!L11</f>
        <v>0</v>
      </c>
    </row>
    <row r="10" spans="1:10" x14ac:dyDescent="0.3">
      <c r="A10" s="18">
        <v>2</v>
      </c>
      <c r="B10" s="19" t="s">
        <v>23</v>
      </c>
      <c r="C10" s="9">
        <f t="shared" si="0"/>
        <v>2768418.43</v>
      </c>
      <c r="D10" s="9">
        <f>+[4]ตารางสำรวจอายุลูกหนี้ฯ!E23</f>
        <v>2768418.43</v>
      </c>
      <c r="E10" s="9">
        <f>+[4]ตารางสำรวจอายุลูกหนี้ฯ!G23</f>
        <v>0</v>
      </c>
      <c r="F10" s="9">
        <f>+[4]ตารางสำรวจอายุลูกหนี้ฯ!I23</f>
        <v>0</v>
      </c>
      <c r="G10" s="9">
        <f>+[4]ตารางสำรวจอายุลูกหนี้ฯ!K23</f>
        <v>0</v>
      </c>
      <c r="H10" s="9">
        <f>+[4]ตารางสำรวจอายุลูกหนี้ฯ!M23</f>
        <v>0</v>
      </c>
      <c r="I10" s="9">
        <f>+[4]ตารางสำรวจอายุลูกหนี้ฯ!O23</f>
        <v>0</v>
      </c>
      <c r="J10" s="9">
        <f>[4]ตารางสำรวจอายุลูกหนี้ฯ!L23</f>
        <v>0</v>
      </c>
    </row>
    <row r="11" spans="1:10" x14ac:dyDescent="0.3">
      <c r="A11" s="18">
        <v>3</v>
      </c>
      <c r="B11" s="19" t="s">
        <v>24</v>
      </c>
      <c r="C11" s="9">
        <f t="shared" si="0"/>
        <v>0</v>
      </c>
      <c r="D11" s="9">
        <f>+[4]ตารางสำรวจอายุลูกหนี้ฯ!E34</f>
        <v>0</v>
      </c>
      <c r="E11" s="9">
        <f>+[4]ตารางสำรวจอายุลูกหนี้ฯ!G34</f>
        <v>0</v>
      </c>
      <c r="F11" s="9">
        <f>+[4]ตารางสำรวจอายุลูกหนี้ฯ!I34</f>
        <v>0</v>
      </c>
      <c r="G11" s="9">
        <f>+[4]ตารางสำรวจอายุลูกหนี้ฯ!K34</f>
        <v>0</v>
      </c>
      <c r="H11" s="9">
        <f>+[4]ตารางสำรวจอายุลูกหนี้ฯ!M34</f>
        <v>0</v>
      </c>
      <c r="I11" s="9">
        <f>+[4]ตารางสำรวจอายุลูกหนี้ฯ!O34</f>
        <v>0</v>
      </c>
      <c r="J11" s="9">
        <f>[4]ตารางสำรวจอายุลูกหนี้ฯ!L34</f>
        <v>0</v>
      </c>
    </row>
    <row r="12" spans="1:10" x14ac:dyDescent="0.3">
      <c r="A12" s="18">
        <v>4</v>
      </c>
      <c r="B12" s="19" t="s">
        <v>25</v>
      </c>
      <c r="C12" s="9">
        <f t="shared" si="0"/>
        <v>0</v>
      </c>
      <c r="D12" s="9">
        <f>+[4]ตารางสำรวจอายุลูกหนี้ฯ!E39</f>
        <v>0</v>
      </c>
      <c r="E12" s="9">
        <f>+[4]ตารางสำรวจอายุลูกหนี้ฯ!G39</f>
        <v>0</v>
      </c>
      <c r="F12" s="9">
        <f>+[4]ตารางสำรวจอายุลูกหนี้ฯ!I39</f>
        <v>0</v>
      </c>
      <c r="G12" s="9">
        <f>+[4]ตารางสำรวจอายุลูกหนี้ฯ!K39</f>
        <v>0</v>
      </c>
      <c r="H12" s="9">
        <f>+[4]ตารางสำรวจอายุลูกหนี้ฯ!M39</f>
        <v>0</v>
      </c>
      <c r="I12" s="9">
        <f>+[4]ตารางสำรวจอายุลูกหนี้ฯ!O39</f>
        <v>0</v>
      </c>
      <c r="J12" s="9">
        <f>[4]ตารางสำรวจอายุลูกหนี้ฯ!L39</f>
        <v>0</v>
      </c>
    </row>
    <row r="13" spans="1:10" x14ac:dyDescent="0.3">
      <c r="A13" s="18">
        <v>5</v>
      </c>
      <c r="B13" s="19" t="s">
        <v>26</v>
      </c>
      <c r="C13" s="9">
        <f t="shared" si="0"/>
        <v>0</v>
      </c>
      <c r="D13" s="9">
        <f>+[4]ตารางสำรวจอายุลูกหนี้ฯ!E50</f>
        <v>0</v>
      </c>
      <c r="E13" s="9">
        <f>+[4]ตารางสำรวจอายุลูกหนี้ฯ!G50</f>
        <v>0</v>
      </c>
      <c r="F13" s="9">
        <f>+[4]ตารางสำรวจอายุลูกหนี้ฯ!I50</f>
        <v>0</v>
      </c>
      <c r="G13" s="9">
        <f>+[4]ตารางสำรวจอายุลูกหนี้ฯ!K50</f>
        <v>0</v>
      </c>
      <c r="H13" s="9">
        <f>+[4]ตารางสำรวจอายุลูกหนี้ฯ!M50</f>
        <v>0</v>
      </c>
      <c r="I13" s="9">
        <f>+[4]ตารางสำรวจอายุลูกหนี้ฯ!O50</f>
        <v>0</v>
      </c>
      <c r="J13" s="9">
        <f>[4]ตารางสำรวจอายุลูกหนี้ฯ!L50</f>
        <v>0</v>
      </c>
    </row>
    <row r="14" spans="1:10" x14ac:dyDescent="0.3">
      <c r="A14" s="18">
        <v>6</v>
      </c>
      <c r="B14" s="19" t="s">
        <v>27</v>
      </c>
      <c r="C14" s="9">
        <f t="shared" si="0"/>
        <v>8472454.4199999999</v>
      </c>
      <c r="D14" s="9">
        <f>+[4]ตารางสำรวจอายุลูกหนี้ฯ!E53</f>
        <v>6052910.5</v>
      </c>
      <c r="E14" s="9">
        <f>+[4]ตารางสำรวจอายุลูกหนี้ฯ!G53</f>
        <v>934559.29</v>
      </c>
      <c r="F14" s="9">
        <f>+[4]ตารางสำรวจอายุลูกหนี้ฯ!I53</f>
        <v>947581</v>
      </c>
      <c r="G14" s="9">
        <f>+[4]ตารางสำรวจอายุลูกหนี้ฯ!K53</f>
        <v>537403.63</v>
      </c>
      <c r="H14" s="9">
        <f>+[4]ตารางสำรวจอายุลูกหนี้ฯ!M53</f>
        <v>0</v>
      </c>
      <c r="I14" s="9">
        <f>+[4]ตารางสำรวจอายุลูกหนี้ฯ!O53</f>
        <v>0</v>
      </c>
      <c r="J14" s="9">
        <f>[4]ตารางสำรวจอายุลูกหนี้ฯ!L53</f>
        <v>0</v>
      </c>
    </row>
    <row r="15" spans="1:10" x14ac:dyDescent="0.3">
      <c r="A15" s="18">
        <v>7</v>
      </c>
      <c r="B15" s="19" t="s">
        <v>28</v>
      </c>
      <c r="C15" s="9">
        <f t="shared" si="0"/>
        <v>0</v>
      </c>
      <c r="D15" s="9">
        <f>+[4]ตารางสำรวจอายุลูกหนี้ฯ!E56</f>
        <v>0</v>
      </c>
      <c r="E15" s="9">
        <f>+[4]ตารางสำรวจอายุลูกหนี้ฯ!G56</f>
        <v>0</v>
      </c>
      <c r="F15" s="9">
        <f>+[4]ตารางสำรวจอายุลูกหนี้ฯ!I56</f>
        <v>0</v>
      </c>
      <c r="G15" s="9">
        <f>+[4]ตารางสำรวจอายุลูกหนี้ฯ!K56</f>
        <v>0</v>
      </c>
      <c r="H15" s="9">
        <f>+[4]ตารางสำรวจอายุลูกหนี้ฯ!M56</f>
        <v>0</v>
      </c>
      <c r="I15" s="9">
        <f>+[4]ตารางสำรวจอายุลูกหนี้ฯ!O56</f>
        <v>0</v>
      </c>
      <c r="J15" s="9">
        <f>[4]ตารางสำรวจอายุลูกหนี้ฯ!L56</f>
        <v>0</v>
      </c>
    </row>
    <row r="16" spans="1:10" x14ac:dyDescent="0.3">
      <c r="A16" s="18">
        <v>8</v>
      </c>
      <c r="B16" s="19" t="s">
        <v>29</v>
      </c>
      <c r="C16" s="9">
        <f t="shared" si="0"/>
        <v>0</v>
      </c>
      <c r="D16" s="9">
        <f>+[4]ตารางสำรวจอายุลูกหนี้ฯ!E59</f>
        <v>0</v>
      </c>
      <c r="E16" s="9">
        <f>+[4]ตารางสำรวจอายุลูกหนี้ฯ!G59</f>
        <v>0</v>
      </c>
      <c r="F16" s="9">
        <f>+[4]ตารางสำรวจอายุลูกหนี้ฯ!I59</f>
        <v>0</v>
      </c>
      <c r="G16" s="9">
        <f>+[4]ตารางสำรวจอายุลูกหนี้ฯ!K59</f>
        <v>0</v>
      </c>
      <c r="H16" s="9">
        <f>+[4]ตารางสำรวจอายุลูกหนี้ฯ!M59</f>
        <v>0</v>
      </c>
      <c r="I16" s="9">
        <f>+[4]ตารางสำรวจอายุลูกหนี้ฯ!O59</f>
        <v>0</v>
      </c>
      <c r="J16" s="9">
        <f>[4]ตารางสำรวจอายุลูกหนี้ฯ!L59</f>
        <v>0</v>
      </c>
    </row>
    <row r="17" spans="1:10" x14ac:dyDescent="0.3">
      <c r="A17" s="18">
        <v>9</v>
      </c>
      <c r="B17" s="19" t="s">
        <v>30</v>
      </c>
      <c r="C17" s="9">
        <f t="shared" si="0"/>
        <v>486769.99</v>
      </c>
      <c r="D17" s="9">
        <f>+[4]ตารางสำรวจอายุลูกหนี้ฯ!E64</f>
        <v>447310.99</v>
      </c>
      <c r="E17" s="9">
        <f>+[4]ตารางสำรวจอายุลูกหนี้ฯ!G64</f>
        <v>17610</v>
      </c>
      <c r="F17" s="9">
        <f>+[4]ตารางสำรวจอายุลูกหนี้ฯ!I64</f>
        <v>10645</v>
      </c>
      <c r="G17" s="9">
        <f>+[4]ตารางสำรวจอายุลูกหนี้ฯ!K64</f>
        <v>11204</v>
      </c>
      <c r="H17" s="9">
        <f>+[4]ตารางสำรวจอายุลูกหนี้ฯ!M64</f>
        <v>0</v>
      </c>
      <c r="I17" s="9">
        <f>+[4]ตารางสำรวจอายุลูกหนี้ฯ!O64</f>
        <v>0</v>
      </c>
      <c r="J17" s="9">
        <f>[4]ตารางสำรวจอายุลูกหนี้ฯ!L64</f>
        <v>0</v>
      </c>
    </row>
    <row r="18" spans="1:10" x14ac:dyDescent="0.3">
      <c r="A18" s="20">
        <v>10</v>
      </c>
      <c r="B18" s="21" t="s">
        <v>31</v>
      </c>
      <c r="C18" s="22">
        <f t="shared" si="0"/>
        <v>0</v>
      </c>
      <c r="D18" s="22">
        <f>[4]ตารางสำรวจอายุลูกหนี้ฯ!E65</f>
        <v>0</v>
      </c>
      <c r="E18" s="22">
        <f>[4]ตารางสำรวจอายุลูกหนี้ฯ!G65</f>
        <v>0</v>
      </c>
      <c r="F18" s="22">
        <f>[4]ตารางสำรวจอายุลูกหนี้ฯ!H65</f>
        <v>0</v>
      </c>
      <c r="G18" s="22">
        <f>[4]ตารางสำรวจอายุลูกหนี้ฯ!I65</f>
        <v>0</v>
      </c>
      <c r="H18" s="22">
        <f>[4]ตารางสำรวจอายุลูกหนี้ฯ!J65</f>
        <v>0</v>
      </c>
      <c r="I18" s="22">
        <f>[4]ตารางสำรวจอายุลูกหนี้ฯ!K65</f>
        <v>0</v>
      </c>
      <c r="J18" s="22">
        <f>[4]ตารางสำรวจอายุลูกหนี้ฯ!L65</f>
        <v>0</v>
      </c>
    </row>
    <row r="19" spans="1:10" x14ac:dyDescent="0.3">
      <c r="A19" s="20">
        <v>11</v>
      </c>
      <c r="B19" s="21" t="s">
        <v>32</v>
      </c>
      <c r="C19" s="22">
        <f t="shared" si="0"/>
        <v>0</v>
      </c>
      <c r="D19" s="22">
        <f>[4]ตารางสำรวจอายุลูกหนี้ฯ!E66</f>
        <v>0</v>
      </c>
      <c r="E19" s="22">
        <f>[4]ตารางสำรวจอายุลูกหนี้ฯ!G66</f>
        <v>0</v>
      </c>
      <c r="F19" s="22">
        <f>[4]ตารางสำรวจอายุลูกหนี้ฯ!H66</f>
        <v>0</v>
      </c>
      <c r="G19" s="22">
        <f>[4]ตารางสำรวจอายุลูกหนี้ฯ!I66</f>
        <v>0</v>
      </c>
      <c r="H19" s="22">
        <f>[4]ตารางสำรวจอายุลูกหนี้ฯ!J66</f>
        <v>0</v>
      </c>
      <c r="I19" s="22">
        <f>[4]ตารางสำรวจอายุลูกหนี้ฯ!K66</f>
        <v>0</v>
      </c>
      <c r="J19" s="22">
        <f>[4]ตารางสำรวจอายุลูกหนี้ฯ!L66</f>
        <v>0</v>
      </c>
    </row>
    <row r="20" spans="1:10" x14ac:dyDescent="0.3">
      <c r="A20" s="20">
        <v>12</v>
      </c>
      <c r="B20" s="21" t="s">
        <v>33</v>
      </c>
      <c r="C20" s="22">
        <f t="shared" si="0"/>
        <v>0</v>
      </c>
      <c r="D20" s="22">
        <f>[4]ตารางสำรวจอายุลูกหนี้ฯ!E67</f>
        <v>0</v>
      </c>
      <c r="E20" s="22">
        <f>[4]ตารางสำรวจอายุลูกหนี้ฯ!G67</f>
        <v>0</v>
      </c>
      <c r="F20" s="22">
        <f>[4]ตารางสำรวจอายุลูกหนี้ฯ!H67</f>
        <v>0</v>
      </c>
      <c r="G20" s="22">
        <f>[4]ตารางสำรวจอายุลูกหนี้ฯ!I67</f>
        <v>0</v>
      </c>
      <c r="H20" s="22">
        <f>[4]ตารางสำรวจอายุลูกหนี้ฯ!J67</f>
        <v>0</v>
      </c>
      <c r="I20" s="22">
        <f>[4]ตารางสำรวจอายุลูกหนี้ฯ!K67</f>
        <v>0</v>
      </c>
      <c r="J20" s="22">
        <f>[4]ตารางสำรวจอายุลูกหนี้ฯ!L67</f>
        <v>0</v>
      </c>
    </row>
    <row r="21" spans="1:10" ht="24.75" thickBot="1" x14ac:dyDescent="0.6">
      <c r="A21" s="23">
        <v>13</v>
      </c>
      <c r="B21" s="24" t="s">
        <v>34</v>
      </c>
      <c r="C21" s="16">
        <f t="shared" si="0"/>
        <v>11744342.840000002</v>
      </c>
      <c r="D21" s="25">
        <f>+[4]ตารางสำรวจอายุลูกหนี้ฯ!E68</f>
        <v>9271639.9199999999</v>
      </c>
      <c r="E21" s="25">
        <f>+[4]ตารางสำรวจอายุลูกหนี้ฯ!G68</f>
        <v>965869.29</v>
      </c>
      <c r="F21" s="25">
        <f>+[4]ตารางสำรวจอายุลูกหนี้ฯ!I68</f>
        <v>958226</v>
      </c>
      <c r="G21" s="25">
        <f>+[4]ตารางสำรวจอายุลูกหนี้ฯ!K68</f>
        <v>548607.63</v>
      </c>
      <c r="H21" s="25">
        <f>+[4]ตารางสำรวจอายุลูกหนี้ฯ!M68</f>
        <v>0</v>
      </c>
      <c r="I21" s="25">
        <f>+[4]ตารางสำรวจอายุลูกหนี้ฯ!O68</f>
        <v>0</v>
      </c>
      <c r="J21" s="16">
        <f>[4]ตารางสำรวจอายุลูกหนี้ฯ!L68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94FB-E4A2-42AF-B449-5E8E9BA57F56}">
  <dimension ref="A1:J25"/>
  <sheetViews>
    <sheetView topLeftCell="A11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4.5703125" style="2" customWidth="1"/>
    <col min="5" max="5" width="16.140625" style="2" customWidth="1"/>
    <col min="6" max="6" width="10.42578125" style="2" customWidth="1"/>
    <col min="7" max="7" width="14.5703125" style="2" customWidth="1"/>
    <col min="8" max="8" width="10.42578125" style="2" customWidth="1"/>
    <col min="9" max="9" width="15.85546875" style="2" customWidth="1"/>
    <col min="10" max="10" width="10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39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54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5400</v>
      </c>
      <c r="D9" s="9">
        <f>[5]ตารางสำรวจอายุลูกหนี้ฯ!E11</f>
        <v>5400</v>
      </c>
      <c r="E9" s="9">
        <f>[5]ตารางสำรวจอายุลูกหนี้ฯ!G11</f>
        <v>0</v>
      </c>
      <c r="F9" s="9">
        <f>[5]ตารางสำรวจอายุลูกหนี้ฯ!H11</f>
        <v>0</v>
      </c>
      <c r="G9" s="9">
        <f>[5]ตารางสำรวจอายุลูกหนี้ฯ!I11</f>
        <v>0</v>
      </c>
      <c r="H9" s="9">
        <f>[5]ตารางสำรวจอายุลูกหนี้ฯ!J11</f>
        <v>0</v>
      </c>
      <c r="I9" s="9">
        <f>[5]ตารางสำรวจอายุลูกหนี้ฯ!K11</f>
        <v>0</v>
      </c>
      <c r="J9" s="9">
        <f>[5]ตารางสำรวจอายุลูกหนี้ฯ!L11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4635732.5</v>
      </c>
      <c r="D10" s="9">
        <f>[5]ตารางสำรวจอายุลูกหนี้ฯ!E23</f>
        <v>3562469.5500000003</v>
      </c>
      <c r="E10" s="9">
        <f>[5]ตารางสำรวจอายุลูกหนี้ฯ!G23</f>
        <v>870111.2</v>
      </c>
      <c r="F10" s="9">
        <f>[5]ตารางสำรวจอายุลูกหนี้ฯ!H23</f>
        <v>0</v>
      </c>
      <c r="G10" s="9">
        <f>[5]ตารางสำรวจอายุลูกหนี้ฯ!I23</f>
        <v>203151.75</v>
      </c>
      <c r="H10" s="9">
        <f>[5]ตารางสำรวจอายุลูกหนี้ฯ!J23</f>
        <v>0</v>
      </c>
      <c r="I10" s="9">
        <f>[5]ตารางสำรวจอายุลูกหนี้ฯ!K23</f>
        <v>0</v>
      </c>
      <c r="J10" s="9">
        <f>[5]ตารางสำรวจอายุลูกหนี้ฯ!L23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816603.96</v>
      </c>
      <c r="D11" s="9">
        <f>[5]ตารางสำรวจอายุลูกหนี้ฯ!E34</f>
        <v>625729.25</v>
      </c>
      <c r="E11" s="9">
        <f>[5]ตารางสำรวจอายุลูกหนี้ฯ!G34</f>
        <v>6870.5</v>
      </c>
      <c r="F11" s="9">
        <f>[5]ตารางสำรวจอายุลูกหนี้ฯ!H34</f>
        <v>0</v>
      </c>
      <c r="G11" s="9">
        <f>[5]ตารางสำรวจอายุลูกหนี้ฯ!I34</f>
        <v>149216.71000000002</v>
      </c>
      <c r="H11" s="9">
        <f>[5]ตารางสำรวจอายุลูกหนี้ฯ!J34</f>
        <v>0</v>
      </c>
      <c r="I11" s="9">
        <f>[5]ตารางสำรวจอายุลูกหนี้ฯ!K34</f>
        <v>34787.5</v>
      </c>
      <c r="J11" s="9">
        <f>[5]ตารางสำรวจอายุลูกหนี้ฯ!L34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90631.01</v>
      </c>
      <c r="D12" s="9">
        <f>[5]ตารางสำรวจอายุลูกหนี้ฯ!E39</f>
        <v>90631.01</v>
      </c>
      <c r="E12" s="9">
        <f>[5]ตารางสำรวจอายุลูกหนี้ฯ!G39</f>
        <v>0</v>
      </c>
      <c r="F12" s="9">
        <f>[5]ตารางสำรวจอายุลูกหนี้ฯ!H39</f>
        <v>0</v>
      </c>
      <c r="G12" s="9">
        <f>[5]ตารางสำรวจอายุลูกหนี้ฯ!I39</f>
        <v>0</v>
      </c>
      <c r="H12" s="9">
        <f>[5]ตารางสำรวจอายุลูกหนี้ฯ!J39</f>
        <v>0</v>
      </c>
      <c r="I12" s="9">
        <f>[5]ตารางสำรวจอายุลูกหนี้ฯ!K39</f>
        <v>0</v>
      </c>
      <c r="J12" s="9">
        <f>[5]ตารางสำรวจอายุลูกหนี้ฯ!L39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45148.25</v>
      </c>
      <c r="D13" s="9">
        <f>[5]ตารางสำรวจอายุลูกหนี้ฯ!E50</f>
        <v>45148.25</v>
      </c>
      <c r="E13" s="9">
        <f>[5]ตารางสำรวจอายุลูกหนี้ฯ!G50</f>
        <v>0</v>
      </c>
      <c r="F13" s="9">
        <f>[5]ตารางสำรวจอายุลูกหนี้ฯ!H50</f>
        <v>0</v>
      </c>
      <c r="G13" s="9">
        <f>[5]ตารางสำรวจอายุลูกหนี้ฯ!I50</f>
        <v>0</v>
      </c>
      <c r="H13" s="9">
        <f>[5]ตารางสำรวจอายุลูกหนี้ฯ!J50</f>
        <v>0</v>
      </c>
      <c r="I13" s="9">
        <f>[5]ตารางสำรวจอายุลูกหนี้ฯ!K50</f>
        <v>0</v>
      </c>
      <c r="J13" s="9">
        <f>[5]ตารางสำรวจอายุลูกหนี้ฯ!L50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3710229.75</v>
      </c>
      <c r="D14" s="9">
        <f>[5]ตารางสำรวจอายุลูกหนี้ฯ!E53</f>
        <v>942090.5</v>
      </c>
      <c r="E14" s="9">
        <f>[5]ตารางสำรวจอายุลูกหนี้ฯ!G53</f>
        <v>521492.75</v>
      </c>
      <c r="F14" s="9">
        <f>[5]ตารางสำรวจอายุลูกหนี้ฯ!H53</f>
        <v>0</v>
      </c>
      <c r="G14" s="9">
        <f>[5]ตารางสำรวจอายุลูกหนี้ฯ!I53</f>
        <v>1011132</v>
      </c>
      <c r="H14" s="9">
        <f>[5]ตารางสำรวจอายุลูกหนี้ฯ!J53</f>
        <v>0</v>
      </c>
      <c r="I14" s="9">
        <f>[5]ตารางสำรวจอายุลูกหนี้ฯ!K53</f>
        <v>1235514.5</v>
      </c>
      <c r="J14" s="9">
        <f>[5]ตารางสำรวจอายุลูกหนี้ฯ!L53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0</v>
      </c>
      <c r="D15" s="9">
        <f>[5]ตารางสำรวจอายุลูกหนี้ฯ!E56</f>
        <v>0</v>
      </c>
      <c r="E15" s="9">
        <f>[5]ตารางสำรวจอายุลูกหนี้ฯ!G56</f>
        <v>0</v>
      </c>
      <c r="F15" s="9">
        <f>[5]ตารางสำรวจอายุลูกหนี้ฯ!H56</f>
        <v>0</v>
      </c>
      <c r="G15" s="9">
        <f>[5]ตารางสำรวจอายุลูกหนี้ฯ!I56</f>
        <v>0</v>
      </c>
      <c r="H15" s="9">
        <f>[5]ตารางสำรวจอายุลูกหนี้ฯ!J56</f>
        <v>0</v>
      </c>
      <c r="I15" s="9">
        <f>[5]ตารางสำรวจอายุลูกหนี้ฯ!K56</f>
        <v>0</v>
      </c>
      <c r="J15" s="9">
        <f>[5]ตารางสำรวจอายุลูกหนี้ฯ!L56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930</v>
      </c>
      <c r="D16" s="9">
        <f>[5]ตารางสำรวจอายุลูกหนี้ฯ!E59</f>
        <v>930</v>
      </c>
      <c r="E16" s="9">
        <f>[5]ตารางสำรวจอายุลูกหนี้ฯ!G59</f>
        <v>0</v>
      </c>
      <c r="F16" s="9">
        <f>[5]ตารางสำรวจอายุลูกหนี้ฯ!H59</f>
        <v>0</v>
      </c>
      <c r="G16" s="9">
        <f>[5]ตารางสำรวจอายุลูกหนี้ฯ!I59</f>
        <v>0</v>
      </c>
      <c r="H16" s="9">
        <f>[5]ตารางสำรวจอายุลูกหนี้ฯ!J59</f>
        <v>0</v>
      </c>
      <c r="I16" s="9">
        <f>[5]ตารางสำรวจอายุลูกหนี้ฯ!K59</f>
        <v>0</v>
      </c>
      <c r="J16" s="9">
        <f>[5]ตารางสำรวจอายุลูกหนี้ฯ!L59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37890.69</v>
      </c>
      <c r="D17" s="9">
        <f>[5]ตารางสำรวจอายุลูกหนี้ฯ!E64</f>
        <v>37890.69</v>
      </c>
      <c r="E17" s="9">
        <f>[5]ตารางสำรวจอายุลูกหนี้ฯ!G64</f>
        <v>0</v>
      </c>
      <c r="F17" s="9">
        <f>[5]ตารางสำรวจอายุลูกหนี้ฯ!H64</f>
        <v>0</v>
      </c>
      <c r="G17" s="9">
        <f>[5]ตารางสำรวจอายุลูกหนี้ฯ!I64</f>
        <v>0</v>
      </c>
      <c r="H17" s="9">
        <f>[5]ตารางสำรวจอายุลูกหนี้ฯ!J64</f>
        <v>0</v>
      </c>
      <c r="I17" s="9">
        <f>[5]ตารางสำรวจอายุลูกหนี้ฯ!K64</f>
        <v>0</v>
      </c>
      <c r="J17" s="9">
        <f>[5]ตารางสำรวจอายุลูกหนี้ฯ!L64</f>
        <v>0</v>
      </c>
    </row>
    <row r="18" spans="1:10" x14ac:dyDescent="0.3">
      <c r="A18" s="27">
        <v>10</v>
      </c>
      <c r="B18" s="28" t="s">
        <v>31</v>
      </c>
      <c r="C18" s="22">
        <f t="shared" si="0"/>
        <v>0</v>
      </c>
      <c r="D18" s="22">
        <f>[5]ตารางสำรวจอายุลูกหนี้ฯ!E65</f>
        <v>0</v>
      </c>
      <c r="E18" s="22">
        <f>[5]ตารางสำรวจอายุลูกหนี้ฯ!G65</f>
        <v>0</v>
      </c>
      <c r="F18" s="22">
        <f>[5]ตารางสำรวจอายุลูกหนี้ฯ!H65</f>
        <v>0</v>
      </c>
      <c r="G18" s="22">
        <f>[5]ตารางสำรวจอายุลูกหนี้ฯ!I65</f>
        <v>0</v>
      </c>
      <c r="H18" s="22">
        <f>[5]ตารางสำรวจอายุลูกหนี้ฯ!J65</f>
        <v>0</v>
      </c>
      <c r="I18" s="22">
        <f>[5]ตารางสำรวจอายุลูกหนี้ฯ!K65</f>
        <v>0</v>
      </c>
      <c r="J18" s="22">
        <f>[5]ตารางสำรวจอายุลูกหนี้ฯ!L65</f>
        <v>0</v>
      </c>
    </row>
    <row r="19" spans="1:10" x14ac:dyDescent="0.3">
      <c r="A19" s="27">
        <v>11</v>
      </c>
      <c r="B19" s="28" t="s">
        <v>32</v>
      </c>
      <c r="C19" s="22">
        <f t="shared" si="0"/>
        <v>0</v>
      </c>
      <c r="D19" s="22">
        <f>[5]ตารางสำรวจอายุลูกหนี้ฯ!E66</f>
        <v>0</v>
      </c>
      <c r="E19" s="22">
        <f>[5]ตารางสำรวจอายุลูกหนี้ฯ!G66</f>
        <v>0</v>
      </c>
      <c r="F19" s="22">
        <f>[5]ตารางสำรวจอายุลูกหนี้ฯ!H66</f>
        <v>0</v>
      </c>
      <c r="G19" s="22">
        <f>[5]ตารางสำรวจอายุลูกหนี้ฯ!I66</f>
        <v>0</v>
      </c>
      <c r="H19" s="22">
        <f>[5]ตารางสำรวจอายุลูกหนี้ฯ!J66</f>
        <v>0</v>
      </c>
      <c r="I19" s="22">
        <f>[5]ตารางสำรวจอายุลูกหนี้ฯ!K66</f>
        <v>0</v>
      </c>
      <c r="J19" s="22">
        <f>[5]ตารางสำรวจอายุลูกหนี้ฯ!L66</f>
        <v>0</v>
      </c>
    </row>
    <row r="20" spans="1:10" x14ac:dyDescent="0.3">
      <c r="A20" s="27">
        <v>12</v>
      </c>
      <c r="B20" s="28" t="s">
        <v>33</v>
      </c>
      <c r="C20" s="22">
        <f t="shared" si="0"/>
        <v>0</v>
      </c>
      <c r="D20" s="22">
        <f>[5]ตารางสำรวจอายุลูกหนี้ฯ!E67</f>
        <v>0</v>
      </c>
      <c r="E20" s="22">
        <f>[5]ตารางสำรวจอายุลูกหนี้ฯ!G67</f>
        <v>0</v>
      </c>
      <c r="F20" s="22">
        <f>[5]ตารางสำรวจอายุลูกหนี้ฯ!H67</f>
        <v>0</v>
      </c>
      <c r="G20" s="22">
        <f>[5]ตารางสำรวจอายุลูกหนี้ฯ!I67</f>
        <v>0</v>
      </c>
      <c r="H20" s="22">
        <f>[5]ตารางสำรวจอายุลูกหนี้ฯ!J67</f>
        <v>0</v>
      </c>
      <c r="I20" s="22">
        <f>[5]ตารางสำรวจอายุลูกหนี้ฯ!K67</f>
        <v>0</v>
      </c>
      <c r="J20" s="22">
        <f>[5]ตารางสำรวจอายุลูกหนี้ฯ!L67</f>
        <v>0</v>
      </c>
    </row>
    <row r="21" spans="1:10" ht="21" thickBot="1" x14ac:dyDescent="0.35">
      <c r="A21" s="14">
        <v>13</v>
      </c>
      <c r="B21" s="15" t="s">
        <v>34</v>
      </c>
      <c r="C21" s="16">
        <f t="shared" si="0"/>
        <v>9342566.1600000001</v>
      </c>
      <c r="D21" s="16">
        <f>[5]ตารางสำรวจอายุลูกหนี้ฯ!E68</f>
        <v>5310289.2500000009</v>
      </c>
      <c r="E21" s="16">
        <f>[5]ตารางสำรวจอายุลูกหนี้ฯ!G68</f>
        <v>1398474.45</v>
      </c>
      <c r="F21" s="16">
        <f>[5]ตารางสำรวจอายุลูกหนี้ฯ!H68</f>
        <v>0</v>
      </c>
      <c r="G21" s="16">
        <f>[5]ตารางสำรวจอายุลูกหนี้ฯ!I68</f>
        <v>1363500.46</v>
      </c>
      <c r="H21" s="16">
        <f>[5]ตารางสำรวจอายุลูกหนี้ฯ!J68</f>
        <v>0</v>
      </c>
      <c r="I21" s="16">
        <f>[5]ตารางสำรวจอายุลูกหนี้ฯ!K68</f>
        <v>1270302</v>
      </c>
      <c r="J21" s="16">
        <f>[5]ตารางสำรวจอายุลูกหนี้ฯ!L68</f>
        <v>0</v>
      </c>
    </row>
    <row r="22" spans="1:10" ht="21" thickTop="1" x14ac:dyDescent="0.3"/>
    <row r="24" spans="1:10" x14ac:dyDescent="0.3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3E8D-4C18-4A7B-9D00-95108229F189}">
  <dimension ref="A1:J25"/>
  <sheetViews>
    <sheetView topLeftCell="A7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2.7109375" style="2" customWidth="1"/>
    <col min="5" max="5" width="12.5703125" style="2" customWidth="1"/>
    <col min="6" max="10" width="10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54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0</v>
      </c>
      <c r="D9" s="9">
        <f>[6]ตารางสำรวจอายุลูกหนี้ฯ!E11</f>
        <v>0</v>
      </c>
      <c r="E9" s="9">
        <f>[6]ตารางสำรวจอายุลูกหนี้ฯ!G11</f>
        <v>0</v>
      </c>
      <c r="F9" s="9">
        <f>[6]ตารางสำรวจอายุลูกหนี้ฯ!H11</f>
        <v>0</v>
      </c>
      <c r="G9" s="9">
        <f>[6]ตารางสำรวจอายุลูกหนี้ฯ!I11</f>
        <v>0</v>
      </c>
      <c r="H9" s="9">
        <f>[6]ตารางสำรวจอายุลูกหนี้ฯ!J11</f>
        <v>0</v>
      </c>
      <c r="I9" s="9">
        <f>[6]ตารางสำรวจอายุลูกหนี้ฯ!K11</f>
        <v>0</v>
      </c>
      <c r="J9" s="9">
        <f>[6]ตารางสำรวจอายุลูกหนี้ฯ!L11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6268</v>
      </c>
      <c r="D10" s="9">
        <f>[6]ตารางสำรวจอายุลูกหนี้ฯ!E23</f>
        <v>6268</v>
      </c>
      <c r="E10" s="9">
        <f>[6]ตารางสำรวจอายุลูกหนี้ฯ!G23</f>
        <v>0</v>
      </c>
      <c r="F10" s="9">
        <f>[6]ตารางสำรวจอายุลูกหนี้ฯ!H23</f>
        <v>0</v>
      </c>
      <c r="G10" s="9">
        <f>[6]ตารางสำรวจอายุลูกหนี้ฯ!I23</f>
        <v>0</v>
      </c>
      <c r="H10" s="9">
        <f>[6]ตารางสำรวจอายุลูกหนี้ฯ!J23</f>
        <v>0</v>
      </c>
      <c r="I10" s="9">
        <f>[6]ตารางสำรวจอายุลูกหนี้ฯ!K23</f>
        <v>0</v>
      </c>
      <c r="J10" s="9">
        <f>[6]ตารางสำรวจอายุลูกหนี้ฯ!L23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284720.15000000002</v>
      </c>
      <c r="D11" s="9">
        <f>[6]ตารางสำรวจอายุลูกหนี้ฯ!E34</f>
        <v>252592.15</v>
      </c>
      <c r="E11" s="9">
        <f>[6]ตารางสำรวจอายุลูกหนี้ฯ!G34</f>
        <v>32128</v>
      </c>
      <c r="F11" s="9">
        <f>[6]ตารางสำรวจอายุลูกหนี้ฯ!H34</f>
        <v>0</v>
      </c>
      <c r="G11" s="9">
        <f>[6]ตารางสำรวจอายุลูกหนี้ฯ!I34</f>
        <v>0</v>
      </c>
      <c r="H11" s="9">
        <f>[6]ตารางสำรวจอายุลูกหนี้ฯ!J34</f>
        <v>0</v>
      </c>
      <c r="I11" s="9">
        <f>[6]ตารางสำรวจอายุลูกหนี้ฯ!K34</f>
        <v>0</v>
      </c>
      <c r="J11" s="9">
        <f>[6]ตารางสำรวจอายุลูกหนี้ฯ!L34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[6]ตารางสำรวจอายุลูกหนี้ฯ!E39</f>
        <v>0</v>
      </c>
      <c r="E12" s="9">
        <f>[6]ตารางสำรวจอายุลูกหนี้ฯ!G39</f>
        <v>0</v>
      </c>
      <c r="F12" s="9">
        <f>[6]ตารางสำรวจอายุลูกหนี้ฯ!H39</f>
        <v>0</v>
      </c>
      <c r="G12" s="9">
        <f>[6]ตารางสำรวจอายุลูกหนี้ฯ!I39</f>
        <v>0</v>
      </c>
      <c r="H12" s="9">
        <f>[6]ตารางสำรวจอายุลูกหนี้ฯ!J39</f>
        <v>0</v>
      </c>
      <c r="I12" s="9">
        <f>[6]ตารางสำรวจอายุลูกหนี้ฯ!K39</f>
        <v>0</v>
      </c>
      <c r="J12" s="9">
        <f>[6]ตารางสำรวจอายุลูกหนี้ฯ!L39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55549.75</v>
      </c>
      <c r="D13" s="9">
        <f>[6]ตารางสำรวจอายุลูกหนี้ฯ!E50</f>
        <v>55549.75</v>
      </c>
      <c r="E13" s="9">
        <f>[6]ตารางสำรวจอายุลูกหนี้ฯ!G50</f>
        <v>0</v>
      </c>
      <c r="F13" s="9">
        <f>[6]ตารางสำรวจอายุลูกหนี้ฯ!H50</f>
        <v>0</v>
      </c>
      <c r="G13" s="9">
        <f>[6]ตารางสำรวจอายุลูกหนี้ฯ!I50</f>
        <v>0</v>
      </c>
      <c r="H13" s="9">
        <f>[6]ตารางสำรวจอายุลูกหนี้ฯ!J50</f>
        <v>0</v>
      </c>
      <c r="I13" s="9">
        <f>[6]ตารางสำรวจอายุลูกหนี้ฯ!K50</f>
        <v>0</v>
      </c>
      <c r="J13" s="9">
        <f>[6]ตารางสำรวจอายุลูกหนี้ฯ!L50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250442.5</v>
      </c>
      <c r="D14" s="9">
        <f>[6]ตารางสำรวจอายุลูกหนี้ฯ!E53</f>
        <v>250442.5</v>
      </c>
      <c r="E14" s="9">
        <f>[6]ตารางสำรวจอายุลูกหนี้ฯ!G53</f>
        <v>0</v>
      </c>
      <c r="F14" s="9">
        <f>[6]ตารางสำรวจอายุลูกหนี้ฯ!H53</f>
        <v>0</v>
      </c>
      <c r="G14" s="9">
        <f>[6]ตารางสำรวจอายุลูกหนี้ฯ!I53</f>
        <v>0</v>
      </c>
      <c r="H14" s="9">
        <f>[6]ตารางสำรวจอายุลูกหนี้ฯ!J53</f>
        <v>0</v>
      </c>
      <c r="I14" s="9">
        <f>[6]ตารางสำรวจอายุลูกหนี้ฯ!K53</f>
        <v>0</v>
      </c>
      <c r="J14" s="9">
        <f>[6]ตารางสำรวจอายุลูกหนี้ฯ!L53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146946.5</v>
      </c>
      <c r="D15" s="9">
        <f>[6]ตารางสำรวจอายุลูกหนี้ฯ!E56</f>
        <v>146946.5</v>
      </c>
      <c r="E15" s="9">
        <f>[6]ตารางสำรวจอายุลูกหนี้ฯ!G56</f>
        <v>0</v>
      </c>
      <c r="F15" s="9">
        <f>[6]ตารางสำรวจอายุลูกหนี้ฯ!H56</f>
        <v>0</v>
      </c>
      <c r="G15" s="9">
        <f>[6]ตารางสำรวจอายุลูกหนี้ฯ!I56</f>
        <v>0</v>
      </c>
      <c r="H15" s="9">
        <f>[6]ตารางสำรวจอายุลูกหนี้ฯ!J56</f>
        <v>0</v>
      </c>
      <c r="I15" s="9">
        <f>[6]ตารางสำรวจอายุลูกหนี้ฯ!K56</f>
        <v>0</v>
      </c>
      <c r="J15" s="9">
        <f>[6]ตารางสำรวจอายุลูกหนี้ฯ!L56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5188</v>
      </c>
      <c r="D16" s="9">
        <f>[6]ตารางสำรวจอายุลูกหนี้ฯ!E59</f>
        <v>5188</v>
      </c>
      <c r="E16" s="9">
        <f>[6]ตารางสำรวจอายุลูกหนี้ฯ!G59</f>
        <v>0</v>
      </c>
      <c r="F16" s="9">
        <f>[6]ตารางสำรวจอายุลูกหนี้ฯ!H59</f>
        <v>0</v>
      </c>
      <c r="G16" s="9">
        <f>[6]ตารางสำรวจอายุลูกหนี้ฯ!I59</f>
        <v>0</v>
      </c>
      <c r="H16" s="9">
        <f>[6]ตารางสำรวจอายุลูกหนี้ฯ!J59</f>
        <v>0</v>
      </c>
      <c r="I16" s="9">
        <f>[6]ตารางสำรวจอายุลูกหนี้ฯ!K59</f>
        <v>0</v>
      </c>
      <c r="J16" s="9">
        <f>[6]ตารางสำรวจอายุลูกหนี้ฯ!L59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550</v>
      </c>
      <c r="D17" s="9">
        <f>[6]ตารางสำรวจอายุลูกหนี้ฯ!E64</f>
        <v>550</v>
      </c>
      <c r="E17" s="9">
        <f>[6]ตารางสำรวจอายุลูกหนี้ฯ!G64</f>
        <v>0</v>
      </c>
      <c r="F17" s="9">
        <f>[6]ตารางสำรวจอายุลูกหนี้ฯ!H64</f>
        <v>0</v>
      </c>
      <c r="G17" s="9">
        <f>[6]ตารางสำรวจอายุลูกหนี้ฯ!I64</f>
        <v>0</v>
      </c>
      <c r="H17" s="9">
        <f>[6]ตารางสำรวจอายุลูกหนี้ฯ!J64</f>
        <v>0</v>
      </c>
      <c r="I17" s="9">
        <f>[6]ตารางสำรวจอายุลูกหนี้ฯ!K64</f>
        <v>0</v>
      </c>
      <c r="J17" s="9">
        <f>[6]ตารางสำรวจอายุลูกหนี้ฯ!L64</f>
        <v>0</v>
      </c>
    </row>
    <row r="18" spans="1:10" x14ac:dyDescent="0.3">
      <c r="A18" s="27">
        <v>10</v>
      </c>
      <c r="B18" s="28" t="s">
        <v>31</v>
      </c>
      <c r="C18" s="22">
        <f t="shared" si="0"/>
        <v>0</v>
      </c>
      <c r="D18" s="22">
        <f>[6]ตารางสำรวจอายุลูกหนี้ฯ!E65</f>
        <v>0</v>
      </c>
      <c r="E18" s="22">
        <f>[6]ตารางสำรวจอายุลูกหนี้ฯ!G65</f>
        <v>0</v>
      </c>
      <c r="F18" s="22">
        <f>[6]ตารางสำรวจอายุลูกหนี้ฯ!H65</f>
        <v>0</v>
      </c>
      <c r="G18" s="22">
        <f>[6]ตารางสำรวจอายุลูกหนี้ฯ!I65</f>
        <v>0</v>
      </c>
      <c r="H18" s="22">
        <f>[6]ตารางสำรวจอายุลูกหนี้ฯ!J65</f>
        <v>0</v>
      </c>
      <c r="I18" s="22">
        <f>[6]ตารางสำรวจอายุลูกหนี้ฯ!K65</f>
        <v>0</v>
      </c>
      <c r="J18" s="22">
        <f>[6]ตารางสำรวจอายุลูกหนี้ฯ!L65</f>
        <v>0</v>
      </c>
    </row>
    <row r="19" spans="1:10" x14ac:dyDescent="0.3">
      <c r="A19" s="27">
        <v>11</v>
      </c>
      <c r="B19" s="28" t="s">
        <v>32</v>
      </c>
      <c r="C19" s="22">
        <f t="shared" si="0"/>
        <v>57578.5</v>
      </c>
      <c r="D19" s="22">
        <f>[6]ตารางสำรวจอายุลูกหนี้ฯ!E66</f>
        <v>43767.5</v>
      </c>
      <c r="E19" s="22">
        <f>[6]ตารางสำรวจอายุลูกหนี้ฯ!G66</f>
        <v>13811</v>
      </c>
      <c r="F19" s="22">
        <f>[6]ตารางสำรวจอายุลูกหนี้ฯ!H66</f>
        <v>0</v>
      </c>
      <c r="G19" s="22">
        <f>[6]ตารางสำรวจอายุลูกหนี้ฯ!I66</f>
        <v>0</v>
      </c>
      <c r="H19" s="22">
        <f>[6]ตารางสำรวจอายุลูกหนี้ฯ!J66</f>
        <v>0</v>
      </c>
      <c r="I19" s="22">
        <f>[6]ตารางสำรวจอายุลูกหนี้ฯ!K66</f>
        <v>0</v>
      </c>
      <c r="J19" s="22">
        <f>[6]ตารางสำรวจอายุลูกหนี้ฯ!L66</f>
        <v>0</v>
      </c>
    </row>
    <row r="20" spans="1:10" x14ac:dyDescent="0.3">
      <c r="A20" s="27">
        <v>12</v>
      </c>
      <c r="B20" s="28" t="s">
        <v>33</v>
      </c>
      <c r="C20" s="22">
        <f t="shared" si="0"/>
        <v>0</v>
      </c>
      <c r="D20" s="22">
        <f>[6]ตารางสำรวจอายุลูกหนี้ฯ!E67</f>
        <v>0</v>
      </c>
      <c r="E20" s="22">
        <f>[6]ตารางสำรวจอายุลูกหนี้ฯ!G67</f>
        <v>0</v>
      </c>
      <c r="F20" s="22">
        <f>[6]ตารางสำรวจอายุลูกหนี้ฯ!H67</f>
        <v>0</v>
      </c>
      <c r="G20" s="22">
        <f>[6]ตารางสำรวจอายุลูกหนี้ฯ!I67</f>
        <v>0</v>
      </c>
      <c r="H20" s="22">
        <f>[6]ตารางสำรวจอายุลูกหนี้ฯ!J67</f>
        <v>0</v>
      </c>
      <c r="I20" s="22">
        <f>[6]ตารางสำรวจอายุลูกหนี้ฯ!K67</f>
        <v>0</v>
      </c>
      <c r="J20" s="22">
        <f>[6]ตารางสำรวจอายุลูกหนี้ฯ!L67</f>
        <v>0</v>
      </c>
    </row>
    <row r="21" spans="1:10" ht="21" thickBot="1" x14ac:dyDescent="0.35">
      <c r="A21" s="14">
        <v>13</v>
      </c>
      <c r="B21" s="15" t="s">
        <v>34</v>
      </c>
      <c r="C21" s="16">
        <f t="shared" si="0"/>
        <v>807243.4</v>
      </c>
      <c r="D21" s="16">
        <f>[6]ตารางสำรวจอายุลูกหนี้ฯ!E68</f>
        <v>761304.4</v>
      </c>
      <c r="E21" s="16">
        <f>[6]ตารางสำรวจอายุลูกหนี้ฯ!G68</f>
        <v>45939</v>
      </c>
      <c r="F21" s="16">
        <f>[6]ตารางสำรวจอายุลูกหนี้ฯ!H68</f>
        <v>0</v>
      </c>
      <c r="G21" s="16">
        <f>[6]ตารางสำรวจอายุลูกหนี้ฯ!I68</f>
        <v>0</v>
      </c>
      <c r="H21" s="16">
        <f>[6]ตารางสำรวจอายุลูกหนี้ฯ!J68</f>
        <v>0</v>
      </c>
      <c r="I21" s="16">
        <f>[6]ตารางสำรวจอายุลูกหนี้ฯ!K68</f>
        <v>0</v>
      </c>
      <c r="J21" s="16">
        <f>[6]ตารางสำรวจอายุลูกหนี้ฯ!L68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6A16-6BF2-4842-9D2B-5D2CAAC5293F}">
  <dimension ref="A1:J25"/>
  <sheetViews>
    <sheetView topLeftCell="A10" workbookViewId="0">
      <selection activeCell="A14" sqref="A14:XFD14"/>
    </sheetView>
  </sheetViews>
  <sheetFormatPr defaultColWidth="9" defaultRowHeight="20.25" x14ac:dyDescent="0.3"/>
  <cols>
    <col min="1" max="1" width="6.140625" style="1" customWidth="1"/>
    <col min="2" max="2" width="44.5703125" style="2" customWidth="1"/>
    <col min="3" max="3" width="22.85546875" style="2" customWidth="1"/>
    <col min="4" max="4" width="15.7109375" style="2" customWidth="1"/>
    <col min="5" max="5" width="13.5703125" style="2" customWidth="1"/>
    <col min="6" max="6" width="13.7109375" style="2" customWidth="1"/>
    <col min="7" max="7" width="14.140625" style="2" customWidth="1"/>
    <col min="8" max="8" width="13.42578125" style="2" customWidth="1"/>
    <col min="9" max="9" width="13.28515625" style="2" customWidth="1"/>
    <col min="10" max="10" width="11.710937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41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36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29">
        <f t="shared" ref="C9:C21" si="0">SUM(D9:J9)</f>
        <v>0</v>
      </c>
      <c r="D9" s="29">
        <f>[7]ตารางสำรวจอายุลูกหนี้ฯ!E11</f>
        <v>0</v>
      </c>
      <c r="E9" s="29">
        <f>[7]ตารางสำรวจอายุลูกหนี้ฯ!G11</f>
        <v>0</v>
      </c>
      <c r="F9" s="29">
        <f>[7]ตารางสำรวจอายุลูกหนี้ฯ!H11</f>
        <v>0</v>
      </c>
      <c r="G9" s="29">
        <f>[7]ตารางสำรวจอายุลูกหนี้ฯ!I11</f>
        <v>0</v>
      </c>
      <c r="H9" s="29">
        <f>[7]ตารางสำรวจอายุลูกหนี้ฯ!J11</f>
        <v>0</v>
      </c>
      <c r="I9" s="29">
        <f>[7]ตารางสำรวจอายุลูกหนี้ฯ!K11</f>
        <v>0</v>
      </c>
      <c r="J9" s="29">
        <f>[7]ตารางสำรวจอายุลูกหนี้ฯ!L11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29">
        <f t="shared" si="0"/>
        <v>601566.9</v>
      </c>
      <c r="D10" s="29">
        <f>+[7]ตารางสำรวจอายุลูกหนี้ฯ!E23</f>
        <v>181307</v>
      </c>
      <c r="E10" s="29">
        <f>+[7]ตารางสำรวจอายุลูกหนี้ฯ!G23</f>
        <v>39480.620000000003</v>
      </c>
      <c r="F10" s="29">
        <f>+[7]ตารางสำรวจอายุลูกหนี้ฯ!I23</f>
        <v>102426.78</v>
      </c>
      <c r="G10" s="29">
        <f>+[7]ตารางสำรวจอายุลูกหนี้ฯ!K23</f>
        <v>195114</v>
      </c>
      <c r="H10" s="29">
        <f>+[7]ตารางสำรวจอายุลูกหนี้ฯ!M23</f>
        <v>83238.5</v>
      </c>
      <c r="I10" s="29">
        <f>+[7]ตารางสำรวจอายุลูกหนี้ฯ!O23</f>
        <v>0</v>
      </c>
      <c r="J10" s="29">
        <f>[7]ตารางสำรวจอายุลูกหนี้ฯ!L23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29">
        <f t="shared" si="0"/>
        <v>171033.5</v>
      </c>
      <c r="D11" s="29">
        <f>+[7]ตารางสำรวจอายุลูกหนี้ฯ!E34</f>
        <v>128680.5</v>
      </c>
      <c r="E11" s="29">
        <f>+[7]ตารางสำรวจอายุลูกหนี้ฯ!G34</f>
        <v>16506</v>
      </c>
      <c r="F11" s="29">
        <f>+[7]ตารางสำรวจอายุลูกหนี้ฯ!I34</f>
        <v>8466</v>
      </c>
      <c r="G11" s="29">
        <f>+[7]ตารางสำรวจอายุลูกหนี้ฯ!K34</f>
        <v>8949</v>
      </c>
      <c r="H11" s="29">
        <f>+[7]ตารางสำรวจอายุลูกหนี้ฯ!M34</f>
        <v>8432</v>
      </c>
      <c r="I11" s="29">
        <f>+[7]ตารางสำรวจอายุลูกหนี้ฯ!O34</f>
        <v>0</v>
      </c>
      <c r="J11" s="29">
        <f>[7]ตารางสำรวจอายุลูกหนี้ฯ!L34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29">
        <f t="shared" si="0"/>
        <v>29730.5</v>
      </c>
      <c r="D12" s="29">
        <f>+[7]ตารางสำรวจอายุลูกหนี้ฯ!E39</f>
        <v>29730.5</v>
      </c>
      <c r="E12" s="29">
        <f>[7]ตารางสำรวจอายุลูกหนี้ฯ!G39</f>
        <v>0</v>
      </c>
      <c r="F12" s="29">
        <f>[7]ตารางสำรวจอายุลูกหนี้ฯ!H39</f>
        <v>0</v>
      </c>
      <c r="G12" s="29">
        <f>[7]ตารางสำรวจอายุลูกหนี้ฯ!I39</f>
        <v>0</v>
      </c>
      <c r="H12" s="29">
        <f>[7]ตารางสำรวจอายุลูกหนี้ฯ!J39</f>
        <v>0</v>
      </c>
      <c r="I12" s="29">
        <f>[7]ตารางสำรวจอายุลูกหนี้ฯ!K39</f>
        <v>0</v>
      </c>
      <c r="J12" s="29">
        <f>[7]ตารางสำรวจอายุลูกหนี้ฯ!L39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29">
        <f t="shared" si="0"/>
        <v>0</v>
      </c>
      <c r="D13" s="29">
        <f>[7]ตารางสำรวจอายุลูกหนี้ฯ!E50</f>
        <v>0</v>
      </c>
      <c r="E13" s="29">
        <f>[7]ตารางสำรวจอายุลูกหนี้ฯ!G50</f>
        <v>0</v>
      </c>
      <c r="F13" s="29">
        <f>[7]ตารางสำรวจอายุลูกหนี้ฯ!H50</f>
        <v>0</v>
      </c>
      <c r="G13" s="29">
        <f>[7]ตารางสำรวจอายุลูกหนี้ฯ!I50</f>
        <v>0</v>
      </c>
      <c r="H13" s="29">
        <f>[7]ตารางสำรวจอายุลูกหนี้ฯ!J50</f>
        <v>0</v>
      </c>
      <c r="I13" s="29">
        <f>[7]ตารางสำรวจอายุลูกหนี้ฯ!K50</f>
        <v>0</v>
      </c>
      <c r="J13" s="29">
        <f>[7]ตารางสำรวจอายุลูกหนี้ฯ!L50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29">
        <f t="shared" si="0"/>
        <v>2168794.5</v>
      </c>
      <c r="D14" s="29">
        <f>+[7]ตารางสำรวจอายุลูกหนี้ฯ!E53</f>
        <v>663151</v>
      </c>
      <c r="E14" s="29">
        <f>+[7]ตารางสำรวจอายุลูกหนี้ฯ!G53</f>
        <v>334376</v>
      </c>
      <c r="F14" s="29">
        <f>+[7]ตารางสำรวจอายุลูกหนี้ฯ!I53</f>
        <v>535586</v>
      </c>
      <c r="G14" s="29">
        <f>+[7]ตารางสำรวจอายุลูกหนี้ฯ!K53</f>
        <v>517833.5</v>
      </c>
      <c r="H14" s="29">
        <f>+[7]ตารางสำรวจอายุลูกหนี้ฯ!M53</f>
        <v>102634</v>
      </c>
      <c r="I14" s="29">
        <f>+[7]ตารางสำรวจอายุลูกหนี้ฯ!O53</f>
        <v>15214</v>
      </c>
      <c r="J14" s="29">
        <f>[7]ตารางสำรวจอายุลูกหนี้ฯ!L53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29">
        <f t="shared" si="0"/>
        <v>57271</v>
      </c>
      <c r="D15" s="29">
        <f>+[7]ตารางสำรวจอายุลูกหนี้ฯ!E55</f>
        <v>0</v>
      </c>
      <c r="E15" s="29">
        <f>+[7]ตารางสำรวจอายุลูกหนี้ฯ!G55</f>
        <v>0</v>
      </c>
      <c r="F15" s="29">
        <f>+[7]ตารางสำรวจอายุลูกหนี้ฯ!I56</f>
        <v>4154</v>
      </c>
      <c r="G15" s="29">
        <f>+[7]ตารางสำรวจอายุลูกหนี้ฯ!K56</f>
        <v>53117</v>
      </c>
      <c r="H15" s="29">
        <f>+[7]ตารางสำรวจอายุลูกหนี้ฯ!M59</f>
        <v>0</v>
      </c>
      <c r="I15" s="29">
        <f>+[7]ตารางสำรวจอายุลูกหนี้ฯ!O56</f>
        <v>0</v>
      </c>
      <c r="J15" s="29">
        <f>[7]ตารางสำรวจอายุลูกหนี้ฯ!L56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29">
        <f t="shared" si="0"/>
        <v>212394</v>
      </c>
      <c r="D16" s="29">
        <f>+[7]ตารางสำรวจอายุลูกหนี้ฯ!E59</f>
        <v>55284</v>
      </c>
      <c r="E16" s="29">
        <f>+[7]ตารางสำรวจอายุลูกหนี้ฯ!G59</f>
        <v>24546</v>
      </c>
      <c r="F16" s="29">
        <f>+[7]ตารางสำรวจอายุลูกหนี้ฯ!I59</f>
        <v>84583</v>
      </c>
      <c r="G16" s="29">
        <f>+[7]ตารางสำรวจอายุลูกหนี้ฯ!K59</f>
        <v>47981</v>
      </c>
      <c r="H16" s="29">
        <f>+[7]ตารางสำรวจอายุลูกหนี้ฯ!M59</f>
        <v>0</v>
      </c>
      <c r="I16" s="29">
        <f>+[7]ตารางสำรวจอายุลูกหนี้ฯ!O59</f>
        <v>0</v>
      </c>
      <c r="J16" s="29">
        <f>[7]ตารางสำรวจอายุลูกหนี้ฯ!L59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29">
        <f t="shared" si="0"/>
        <v>684412.45</v>
      </c>
      <c r="D17" s="29">
        <f>+[7]ตารางสำรวจอายุลูกหนี้ฯ!E64</f>
        <v>640670.5</v>
      </c>
      <c r="E17" s="29">
        <f>+[7]ตารางสำรวจอายุลูกหนี้ฯ!G64</f>
        <v>17719</v>
      </c>
      <c r="F17" s="29">
        <f>+[7]ตารางสำรวจอายุลูกหนี้ฯ!I64</f>
        <v>2877.5</v>
      </c>
      <c r="G17" s="29">
        <f>+[7]ตารางสำรวจอายุลูกหนี้ฯ!K64</f>
        <v>12065</v>
      </c>
      <c r="H17" s="29">
        <f>+[7]ตารางสำรวจอายุลูกหนี้ฯ!M64</f>
        <v>11080.45</v>
      </c>
      <c r="I17" s="29">
        <f>+[7]ตารางสำรวจอายุลูกหนี้ฯ!O64</f>
        <v>0</v>
      </c>
      <c r="J17" s="29">
        <f>[7]ตารางสำรวจอายุลูกหนี้ฯ!L64</f>
        <v>0</v>
      </c>
    </row>
    <row r="18" spans="1:10" x14ac:dyDescent="0.3">
      <c r="A18" s="27">
        <v>10</v>
      </c>
      <c r="B18" s="28" t="s">
        <v>31</v>
      </c>
      <c r="C18" s="29">
        <f t="shared" si="0"/>
        <v>0</v>
      </c>
      <c r="D18" s="30">
        <f>[7]ตารางสำรวจอายุลูกหนี้ฯ!E65</f>
        <v>0</v>
      </c>
      <c r="E18" s="30">
        <f>[7]ตารางสำรวจอายุลูกหนี้ฯ!G65</f>
        <v>0</v>
      </c>
      <c r="F18" s="30">
        <f>[7]ตารางสำรวจอายุลูกหนี้ฯ!H65</f>
        <v>0</v>
      </c>
      <c r="G18" s="30">
        <f>[7]ตารางสำรวจอายุลูกหนี้ฯ!I65</f>
        <v>0</v>
      </c>
      <c r="H18" s="30">
        <f>[7]ตารางสำรวจอายุลูกหนี้ฯ!J65</f>
        <v>0</v>
      </c>
      <c r="I18" s="30">
        <f>[7]ตารางสำรวจอายุลูกหนี้ฯ!K65</f>
        <v>0</v>
      </c>
      <c r="J18" s="30">
        <f>[7]ตารางสำรวจอายุลูกหนี้ฯ!L65</f>
        <v>0</v>
      </c>
    </row>
    <row r="19" spans="1:10" x14ac:dyDescent="0.3">
      <c r="A19" s="27">
        <v>11</v>
      </c>
      <c r="B19" s="28" t="s">
        <v>32</v>
      </c>
      <c r="C19" s="30">
        <f t="shared" si="0"/>
        <v>12202</v>
      </c>
      <c r="D19" s="30">
        <f>[7]ตารางสำรวจอายุลูกหนี้ฯ!E66</f>
        <v>12202</v>
      </c>
      <c r="E19" s="30">
        <f>[7]ตารางสำรวจอายุลูกหนี้ฯ!G66</f>
        <v>0</v>
      </c>
      <c r="F19" s="30">
        <f>[7]ตารางสำรวจอายุลูกหนี้ฯ!H66</f>
        <v>0</v>
      </c>
      <c r="G19" s="30">
        <f>[7]ตารางสำรวจอายุลูกหนี้ฯ!I66</f>
        <v>0</v>
      </c>
      <c r="H19" s="30">
        <f>[7]ตารางสำรวจอายุลูกหนี้ฯ!J66</f>
        <v>0</v>
      </c>
      <c r="I19" s="30">
        <f>[7]ตารางสำรวจอายุลูกหนี้ฯ!K66</f>
        <v>0</v>
      </c>
      <c r="J19" s="30">
        <f>[7]ตารางสำรวจอายุลูกหนี้ฯ!L66</f>
        <v>0</v>
      </c>
    </row>
    <row r="20" spans="1:10" ht="24" x14ac:dyDescent="0.55000000000000004">
      <c r="A20" s="27">
        <v>12</v>
      </c>
      <c r="B20" s="28" t="s">
        <v>33</v>
      </c>
      <c r="C20" s="29">
        <f t="shared" si="0"/>
        <v>0</v>
      </c>
      <c r="D20" s="30">
        <f>[7]ตารางสำรวจอายุลูกหนี้ฯ!E67</f>
        <v>0</v>
      </c>
      <c r="E20" s="30">
        <f>[7]ตารางสำรวจอายุลูกหนี้ฯ!G67</f>
        <v>0</v>
      </c>
      <c r="F20" s="30">
        <f>[7]ตารางสำรวจอายุลูกหนี้ฯ!H67</f>
        <v>0</v>
      </c>
      <c r="G20" s="30">
        <f>[7]ตารางสำรวจอายุลูกหนี้ฯ!I67</f>
        <v>0</v>
      </c>
      <c r="H20" s="30">
        <f>[7]ตารางสำรวจอายุลูกหนี้ฯ!J67</f>
        <v>0</v>
      </c>
      <c r="I20" s="30">
        <f>[7]ตารางสำรวจอายุลูกหนี้ฯ!K67</f>
        <v>0</v>
      </c>
      <c r="J20" s="30">
        <f>[7]ตารางสำรวจอายุลูกหนี้ฯ!L67</f>
        <v>0</v>
      </c>
    </row>
    <row r="21" spans="1:10" ht="24.75" thickBot="1" x14ac:dyDescent="0.6">
      <c r="A21" s="14">
        <v>13</v>
      </c>
      <c r="B21" s="15" t="s">
        <v>34</v>
      </c>
      <c r="C21" s="31">
        <f t="shared" si="0"/>
        <v>3937404.8500000006</v>
      </c>
      <c r="D21" s="31">
        <f>+[7]ตารางสำรวจอายุลูกหนี้ฯ!E68</f>
        <v>1711025.5</v>
      </c>
      <c r="E21" s="31">
        <f>+[7]ตารางสำรวจอายุลูกหนี้ฯ!G68</f>
        <v>432627.62</v>
      </c>
      <c r="F21" s="31">
        <f>+[7]ตารางสำรวจอายุลูกหนี้ฯ!I68</f>
        <v>738093.28</v>
      </c>
      <c r="G21" s="31">
        <f>+[7]ตารางสำรวจอายุลูกหนี้ฯ!K68</f>
        <v>835059.5</v>
      </c>
      <c r="H21" s="31">
        <f>+[7]ตารางสำรวจอายุลูกหนี้ฯ!M68</f>
        <v>205384.95</v>
      </c>
      <c r="I21" s="31">
        <f>+[7]ตารางสำรวจอายุลูกหนี้ฯ!O68</f>
        <v>15214</v>
      </c>
      <c r="J21" s="31">
        <f>[7]ตารางสำรวจอายุลูกหนี้ฯ!L68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ADD6-721A-459B-B459-A7CFA1C56B39}">
  <dimension ref="A1:J25"/>
  <sheetViews>
    <sheetView topLeftCell="A10" workbookViewId="0">
      <selection activeCell="K18" sqref="K18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4.85546875" style="2" customWidth="1"/>
    <col min="5" max="5" width="13.85546875" style="2" customWidth="1"/>
    <col min="6" max="6" width="10.42578125" style="2" customWidth="1"/>
    <col min="7" max="7" width="13.42578125" style="2" customWidth="1"/>
    <col min="8" max="8" width="10.42578125" style="2" customWidth="1"/>
    <col min="9" max="9" width="13.42578125" style="2" customWidth="1"/>
    <col min="10" max="10" width="10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42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 t="s">
        <v>6</v>
      </c>
      <c r="E6" s="37"/>
      <c r="F6" s="37"/>
      <c r="G6" s="37"/>
      <c r="H6" s="37"/>
      <c r="I6" s="37"/>
      <c r="J6" s="37"/>
    </row>
    <row r="7" spans="1:10" s="3" customFormat="1" ht="54" x14ac:dyDescent="0.3">
      <c r="A7" s="37"/>
      <c r="B7" s="37"/>
      <c r="C7" s="3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12">
        <f t="shared" ref="C9:C21" si="0">SUM(D9:J9)</f>
        <v>7000</v>
      </c>
      <c r="D9" s="9">
        <f>[8]ตารางสำรวจอายุลูกหนี้ฯ!E11</f>
        <v>7000</v>
      </c>
      <c r="E9" s="9">
        <f>[8]ตารางสำรวจอายุลูกหนี้ฯ!G11</f>
        <v>0</v>
      </c>
      <c r="F9" s="9">
        <f>[8]ตารางสำรวจอายุลูกหนี้ฯ!H11</f>
        <v>0</v>
      </c>
      <c r="G9" s="9">
        <f>[8]ตารางสำรวจอายุลูกหนี้ฯ!I11</f>
        <v>0</v>
      </c>
      <c r="H9" s="9">
        <f>[8]ตารางสำรวจอายุลูกหนี้ฯ!J11</f>
        <v>0</v>
      </c>
      <c r="I9" s="9">
        <f>[8]ตารางสำรวจอายุลูกหนี้ฯ!K11</f>
        <v>0</v>
      </c>
      <c r="J9" s="9">
        <f>[8]ตารางสำรวจอายุลูกหนี้ฯ!L11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12">
        <f t="shared" si="0"/>
        <v>547726.82000000007</v>
      </c>
      <c r="D10" s="9">
        <f>[8]ตารางสำรวจอายุลูกหนี้ฯ!E23</f>
        <v>475895.05</v>
      </c>
      <c r="E10" s="9">
        <f>[8]ตารางสำรวจอายุลูกหนี้ฯ!G23</f>
        <v>24564.27</v>
      </c>
      <c r="F10" s="9">
        <f>[8]ตารางสำรวจอายุลูกหนี้ฯ!H23</f>
        <v>0</v>
      </c>
      <c r="G10" s="9">
        <f>[8]ตารางสำรวจอายุลูกหนี้ฯ!I23</f>
        <v>36584.5</v>
      </c>
      <c r="H10" s="9">
        <f>[8]ตารางสำรวจอายุลูกหนี้ฯ!J23</f>
        <v>0</v>
      </c>
      <c r="I10" s="9">
        <f>[8]ตารางสำรวจอายุลูกหนี้ฯ!K23</f>
        <v>10683</v>
      </c>
      <c r="J10" s="9">
        <f>[8]ตารางสำรวจอายุลูกหนี้ฯ!L23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12">
        <f t="shared" si="0"/>
        <v>63482</v>
      </c>
      <c r="D11" s="9">
        <f>[8]ตารางสำรวจอายุลูกหนี้ฯ!E34</f>
        <v>48890</v>
      </c>
      <c r="E11" s="9">
        <f>[8]ตารางสำรวจอายุลูกหนี้ฯ!G34</f>
        <v>7915</v>
      </c>
      <c r="F11" s="9">
        <f>[8]ตารางสำรวจอายุลูกหนี้ฯ!H34</f>
        <v>0</v>
      </c>
      <c r="G11" s="9">
        <f>[8]ตารางสำรวจอายุลูกหนี้ฯ!I34</f>
        <v>6417</v>
      </c>
      <c r="H11" s="9">
        <f>[8]ตารางสำรวจอายุลูกหนี้ฯ!J34</f>
        <v>0</v>
      </c>
      <c r="I11" s="9">
        <f>[8]ตารางสำรวจอายุลูกหนี้ฯ!K34</f>
        <v>260</v>
      </c>
      <c r="J11" s="9">
        <f>[8]ตารางสำรวจอายุลูกหนี้ฯ!L34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12">
        <f t="shared" si="0"/>
        <v>210584.78999999998</v>
      </c>
      <c r="D12" s="9">
        <f>[8]ตารางสำรวจอายุลูกหนี้ฯ!E39</f>
        <v>9431.5</v>
      </c>
      <c r="E12" s="9">
        <f>[8]ตารางสำรวจอายุลูกหนี้ฯ!G39</f>
        <v>98865.25</v>
      </c>
      <c r="F12" s="9">
        <f>[8]ตารางสำรวจอายุลูกหนี้ฯ!H39</f>
        <v>0</v>
      </c>
      <c r="G12" s="9">
        <f>[8]ตารางสำรวจอายุลูกหนี้ฯ!I39</f>
        <v>82940.539999999994</v>
      </c>
      <c r="H12" s="9">
        <f>[8]ตารางสำรวจอายุลูกหนี้ฯ!J39</f>
        <v>0</v>
      </c>
      <c r="I12" s="9">
        <f>[8]ตารางสำรวจอายุลูกหนี้ฯ!K39</f>
        <v>19347.5</v>
      </c>
      <c r="J12" s="9">
        <f>[8]ตารางสำรวจอายุลูกหนี้ฯ!L39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12">
        <f t="shared" si="0"/>
        <v>150335</v>
      </c>
      <c r="D13" s="9">
        <f>[8]ตารางสำรวจอายุลูกหนี้ฯ!E50</f>
        <v>75335</v>
      </c>
      <c r="E13" s="9">
        <f>[8]ตารางสำรวจอายุลูกหนี้ฯ!G50</f>
        <v>25007</v>
      </c>
      <c r="F13" s="9">
        <f>[8]ตารางสำรวจอายุลูกหนี้ฯ!H50</f>
        <v>0</v>
      </c>
      <c r="G13" s="9">
        <f>[8]ตารางสำรวจอายุลูกหนี้ฯ!I50</f>
        <v>22079</v>
      </c>
      <c r="H13" s="9">
        <f>[8]ตารางสำรวจอายุลูกหนี้ฯ!J50</f>
        <v>0</v>
      </c>
      <c r="I13" s="9">
        <f>[8]ตารางสำรวจอายุลูกหนี้ฯ!K50</f>
        <v>27914</v>
      </c>
      <c r="J13" s="9">
        <f>[8]ตารางสำรวจอายุลูกหนี้ฯ!L50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12">
        <f t="shared" si="0"/>
        <v>842535</v>
      </c>
      <c r="D14" s="9">
        <f>[8]ตารางสำรวจอายุลูกหนี้ฯ!E53</f>
        <v>441165</v>
      </c>
      <c r="E14" s="9">
        <f>[8]ตารางสำรวจอายุลูกหนี้ฯ!G53</f>
        <v>205672</v>
      </c>
      <c r="F14" s="9">
        <f>[8]ตารางสำรวจอายุลูกหนี้ฯ!H53</f>
        <v>0</v>
      </c>
      <c r="G14" s="9">
        <f>[8]ตารางสำรวจอายุลูกหนี้ฯ!I53</f>
        <v>171909</v>
      </c>
      <c r="H14" s="9">
        <f>[8]ตารางสำรวจอายุลูกหนี้ฯ!J53</f>
        <v>0</v>
      </c>
      <c r="I14" s="9">
        <f>[8]ตารางสำรวจอายุลูกหนี้ฯ!K53</f>
        <v>23789</v>
      </c>
      <c r="J14" s="9">
        <f>[8]ตารางสำรวจอายุลูกหนี้ฯ!L53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12">
        <f t="shared" si="0"/>
        <v>76215.5</v>
      </c>
      <c r="D15" s="9">
        <f>[8]ตารางสำรวจอายุลูกหนี้ฯ!E56</f>
        <v>67029.5</v>
      </c>
      <c r="E15" s="9">
        <f>[8]ตารางสำรวจอายุลูกหนี้ฯ!G56</f>
        <v>8367</v>
      </c>
      <c r="F15" s="9">
        <f>[8]ตารางสำรวจอายุลูกหนี้ฯ!H56</f>
        <v>0</v>
      </c>
      <c r="G15" s="9">
        <f>[8]ตารางสำรวจอายุลูกหนี้ฯ!I56</f>
        <v>732</v>
      </c>
      <c r="H15" s="9">
        <f>[8]ตารางสำรวจอายุลูกหนี้ฯ!J56</f>
        <v>0</v>
      </c>
      <c r="I15" s="9">
        <f>[8]ตารางสำรวจอายุลูกหนี้ฯ!K56</f>
        <v>87</v>
      </c>
      <c r="J15" s="9">
        <f>[8]ตารางสำรวจอายุลูกหนี้ฯ!L56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12">
        <f t="shared" si="0"/>
        <v>36424</v>
      </c>
      <c r="D16" s="9">
        <f>[8]ตารางสำรวจอายุลูกหนี้ฯ!E59</f>
        <v>10206</v>
      </c>
      <c r="E16" s="9">
        <f>[8]ตารางสำรวจอายุลูกหนี้ฯ!G59</f>
        <v>7838</v>
      </c>
      <c r="F16" s="9">
        <f>[8]ตารางสำรวจอายุลูกหนี้ฯ!H59</f>
        <v>0</v>
      </c>
      <c r="G16" s="9">
        <f>[8]ตารางสำรวจอายุลูกหนี้ฯ!I59</f>
        <v>3588</v>
      </c>
      <c r="H16" s="9">
        <f>[8]ตารางสำรวจอายุลูกหนี้ฯ!J59</f>
        <v>0</v>
      </c>
      <c r="I16" s="9">
        <f>[8]ตารางสำรวจอายุลูกหนี้ฯ!K59</f>
        <v>14792</v>
      </c>
      <c r="J16" s="9">
        <f>[8]ตารางสำรวจอายุลูกหนี้ฯ!L59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12">
        <f t="shared" si="0"/>
        <v>39230.410000000003</v>
      </c>
      <c r="D17" s="9">
        <f>[8]ตารางสำรวจอายุลูกหนี้ฯ!E64</f>
        <v>912</v>
      </c>
      <c r="E17" s="9">
        <f>[8]ตารางสำรวจอายุลูกหนี้ฯ!G64</f>
        <v>1517.5</v>
      </c>
      <c r="F17" s="9">
        <f>[8]ตารางสำรวจอายุลูกหนี้ฯ!H64</f>
        <v>0</v>
      </c>
      <c r="G17" s="9">
        <f>[8]ตารางสำรวจอายุลูกหนี้ฯ!I64</f>
        <v>7527.97</v>
      </c>
      <c r="H17" s="9">
        <f>[8]ตารางสำรวจอายุลูกหนี้ฯ!J64</f>
        <v>0</v>
      </c>
      <c r="I17" s="9">
        <f>[8]ตารางสำรวจอายุลูกหนี้ฯ!K64</f>
        <v>29272.94</v>
      </c>
      <c r="J17" s="9">
        <f>[8]ตารางสำรวจอายุลูกหนี้ฯ!L64</f>
        <v>0</v>
      </c>
    </row>
    <row r="18" spans="1:10" x14ac:dyDescent="0.3">
      <c r="A18" s="27">
        <v>10</v>
      </c>
      <c r="B18" s="28" t="s">
        <v>31</v>
      </c>
      <c r="C18" s="22">
        <f t="shared" si="0"/>
        <v>0</v>
      </c>
      <c r="D18" s="22">
        <f>[8]ตารางสำรวจอายุลูกหนี้ฯ!E65</f>
        <v>0</v>
      </c>
      <c r="E18" s="22">
        <f>[8]ตารางสำรวจอายุลูกหนี้ฯ!G65</f>
        <v>0</v>
      </c>
      <c r="F18" s="22">
        <f>[8]ตารางสำรวจอายุลูกหนี้ฯ!H65</f>
        <v>0</v>
      </c>
      <c r="G18" s="22">
        <f>[8]ตารางสำรวจอายุลูกหนี้ฯ!I65</f>
        <v>0</v>
      </c>
      <c r="H18" s="22">
        <f>[8]ตารางสำรวจอายุลูกหนี้ฯ!J65</f>
        <v>0</v>
      </c>
      <c r="I18" s="22">
        <f>[8]ตารางสำรวจอายุลูกหนี้ฯ!K65</f>
        <v>0</v>
      </c>
      <c r="J18" s="22">
        <f>[8]ตารางสำรวจอายุลูกหนี้ฯ!L65</f>
        <v>0</v>
      </c>
    </row>
    <row r="19" spans="1:10" x14ac:dyDescent="0.3">
      <c r="A19" s="27">
        <v>11</v>
      </c>
      <c r="B19" s="28" t="s">
        <v>32</v>
      </c>
      <c r="C19" s="22">
        <f t="shared" si="0"/>
        <v>0</v>
      </c>
      <c r="D19" s="22">
        <f>[8]ตารางสำรวจอายุลูกหนี้ฯ!E66</f>
        <v>0</v>
      </c>
      <c r="E19" s="22">
        <f>[8]ตารางสำรวจอายุลูกหนี้ฯ!G66</f>
        <v>0</v>
      </c>
      <c r="F19" s="22">
        <f>[8]ตารางสำรวจอายุลูกหนี้ฯ!H66</f>
        <v>0</v>
      </c>
      <c r="G19" s="22">
        <f>[8]ตารางสำรวจอายุลูกหนี้ฯ!I66</f>
        <v>0</v>
      </c>
      <c r="H19" s="22">
        <f>[8]ตารางสำรวจอายุลูกหนี้ฯ!J66</f>
        <v>0</v>
      </c>
      <c r="I19" s="22">
        <f>[8]ตารางสำรวจอายุลูกหนี้ฯ!K66</f>
        <v>0</v>
      </c>
      <c r="J19" s="22">
        <f>[8]ตารางสำรวจอายุลูกหนี้ฯ!L66</f>
        <v>0</v>
      </c>
    </row>
    <row r="20" spans="1:10" x14ac:dyDescent="0.3">
      <c r="A20" s="27">
        <v>12</v>
      </c>
      <c r="B20" s="28" t="s">
        <v>33</v>
      </c>
      <c r="C20" s="22">
        <f t="shared" si="0"/>
        <v>0</v>
      </c>
      <c r="D20" s="22">
        <f>[8]ตารางสำรวจอายุลูกหนี้ฯ!E67</f>
        <v>0</v>
      </c>
      <c r="E20" s="22">
        <f>[8]ตารางสำรวจอายุลูกหนี้ฯ!G67</f>
        <v>0</v>
      </c>
      <c r="F20" s="22">
        <f>[8]ตารางสำรวจอายุลูกหนี้ฯ!H67</f>
        <v>0</v>
      </c>
      <c r="G20" s="22">
        <f>[8]ตารางสำรวจอายุลูกหนี้ฯ!I67</f>
        <v>0</v>
      </c>
      <c r="H20" s="22">
        <f>[8]ตารางสำรวจอายุลูกหนี้ฯ!J67</f>
        <v>0</v>
      </c>
      <c r="I20" s="22">
        <f>[8]ตารางสำรวจอายุลูกหนี้ฯ!K67</f>
        <v>0</v>
      </c>
      <c r="J20" s="22">
        <f>[8]ตารางสำรวจอายุลูกหนี้ฯ!L67</f>
        <v>0</v>
      </c>
    </row>
    <row r="21" spans="1:10" ht="21" thickBot="1" x14ac:dyDescent="0.35">
      <c r="A21" s="14">
        <v>13</v>
      </c>
      <c r="B21" s="15" t="s">
        <v>34</v>
      </c>
      <c r="C21" s="16">
        <f t="shared" si="0"/>
        <v>1973533.52</v>
      </c>
      <c r="D21" s="16">
        <f>[8]ตารางสำรวจอายุลูกหนี้ฯ!E68</f>
        <v>1135864.05</v>
      </c>
      <c r="E21" s="16">
        <f>[8]ตารางสำรวจอายุลูกหนี้ฯ!G68</f>
        <v>379746.02</v>
      </c>
      <c r="F21" s="16">
        <f>[8]ตารางสำรวจอายุลูกหนี้ฯ!H68</f>
        <v>0</v>
      </c>
      <c r="G21" s="16">
        <f>[8]ตารางสำรวจอายุลูกหนี้ฯ!I68</f>
        <v>331778.00999999995</v>
      </c>
      <c r="H21" s="16">
        <f>[8]ตารางสำรวจอายุลูกหนี้ฯ!J68</f>
        <v>0</v>
      </c>
      <c r="I21" s="16">
        <f>[8]ตารางสำรวจอายุลูกหนี้ฯ!K68</f>
        <v>126145.44</v>
      </c>
      <c r="J21" s="16">
        <f>[8]ตารางสำรวจอายุลูกหนี้ฯ!L68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7"/>
    </row>
    <row r="25" spans="1:10" ht="24" x14ac:dyDescent="0.55000000000000004">
      <c r="G25" s="1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FC49-9D50-44F6-B809-36204BB0E249}">
  <sheetPr>
    <tabColor rgb="FFFFFF00"/>
  </sheetPr>
  <dimension ref="A1:J25"/>
  <sheetViews>
    <sheetView tabSelected="1" topLeftCell="A4" workbookViewId="0">
      <selection activeCell="G23" sqref="G23"/>
    </sheetView>
  </sheetViews>
  <sheetFormatPr defaultColWidth="9" defaultRowHeight="20.25" x14ac:dyDescent="0.3"/>
  <cols>
    <col min="1" max="1" width="6.140625" style="1" customWidth="1"/>
    <col min="2" max="2" width="44.42578125" style="2" customWidth="1"/>
    <col min="3" max="3" width="22" style="2" customWidth="1"/>
    <col min="4" max="4" width="17.42578125" style="2" customWidth="1"/>
    <col min="5" max="5" width="16.7109375" style="2" customWidth="1"/>
    <col min="6" max="6" width="16" style="2" customWidth="1"/>
    <col min="7" max="7" width="14.140625" style="2" customWidth="1"/>
    <col min="8" max="8" width="14.28515625" style="2" customWidth="1"/>
    <col min="9" max="9" width="15.28515625" style="2" customWidth="1"/>
    <col min="10" max="10" width="12.42578125" style="2" customWidth="1"/>
    <col min="11" max="16384" width="9" style="2"/>
  </cols>
  <sheetData>
    <row r="1" spans="1:10" x14ac:dyDescent="0.3">
      <c r="I1" s="38"/>
      <c r="J1" s="38"/>
    </row>
    <row r="2" spans="1:10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 t="s">
        <v>43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24" customHeight="1" x14ac:dyDescent="0.3">
      <c r="A6" s="37" t="s">
        <v>4</v>
      </c>
      <c r="B6" s="37" t="s">
        <v>5</v>
      </c>
      <c r="C6" s="37" t="s">
        <v>35</v>
      </c>
      <c r="D6" s="37"/>
      <c r="E6" s="37"/>
      <c r="F6" s="37"/>
      <c r="G6" s="37"/>
      <c r="H6" s="37"/>
      <c r="I6" s="37"/>
      <c r="J6" s="37"/>
    </row>
    <row r="7" spans="1:10" s="3" customFormat="1" ht="36" x14ac:dyDescent="0.3">
      <c r="A7" s="37"/>
      <c r="B7" s="37"/>
      <c r="C7" s="37"/>
      <c r="D7" s="33" t="s">
        <v>7</v>
      </c>
      <c r="E7" s="33" t="s">
        <v>8</v>
      </c>
      <c r="F7" s="33" t="s">
        <v>9</v>
      </c>
      <c r="G7" s="33" t="s">
        <v>10</v>
      </c>
      <c r="H7" s="33" t="s">
        <v>11</v>
      </c>
      <c r="I7" s="33" t="s">
        <v>12</v>
      </c>
      <c r="J7" s="33" t="s">
        <v>13</v>
      </c>
    </row>
    <row r="8" spans="1:10" s="6" customFormat="1" ht="30" x14ac:dyDescent="0.2">
      <c r="A8" s="37"/>
      <c r="B8" s="37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0" si="0">SUM(D9:J9)</f>
        <v>29100</v>
      </c>
      <c r="D9" s="9">
        <f>SUM(บึงกาฬ!D9+พรเจริญ!D9+โซ่พิสัย!D9+เซกา!D9+ปากคาด!D9+บึงโขงหลง!D9+ศรีวิไล!D9+บุ่งคล้า!D9)</f>
        <v>15400</v>
      </c>
      <c r="E9" s="9">
        <f>SUM(บึงกาฬ!E9+พรเจริญ!E9+โซ่พิสัย!E9+เซกา!E9+ปากคาด!E9+บึงโขงหลง!E9+ศรีวิไล!E9+บุ่งคล้า!E9)</f>
        <v>13700</v>
      </c>
      <c r="F9" s="9">
        <f>SUM(บึงกาฬ!F9+พรเจริญ!F9+โซ่พิสัย!F9+เซกา!F9+ปากคาด!F9+บึงโขงหลง!F9+ศรีวิไล!F9+บุ่งคล้า!F9)</f>
        <v>0</v>
      </c>
      <c r="G9" s="9">
        <f>SUM(บึงกาฬ!G9+พรเจริญ!G9+โซ่พิสัย!G9+เซกา!G9+ปากคาด!G9+บึงโขงหลง!G9+ศรีวิไล!G9+บุ่งคล้า!G9)</f>
        <v>0</v>
      </c>
      <c r="H9" s="9">
        <f>SUM(บึงกาฬ!H9+พรเจริญ!H9+โซ่พิสัย!H9+เซกา!H9+ปากคาด!H9+บึงโขงหลง!H9+ศรีวิไล!H9+บุ่งคล้า!H9)</f>
        <v>0</v>
      </c>
      <c r="I9" s="9">
        <f>SUM(บึงกาฬ!I9+พรเจริญ!I9+โซ่พิสัย!I9+เซกา!I9+ปากคาด!I9+บึงโขงหลง!I9+ศรีวิไล!I9+บุ่งคล้า!I9)</f>
        <v>0</v>
      </c>
      <c r="J9" s="9">
        <f>SUM(บึงกาฬ!J9+พรเจริญ!J9+โซ่พิสัย!J9+เซกา!J9+ปากคาด!J9+บึงโขงหลง!J9+ศรีวิไล!J9+บุ่งคล้า!J9)</f>
        <v>0</v>
      </c>
    </row>
    <row r="10" spans="1:10" x14ac:dyDescent="0.3">
      <c r="A10" s="7">
        <v>2</v>
      </c>
      <c r="B10" s="8" t="s">
        <v>23</v>
      </c>
      <c r="C10" s="9">
        <f t="shared" si="0"/>
        <v>10741340.82</v>
      </c>
      <c r="D10" s="9">
        <f>SUM(บึงกาฬ!D10+พรเจริญ!D10+โซ่พิสัย!D10+เซกา!D10+ปากคาด!D10+บึงโขงหลง!D10+ศรีวิไล!D10+บุ่งคล้า!D10)</f>
        <v>8633568.2000000011</v>
      </c>
      <c r="E10" s="9">
        <f>SUM(บึงกาฬ!E10+พรเจริญ!E10+โซ่พิสัย!E10+เซกา!E10+ปากคาด!E10+บึงโขงหลง!E10+ศรีวิไล!E10+บุ่งคล้า!E10)</f>
        <v>985083.09</v>
      </c>
      <c r="F10" s="9">
        <f>SUM(บึงกาฬ!F10+พรเจริญ!F10+โซ่พิสัย!F10+เซกา!F10+ปากคาด!F10+บึงโขงหลง!F10+ศรีวิไล!F10+บุ่งคล้า!F10)</f>
        <v>102426.78</v>
      </c>
      <c r="G10" s="9">
        <f>SUM(บึงกาฬ!G10+พรเจริญ!G10+โซ่พิสัย!G10+เซกา!G10+ปากคาด!G10+บึงโขงหลง!G10+ศรีวิไล!G10+บุ่งคล้า!G10)</f>
        <v>926341.25</v>
      </c>
      <c r="H10" s="9">
        <f>SUM(บึงกาฬ!H10+พรเจริญ!H10+โซ่พิสัย!H10+เซกา!H10+ปากคาด!H10+บึงโขงหลง!H10+ศรีวิไล!H10+บุ่งคล้า!H10)</f>
        <v>83238.5</v>
      </c>
      <c r="I10" s="9">
        <f>SUM(บึงกาฬ!I10+พรเจริญ!I10+โซ่พิสัย!I10+เซกา!I10+ปากคาด!I10+บึงโขงหลง!I10+ศรีวิไล!I10+บุ่งคล้า!I10)</f>
        <v>10683</v>
      </c>
      <c r="J10" s="9">
        <f>SUM(บึงกาฬ!J10+พรเจริญ!J10+โซ่พิสัย!J10+เซกา!J10+ปากคาด!J10+บึงโขงหลง!J10+ศรีวิไล!J10+บุ่งคล้า!J10)</f>
        <v>0</v>
      </c>
    </row>
    <row r="11" spans="1:10" x14ac:dyDescent="0.3">
      <c r="A11" s="7">
        <v>3</v>
      </c>
      <c r="B11" s="8" t="s">
        <v>24</v>
      </c>
      <c r="C11" s="9">
        <f t="shared" si="0"/>
        <v>3480006.19</v>
      </c>
      <c r="D11" s="9">
        <f>SUM(บึงกาฬ!D11+พรเจริญ!D11+โซ่พิสัย!D11+เซกา!D11+ปากคาด!D11+บึงโขงหลง!D11+ศรีวิไล!D11+บุ่งคล้า!D11)</f>
        <v>3070809.98</v>
      </c>
      <c r="E11" s="9">
        <f>SUM(บึงกาฬ!E11+พรเจริญ!E11+โซ่พิสัย!E11+เซกา!E11+ปากคาด!E11+บึงโขงหลง!E11+ศรีวิไล!E11+บุ่งคล้า!E11)</f>
        <v>75060.5</v>
      </c>
      <c r="F11" s="9">
        <f>SUM(บึงกาฬ!F11+พรเจริญ!F11+โซ่พิสัย!F11+เซกา!F11+ปากคาด!F11+บึงโขงหลง!F11+ศรีวิไล!F11+บุ่งคล้า!F11)</f>
        <v>121709.5</v>
      </c>
      <c r="G11" s="9">
        <f>SUM(บึงกาฬ!G11+พรเจริญ!G11+โซ่พิสัย!G11+เซกา!G11+ปากคาด!G11+บึงโขงหลง!G11+ศรีวิไล!G11+บุ่งคล้า!G11)</f>
        <v>168946.71000000002</v>
      </c>
      <c r="H11" s="9">
        <f>SUM(บึงกาฬ!H11+พรเจริญ!H11+โซ่พิสัย!H11+เซกา!H11+ปากคาด!H11+บึงโขงหลง!H11+ศรีวิไล!H11+บุ่งคล้า!H11)</f>
        <v>8432</v>
      </c>
      <c r="I11" s="9">
        <f>SUM(บึงกาฬ!I11+พรเจริญ!I11+โซ่พิสัย!I11+เซกา!I11+ปากคาด!I11+บึงโขงหลง!I11+ศรีวิไล!I11+บุ่งคล้า!I11)</f>
        <v>35047.5</v>
      </c>
      <c r="J11" s="9">
        <f>SUM(บึงกาฬ!J11+พรเจริญ!J11+โซ่พิสัย!J11+เซกา!J11+ปากคาด!J11+บึงโขงหลง!J11+ศรีวิไล!J11+บุ่งคล้า!J11)</f>
        <v>0</v>
      </c>
    </row>
    <row r="12" spans="1:10" x14ac:dyDescent="0.3">
      <c r="A12" s="34">
        <v>4</v>
      </c>
      <c r="B12" s="35" t="s">
        <v>44</v>
      </c>
      <c r="C12" s="9">
        <f t="shared" si="0"/>
        <v>405874.3</v>
      </c>
      <c r="D12" s="36">
        <f>SUM(บึงกาฬ!D12+พรเจริญ!D12+โซ่พิสัย!D12+เซกา!D12+ปากคาด!D12+บึงโขงหลง!D12+ศรีวิไล!D12+บุ่งคล้า!D12)</f>
        <v>197663.01</v>
      </c>
      <c r="E12" s="36">
        <f>SUM(บึงกาฬ!E12+พรเจริญ!E12+โซ่พิสัย!E12+เซกา!E12+ปากคาด!E12+บึงโขงหลง!E12+ศรีวิไล!E12+บุ่งคล้า!E12)</f>
        <v>105923.25</v>
      </c>
      <c r="F12" s="36">
        <f>SUM(บึงกาฬ!F12+พรเจริญ!F12+โซ่พิสัย!F12+เซกา!F12+ปากคาด!F12+บึงโขงหลง!F12+ศรีวิไล!F12+บุ่งคล้า!F12)</f>
        <v>0</v>
      </c>
      <c r="G12" s="36">
        <f>SUM(บึงกาฬ!G12+พรเจริญ!G12+โซ่พิสัย!G12+เซกา!G12+ปากคาด!G12+บึงโขงหลง!G12+ศรีวิไล!G12+บุ่งคล้า!G12)</f>
        <v>82940.539999999994</v>
      </c>
      <c r="H12" s="36">
        <f>SUM(บึงกาฬ!H12+พรเจริญ!H12+โซ่พิสัย!H12+เซกา!H12+ปากคาด!H12+บึงโขงหลง!H12+ศรีวิไล!H12+บุ่งคล้า!H12)</f>
        <v>0</v>
      </c>
      <c r="I12" s="36">
        <f>SUM(บึงกาฬ!I12+พรเจริญ!I12+โซ่พิสัย!I12+เซกา!I12+ปากคาด!I12+บึงโขงหลง!I12+ศรีวิไล!I12+บุ่งคล้า!I12)</f>
        <v>19347.5</v>
      </c>
      <c r="J12" s="36">
        <f>SUM(บึงกาฬ!J12+พรเจริญ!J12+โซ่พิสัย!J12+เซกา!J12+ปากคาด!J12+บึงโขงหลง!J12+ศรีวิไล!J12+บุ่งคล้า!J12)</f>
        <v>0</v>
      </c>
    </row>
    <row r="13" spans="1:10" x14ac:dyDescent="0.3">
      <c r="A13" s="34">
        <v>5</v>
      </c>
      <c r="B13" s="35" t="s">
        <v>26</v>
      </c>
      <c r="C13" s="9">
        <f t="shared" si="0"/>
        <v>1024325.54</v>
      </c>
      <c r="D13" s="36">
        <f>SUM(บึงกาฬ!D13+พรเจริญ!D13+โซ่พิสัย!D13+เซกา!D13+ปากคาด!D13+บึงโขงหลง!D13+ศรีวิไล!D13+บุ่งคล้า!D13)</f>
        <v>389752.74</v>
      </c>
      <c r="E13" s="36">
        <f>SUM(บึงกาฬ!E13+พรเจริญ!E13+โซ่พิสัย!E13+เซกา!E13+ปากคาด!E13+บึงโขงหลง!E13+ศรีวิไล!E13+บุ่งคล้า!E13)</f>
        <v>112426.8</v>
      </c>
      <c r="F13" s="36">
        <f>SUM(บึงกาฬ!F13+พรเจริญ!F13+โซ่พิสัย!F13+เซกา!F13+ปากคาด!F13+บึงโขงหลง!F13+ศรีวิไล!F13+บุ่งคล้า!F13)</f>
        <v>148916.68</v>
      </c>
      <c r="G13" s="36">
        <f>SUM(บึงกาฬ!G13+พรเจริญ!G13+โซ่พิสัย!G13+เซกา!G13+ปากคาด!G13+บึงโขงหลง!G13+ศรีวิไล!G13+บุ่งคล้า!G13)</f>
        <v>129681.64</v>
      </c>
      <c r="H13" s="36">
        <f>SUM(บึงกาฬ!H13+พรเจริญ!H13+โซ่พิสัย!H13+เซกา!H13+ปากคาด!H13+บึงโขงหลง!H13+ศรีวิไล!H13+บุ่งคล้า!H13)</f>
        <v>178323.68</v>
      </c>
      <c r="I13" s="36">
        <f>SUM(บึงกาฬ!I13+พรเจริญ!I13+โซ่พิสัย!I13+เซกา!I13+ปากคาด!I13+บึงโขงหลง!I13+ศรีวิไล!I13+บุ่งคล้า!I13)</f>
        <v>62579</v>
      </c>
      <c r="J13" s="36">
        <f>SUM(บึงกาฬ!J13+พรเจริญ!J13+โซ่พิสัย!J13+เซกา!J13+ปากคาด!J13+บึงโขงหลง!J13+ศรีวิไล!J13+บุ่งคล้า!J13)</f>
        <v>2645</v>
      </c>
    </row>
    <row r="14" spans="1:10" x14ac:dyDescent="0.3">
      <c r="A14" s="34">
        <v>6</v>
      </c>
      <c r="B14" s="35" t="s">
        <v>27</v>
      </c>
      <c r="C14" s="9">
        <f t="shared" si="0"/>
        <v>20533266.079999998</v>
      </c>
      <c r="D14" s="36">
        <f>SUM(บึงกาฬ!D14+พรเจริญ!D14+โซ่พิสัย!D14+เซกา!D14+ปากคาด!D14+บึงโขงหลง!D14+ศรีวิไล!D14+บุ่งคล้า!D14)</f>
        <v>11235530.91</v>
      </c>
      <c r="E14" s="36">
        <f>SUM(บึงกาฬ!E14+พรเจริญ!E14+โซ่พิสัย!E14+เซกา!E14+ปากคาด!E14+บึงโขงหลง!E14+ศรีวิไล!E14+บุ่งคล้า!E14)</f>
        <v>3442607.54</v>
      </c>
      <c r="F14" s="36">
        <f>SUM(บึงกาฬ!F14+พรเจริญ!F14+โซ่พิสัย!F14+เซกา!F14+ปากคาด!F14+บึงโขงหลง!F14+ศรีวิไล!F14+บุ่งคล้า!F14)</f>
        <v>2239698</v>
      </c>
      <c r="G14" s="36">
        <f>SUM(บึงกาฬ!G14+พรเจริญ!G14+โซ่พิสัย!G14+เซกา!G14+ปากคาด!G14+บึงโขงหลง!G14+ศรีวิไล!G14+บุ่งคล้า!G14)</f>
        <v>2238278.13</v>
      </c>
      <c r="H14" s="36">
        <f>SUM(บึงกาฬ!H14+พรเจริญ!H14+โซ่พิสัย!H14+เซกา!H14+ปากคาด!H14+บึงโขงหลง!H14+ศรีวิไล!H14+บุ่งคล้า!H14)</f>
        <v>102634</v>
      </c>
      <c r="I14" s="36">
        <f>SUM(บึงกาฬ!I14+พรเจริญ!I14+โซ่พิสัย!I14+เซกา!I14+ปากคาด!I14+บึงโขงหลง!I14+ศรีวิไล!I14+บุ่งคล้า!I14)</f>
        <v>1274517.5</v>
      </c>
      <c r="J14" s="36">
        <f>SUM(บึงกาฬ!J14+พรเจริญ!J14+โซ่พิสัย!J14+เซกา!J14+ปากคาด!J14+บึงโขงหลง!J14+ศรีวิไล!J14+บุ่งคล้า!J14)</f>
        <v>0</v>
      </c>
    </row>
    <row r="15" spans="1:10" x14ac:dyDescent="0.3">
      <c r="A15" s="7">
        <v>7</v>
      </c>
      <c r="B15" s="8" t="s">
        <v>28</v>
      </c>
      <c r="C15" s="9">
        <f t="shared" si="0"/>
        <v>401133</v>
      </c>
      <c r="D15" s="36">
        <f>SUM(บึงกาฬ!D15+พรเจริญ!D15+โซ่พิสัย!D15+เซกา!D15+ปากคาด!D15+บึงโขงหลง!D15+ศรีวิไล!D15+บุ่งคล้า!D15)</f>
        <v>334676</v>
      </c>
      <c r="E15" s="36">
        <f>SUM(บึงกาฬ!E15+พรเจริญ!E15+โซ่พิสัย!E15+เซกา!E15+ปากคาด!E15+บึงโขงหลง!E15+ศรีวิไล!E15+บุ่งคล้า!E15)</f>
        <v>8367</v>
      </c>
      <c r="F15" s="36">
        <f>SUM(บึงกาฬ!F15+พรเจริญ!F15+โซ่พิสัย!F15+เซกา!F15+ปากคาด!F15+บึงโขงหลง!F15+ศรีวิไล!F15+บุ่งคล้า!F15)</f>
        <v>4154</v>
      </c>
      <c r="G15" s="36">
        <f>SUM(บึงกาฬ!G15+พรเจริญ!G15+โซ่พิสัย!G15+เซกา!G15+ปากคาด!G15+บึงโขงหลง!G15+ศรีวิไล!G15+บุ่งคล้า!G15)</f>
        <v>53849</v>
      </c>
      <c r="H15" s="36">
        <f>SUM(บึงกาฬ!H15+พรเจริญ!H15+โซ่พิสัย!H15+เซกา!H15+ปากคาด!H15+บึงโขงหลง!H15+ศรีวิไล!H15+บุ่งคล้า!H15)</f>
        <v>0</v>
      </c>
      <c r="I15" s="36">
        <f>SUM(บึงกาฬ!I15+พรเจริญ!I15+โซ่พิสัย!I15+เซกา!I15+ปากคาด!I15+บึงโขงหลง!I15+ศรีวิไล!I15+บุ่งคล้า!I15)</f>
        <v>87</v>
      </c>
      <c r="J15" s="36">
        <f>SUM(บึงกาฬ!J15+พรเจริญ!J15+โซ่พิสัย!J15+เซกา!J15+ปากคาด!J15+บึงโขงหลง!J15+ศรีวิไล!J15+บุ่งคล้า!J15)</f>
        <v>0</v>
      </c>
    </row>
    <row r="16" spans="1:10" x14ac:dyDescent="0.3">
      <c r="A16" s="7">
        <v>8</v>
      </c>
      <c r="B16" s="8" t="s">
        <v>29</v>
      </c>
      <c r="C16" s="9">
        <f t="shared" si="0"/>
        <v>549686.85</v>
      </c>
      <c r="D16" s="36">
        <f>SUM(บึงกาฬ!D16+พรเจริญ!D16+โซ่พิสัย!D16+เซกา!D16+ปากคาด!D16+บึงโขงหลง!D16+ศรีวิไล!D16+บุ่งคล้า!D16)</f>
        <v>350630.35</v>
      </c>
      <c r="E16" s="36">
        <f>SUM(บึงกาฬ!E16+พรเจริญ!E16+โซ่พิสัย!E16+เซกา!E16+ปากคาด!E16+บึงโขงหลง!E16+ศรีวิไล!E16+บุ่งคล้า!E16)</f>
        <v>41598.5</v>
      </c>
      <c r="F16" s="36">
        <f>SUM(บึงกาฬ!F16+พรเจริญ!F16+โซ่พิสัย!F16+เซกา!F16+ปากคาด!F16+บึงโขงหลง!F16+ศรีวิไล!F16+บุ่งคล้า!F16)</f>
        <v>91097</v>
      </c>
      <c r="G16" s="36">
        <f>SUM(บึงกาฬ!G16+พรเจริญ!G16+โซ่พิสัย!G16+เซกา!G16+ปากคาด!G16+บึงโขงหลง!G16+ศรีวิไล!G16+บุ่งคล้า!G16)</f>
        <v>51569</v>
      </c>
      <c r="H16" s="36">
        <f>SUM(บึงกาฬ!H16+พรเจริญ!H16+โซ่พิสัย!H16+เซกา!H16+ปากคาด!H16+บึงโขงหลง!H16+ศรีวิไล!H16+บุ่งคล้า!H16)</f>
        <v>0</v>
      </c>
      <c r="I16" s="36">
        <f>SUM(บึงกาฬ!I16+พรเจริญ!I16+โซ่พิสัย!I16+เซกา!I16+ปากคาด!I16+บึงโขงหลง!I16+ศรีวิไล!I16+บุ่งคล้า!I16)</f>
        <v>14792</v>
      </c>
      <c r="J16" s="36">
        <f>SUM(บึงกาฬ!J16+พรเจริญ!J16+โซ่พิสัย!J16+เซกา!J16+ปากคาด!J16+บึงโขงหลง!J16+ศรีวิไล!J16+บุ่งคล้า!J16)</f>
        <v>0</v>
      </c>
    </row>
    <row r="17" spans="1:10" x14ac:dyDescent="0.3">
      <c r="A17" s="7">
        <v>9</v>
      </c>
      <c r="B17" s="8" t="s">
        <v>30</v>
      </c>
      <c r="C17" s="9">
        <f t="shared" si="0"/>
        <v>1391557.6199999999</v>
      </c>
      <c r="D17" s="36">
        <f>SUM(บึงกาฬ!D17+พรเจริญ!D17+โซ่พิสัย!D17+เซกา!D17+ปากคาด!D17+บึงโขงหลง!D17+ศรีวิไล!D17+บุ่งคล้า!D17)</f>
        <v>1212099.58</v>
      </c>
      <c r="E17" s="36">
        <f>SUM(บึงกาฬ!E17+พรเจริญ!E17+โซ่พิสัย!E17+เซกา!E17+ปากคาด!E17+บึงโขงหลง!E17+ศรีวิไล!E17+บุ่งคล้า!E17)</f>
        <v>75216</v>
      </c>
      <c r="F17" s="36">
        <f>SUM(บึงกาฬ!F17+พรเจริญ!F17+โซ่พิสัย!F17+เซกา!F17+ปากคาด!F17+บึงโขงหลง!F17+ศรีวิไล!F17+บุ่งคล้า!F17)</f>
        <v>26232.18</v>
      </c>
      <c r="G17" s="36">
        <f>SUM(บึงกาฬ!G17+พรเจริญ!G17+โซ่พิสัย!G17+เซกา!G17+ปากคาด!G17+บึงโขงหลง!G17+ศรีวิไล!G17+บุ่งคล้า!G17)</f>
        <v>37656.47</v>
      </c>
      <c r="H17" s="36">
        <f>SUM(บึงกาฬ!H17+พรเจริญ!H17+โซ่พิสัย!H17+เซกา!H17+ปากคาด!H17+บึงโขงหลง!H17+ศรีวิไล!H17+บุ่งคล้า!H17)</f>
        <v>11080.45</v>
      </c>
      <c r="I17" s="36">
        <f>SUM(บึงกาฬ!I17+พรเจริญ!I17+โซ่พิสัย!I17+เซกา!I17+ปากคาด!I17+บึงโขงหลง!I17+ศรีวิไล!I17+บุ่งคล้า!I17)</f>
        <v>29272.94</v>
      </c>
      <c r="J17" s="36">
        <f>SUM(บึงกาฬ!J17+พรเจริญ!J17+โซ่พิสัย!J17+เซกา!J17+ปากคาด!J17+บึงโขงหลง!J17+ศรีวิไล!J17+บุ่งคล้า!J17)</f>
        <v>0</v>
      </c>
    </row>
    <row r="18" spans="1:10" s="13" customFormat="1" ht="24" x14ac:dyDescent="0.55000000000000004">
      <c r="A18" s="27">
        <v>10</v>
      </c>
      <c r="B18" s="28" t="s">
        <v>31</v>
      </c>
      <c r="C18" s="22">
        <f t="shared" si="0"/>
        <v>824490</v>
      </c>
      <c r="D18" s="40">
        <f>SUM(บึงกาฬ!D18+พรเจริญ!D18+โซ่พิสัย!D18+เซกา!D18+ปากคาด!D18+บึงโขงหลง!D18+ศรีวิไล!D18+บุ่งคล้า!D18)</f>
        <v>31470</v>
      </c>
      <c r="E18" s="40">
        <f>SUM(บึงกาฬ!E18+พรเจริญ!E18+โซ่พิสัย!E18+เซกา!E18+ปากคาด!E18+บึงโขงหลง!E18+ศรีวิไล!E18+บุ่งคล้า!E18)</f>
        <v>19240</v>
      </c>
      <c r="F18" s="40">
        <f>SUM(บึงกาฬ!F18+พรเจริญ!F18+โซ่พิสัย!F18+เซกา!F18+ปากคาด!F18+บึงโขงหลง!F18+ศรีวิไล!F18+บุ่งคล้า!F18)</f>
        <v>48895</v>
      </c>
      <c r="G18" s="40">
        <f>SUM(บึงกาฬ!G18+พรเจริญ!G18+โซ่พิสัย!G18+เซกา!G18+ปากคาด!G18+บึงโขงหลง!G18+ศรีวิไล!G18+บุ่งคล้า!G18)</f>
        <v>194485</v>
      </c>
      <c r="H18" s="40">
        <f>SUM(บึงกาฬ!H18+พรเจริญ!H18+โซ่พิสัย!H18+เซกา!H18+ปากคาด!H18+บึงโขงหลง!H18+ศรีวิไล!H18+บุ่งคล้า!H18)</f>
        <v>530400</v>
      </c>
      <c r="I18" s="40">
        <f>SUM(บึงกาฬ!I18+พรเจริญ!I18+โซ่พิสัย!I18+เซกา!I18+ปากคาด!I18+บึงโขงหลง!I18+ศรีวิไล!I18+บุ่งคล้า!I18)</f>
        <v>0</v>
      </c>
      <c r="J18" s="40">
        <f>SUM(บึงกาฬ!J18+พรเจริญ!J18+โซ่พิสัย!J18+เซกา!J18+ปากคาด!J18+บึงโขงหลง!J18+ศรีวิไล!J18+บุ่งคล้า!J18)</f>
        <v>0</v>
      </c>
    </row>
    <row r="19" spans="1:10" s="13" customFormat="1" ht="24" x14ac:dyDescent="0.55000000000000004">
      <c r="A19" s="27">
        <v>11</v>
      </c>
      <c r="B19" s="28" t="s">
        <v>32</v>
      </c>
      <c r="C19" s="22">
        <f t="shared" si="0"/>
        <v>108770.5</v>
      </c>
      <c r="D19" s="40">
        <f>SUM(บึงกาฬ!D19+พรเจริญ!D19+โซ่พิสัย!D19+เซกา!D19+ปากคาด!D19+บึงโขงหลง!D19+ศรีวิไล!D19+บุ่งคล้า!D19)</f>
        <v>94959.5</v>
      </c>
      <c r="E19" s="40">
        <f>SUM(บึงกาฬ!E19+พรเจริญ!E19+โซ่พิสัย!E19+เซกา!E19+ปากคาด!E19+บึงโขงหลง!E19+ศรีวิไล!E19+บุ่งคล้า!E19)</f>
        <v>13811</v>
      </c>
      <c r="F19" s="40">
        <f>SUM(บึงกาฬ!F19+พรเจริญ!F19+โซ่พิสัย!F19+เซกา!F19+ปากคาด!F19+บึงโขงหลง!F19+ศรีวิไล!F19+บุ่งคล้า!F19)</f>
        <v>0</v>
      </c>
      <c r="G19" s="40">
        <f>SUM(บึงกาฬ!G19+พรเจริญ!G19+โซ่พิสัย!G19+เซกา!G19+ปากคาด!G19+บึงโขงหลง!G19+ศรีวิไล!G19+บุ่งคล้า!G19)</f>
        <v>0</v>
      </c>
      <c r="H19" s="40">
        <f>SUM(บึงกาฬ!H19+พรเจริญ!H19+โซ่พิสัย!H19+เซกา!H19+ปากคาด!H19+บึงโขงหลง!H19+ศรีวิไล!H19+บุ่งคล้า!H19)</f>
        <v>0</v>
      </c>
      <c r="I19" s="40">
        <f>SUM(บึงกาฬ!I19+พรเจริญ!I19+โซ่พิสัย!I19+เซกา!I19+ปากคาด!I19+บึงโขงหลง!I19+ศรีวิไล!I19+บุ่งคล้า!I19)</f>
        <v>0</v>
      </c>
      <c r="J19" s="40">
        <f>SUM(บึงกาฬ!J19+พรเจริญ!J19+โซ่พิสัย!J19+เซกา!J19+ปากคาด!J19+บึงโขงหลง!J19+ศรีวิไล!J19+บุ่งคล้า!J19)</f>
        <v>0</v>
      </c>
    </row>
    <row r="20" spans="1:10" s="13" customFormat="1" ht="24" x14ac:dyDescent="0.55000000000000004">
      <c r="A20" s="27">
        <v>12</v>
      </c>
      <c r="B20" s="28" t="s">
        <v>33</v>
      </c>
      <c r="C20" s="22">
        <f t="shared" si="0"/>
        <v>325540</v>
      </c>
      <c r="D20" s="40">
        <f>SUM(บึงกาฬ!D20+พรเจริญ!D20+โซ่พิสัย!D20+เซกา!D20+ปากคาด!D20+บึงโขงหลง!D20+ศรีวิไล!D20+บุ่งคล้า!D20)</f>
        <v>0</v>
      </c>
      <c r="E20" s="40">
        <f>SUM(บึงกาฬ!E20+พรเจริญ!E20+โซ่พิสัย!E20+เซกา!E20+ปากคาด!E20+บึงโขงหลง!E20+ศรีวิไล!E20+บุ่งคล้า!E20)</f>
        <v>21000</v>
      </c>
      <c r="F20" s="40">
        <f>SUM(บึงกาฬ!F20+พรเจริญ!F20+โซ่พิสัย!F20+เซกา!F20+ปากคาด!F20+บึงโขงหลง!F20+ศรีวิไล!F20+บุ่งคล้า!F20)</f>
        <v>4250</v>
      </c>
      <c r="G20" s="40">
        <f>SUM(บึงกาฬ!G20+พรเจริญ!G20+โซ่พิสัย!G20+เซกา!G20+ปากคาด!G20+บึงโขงหลง!G20+ศรีวิไล!G20+บุ่งคล้า!G20)</f>
        <v>85700</v>
      </c>
      <c r="H20" s="40">
        <f>SUM(บึงกาฬ!H20+พรเจริญ!H20+โซ่พิสัย!H20+เซกา!H20+ปากคาด!H20+บึงโขงหลง!H20+ศรีวิไล!H20+บุ่งคล้า!H20)</f>
        <v>200050</v>
      </c>
      <c r="I20" s="40">
        <f>SUM(บึงกาฬ!I20+พรเจริญ!I20+โซ่พิสัย!I20+เซกา!I20+ปากคาด!I20+บึงโขงหลง!I20+ศรีวิไล!I20+บุ่งคล้า!I20)</f>
        <v>13700</v>
      </c>
      <c r="J20" s="40">
        <f>SUM(บึงกาฬ!J20+พรเจริญ!J20+โซ่พิสัย!J20+เซกา!J20+ปากคาด!J20+บึงโขงหลง!J20+ศรีวิไล!J20+บุ่งคล้า!J20)</f>
        <v>840</v>
      </c>
    </row>
    <row r="21" spans="1:10" ht="21" thickBot="1" x14ac:dyDescent="0.35">
      <c r="A21" s="14">
        <v>13</v>
      </c>
      <c r="B21" s="15" t="s">
        <v>34</v>
      </c>
      <c r="C21" s="16">
        <f>SUM(D21:J21)</f>
        <v>39815090.900000006</v>
      </c>
      <c r="D21" s="16">
        <f>SUM(D9:D20)</f>
        <v>25566560.270000003</v>
      </c>
      <c r="E21" s="16">
        <f t="shared" ref="E21:J21" si="1">SUM(E9:E20)</f>
        <v>4914033.68</v>
      </c>
      <c r="F21" s="16">
        <f t="shared" si="1"/>
        <v>2787379.14</v>
      </c>
      <c r="G21" s="16">
        <f t="shared" si="1"/>
        <v>3969447.7399999998</v>
      </c>
      <c r="H21" s="16">
        <f t="shared" si="1"/>
        <v>1114158.6299999999</v>
      </c>
      <c r="I21" s="16">
        <f t="shared" si="1"/>
        <v>1460026.44</v>
      </c>
      <c r="J21" s="16">
        <f t="shared" si="1"/>
        <v>3485</v>
      </c>
    </row>
    <row r="22" spans="1:10" ht="21" thickTop="1" x14ac:dyDescent="0.3"/>
    <row r="24" spans="1:10" x14ac:dyDescent="0.3">
      <c r="G24" s="32"/>
    </row>
    <row r="25" spans="1:10" x14ac:dyDescent="0.3">
      <c r="G25" s="32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บึงกาฬ</vt:lpstr>
      <vt:lpstr>พรเจริญ</vt:lpstr>
      <vt:lpstr>โซ่พิสัย</vt:lpstr>
      <vt:lpstr>เซกา</vt:lpstr>
      <vt:lpstr>ปากคาด</vt:lpstr>
      <vt:lpstr>บึงโขงหลง</vt:lpstr>
      <vt:lpstr>ศรีวิไล</vt:lpstr>
      <vt:lpstr>บุ่งคล้า</vt:lpstr>
      <vt:lpstr>สรุปภาพรวมจังหวัดบึงกาฬ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2022-07-03T01:22:58Z</dcterms:created>
  <dcterms:modified xsi:type="dcterms:W3CDTF">2022-07-04T14:39:05Z</dcterms:modified>
</cp:coreProperties>
</file>