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ลูกหนี้ค้าง เขต 8\คืนข้อมูลลูกหนี้\"/>
    </mc:Choice>
  </mc:AlternateContent>
  <xr:revisionPtr revIDLastSave="0" documentId="13_ncr:1_{0B3DC283-10E4-438A-83AD-ABCBD86422AE}" xr6:coauthVersionLast="47" xr6:coauthVersionMax="47" xr10:uidLastSave="{00000000-0000-0000-0000-000000000000}"/>
  <bookViews>
    <workbookView xWindow="-120" yWindow="-120" windowWidth="20730" windowHeight="11160" firstSheet="9" activeTab="12" xr2:uid="{05A47197-46D4-4E5D-818E-F44218D49572}"/>
  </bookViews>
  <sheets>
    <sheet name="นครพนม" sheetId="1" r:id="rId1"/>
    <sheet name="ปลาปาก" sheetId="2" r:id="rId2"/>
    <sheet name="ท่าอุเทน" sheetId="3" r:id="rId3"/>
    <sheet name="บ้านแพง" sheetId="4" r:id="rId4"/>
    <sheet name="นาทม" sheetId="5" r:id="rId5"/>
    <sheet name="เรณูนคร" sheetId="6" r:id="rId6"/>
    <sheet name="นาแก" sheetId="7" r:id="rId7"/>
    <sheet name="ศรีสงคราม" sheetId="8" r:id="rId8"/>
    <sheet name="นาหว้า" sheetId="10" r:id="rId9"/>
    <sheet name="โพนสวรรค์" sheetId="11" r:id="rId10"/>
    <sheet name="ธาตุพนม" sheetId="9" r:id="rId11"/>
    <sheet name="วังยาง" sheetId="12" r:id="rId12"/>
    <sheet name="สรุปภาพรวมจังหวัดนครพนม 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4" l="1"/>
  <c r="F20" i="14"/>
  <c r="C20" i="14" s="1"/>
  <c r="G20" i="14"/>
  <c r="H20" i="14"/>
  <c r="I20" i="14"/>
  <c r="J20" i="14"/>
  <c r="E19" i="14"/>
  <c r="F19" i="14"/>
  <c r="G19" i="14"/>
  <c r="H19" i="14"/>
  <c r="I19" i="14"/>
  <c r="J19" i="14"/>
  <c r="E18" i="14"/>
  <c r="F18" i="14"/>
  <c r="G18" i="14"/>
  <c r="H18" i="14"/>
  <c r="I18" i="14"/>
  <c r="J18" i="14"/>
  <c r="E17" i="14"/>
  <c r="F17" i="14"/>
  <c r="G17" i="14"/>
  <c r="H17" i="14"/>
  <c r="H21" i="14" s="1"/>
  <c r="I17" i="14"/>
  <c r="J17" i="14"/>
  <c r="E16" i="14"/>
  <c r="F16" i="14"/>
  <c r="G16" i="14"/>
  <c r="H16" i="14"/>
  <c r="I16" i="14"/>
  <c r="J16" i="14"/>
  <c r="E15" i="14"/>
  <c r="F15" i="14"/>
  <c r="G15" i="14"/>
  <c r="H15" i="14"/>
  <c r="I15" i="14"/>
  <c r="J15" i="14"/>
  <c r="E14" i="14"/>
  <c r="F14" i="14"/>
  <c r="C14" i="14" s="1"/>
  <c r="G14" i="14"/>
  <c r="H14" i="14"/>
  <c r="I14" i="14"/>
  <c r="J14" i="14"/>
  <c r="E13" i="14"/>
  <c r="C13" i="14" s="1"/>
  <c r="F13" i="14"/>
  <c r="G13" i="14"/>
  <c r="H13" i="14"/>
  <c r="I13" i="14"/>
  <c r="J13" i="14"/>
  <c r="E12" i="14"/>
  <c r="F12" i="14"/>
  <c r="G12" i="14"/>
  <c r="H12" i="14"/>
  <c r="I12" i="14"/>
  <c r="J12" i="14"/>
  <c r="E11" i="14"/>
  <c r="F11" i="14"/>
  <c r="G11" i="14"/>
  <c r="H11" i="14"/>
  <c r="I11" i="14"/>
  <c r="J11" i="14"/>
  <c r="E10" i="14"/>
  <c r="C10" i="14" s="1"/>
  <c r="F10" i="14"/>
  <c r="G10" i="14"/>
  <c r="H10" i="14"/>
  <c r="I10" i="14"/>
  <c r="J10" i="14"/>
  <c r="D10" i="14"/>
  <c r="D11" i="14"/>
  <c r="C11" i="14" s="1"/>
  <c r="D12" i="14"/>
  <c r="D13" i="14"/>
  <c r="D14" i="14"/>
  <c r="D15" i="14"/>
  <c r="D16" i="14"/>
  <c r="D17" i="14"/>
  <c r="C17" i="14" s="1"/>
  <c r="D18" i="14"/>
  <c r="D19" i="14"/>
  <c r="C19" i="14" s="1"/>
  <c r="D20" i="14"/>
  <c r="E9" i="14"/>
  <c r="F9" i="14"/>
  <c r="G9" i="14"/>
  <c r="H9" i="14"/>
  <c r="I9" i="14"/>
  <c r="J9" i="14"/>
  <c r="D9" i="14"/>
  <c r="C16" i="14"/>
  <c r="C15" i="14"/>
  <c r="C12" i="14"/>
  <c r="C21" i="12"/>
  <c r="C21" i="11"/>
  <c r="C21" i="8"/>
  <c r="C21" i="7"/>
  <c r="C10" i="7"/>
  <c r="C17" i="5"/>
  <c r="C16" i="5"/>
  <c r="C14" i="5"/>
  <c r="C13" i="5"/>
  <c r="C12" i="5"/>
  <c r="C11" i="5"/>
  <c r="C10" i="5"/>
  <c r="C21" i="4"/>
  <c r="C17" i="4"/>
  <c r="C16" i="4"/>
  <c r="C14" i="4"/>
  <c r="C13" i="4"/>
  <c r="E21" i="3"/>
  <c r="F21" i="3"/>
  <c r="G21" i="3"/>
  <c r="H21" i="3"/>
  <c r="I21" i="3"/>
  <c r="J21" i="3"/>
  <c r="D21" i="3"/>
  <c r="C10" i="3"/>
  <c r="C21" i="2"/>
  <c r="C10" i="1"/>
  <c r="C21" i="1"/>
  <c r="J21" i="12"/>
  <c r="J20" i="12"/>
  <c r="I20" i="12"/>
  <c r="H20" i="12"/>
  <c r="G20" i="12"/>
  <c r="F20" i="12"/>
  <c r="E20" i="12"/>
  <c r="C20" i="12" s="1"/>
  <c r="D20" i="12"/>
  <c r="J19" i="12"/>
  <c r="I19" i="12"/>
  <c r="H19" i="12"/>
  <c r="G19" i="12"/>
  <c r="F19" i="12"/>
  <c r="E19" i="12"/>
  <c r="C19" i="12" s="1"/>
  <c r="D19" i="12"/>
  <c r="J18" i="12"/>
  <c r="I18" i="12"/>
  <c r="H18" i="12"/>
  <c r="G18" i="12"/>
  <c r="F18" i="12"/>
  <c r="E18" i="12"/>
  <c r="C18" i="12" s="1"/>
  <c r="D18" i="12"/>
  <c r="J17" i="12"/>
  <c r="I17" i="12"/>
  <c r="H17" i="12"/>
  <c r="G17" i="12"/>
  <c r="F17" i="12"/>
  <c r="E17" i="12"/>
  <c r="C17" i="12" s="1"/>
  <c r="D17" i="12"/>
  <c r="J16" i="12"/>
  <c r="I16" i="12"/>
  <c r="H16" i="12"/>
  <c r="G16" i="12"/>
  <c r="F16" i="12"/>
  <c r="E16" i="12"/>
  <c r="C16" i="12" s="1"/>
  <c r="D16" i="12"/>
  <c r="J15" i="12"/>
  <c r="I15" i="12"/>
  <c r="H15" i="12"/>
  <c r="G15" i="12"/>
  <c r="F15" i="12"/>
  <c r="E15" i="12"/>
  <c r="C15" i="12" s="1"/>
  <c r="D15" i="12"/>
  <c r="J14" i="12"/>
  <c r="I14" i="12"/>
  <c r="H14" i="12"/>
  <c r="G14" i="12"/>
  <c r="F14" i="12"/>
  <c r="E14" i="12"/>
  <c r="C14" i="12" s="1"/>
  <c r="D14" i="12"/>
  <c r="J13" i="12"/>
  <c r="I13" i="12"/>
  <c r="H13" i="12"/>
  <c r="G13" i="12"/>
  <c r="F13" i="12"/>
  <c r="E13" i="12"/>
  <c r="C13" i="12" s="1"/>
  <c r="D13" i="12"/>
  <c r="J12" i="12"/>
  <c r="I12" i="12"/>
  <c r="H12" i="12"/>
  <c r="G12" i="12"/>
  <c r="F12" i="12"/>
  <c r="E12" i="12"/>
  <c r="C12" i="12" s="1"/>
  <c r="D12" i="12"/>
  <c r="J11" i="12"/>
  <c r="I11" i="12"/>
  <c r="H11" i="12"/>
  <c r="G11" i="12"/>
  <c r="F11" i="12"/>
  <c r="E11" i="12"/>
  <c r="C11" i="12" s="1"/>
  <c r="D11" i="12"/>
  <c r="J10" i="12"/>
  <c r="I10" i="12"/>
  <c r="H10" i="12"/>
  <c r="G10" i="12"/>
  <c r="F10" i="12"/>
  <c r="E10" i="12"/>
  <c r="C10" i="12" s="1"/>
  <c r="D10" i="12"/>
  <c r="J9" i="12"/>
  <c r="I9" i="12"/>
  <c r="I21" i="12" s="1"/>
  <c r="H9" i="12"/>
  <c r="H21" i="12" s="1"/>
  <c r="G9" i="12"/>
  <c r="G21" i="12" s="1"/>
  <c r="F9" i="12"/>
  <c r="E9" i="12"/>
  <c r="E21" i="12" s="1"/>
  <c r="D9" i="12"/>
  <c r="D21" i="12" s="1"/>
  <c r="J21" i="9"/>
  <c r="I21" i="9"/>
  <c r="H21" i="9"/>
  <c r="G21" i="9"/>
  <c r="F21" i="9"/>
  <c r="C21" i="9" s="1"/>
  <c r="E21" i="9"/>
  <c r="D21" i="9"/>
  <c r="J20" i="9"/>
  <c r="I20" i="9"/>
  <c r="H20" i="9"/>
  <c r="G20" i="9"/>
  <c r="F20" i="9"/>
  <c r="E20" i="9"/>
  <c r="C20" i="9" s="1"/>
  <c r="D20" i="9"/>
  <c r="J19" i="9"/>
  <c r="I19" i="9"/>
  <c r="H19" i="9"/>
  <c r="G19" i="9"/>
  <c r="F19" i="9"/>
  <c r="E19" i="9"/>
  <c r="C19" i="9" s="1"/>
  <c r="D19" i="9"/>
  <c r="J18" i="9"/>
  <c r="I18" i="9"/>
  <c r="H18" i="9"/>
  <c r="G18" i="9"/>
  <c r="F18" i="9"/>
  <c r="E18" i="9"/>
  <c r="C18" i="9" s="1"/>
  <c r="D18" i="9"/>
  <c r="J17" i="9"/>
  <c r="I17" i="9"/>
  <c r="H17" i="9"/>
  <c r="G17" i="9"/>
  <c r="F17" i="9"/>
  <c r="E17" i="9"/>
  <c r="C17" i="9" s="1"/>
  <c r="D17" i="9"/>
  <c r="J16" i="9"/>
  <c r="I16" i="9"/>
  <c r="H16" i="9"/>
  <c r="G16" i="9"/>
  <c r="F16" i="9"/>
  <c r="E16" i="9"/>
  <c r="C16" i="9" s="1"/>
  <c r="D16" i="9"/>
  <c r="J15" i="9"/>
  <c r="I15" i="9"/>
  <c r="H15" i="9"/>
  <c r="G15" i="9"/>
  <c r="F15" i="9"/>
  <c r="E15" i="9"/>
  <c r="C15" i="9" s="1"/>
  <c r="D15" i="9"/>
  <c r="J14" i="9"/>
  <c r="I14" i="9"/>
  <c r="H14" i="9"/>
  <c r="G14" i="9"/>
  <c r="F14" i="9"/>
  <c r="E14" i="9"/>
  <c r="C14" i="9" s="1"/>
  <c r="D14" i="9"/>
  <c r="J13" i="9"/>
  <c r="I13" i="9"/>
  <c r="H13" i="9"/>
  <c r="G13" i="9"/>
  <c r="F13" i="9"/>
  <c r="E13" i="9"/>
  <c r="C13" i="9" s="1"/>
  <c r="D13" i="9"/>
  <c r="J12" i="9"/>
  <c r="I12" i="9"/>
  <c r="H12" i="9"/>
  <c r="G12" i="9"/>
  <c r="F12" i="9"/>
  <c r="E12" i="9"/>
  <c r="C12" i="9" s="1"/>
  <c r="D12" i="9"/>
  <c r="J11" i="9"/>
  <c r="I11" i="9"/>
  <c r="H11" i="9"/>
  <c r="G11" i="9"/>
  <c r="F11" i="9"/>
  <c r="E11" i="9"/>
  <c r="C11" i="9" s="1"/>
  <c r="D11" i="9"/>
  <c r="J10" i="9"/>
  <c r="I10" i="9"/>
  <c r="H10" i="9"/>
  <c r="G10" i="9"/>
  <c r="F10" i="9"/>
  <c r="E10" i="9"/>
  <c r="C10" i="9" s="1"/>
  <c r="D10" i="9"/>
  <c r="J9" i="9"/>
  <c r="I9" i="9"/>
  <c r="H9" i="9"/>
  <c r="G9" i="9"/>
  <c r="F9" i="9"/>
  <c r="E9" i="9"/>
  <c r="C9" i="9" s="1"/>
  <c r="D9" i="9"/>
  <c r="J21" i="11"/>
  <c r="G21" i="11"/>
  <c r="F21" i="11"/>
  <c r="E21" i="11"/>
  <c r="D21" i="11"/>
  <c r="J20" i="11"/>
  <c r="I20" i="11"/>
  <c r="H20" i="11"/>
  <c r="G20" i="11"/>
  <c r="F20" i="11"/>
  <c r="E20" i="11"/>
  <c r="D20" i="11"/>
  <c r="J19" i="11"/>
  <c r="I19" i="11"/>
  <c r="H19" i="11"/>
  <c r="G19" i="11"/>
  <c r="F19" i="11"/>
  <c r="E19" i="11"/>
  <c r="D19" i="11"/>
  <c r="J18" i="11"/>
  <c r="I18" i="11"/>
  <c r="H18" i="11"/>
  <c r="G18" i="11"/>
  <c r="F18" i="11"/>
  <c r="E18" i="11"/>
  <c r="D18" i="11"/>
  <c r="J17" i="11"/>
  <c r="I17" i="11"/>
  <c r="H17" i="11"/>
  <c r="G17" i="11"/>
  <c r="F17" i="11"/>
  <c r="E17" i="11"/>
  <c r="D17" i="11"/>
  <c r="J16" i="11"/>
  <c r="H16" i="11"/>
  <c r="G16" i="11"/>
  <c r="F16" i="11"/>
  <c r="E16" i="11"/>
  <c r="D16" i="11"/>
  <c r="J15" i="11"/>
  <c r="I15" i="11"/>
  <c r="H15" i="11"/>
  <c r="G15" i="11"/>
  <c r="F15" i="11"/>
  <c r="E15" i="11"/>
  <c r="D15" i="11"/>
  <c r="J14" i="11"/>
  <c r="H14" i="11"/>
  <c r="G14" i="11"/>
  <c r="F14" i="11"/>
  <c r="E14" i="11"/>
  <c r="D14" i="11"/>
  <c r="J13" i="11"/>
  <c r="I13" i="11"/>
  <c r="H13" i="11"/>
  <c r="G13" i="11"/>
  <c r="F13" i="11"/>
  <c r="E13" i="11"/>
  <c r="D13" i="11"/>
  <c r="J12" i="11"/>
  <c r="I12" i="11"/>
  <c r="H12" i="11"/>
  <c r="G12" i="11"/>
  <c r="F12" i="11"/>
  <c r="E12" i="11"/>
  <c r="D12" i="11"/>
  <c r="J11" i="11"/>
  <c r="I11" i="11"/>
  <c r="H11" i="11"/>
  <c r="G11" i="11"/>
  <c r="F11" i="11"/>
  <c r="E11" i="11"/>
  <c r="D11" i="11"/>
  <c r="J10" i="11"/>
  <c r="I10" i="11"/>
  <c r="H10" i="11"/>
  <c r="G10" i="11"/>
  <c r="F10" i="11"/>
  <c r="C10" i="11" s="1"/>
  <c r="E10" i="11"/>
  <c r="D10" i="11"/>
  <c r="J9" i="11"/>
  <c r="I9" i="11"/>
  <c r="H9" i="11"/>
  <c r="G9" i="11"/>
  <c r="F9" i="11"/>
  <c r="E9" i="11"/>
  <c r="D9" i="11"/>
  <c r="J21" i="10"/>
  <c r="I21" i="10"/>
  <c r="H21" i="10"/>
  <c r="G21" i="10"/>
  <c r="F21" i="10"/>
  <c r="E21" i="10"/>
  <c r="C21" i="10" s="1"/>
  <c r="D21" i="10"/>
  <c r="J20" i="10"/>
  <c r="I20" i="10"/>
  <c r="H20" i="10"/>
  <c r="G20" i="10"/>
  <c r="F20" i="10"/>
  <c r="E20" i="10"/>
  <c r="D20" i="10"/>
  <c r="C20" i="10" s="1"/>
  <c r="J19" i="10"/>
  <c r="I19" i="10"/>
  <c r="H19" i="10"/>
  <c r="G19" i="10"/>
  <c r="F19" i="10"/>
  <c r="E19" i="10"/>
  <c r="D19" i="10"/>
  <c r="C19" i="10" s="1"/>
  <c r="J18" i="10"/>
  <c r="I18" i="10"/>
  <c r="H18" i="10"/>
  <c r="G18" i="10"/>
  <c r="F18" i="10"/>
  <c r="E18" i="10"/>
  <c r="D18" i="10"/>
  <c r="C18" i="10" s="1"/>
  <c r="J17" i="10"/>
  <c r="I17" i="10"/>
  <c r="H17" i="10"/>
  <c r="G17" i="10"/>
  <c r="F17" i="10"/>
  <c r="E17" i="10"/>
  <c r="D17" i="10"/>
  <c r="C17" i="10" s="1"/>
  <c r="J16" i="10"/>
  <c r="I16" i="10"/>
  <c r="H16" i="10"/>
  <c r="G16" i="10"/>
  <c r="F16" i="10"/>
  <c r="E16" i="10"/>
  <c r="D16" i="10"/>
  <c r="C16" i="10" s="1"/>
  <c r="J15" i="10"/>
  <c r="I15" i="10"/>
  <c r="H15" i="10"/>
  <c r="G15" i="10"/>
  <c r="F15" i="10"/>
  <c r="E15" i="10"/>
  <c r="D15" i="10"/>
  <c r="C15" i="10" s="1"/>
  <c r="J14" i="10"/>
  <c r="I14" i="10"/>
  <c r="H14" i="10"/>
  <c r="G14" i="10"/>
  <c r="F14" i="10"/>
  <c r="E14" i="10"/>
  <c r="D14" i="10"/>
  <c r="C14" i="10" s="1"/>
  <c r="J13" i="10"/>
  <c r="I13" i="10"/>
  <c r="H13" i="10"/>
  <c r="G13" i="10"/>
  <c r="F13" i="10"/>
  <c r="E13" i="10"/>
  <c r="D13" i="10"/>
  <c r="C13" i="10" s="1"/>
  <c r="J12" i="10"/>
  <c r="I12" i="10"/>
  <c r="H12" i="10"/>
  <c r="G12" i="10"/>
  <c r="F12" i="10"/>
  <c r="E12" i="10"/>
  <c r="D12" i="10"/>
  <c r="C12" i="10" s="1"/>
  <c r="J11" i="10"/>
  <c r="I11" i="10"/>
  <c r="H11" i="10"/>
  <c r="G11" i="10"/>
  <c r="F11" i="10"/>
  <c r="E11" i="10"/>
  <c r="D11" i="10"/>
  <c r="C11" i="10" s="1"/>
  <c r="J10" i="10"/>
  <c r="I10" i="10"/>
  <c r="H10" i="10"/>
  <c r="G10" i="10"/>
  <c r="F10" i="10"/>
  <c r="E10" i="10"/>
  <c r="D10" i="10"/>
  <c r="C10" i="10" s="1"/>
  <c r="J9" i="10"/>
  <c r="I9" i="10"/>
  <c r="H9" i="10"/>
  <c r="G9" i="10"/>
  <c r="F9" i="10"/>
  <c r="E9" i="10"/>
  <c r="D9" i="10"/>
  <c r="C9" i="10" s="1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D20" i="8"/>
  <c r="C20" i="8" s="1"/>
  <c r="J19" i="8"/>
  <c r="I19" i="8"/>
  <c r="H19" i="8"/>
  <c r="G19" i="8"/>
  <c r="F19" i="8"/>
  <c r="E19" i="8"/>
  <c r="D19" i="8"/>
  <c r="C19" i="8" s="1"/>
  <c r="J18" i="8"/>
  <c r="I18" i="8"/>
  <c r="H18" i="8"/>
  <c r="G18" i="8"/>
  <c r="F18" i="8"/>
  <c r="E18" i="8"/>
  <c r="D18" i="8"/>
  <c r="C18" i="8" s="1"/>
  <c r="J17" i="8"/>
  <c r="I17" i="8"/>
  <c r="H17" i="8"/>
  <c r="G17" i="8"/>
  <c r="F17" i="8"/>
  <c r="E17" i="8"/>
  <c r="D17" i="8"/>
  <c r="C17" i="8" s="1"/>
  <c r="J16" i="8"/>
  <c r="I16" i="8"/>
  <c r="H16" i="8"/>
  <c r="G16" i="8"/>
  <c r="F16" i="8"/>
  <c r="E16" i="8"/>
  <c r="D16" i="8"/>
  <c r="C16" i="8" s="1"/>
  <c r="J15" i="8"/>
  <c r="I15" i="8"/>
  <c r="H15" i="8"/>
  <c r="G15" i="8"/>
  <c r="F15" i="8"/>
  <c r="E15" i="8"/>
  <c r="D15" i="8"/>
  <c r="C15" i="8" s="1"/>
  <c r="J14" i="8"/>
  <c r="I14" i="8"/>
  <c r="H14" i="8"/>
  <c r="G14" i="8"/>
  <c r="F14" i="8"/>
  <c r="E14" i="8"/>
  <c r="D14" i="8"/>
  <c r="C14" i="8" s="1"/>
  <c r="J13" i="8"/>
  <c r="I13" i="8"/>
  <c r="H13" i="8"/>
  <c r="G13" i="8"/>
  <c r="F13" i="8"/>
  <c r="E13" i="8"/>
  <c r="D13" i="8"/>
  <c r="C13" i="8" s="1"/>
  <c r="J12" i="8"/>
  <c r="I12" i="8"/>
  <c r="H12" i="8"/>
  <c r="G12" i="8"/>
  <c r="F12" i="8"/>
  <c r="E12" i="8"/>
  <c r="D12" i="8"/>
  <c r="C12" i="8" s="1"/>
  <c r="J11" i="8"/>
  <c r="I11" i="8"/>
  <c r="H11" i="8"/>
  <c r="G11" i="8"/>
  <c r="F11" i="8"/>
  <c r="E11" i="8"/>
  <c r="D11" i="8"/>
  <c r="C11" i="8" s="1"/>
  <c r="J10" i="8"/>
  <c r="I10" i="8"/>
  <c r="H10" i="8"/>
  <c r="G10" i="8"/>
  <c r="F10" i="8"/>
  <c r="E10" i="8"/>
  <c r="D10" i="8"/>
  <c r="C10" i="8" s="1"/>
  <c r="J9" i="8"/>
  <c r="I9" i="8"/>
  <c r="H9" i="8"/>
  <c r="G9" i="8"/>
  <c r="F9" i="8"/>
  <c r="E9" i="8"/>
  <c r="D9" i="8"/>
  <c r="C9" i="8" s="1"/>
  <c r="J21" i="7"/>
  <c r="I21" i="7"/>
  <c r="H21" i="7"/>
  <c r="G21" i="7"/>
  <c r="F21" i="7"/>
  <c r="E21" i="7"/>
  <c r="D21" i="7"/>
  <c r="J20" i="7"/>
  <c r="I20" i="7"/>
  <c r="H20" i="7"/>
  <c r="G20" i="7"/>
  <c r="F20" i="7"/>
  <c r="E20" i="7"/>
  <c r="D20" i="7"/>
  <c r="C20" i="7" s="1"/>
  <c r="J19" i="7"/>
  <c r="I19" i="7"/>
  <c r="H19" i="7"/>
  <c r="G19" i="7"/>
  <c r="F19" i="7"/>
  <c r="E19" i="7"/>
  <c r="D19" i="7"/>
  <c r="C19" i="7" s="1"/>
  <c r="J18" i="7"/>
  <c r="I18" i="7"/>
  <c r="H18" i="7"/>
  <c r="G18" i="7"/>
  <c r="F18" i="7"/>
  <c r="E18" i="7"/>
  <c r="D18" i="7"/>
  <c r="J17" i="7"/>
  <c r="I17" i="7"/>
  <c r="H17" i="7"/>
  <c r="G17" i="7"/>
  <c r="F17" i="7"/>
  <c r="E17" i="7"/>
  <c r="D17" i="7"/>
  <c r="J16" i="7"/>
  <c r="I16" i="7"/>
  <c r="H16" i="7"/>
  <c r="G16" i="7"/>
  <c r="F16" i="7"/>
  <c r="E16" i="7"/>
  <c r="D16" i="7"/>
  <c r="J15" i="7"/>
  <c r="I15" i="7"/>
  <c r="H15" i="7"/>
  <c r="G15" i="7"/>
  <c r="F15" i="7"/>
  <c r="E15" i="7"/>
  <c r="D15" i="7"/>
  <c r="J14" i="7"/>
  <c r="I14" i="7"/>
  <c r="H14" i="7"/>
  <c r="G14" i="7"/>
  <c r="F14" i="7"/>
  <c r="E14" i="7"/>
  <c r="D14" i="7"/>
  <c r="J13" i="7"/>
  <c r="I13" i="7"/>
  <c r="H13" i="7"/>
  <c r="G13" i="7"/>
  <c r="F13" i="7"/>
  <c r="E13" i="7"/>
  <c r="D13" i="7"/>
  <c r="J12" i="7"/>
  <c r="I12" i="7"/>
  <c r="H12" i="7"/>
  <c r="G12" i="7"/>
  <c r="F12" i="7"/>
  <c r="E12" i="7"/>
  <c r="D12" i="7"/>
  <c r="C12" i="7" s="1"/>
  <c r="J11" i="7"/>
  <c r="I11" i="7"/>
  <c r="H11" i="7"/>
  <c r="G11" i="7"/>
  <c r="F11" i="7"/>
  <c r="E11" i="7"/>
  <c r="D11" i="7"/>
  <c r="C11" i="7" s="1"/>
  <c r="J10" i="7"/>
  <c r="I10" i="7"/>
  <c r="H10" i="7"/>
  <c r="G10" i="7"/>
  <c r="F10" i="7"/>
  <c r="E10" i="7"/>
  <c r="D10" i="7"/>
  <c r="J9" i="7"/>
  <c r="I9" i="7"/>
  <c r="H9" i="7"/>
  <c r="G9" i="7"/>
  <c r="F9" i="7"/>
  <c r="E9" i="7"/>
  <c r="D9" i="7"/>
  <c r="J21" i="6"/>
  <c r="I21" i="6"/>
  <c r="H21" i="6"/>
  <c r="C21" i="6" s="1"/>
  <c r="G21" i="6"/>
  <c r="F21" i="6"/>
  <c r="E21" i="6"/>
  <c r="D21" i="6"/>
  <c r="J20" i="6"/>
  <c r="I20" i="6"/>
  <c r="H20" i="6"/>
  <c r="C20" i="6" s="1"/>
  <c r="G20" i="6"/>
  <c r="F20" i="6"/>
  <c r="E20" i="6"/>
  <c r="D20" i="6"/>
  <c r="J19" i="6"/>
  <c r="I19" i="6"/>
  <c r="H19" i="6"/>
  <c r="C19" i="6" s="1"/>
  <c r="G19" i="6"/>
  <c r="F19" i="6"/>
  <c r="E19" i="6"/>
  <c r="D19" i="6"/>
  <c r="J18" i="6"/>
  <c r="I18" i="6"/>
  <c r="H18" i="6"/>
  <c r="C18" i="6" s="1"/>
  <c r="G18" i="6"/>
  <c r="F18" i="6"/>
  <c r="E18" i="6"/>
  <c r="D18" i="6"/>
  <c r="J17" i="6"/>
  <c r="I17" i="6"/>
  <c r="H17" i="6"/>
  <c r="C17" i="6" s="1"/>
  <c r="G17" i="6"/>
  <c r="F17" i="6"/>
  <c r="E17" i="6"/>
  <c r="D17" i="6"/>
  <c r="J16" i="6"/>
  <c r="I16" i="6"/>
  <c r="H16" i="6"/>
  <c r="C16" i="6" s="1"/>
  <c r="G16" i="6"/>
  <c r="F16" i="6"/>
  <c r="E16" i="6"/>
  <c r="D16" i="6"/>
  <c r="J15" i="6"/>
  <c r="I15" i="6"/>
  <c r="H15" i="6"/>
  <c r="C15" i="6" s="1"/>
  <c r="G15" i="6"/>
  <c r="F15" i="6"/>
  <c r="E15" i="6"/>
  <c r="D15" i="6"/>
  <c r="J14" i="6"/>
  <c r="I14" i="6"/>
  <c r="H14" i="6"/>
  <c r="C14" i="6" s="1"/>
  <c r="G14" i="6"/>
  <c r="F14" i="6"/>
  <c r="E14" i="6"/>
  <c r="D14" i="6"/>
  <c r="J13" i="6"/>
  <c r="I13" i="6"/>
  <c r="H13" i="6"/>
  <c r="C13" i="6" s="1"/>
  <c r="G13" i="6"/>
  <c r="F13" i="6"/>
  <c r="E13" i="6"/>
  <c r="D13" i="6"/>
  <c r="J12" i="6"/>
  <c r="I12" i="6"/>
  <c r="H12" i="6"/>
  <c r="C12" i="6" s="1"/>
  <c r="G12" i="6"/>
  <c r="F12" i="6"/>
  <c r="E12" i="6"/>
  <c r="D12" i="6"/>
  <c r="J11" i="6"/>
  <c r="I11" i="6"/>
  <c r="H11" i="6"/>
  <c r="C11" i="6" s="1"/>
  <c r="G11" i="6"/>
  <c r="F11" i="6"/>
  <c r="E11" i="6"/>
  <c r="D11" i="6"/>
  <c r="J10" i="6"/>
  <c r="I10" i="6"/>
  <c r="H10" i="6"/>
  <c r="C10" i="6" s="1"/>
  <c r="G10" i="6"/>
  <c r="F10" i="6"/>
  <c r="E10" i="6"/>
  <c r="D10" i="6"/>
  <c r="J9" i="6"/>
  <c r="I9" i="6"/>
  <c r="H9" i="6"/>
  <c r="C9" i="6" s="1"/>
  <c r="G9" i="6"/>
  <c r="F9" i="6"/>
  <c r="E9" i="6"/>
  <c r="D9" i="6"/>
  <c r="J21" i="5"/>
  <c r="I21" i="5"/>
  <c r="C21" i="5" s="1"/>
  <c r="H21" i="5"/>
  <c r="G21" i="5"/>
  <c r="F21" i="5"/>
  <c r="E21" i="5"/>
  <c r="D21" i="5"/>
  <c r="J20" i="5"/>
  <c r="I20" i="5"/>
  <c r="H20" i="5"/>
  <c r="C20" i="5" s="1"/>
  <c r="G20" i="5"/>
  <c r="F20" i="5"/>
  <c r="E20" i="5"/>
  <c r="D20" i="5"/>
  <c r="J19" i="5"/>
  <c r="I19" i="5"/>
  <c r="H19" i="5"/>
  <c r="C19" i="5" s="1"/>
  <c r="G19" i="5"/>
  <c r="F19" i="5"/>
  <c r="E19" i="5"/>
  <c r="D19" i="5"/>
  <c r="J18" i="5"/>
  <c r="I18" i="5"/>
  <c r="H18" i="5"/>
  <c r="C18" i="5" s="1"/>
  <c r="G18" i="5"/>
  <c r="F18" i="5"/>
  <c r="E18" i="5"/>
  <c r="D18" i="5"/>
  <c r="J17" i="5"/>
  <c r="I17" i="5"/>
  <c r="H17" i="5"/>
  <c r="G17" i="5"/>
  <c r="F17" i="5"/>
  <c r="E17" i="5"/>
  <c r="D17" i="5"/>
  <c r="J16" i="5"/>
  <c r="I16" i="5"/>
  <c r="H16" i="5"/>
  <c r="G16" i="5"/>
  <c r="F16" i="5"/>
  <c r="E16" i="5"/>
  <c r="D16" i="5"/>
  <c r="J15" i="5"/>
  <c r="I15" i="5"/>
  <c r="H15" i="5"/>
  <c r="C15" i="5" s="1"/>
  <c r="G15" i="5"/>
  <c r="F15" i="5"/>
  <c r="E15" i="5"/>
  <c r="D15" i="5"/>
  <c r="J14" i="5"/>
  <c r="I14" i="5"/>
  <c r="H14" i="5"/>
  <c r="G14" i="5"/>
  <c r="F14" i="5"/>
  <c r="E14" i="5"/>
  <c r="D14" i="5"/>
  <c r="J13" i="5"/>
  <c r="I13" i="5"/>
  <c r="H13" i="5"/>
  <c r="G13" i="5"/>
  <c r="F13" i="5"/>
  <c r="E13" i="5"/>
  <c r="D13" i="5"/>
  <c r="J12" i="5"/>
  <c r="I12" i="5"/>
  <c r="H12" i="5"/>
  <c r="G12" i="5"/>
  <c r="F12" i="5"/>
  <c r="E12" i="5"/>
  <c r="D12" i="5"/>
  <c r="J11" i="5"/>
  <c r="I11" i="5"/>
  <c r="H11" i="5"/>
  <c r="G11" i="5"/>
  <c r="F11" i="5"/>
  <c r="E11" i="5"/>
  <c r="D11" i="5"/>
  <c r="J10" i="5"/>
  <c r="I10" i="5"/>
  <c r="H10" i="5"/>
  <c r="G10" i="5"/>
  <c r="F10" i="5"/>
  <c r="E10" i="5"/>
  <c r="D10" i="5"/>
  <c r="J9" i="5"/>
  <c r="I9" i="5"/>
  <c r="H9" i="5"/>
  <c r="C9" i="5" s="1"/>
  <c r="G9" i="5"/>
  <c r="F9" i="5"/>
  <c r="E9" i="5"/>
  <c r="D9" i="5"/>
  <c r="J21" i="4"/>
  <c r="I21" i="4"/>
  <c r="H21" i="4"/>
  <c r="G21" i="4"/>
  <c r="F21" i="4"/>
  <c r="E21" i="4"/>
  <c r="D21" i="4"/>
  <c r="J20" i="4"/>
  <c r="I20" i="4"/>
  <c r="H20" i="4"/>
  <c r="C20" i="4" s="1"/>
  <c r="G20" i="4"/>
  <c r="F20" i="4"/>
  <c r="E20" i="4"/>
  <c r="D20" i="4"/>
  <c r="J19" i="4"/>
  <c r="I19" i="4"/>
  <c r="H19" i="4"/>
  <c r="C19" i="4" s="1"/>
  <c r="G19" i="4"/>
  <c r="F19" i="4"/>
  <c r="E19" i="4"/>
  <c r="D19" i="4"/>
  <c r="J18" i="4"/>
  <c r="I18" i="4"/>
  <c r="H18" i="4"/>
  <c r="C18" i="4" s="1"/>
  <c r="G18" i="4"/>
  <c r="F18" i="4"/>
  <c r="E18" i="4"/>
  <c r="D18" i="4"/>
  <c r="J17" i="4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C15" i="4" s="1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C12" i="4" s="1"/>
  <c r="G12" i="4"/>
  <c r="F12" i="4"/>
  <c r="E12" i="4"/>
  <c r="D12" i="4"/>
  <c r="J11" i="4"/>
  <c r="I11" i="4"/>
  <c r="H11" i="4"/>
  <c r="C11" i="4" s="1"/>
  <c r="G11" i="4"/>
  <c r="F11" i="4"/>
  <c r="E11" i="4"/>
  <c r="D11" i="4"/>
  <c r="J10" i="4"/>
  <c r="I10" i="4"/>
  <c r="H10" i="4"/>
  <c r="C10" i="4" s="1"/>
  <c r="G10" i="4"/>
  <c r="F10" i="4"/>
  <c r="E10" i="4"/>
  <c r="D10" i="4"/>
  <c r="J9" i="4"/>
  <c r="I9" i="4"/>
  <c r="H9" i="4"/>
  <c r="C9" i="4" s="1"/>
  <c r="G9" i="4"/>
  <c r="F9" i="4"/>
  <c r="E9" i="4"/>
  <c r="D9" i="4"/>
  <c r="J20" i="3"/>
  <c r="I20" i="3"/>
  <c r="H20" i="3"/>
  <c r="G20" i="3"/>
  <c r="F20" i="3"/>
  <c r="E20" i="3"/>
  <c r="D20" i="3"/>
  <c r="C20" i="3" s="1"/>
  <c r="J19" i="3"/>
  <c r="I19" i="3"/>
  <c r="H19" i="3"/>
  <c r="G19" i="3"/>
  <c r="E19" i="3"/>
  <c r="D19" i="3"/>
  <c r="J18" i="3"/>
  <c r="I18" i="3"/>
  <c r="H18" i="3"/>
  <c r="G18" i="3"/>
  <c r="F18" i="3"/>
  <c r="E18" i="3"/>
  <c r="D18" i="3"/>
  <c r="J17" i="3"/>
  <c r="H17" i="3"/>
  <c r="G17" i="3"/>
  <c r="F17" i="3"/>
  <c r="E17" i="3"/>
  <c r="D17" i="3"/>
  <c r="J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F14" i="3"/>
  <c r="E14" i="3"/>
  <c r="D14" i="3"/>
  <c r="J13" i="3"/>
  <c r="I13" i="3"/>
  <c r="H13" i="3"/>
  <c r="G13" i="3"/>
  <c r="F13" i="3"/>
  <c r="E13" i="3"/>
  <c r="C13" i="3" s="1"/>
  <c r="D13" i="3"/>
  <c r="J12" i="3"/>
  <c r="H12" i="3"/>
  <c r="G12" i="3"/>
  <c r="F12" i="3"/>
  <c r="E12" i="3"/>
  <c r="D12" i="3"/>
  <c r="C12" i="3" s="1"/>
  <c r="J11" i="3"/>
  <c r="I11" i="3"/>
  <c r="H11" i="3"/>
  <c r="G11" i="3"/>
  <c r="F11" i="3"/>
  <c r="E11" i="3"/>
  <c r="D11" i="3"/>
  <c r="J10" i="3"/>
  <c r="H10" i="3"/>
  <c r="G10" i="3"/>
  <c r="F10" i="3"/>
  <c r="E10" i="3"/>
  <c r="D10" i="3"/>
  <c r="J9" i="3"/>
  <c r="I9" i="3"/>
  <c r="H9" i="3"/>
  <c r="C9" i="3" s="1"/>
  <c r="G9" i="3"/>
  <c r="F9" i="3"/>
  <c r="E9" i="3"/>
  <c r="D9" i="3"/>
  <c r="J20" i="2"/>
  <c r="I20" i="2"/>
  <c r="H20" i="2"/>
  <c r="G20" i="2"/>
  <c r="F20" i="2"/>
  <c r="E20" i="2"/>
  <c r="D20" i="2"/>
  <c r="C20" i="2" s="1"/>
  <c r="J19" i="2"/>
  <c r="I19" i="2"/>
  <c r="H19" i="2"/>
  <c r="G19" i="2"/>
  <c r="F19" i="2"/>
  <c r="E19" i="2"/>
  <c r="D19" i="2"/>
  <c r="C19" i="2" s="1"/>
  <c r="J18" i="2"/>
  <c r="I18" i="2"/>
  <c r="H18" i="2"/>
  <c r="G18" i="2"/>
  <c r="F18" i="2"/>
  <c r="E18" i="2"/>
  <c r="D18" i="2"/>
  <c r="C18" i="2" s="1"/>
  <c r="J17" i="2"/>
  <c r="I17" i="2"/>
  <c r="H17" i="2"/>
  <c r="G17" i="2"/>
  <c r="F17" i="2"/>
  <c r="E17" i="2"/>
  <c r="D17" i="2"/>
  <c r="C17" i="2" s="1"/>
  <c r="J16" i="2"/>
  <c r="I16" i="2"/>
  <c r="H16" i="2"/>
  <c r="G16" i="2"/>
  <c r="F16" i="2"/>
  <c r="E16" i="2"/>
  <c r="C16" i="2" s="1"/>
  <c r="D16" i="2"/>
  <c r="J15" i="2"/>
  <c r="I15" i="2"/>
  <c r="H15" i="2"/>
  <c r="G15" i="2"/>
  <c r="G21" i="2" s="1"/>
  <c r="F15" i="2"/>
  <c r="E15" i="2"/>
  <c r="D15" i="2"/>
  <c r="C15" i="2" s="1"/>
  <c r="J14" i="2"/>
  <c r="I14" i="2"/>
  <c r="H14" i="2"/>
  <c r="G14" i="2"/>
  <c r="F14" i="2"/>
  <c r="E14" i="2"/>
  <c r="D14" i="2"/>
  <c r="C14" i="2" s="1"/>
  <c r="J13" i="2"/>
  <c r="I13" i="2"/>
  <c r="H13" i="2"/>
  <c r="G13" i="2"/>
  <c r="F13" i="2"/>
  <c r="F21" i="2" s="1"/>
  <c r="E13" i="2"/>
  <c r="C13" i="2" s="1"/>
  <c r="D13" i="2"/>
  <c r="J12" i="2"/>
  <c r="I12" i="2"/>
  <c r="H12" i="2"/>
  <c r="G12" i="2"/>
  <c r="F12" i="2"/>
  <c r="E12" i="2"/>
  <c r="D12" i="2"/>
  <c r="C12" i="2" s="1"/>
  <c r="J11" i="2"/>
  <c r="I11" i="2"/>
  <c r="H11" i="2"/>
  <c r="G11" i="2"/>
  <c r="F11" i="2"/>
  <c r="E11" i="2"/>
  <c r="E21" i="2" s="1"/>
  <c r="D11" i="2"/>
  <c r="C11" i="2" s="1"/>
  <c r="J10" i="2"/>
  <c r="I10" i="2"/>
  <c r="H10" i="2"/>
  <c r="G10" i="2"/>
  <c r="F10" i="2"/>
  <c r="E10" i="2"/>
  <c r="D10" i="2"/>
  <c r="C10" i="2" s="1"/>
  <c r="J9" i="2"/>
  <c r="J21" i="2" s="1"/>
  <c r="I9" i="2"/>
  <c r="C9" i="2" s="1"/>
  <c r="H9" i="2"/>
  <c r="H21" i="2" s="1"/>
  <c r="G9" i="2"/>
  <c r="F9" i="2"/>
  <c r="E9" i="2"/>
  <c r="D9" i="2"/>
  <c r="D21" i="2" s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J9" i="1"/>
  <c r="I9" i="1"/>
  <c r="H9" i="1"/>
  <c r="G9" i="1"/>
  <c r="F9" i="1"/>
  <c r="E9" i="1"/>
  <c r="D9" i="1"/>
  <c r="C9" i="1"/>
  <c r="C18" i="14" l="1"/>
  <c r="E21" i="14"/>
  <c r="G21" i="14"/>
  <c r="I21" i="14"/>
  <c r="J21" i="14"/>
  <c r="F21" i="14"/>
  <c r="D21" i="14"/>
  <c r="C9" i="14"/>
  <c r="C21" i="3"/>
  <c r="C18" i="7"/>
  <c r="C20" i="11"/>
  <c r="C9" i="7"/>
  <c r="C17" i="7"/>
  <c r="C16" i="11"/>
  <c r="C19" i="11"/>
  <c r="F21" i="12"/>
  <c r="C17" i="3"/>
  <c r="C16" i="7"/>
  <c r="C14" i="11"/>
  <c r="C15" i="11"/>
  <c r="C18" i="11"/>
  <c r="C15" i="7"/>
  <c r="C13" i="11"/>
  <c r="C17" i="11"/>
  <c r="C11" i="3"/>
  <c r="C16" i="3"/>
  <c r="I21" i="2"/>
  <c r="C15" i="3"/>
  <c r="C19" i="3"/>
  <c r="C14" i="7"/>
  <c r="C12" i="11"/>
  <c r="C9" i="12"/>
  <c r="C9" i="11"/>
  <c r="C14" i="3"/>
  <c r="C18" i="3"/>
  <c r="C13" i="7"/>
  <c r="C11" i="11"/>
  <c r="C21" i="14" l="1"/>
</calcChain>
</file>

<file path=xl/sharedStrings.xml><?xml version="1.0" encoding="utf-8"?>
<sst xmlns="http://schemas.openxmlformats.org/spreadsheetml/2006/main" count="468" uniqueCount="51">
  <si>
    <t>ตารางสรุปลูกหนี้ค่ารักษาพยาบาลทุกสิทธิ ตั้งแต่ปี 2564 ลงไป</t>
  </si>
  <si>
    <t>โรงพยาบาล  นครพนม จังหวัด  นครพนม</t>
  </si>
  <si>
    <t>ข้อมูล ณ วันที่ 31 พฤษภาคม 2565</t>
  </si>
  <si>
    <t xml:space="preserve">ส่งกลับมายังเขตสุขภาพที่ 8 กลุ่มงานบริหารการเงินและการคลัง ภายในวันที่ 20 มิถุนายน 2565 ทาง E-Mail : R8waycfo@gmail.com </t>
  </si>
  <si>
    <t>ลำดับ</t>
  </si>
  <si>
    <t>แยกประเภทลูกหนี้ตามสิทธิ</t>
  </si>
  <si>
    <t>ลูกหนี้ค่ารักษาพยาบาล (บาท) แยกรายปี</t>
  </si>
  <si>
    <t>ปี 2564</t>
  </si>
  <si>
    <t>ปี 2563</t>
  </si>
  <si>
    <t>ปี 2562</t>
  </si>
  <si>
    <t>ปี 2561</t>
  </si>
  <si>
    <t>ปี 2560</t>
  </si>
  <si>
    <t>ปี 2559</t>
  </si>
  <si>
    <t>ปี 2558 ลงไป</t>
  </si>
  <si>
    <t>[1]+[2]+[3]+[4]+[5]+[6]+[7]</t>
  </si>
  <si>
    <t>[1]</t>
  </si>
  <si>
    <t>[2]</t>
  </si>
  <si>
    <t>[3]</t>
  </si>
  <si>
    <t>[4]</t>
  </si>
  <si>
    <t>[5]</t>
  </si>
  <si>
    <t>[6]</t>
  </si>
  <si>
    <t>[7]</t>
  </si>
  <si>
    <t>รวม ลูกหนี้ค่ารักษา ระบบปฏิบัติการฉุกเฉิน (EMS)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</si>
  <si>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</si>
  <si>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</si>
  <si>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สิทธิบิกจ่ายตรง</t>
  </si>
  <si>
    <t>รวม ลูกหนี้ค่ารักษา แรงงานต่างด้าว /สถานะและสิทธิ</t>
  </si>
  <si>
    <t>รวม ลูกหนี้ค่ารักษา สิทธิชำระเงิน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</si>
  <si>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</si>
  <si>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</si>
  <si>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</si>
  <si>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>ลูกหนี้ค่าสิ่งส่งตรวจหน่วยงานภาครัฐ</t>
  </si>
  <si>
    <t>ลูกหนี้ค่าตรวจสุขภาพหน่วยงานภาครัฐ</t>
  </si>
  <si>
    <t>ลูกหนี้ค่าวัสดุ/อุปกรณ์/น้ำยา หน่วยงานภาครัฐ</t>
  </si>
  <si>
    <t>รวมลูกหนี้ค่ารักษาพยาบาลทุกสิทธิ</t>
  </si>
  <si>
    <t xml:space="preserve">        รวมลูกหนี้ตั้งแต่ปี 2564 ลงไป</t>
  </si>
  <si>
    <t>โรงพยาบาล......ปลาปาก........ จังหวัด.........นครพนม..............</t>
  </si>
  <si>
    <t xml:space="preserve">            รวมลูกหนี้ของ             ปี 2564 ลงไป</t>
  </si>
  <si>
    <t>โรงพยาบาลท่าอุเทน จังหวัดนครพนม</t>
  </si>
  <si>
    <t>โรงพยาบาลบ้านแพง อำเภอบ้านแพง จังหวัดนครพนม</t>
  </si>
  <si>
    <t>[8]</t>
  </si>
  <si>
    <t>โรงพยาบาล....นาทม....... จังหวัด......นครพนม...................................</t>
  </si>
  <si>
    <t>โรงพยาบาลเรณูนคร จังหวัด...นครพนม</t>
  </si>
  <si>
    <t>โรงพยาบาลนาแก จังหวัดนครพนม</t>
  </si>
  <si>
    <t>โรงพยาบาลศรีสงคราม จังหวัดนครพนม</t>
  </si>
  <si>
    <t>โรงพยาบาล........นาหว้า......... จังหวัด............นครพนม....................</t>
  </si>
  <si>
    <t xml:space="preserve"> รวมลูกหนี้ตั้งแต่ปี 2564 ลงไป</t>
  </si>
  <si>
    <t>โรงพยาบาลโพนสวรรค์ จังหวัดนครพนม</t>
  </si>
  <si>
    <t>โรงพยาบาลสมเด็จพระยุพราชธาตุพนม  จังหวัดนครพนม</t>
  </si>
  <si>
    <t>โรงพยาบาล.............วังยาง................. จังหวัด..................นครพนม.......................</t>
  </si>
  <si>
    <t>จังหวัดนครพนม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</si>
</sst>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&quot; &quot;* #,##0.00_-;\-&quot; &quot;* #,##0.00_-;_-&quot; 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43" fontId="7" fillId="0" borderId="1" xfId="1" applyFont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43" fontId="4" fillId="2" borderId="6" xfId="1" applyFont="1" applyFill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5" xfId="0" applyFont="1" applyBorder="1"/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/>
    <xf numFmtId="0" fontId="2" fillId="0" borderId="0" xfId="0" applyFont="1" applyAlignment="1">
      <alignment horizontal="right"/>
    </xf>
    <xf numFmtId="43" fontId="3" fillId="0" borderId="1" xfId="1" applyFont="1" applyBorder="1"/>
    <xf numFmtId="43" fontId="9" fillId="0" borderId="1" xfId="1" applyFont="1" applyBorder="1"/>
    <xf numFmtId="43" fontId="3" fillId="2" borderId="6" xfId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5" xfId="0" applyFont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65" fontId="3" fillId="0" borderId="1" xfId="0" applyNumberFormat="1" applyFont="1" applyBorder="1"/>
    <xf numFmtId="165" fontId="9" fillId="0" borderId="1" xfId="0" applyNumberFormat="1" applyFont="1" applyBorder="1"/>
    <xf numFmtId="165" fontId="3" fillId="2" borderId="6" xfId="0" applyNumberFormat="1" applyFont="1" applyFill="1" applyBorder="1"/>
    <xf numFmtId="43" fontId="2" fillId="0" borderId="1" xfId="1" applyFont="1" applyBorder="1"/>
    <xf numFmtId="43" fontId="10" fillId="0" borderId="1" xfId="1" applyFont="1" applyBorder="1"/>
    <xf numFmtId="43" fontId="2" fillId="0" borderId="0" xfId="1" applyFont="1"/>
    <xf numFmtId="164" fontId="2" fillId="0" borderId="0" xfId="0" applyNumberFormat="1" applyFont="1"/>
    <xf numFmtId="43" fontId="4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right"/>
    </xf>
    <xf numFmtId="43" fontId="2" fillId="0" borderId="0" xfId="1" quotePrefix="1" applyFont="1" applyAlignment="1">
      <alignment horizontal="left"/>
    </xf>
    <xf numFmtId="165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quotePrefix="1" applyFont="1" applyAlignment="1">
      <alignment horizontal="center"/>
    </xf>
    <xf numFmtId="43" fontId="2" fillId="0" borderId="0" xfId="1" applyFont="1" applyAlignment="1">
      <alignment horizontal="right"/>
    </xf>
    <xf numFmtId="0" fontId="3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23;&#3617;&#3626;&#3635;&#3619;&#3623;&#3592;&#3621;&#3641;&#3585;&#3627;&#3609;&#3637;&#3657;%20&#3592;.&#3609;&#3588;&#3619;&#3614;&#3609;&#3617;%20&#3588;&#3639;&#3609;&#3586;&#3657;&#3629;&#3617;&#3641;&#362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49;&#3585;&#3657;&#3652;&#3586;%20&#3605;&#3634;&#3619;&#3634;&#3591;&#3626;&#3635;&#3619;&#3623;&#3592;&#3629;&#3634;&#3618;&#3640;&#3621;&#3641;&#3585;&#3627;&#3609;&#3637;&#3657;&#3588;&#3656;&#3634;&#3619;&#3633;&#3585;&#3625;&#3634;%20&#3619;&#3614;.&#3650;&#3614;&#3609;&#3626;&#3623;&#3619;&#3619;&#3588;&#366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26;&#3656;&#3591;&#3605;&#3634;&#3619;&#3634;&#3591;&#3626;&#3635;&#3619;&#3623;&#3592;&#3629;&#3634;&#3618;&#3640;&#3621;&#3641;&#3585;&#3627;&#3609;&#3637;&#3657;%20&#3608;&#3634;&#3605;&#3640;&#3614;&#3609;&#3617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49;&#3585;&#3657;&#3652;&#3586;%20&#3605;&#3634;&#3619;&#3634;&#3591;&#3626;&#3635;&#3619;&#3623;&#3592;&#3629;&#3634;&#3618;&#3640;&#3621;&#3641;&#3585;&#3627;&#3609;&#3637;&#3657;&#3588;&#3656;&#3634;&#3619;&#3633;&#3585;&#3625;&#3634;&#3614;&#3618;&#3634;&#3610;&#3634;&#3621;%20&#3619;&#3614;.&#3623;&#3633;&#3591;&#3618;&#3634;&#3591;%20&#3592;.&#3609;&#3588;&#3619;&#3614;&#3609;&#3617;%2020.6.6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05;&#3619;&#3623;&#3592;&#3626;&#3629;&#3610;&#3621;&#3641;&#3585;&#3627;&#3609;&#3637;&#3657;%20&#3614;&#3588;65.&#3619;&#3614;&#3611;&#3621;&#3634;&#3611;&#3634;&#35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05;&#3634;&#3619;&#3634;&#3591;&#3626;&#3635;&#3619;&#3623;&#3592;&#3629;&#3634;&#3618;&#3640;&#3621;&#3641;&#3585;&#3627;&#3609;&#3637;&#3657;&#3588;&#3656;&#3634;&#3619;&#3633;&#3585;&#3625;&#3634;&#3614;&#3618;&#3634;&#3610;&#3634;&#3621;%20%20&#3619;&#3614;.&#3607;&#3656;&#3634;&#3629;&#3640;&#3648;&#3607;&#3609;%20&#3592;.&#3609;&#3588;&#3619;&#3614;&#3609;&#3617;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05;&#3634;&#3619;&#3634;&#3591;&#3626;&#3635;&#3619;&#3623;&#3592;&#3621;&#3641;&#3585;&#3627;&#3609;&#3637;&#3657;&#3588;&#3656;&#3634;&#3619;&#3633;&#3585;&#3625;&#3634;&#3631;%20&#3650;&#3619;&#3591;&#3614;&#3618;&#3634;&#3610;&#3634;&#3621;&#3610;&#3657;&#3634;&#3609;&#3649;&#3614;&#3591;%20&#3629;&#3635;&#3648;&#3616;&#3629;&#3610;&#3657;&#3634;&#3609;&#3649;&#3614;&#3591;%20&#3592;&#3633;&#3591;&#3627;&#3623;&#3633;&#3604;&#3609;&#3588;&#3619;&#3614;&#3609;&#361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49;&#3585;&#3657;&#3652;&#3586;-&#3605;&#3634;&#3619;&#3634;&#3591;&#3626;&#3635;&#3619;&#3623;&#3592;&#3629;&#3634;&#3618;&#3640;&#3621;&#3641;&#3585;&#3627;&#3609;&#3637;&#3657;&#3588;&#3656;&#3634;&#3619;&#3633;&#3585;&#3625;&#3634;&#3619;&#3614;&#3618;&#3634;&#3610;&#3634;&#3619;&#3614;&#3609;&#3634;&#3607;&#361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05;&#3634;&#3619;&#3634;&#3591;&#3626;&#3635;&#3619;&#3623;&#3592;&#3629;&#3634;&#3618;&#3640;&#3621;&#3641;&#3585;&#3627;&#3609;&#3637;&#3657;&#3588;&#3656;&#3634;&#3619;&#3633;&#3585;&#3625;&#3634;&#3614;&#3618;&#3634;&#3610;&#3634;&#3621;%20&#3619;&#3614;.&#3648;&#3619;&#3603;&#364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19;&#3614;.&#3609;&#3634;&#3649;&#3585;%20&#3605;&#3634;&#3619;&#3634;&#3591;&#3626;&#3635;&#3619;&#3623;&#3592;&#3629;&#3634;&#3618;&#3640;&#3621;&#3641;&#3585;&#3627;&#3609;&#3637;&#3657;&#3588;&#3656;&#3634;&#3619;&#3633;&#3585;&#3625;&#3634;&#3614;&#3618;&#3634;&#3610;&#3634;&#362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05;&#3634;&#3619;&#3634;&#3591;&#3626;&#3635;&#3619;&#3623;&#3592;&#3629;&#3634;&#3618;&#3640;&#3621;&#3641;&#3585;&#3627;&#3609;&#3637;&#3657;&#3588;&#3656;&#3634;&#3619;&#3633;&#3585;&#3625;&#3634;&#3614;&#3618;&#3634;&#3610;&#3634;&#3621;&#3624;&#3619;&#3637;&#3626;&#3591;&#3588;&#3619;&#3634;&#3617;%202006256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09;&#3588;&#3619;&#3614;&#3609;&#3617;/&#3605;&#3634;&#3619;&#3634;&#3591;&#3626;&#3635;&#3619;&#3623;&#3592;&#3629;&#3634;&#3618;&#3640;&#3621;&#3641;&#3585;&#3627;&#3609;&#3637;&#3657;&#3588;&#3656;&#3634;&#3619;&#3633;&#3585;&#3625;&#3634;&#3614;&#3618;&#3634;&#3610;&#3634;&#3621;%20&#3619;&#3614;.&#3609;&#3634;&#3627;&#3623;&#3657;&#3634;%20&#3592;.&#3609;&#3588;&#3619;&#3614;&#3609;&#36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คร1"/>
      <sheetName val="นคร2"/>
      <sheetName val="ปลาปาก1"/>
      <sheetName val="ปลาปาก2"/>
      <sheetName val="ท่าอุเทน1"/>
      <sheetName val="ท่าอุเทน2"/>
      <sheetName val="บ้านแพง1"/>
      <sheetName val="บ้านแพง2"/>
      <sheetName val="นาทม1"/>
      <sheetName val="นาทม2"/>
      <sheetName val="เรณู1"/>
      <sheetName val="เรณู2"/>
      <sheetName val="นาแก1"/>
      <sheetName val="นาแก2"/>
      <sheetName val="ศรีสงคราม1"/>
      <sheetName val="ศรีสงคราม2"/>
      <sheetName val="นาหว้า1"/>
      <sheetName val="นาหว้า2"/>
      <sheetName val="โพนสวรรค์1"/>
      <sheetName val="โพนสวรรค์2"/>
      <sheetName val="ธาตุพนม1"/>
      <sheetName val="ธาตุพนม2"/>
      <sheetName val="วังยาง1"/>
      <sheetName val="วังยาง2"/>
      <sheetName val="สรุปภาพรวม จ.นครพนม"/>
      <sheetName val="นคร64"/>
      <sheetName val="ปลาปาก64"/>
      <sheetName val="ท่าอุเทน64"/>
      <sheetName val="บ้านแพง64"/>
      <sheetName val="นาทม64"/>
      <sheetName val="เรณู64"/>
      <sheetName val="นาแก64"/>
      <sheetName val="ศรีสงคราม64"/>
      <sheetName val="นาหว้า64"/>
      <sheetName val="โพนสวรรค์64"/>
      <sheetName val="ธาตุพนม64"/>
      <sheetName val="วังยาง64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</row>
        <row r="23">
          <cell r="E23">
            <v>9633632</v>
          </cell>
          <cell r="G23">
            <v>291683</v>
          </cell>
          <cell r="I23">
            <v>0</v>
          </cell>
          <cell r="K23">
            <v>0</v>
          </cell>
        </row>
        <row r="34">
          <cell r="E34">
            <v>6730304.2019999996</v>
          </cell>
          <cell r="G34">
            <v>0</v>
          </cell>
          <cell r="I34">
            <v>0</v>
          </cell>
          <cell r="K34">
            <v>0</v>
          </cell>
        </row>
        <row r="39">
          <cell r="E39">
            <v>11222010.5</v>
          </cell>
          <cell r="G39">
            <v>0</v>
          </cell>
          <cell r="I39">
            <v>0</v>
          </cell>
          <cell r="K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</row>
        <row r="53">
          <cell r="E53">
            <v>13729372.810000001</v>
          </cell>
          <cell r="G53">
            <v>0</v>
          </cell>
          <cell r="I53">
            <v>0</v>
          </cell>
          <cell r="K53">
            <v>0</v>
          </cell>
        </row>
        <row r="56">
          <cell r="E56">
            <v>790005.39999999991</v>
          </cell>
          <cell r="G56">
            <v>0</v>
          </cell>
          <cell r="I56">
            <v>0</v>
          </cell>
          <cell r="K56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K59">
            <v>0</v>
          </cell>
        </row>
        <row r="64">
          <cell r="E64">
            <v>1877186</v>
          </cell>
          <cell r="G64">
            <v>21318.86</v>
          </cell>
          <cell r="I64">
            <v>0</v>
          </cell>
          <cell r="K64">
            <v>0</v>
          </cell>
        </row>
        <row r="68">
          <cell r="E68">
            <v>43982510.912</v>
          </cell>
          <cell r="G68">
            <v>313001.86</v>
          </cell>
          <cell r="I68">
            <v>0</v>
          </cell>
          <cell r="K68">
            <v>0</v>
          </cell>
        </row>
      </sheetData>
      <sheetData sheetId="1">
        <row r="9">
          <cell r="E9">
            <v>0</v>
          </cell>
        </row>
      </sheetData>
      <sheetData sheetId="2"/>
      <sheetData sheetId="3">
        <row r="9">
          <cell r="E9">
            <v>0</v>
          </cell>
        </row>
      </sheetData>
      <sheetData sheetId="4"/>
      <sheetData sheetId="5">
        <row r="9">
          <cell r="E9">
            <v>0</v>
          </cell>
        </row>
      </sheetData>
      <sheetData sheetId="6"/>
      <sheetData sheetId="7">
        <row r="9">
          <cell r="E9">
            <v>0</v>
          </cell>
        </row>
      </sheetData>
      <sheetData sheetId="8"/>
      <sheetData sheetId="9">
        <row r="9">
          <cell r="E9">
            <v>0</v>
          </cell>
        </row>
      </sheetData>
      <sheetData sheetId="10"/>
      <sheetData sheetId="11">
        <row r="9">
          <cell r="E9">
            <v>0</v>
          </cell>
        </row>
      </sheetData>
      <sheetData sheetId="12"/>
      <sheetData sheetId="13">
        <row r="9">
          <cell r="E9">
            <v>0</v>
          </cell>
        </row>
      </sheetData>
      <sheetData sheetId="14"/>
      <sheetData sheetId="15">
        <row r="9">
          <cell r="E9">
            <v>0</v>
          </cell>
        </row>
      </sheetData>
      <sheetData sheetId="16"/>
      <sheetData sheetId="17">
        <row r="9">
          <cell r="E9">
            <v>0</v>
          </cell>
        </row>
      </sheetData>
      <sheetData sheetId="18"/>
      <sheetData sheetId="19">
        <row r="9">
          <cell r="E9">
            <v>0</v>
          </cell>
        </row>
      </sheetData>
      <sheetData sheetId="20"/>
      <sheetData sheetId="21">
        <row r="9">
          <cell r="E9">
            <v>0</v>
          </cell>
        </row>
      </sheetData>
      <sheetData sheetId="22"/>
      <sheetData sheetId="23">
        <row r="9">
          <cell r="E9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J11"/>
          <cell r="K11">
            <v>0</v>
          </cell>
          <cell r="L11"/>
        </row>
        <row r="23">
          <cell r="E23">
            <v>1936920.85</v>
          </cell>
          <cell r="G23">
            <v>731034.99</v>
          </cell>
          <cell r="H23"/>
          <cell r="J23"/>
          <cell r="K23">
            <v>0</v>
          </cell>
          <cell r="L23"/>
        </row>
        <row r="34">
          <cell r="E34">
            <v>370219.97</v>
          </cell>
          <cell r="G34">
            <v>11894</v>
          </cell>
          <cell r="I34">
            <v>1690</v>
          </cell>
          <cell r="J34"/>
          <cell r="K34">
            <v>0</v>
          </cell>
          <cell r="L34"/>
        </row>
        <row r="39">
          <cell r="E39">
            <v>539920.79</v>
          </cell>
          <cell r="G39">
            <v>89127.5</v>
          </cell>
          <cell r="I39">
            <v>0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J50"/>
          <cell r="K50">
            <v>0</v>
          </cell>
          <cell r="L50"/>
        </row>
        <row r="53">
          <cell r="E53">
            <v>2448034</v>
          </cell>
          <cell r="G53">
            <v>461619.25</v>
          </cell>
          <cell r="I53">
            <v>398059</v>
          </cell>
          <cell r="J53"/>
          <cell r="K53">
            <v>527557</v>
          </cell>
          <cell r="L53"/>
        </row>
        <row r="56">
          <cell r="E56">
            <v>64483</v>
          </cell>
          <cell r="G56">
            <v>3583</v>
          </cell>
          <cell r="I56">
            <v>0</v>
          </cell>
          <cell r="J56"/>
          <cell r="K56">
            <v>0</v>
          </cell>
          <cell r="L56"/>
        </row>
        <row r="59">
          <cell r="E59">
            <v>113699</v>
          </cell>
          <cell r="G59">
            <v>37765</v>
          </cell>
          <cell r="I59">
            <v>10134</v>
          </cell>
          <cell r="J59"/>
          <cell r="K59">
            <v>5224</v>
          </cell>
          <cell r="L59"/>
        </row>
        <row r="64">
          <cell r="E64">
            <v>20891</v>
          </cell>
          <cell r="G64">
            <v>300</v>
          </cell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5494168.6100000003</v>
          </cell>
          <cell r="G68">
            <v>1335323.74</v>
          </cell>
          <cell r="I68">
            <v>409883</v>
          </cell>
          <cell r="K68">
            <v>532781</v>
          </cell>
          <cell r="L68"/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J11"/>
          <cell r="K11">
            <v>0</v>
          </cell>
          <cell r="L11"/>
          <cell r="O11">
            <v>0</v>
          </cell>
        </row>
        <row r="23">
          <cell r="E23">
            <v>1121134.95</v>
          </cell>
          <cell r="G23">
            <v>207739</v>
          </cell>
          <cell r="I23">
            <v>343420.73</v>
          </cell>
          <cell r="J23"/>
          <cell r="K23">
            <v>508763.69</v>
          </cell>
          <cell r="L23"/>
          <cell r="O23">
            <v>0</v>
          </cell>
        </row>
        <row r="34">
          <cell r="E34">
            <v>626885</v>
          </cell>
          <cell r="G34">
            <v>63344</v>
          </cell>
          <cell r="I34">
            <v>86594.5</v>
          </cell>
          <cell r="K34">
            <v>23469.559999999998</v>
          </cell>
          <cell r="L34"/>
          <cell r="M34">
            <v>2530</v>
          </cell>
          <cell r="O34">
            <v>0</v>
          </cell>
        </row>
        <row r="39">
          <cell r="E39">
            <v>4810</v>
          </cell>
          <cell r="G39">
            <v>0</v>
          </cell>
          <cell r="I39">
            <v>0</v>
          </cell>
          <cell r="J39"/>
          <cell r="K39">
            <v>0</v>
          </cell>
          <cell r="L39"/>
          <cell r="O39">
            <v>0</v>
          </cell>
        </row>
        <row r="50">
          <cell r="E50">
            <v>93174</v>
          </cell>
          <cell r="G50">
            <v>2296.4</v>
          </cell>
          <cell r="I50">
            <v>0</v>
          </cell>
          <cell r="J50"/>
          <cell r="K50">
            <v>0</v>
          </cell>
          <cell r="L50"/>
          <cell r="O50">
            <v>0</v>
          </cell>
        </row>
        <row r="53">
          <cell r="E53">
            <v>827773.5</v>
          </cell>
          <cell r="G53">
            <v>220</v>
          </cell>
          <cell r="I53">
            <v>0</v>
          </cell>
          <cell r="J53"/>
          <cell r="K53">
            <v>0</v>
          </cell>
          <cell r="L53"/>
          <cell r="O53">
            <v>0</v>
          </cell>
        </row>
        <row r="56">
          <cell r="E56">
            <v>1645</v>
          </cell>
          <cell r="G56">
            <v>28703</v>
          </cell>
          <cell r="I56">
            <v>4906</v>
          </cell>
          <cell r="J56"/>
          <cell r="K56">
            <v>0</v>
          </cell>
          <cell r="L56"/>
          <cell r="O56">
            <v>0</v>
          </cell>
        </row>
        <row r="59">
          <cell r="E59">
            <v>17880</v>
          </cell>
          <cell r="G59">
            <v>0</v>
          </cell>
          <cell r="I59">
            <v>0</v>
          </cell>
          <cell r="J59"/>
          <cell r="K59">
            <v>26928</v>
          </cell>
          <cell r="L59"/>
          <cell r="O59">
            <v>0</v>
          </cell>
        </row>
        <row r="64">
          <cell r="E64">
            <v>60983</v>
          </cell>
          <cell r="G64">
            <v>28183</v>
          </cell>
          <cell r="I64">
            <v>23092.5</v>
          </cell>
          <cell r="K64">
            <v>21852.82</v>
          </cell>
          <cell r="L64"/>
          <cell r="M64">
            <v>3243</v>
          </cell>
          <cell r="O64">
            <v>0</v>
          </cell>
        </row>
        <row r="65">
          <cell r="E65"/>
          <cell r="G65"/>
          <cell r="I65"/>
          <cell r="J65"/>
          <cell r="K65"/>
          <cell r="L65"/>
          <cell r="O65"/>
        </row>
        <row r="66">
          <cell r="E66"/>
          <cell r="G66"/>
          <cell r="I66"/>
          <cell r="J66"/>
          <cell r="K66"/>
          <cell r="L66"/>
          <cell r="O66"/>
        </row>
        <row r="67">
          <cell r="E67"/>
          <cell r="G67"/>
          <cell r="I67"/>
          <cell r="J67"/>
          <cell r="K67"/>
          <cell r="L67"/>
          <cell r="O67"/>
        </row>
        <row r="68">
          <cell r="E68">
            <v>2754285.45</v>
          </cell>
          <cell r="G68">
            <v>330485.40000000002</v>
          </cell>
          <cell r="I68">
            <v>458013.73</v>
          </cell>
          <cell r="K68">
            <v>581014.06999999995</v>
          </cell>
          <cell r="L68"/>
          <cell r="M68">
            <v>5773</v>
          </cell>
          <cell r="Q68">
            <v>0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5376901.4500000002</v>
          </cell>
          <cell r="G23">
            <v>83047.33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2460448.0300000003</v>
          </cell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109858.37999999999</v>
          </cell>
          <cell r="G39">
            <v>121600.92</v>
          </cell>
          <cell r="I39">
            <v>76051.350000000006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162006.59</v>
          </cell>
          <cell r="G53">
            <v>160295.68000000002</v>
          </cell>
          <cell r="I53">
            <v>168691.95</v>
          </cell>
          <cell r="K53">
            <v>24902.03</v>
          </cell>
          <cell r="L53"/>
          <cell r="M53">
            <v>0</v>
          </cell>
          <cell r="O53">
            <v>0</v>
          </cell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77249.739999999991</v>
          </cell>
          <cell r="G59">
            <v>34652.559999999998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29692.6</v>
          </cell>
          <cell r="G64">
            <v>350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>
            <v>52916</v>
          </cell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L68"/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K11">
            <v>0</v>
          </cell>
          <cell r="L11"/>
        </row>
        <row r="23">
          <cell r="E23">
            <v>719074.39999999991</v>
          </cell>
          <cell r="G23">
            <v>0</v>
          </cell>
          <cell r="H23"/>
          <cell r="I23">
            <v>0</v>
          </cell>
          <cell r="K23">
            <v>0</v>
          </cell>
          <cell r="L23"/>
        </row>
        <row r="34">
          <cell r="E34">
            <v>3919596.85</v>
          </cell>
          <cell r="G34">
            <v>317970.13</v>
          </cell>
          <cell r="H34"/>
          <cell r="I34">
            <v>14430</v>
          </cell>
          <cell r="K34">
            <v>0</v>
          </cell>
          <cell r="L34"/>
        </row>
        <row r="39">
          <cell r="E39">
            <v>599768.01</v>
          </cell>
          <cell r="G39">
            <v>44956.5</v>
          </cell>
          <cell r="H39"/>
          <cell r="I39">
            <v>0</v>
          </cell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K50">
            <v>0</v>
          </cell>
          <cell r="L50"/>
        </row>
        <row r="53">
          <cell r="E53">
            <v>768049.15</v>
          </cell>
          <cell r="G53">
            <v>0</v>
          </cell>
          <cell r="H53"/>
          <cell r="I53">
            <v>0</v>
          </cell>
          <cell r="K53">
            <v>0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K56">
            <v>0</v>
          </cell>
          <cell r="L56"/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E59">
            <v>33923.75</v>
          </cell>
          <cell r="G59">
            <v>0</v>
          </cell>
          <cell r="H59"/>
          <cell r="I59">
            <v>0</v>
          </cell>
          <cell r="K59">
            <v>0</v>
          </cell>
          <cell r="L59"/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4">
          <cell r="E64">
            <v>9284.75</v>
          </cell>
          <cell r="G64">
            <v>76437</v>
          </cell>
          <cell r="H64"/>
          <cell r="I64">
            <v>10871</v>
          </cell>
          <cell r="K64">
            <v>0</v>
          </cell>
          <cell r="L64"/>
          <cell r="M64">
            <v>20953</v>
          </cell>
        </row>
        <row r="65">
          <cell r="E65">
            <v>0</v>
          </cell>
          <cell r="G65">
            <v>0</v>
          </cell>
          <cell r="H65"/>
          <cell r="I65">
            <v>0</v>
          </cell>
          <cell r="J65"/>
          <cell r="K65">
            <v>0</v>
          </cell>
          <cell r="L65"/>
        </row>
        <row r="66">
          <cell r="E66">
            <v>0</v>
          </cell>
          <cell r="G66">
            <v>0</v>
          </cell>
          <cell r="H66"/>
          <cell r="I66">
            <v>0</v>
          </cell>
          <cell r="J66"/>
          <cell r="K66">
            <v>0</v>
          </cell>
          <cell r="L66"/>
        </row>
        <row r="67">
          <cell r="E67">
            <v>0</v>
          </cell>
          <cell r="G67">
            <v>0</v>
          </cell>
          <cell r="H67"/>
          <cell r="I67">
            <v>0</v>
          </cell>
          <cell r="J67"/>
          <cell r="K67">
            <v>0</v>
          </cell>
          <cell r="L67"/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248829.5</v>
          </cell>
          <cell r="G23">
            <v>52006</v>
          </cell>
          <cell r="I23">
            <v>63039.1</v>
          </cell>
          <cell r="J23"/>
          <cell r="K23">
            <v>593</v>
          </cell>
          <cell r="L23"/>
        </row>
        <row r="34">
          <cell r="E34">
            <v>332692.62</v>
          </cell>
          <cell r="G34">
            <v>14084</v>
          </cell>
          <cell r="H34"/>
          <cell r="I34">
            <v>33509</v>
          </cell>
          <cell r="J34"/>
          <cell r="K34">
            <v>0</v>
          </cell>
          <cell r="L34"/>
        </row>
        <row r="39">
          <cell r="E39">
            <v>60486.28</v>
          </cell>
          <cell r="G39">
            <v>14032.5</v>
          </cell>
          <cell r="I39">
            <v>17026</v>
          </cell>
          <cell r="J39"/>
          <cell r="K39">
            <v>11730</v>
          </cell>
          <cell r="L39"/>
        </row>
        <row r="50">
          <cell r="E50">
            <v>20128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282507.5</v>
          </cell>
          <cell r="G53">
            <v>182582</v>
          </cell>
          <cell r="I53">
            <v>131088</v>
          </cell>
          <cell r="J53"/>
          <cell r="K53">
            <v>0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142916</v>
          </cell>
          <cell r="G59">
            <v>56010</v>
          </cell>
          <cell r="I59">
            <v>49648</v>
          </cell>
          <cell r="J59"/>
          <cell r="K59">
            <v>57687</v>
          </cell>
          <cell r="L59"/>
        </row>
        <row r="64">
          <cell r="E64">
            <v>17812.5</v>
          </cell>
          <cell r="G64">
            <v>3276.5</v>
          </cell>
          <cell r="J64"/>
          <cell r="K64">
            <v>525</v>
          </cell>
          <cell r="L64"/>
          <cell r="M64">
            <v>0</v>
          </cell>
        </row>
        <row r="65">
          <cell r="E65"/>
          <cell r="G65"/>
          <cell r="H65"/>
          <cell r="I65"/>
          <cell r="J65"/>
          <cell r="K65"/>
          <cell r="L65"/>
        </row>
        <row r="66">
          <cell r="E66">
            <v>2130</v>
          </cell>
          <cell r="G66">
            <v>1780</v>
          </cell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1783192.23</v>
          </cell>
          <cell r="G23">
            <v>0</v>
          </cell>
          <cell r="I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268243.84999999998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45652</v>
          </cell>
          <cell r="G50">
            <v>62303</v>
          </cell>
          <cell r="I50">
            <v>61915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216335</v>
          </cell>
          <cell r="G53">
            <v>70641</v>
          </cell>
          <cell r="I53">
            <v>76995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144475</v>
          </cell>
          <cell r="G59">
            <v>60533</v>
          </cell>
          <cell r="I59">
            <v>15670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29992.6</v>
          </cell>
          <cell r="G64">
            <v>2954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8">
          <cell r="E68">
            <v>2487890.6800000002</v>
          </cell>
          <cell r="G68">
            <v>196431</v>
          </cell>
          <cell r="I68">
            <v>154580</v>
          </cell>
          <cell r="K68">
            <v>0</v>
          </cell>
          <cell r="M68">
            <v>0</v>
          </cell>
          <cell r="O68">
            <v>0</v>
          </cell>
          <cell r="Q68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740438.11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1177973.28</v>
          </cell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43143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1183</v>
          </cell>
          <cell r="G50">
            <v>3331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143795</v>
          </cell>
          <cell r="G53">
            <v>61907.5</v>
          </cell>
          <cell r="H53"/>
          <cell r="I53">
            <v>35213</v>
          </cell>
          <cell r="J53"/>
          <cell r="K53">
            <v>0</v>
          </cell>
          <cell r="L53"/>
        </row>
        <row r="56">
          <cell r="E56">
            <v>93063.5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111583</v>
          </cell>
          <cell r="G59">
            <v>23693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23160</v>
          </cell>
          <cell r="G64">
            <v>319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2334338.89</v>
          </cell>
          <cell r="G68">
            <v>89250.5</v>
          </cell>
          <cell r="H68"/>
          <cell r="I68">
            <v>35213</v>
          </cell>
          <cell r="J68"/>
          <cell r="K68">
            <v>0</v>
          </cell>
          <cell r="L68"/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0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1445017</v>
          </cell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0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0</v>
          </cell>
          <cell r="G53">
            <v>0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0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0</v>
          </cell>
          <cell r="G64">
            <v>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1445017</v>
          </cell>
          <cell r="G68">
            <v>0</v>
          </cell>
          <cell r="H68"/>
          <cell r="I68">
            <v>0</v>
          </cell>
          <cell r="J68"/>
          <cell r="K68">
            <v>0</v>
          </cell>
          <cell r="L68"/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1363135.04</v>
          </cell>
          <cell r="G23">
            <v>1348442.1</v>
          </cell>
          <cell r="H23"/>
          <cell r="I23">
            <v>541014.57999999996</v>
          </cell>
          <cell r="J23"/>
          <cell r="K23">
            <v>46700.5</v>
          </cell>
          <cell r="L23"/>
        </row>
        <row r="34">
          <cell r="E34">
            <v>478411.62</v>
          </cell>
          <cell r="G34">
            <v>65738.75</v>
          </cell>
          <cell r="H34"/>
          <cell r="I34">
            <v>127957.55</v>
          </cell>
          <cell r="J34"/>
          <cell r="K34">
            <v>47307.07</v>
          </cell>
          <cell r="L34"/>
        </row>
        <row r="39">
          <cell r="E39">
            <v>36910.75</v>
          </cell>
          <cell r="G39">
            <v>120533.68</v>
          </cell>
          <cell r="H39"/>
          <cell r="I39">
            <v>176934.25</v>
          </cell>
          <cell r="J39"/>
          <cell r="K39">
            <v>206200.26</v>
          </cell>
          <cell r="L39"/>
        </row>
        <row r="50">
          <cell r="E50">
            <v>3036.5</v>
          </cell>
          <cell r="G50">
            <v>0</v>
          </cell>
          <cell r="H50"/>
          <cell r="I50">
            <v>9142.5</v>
          </cell>
          <cell r="J50"/>
          <cell r="K50">
            <v>21870.15</v>
          </cell>
          <cell r="L50"/>
        </row>
        <row r="53">
          <cell r="E53">
            <v>343846.5</v>
          </cell>
          <cell r="G53">
            <v>171785.75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4847</v>
          </cell>
          <cell r="G56">
            <v>16535</v>
          </cell>
          <cell r="H56"/>
          <cell r="I56">
            <v>28186.5</v>
          </cell>
          <cell r="J56"/>
          <cell r="K56">
            <v>7373</v>
          </cell>
          <cell r="L56"/>
        </row>
        <row r="59">
          <cell r="E59">
            <v>123937.25</v>
          </cell>
          <cell r="G59">
            <v>65588.75</v>
          </cell>
          <cell r="H59"/>
          <cell r="I59">
            <v>14573.23</v>
          </cell>
          <cell r="J59"/>
          <cell r="K59">
            <v>0</v>
          </cell>
          <cell r="L59"/>
        </row>
        <row r="64">
          <cell r="E64">
            <v>73343.5</v>
          </cell>
          <cell r="G64">
            <v>705.25</v>
          </cell>
          <cell r="H64"/>
          <cell r="I64">
            <v>8198.15</v>
          </cell>
          <cell r="J64"/>
          <cell r="K64">
            <v>27082.19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2427468.16</v>
          </cell>
          <cell r="G68">
            <v>1789329.28</v>
          </cell>
          <cell r="H68"/>
          <cell r="I68">
            <v>906006.76</v>
          </cell>
          <cell r="J68"/>
          <cell r="K68">
            <v>356533.17000000004</v>
          </cell>
          <cell r="L68"/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9351966.6100000013</v>
          </cell>
          <cell r="G23">
            <v>8524223.7599999998</v>
          </cell>
          <cell r="I23">
            <v>1239072.28</v>
          </cell>
          <cell r="K23">
            <v>0</v>
          </cell>
          <cell r="M23">
            <v>0</v>
          </cell>
          <cell r="O23">
            <v>73427.5</v>
          </cell>
          <cell r="Q23">
            <v>0</v>
          </cell>
        </row>
        <row r="34">
          <cell r="E34">
            <v>2018167.5499999998</v>
          </cell>
          <cell r="G34">
            <v>259602.79</v>
          </cell>
          <cell r="I34">
            <v>258003.32</v>
          </cell>
          <cell r="K34">
            <v>269266</v>
          </cell>
          <cell r="M34">
            <v>52980.5</v>
          </cell>
          <cell r="O34">
            <v>81019.850000000006</v>
          </cell>
          <cell r="Q34">
            <v>0</v>
          </cell>
        </row>
        <row r="39">
          <cell r="E39">
            <v>381533.06</v>
          </cell>
          <cell r="G39">
            <v>206351.06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147566</v>
          </cell>
          <cell r="G50">
            <v>18373</v>
          </cell>
          <cell r="I50">
            <v>3431</v>
          </cell>
          <cell r="K50">
            <v>0</v>
          </cell>
          <cell r="M50">
            <v>20386</v>
          </cell>
          <cell r="O50">
            <v>0</v>
          </cell>
          <cell r="Q50">
            <v>0</v>
          </cell>
        </row>
        <row r="53">
          <cell r="E53">
            <v>1003115</v>
          </cell>
          <cell r="G53">
            <v>1061472</v>
          </cell>
          <cell r="I53">
            <v>650467.5</v>
          </cell>
          <cell r="K53">
            <v>1015934</v>
          </cell>
          <cell r="M53">
            <v>645287</v>
          </cell>
          <cell r="O53">
            <v>225489</v>
          </cell>
          <cell r="Q53">
            <v>0</v>
          </cell>
        </row>
        <row r="56">
          <cell r="E56">
            <v>2075390</v>
          </cell>
          <cell r="G56">
            <v>907073.59</v>
          </cell>
          <cell r="I56">
            <v>96613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129891</v>
          </cell>
          <cell r="G59">
            <v>143136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198569.41999999998</v>
          </cell>
          <cell r="G64">
            <v>201824.7</v>
          </cell>
          <cell r="I64">
            <v>23135.22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>
            <v>0</v>
          </cell>
          <cell r="G65">
            <v>0</v>
          </cell>
          <cell r="I65">
            <v>0</v>
          </cell>
          <cell r="K65">
            <v>0</v>
          </cell>
          <cell r="M65">
            <v>0</v>
          </cell>
          <cell r="O65">
            <v>0</v>
          </cell>
          <cell r="Q65"/>
        </row>
        <row r="66">
          <cell r="E66">
            <v>0</v>
          </cell>
          <cell r="G66">
            <v>81460</v>
          </cell>
          <cell r="I66">
            <v>0</v>
          </cell>
          <cell r="K66">
            <v>0</v>
          </cell>
          <cell r="M66">
            <v>0</v>
          </cell>
          <cell r="O66">
            <v>0</v>
          </cell>
          <cell r="Q66"/>
        </row>
        <row r="67">
          <cell r="E67">
            <v>0</v>
          </cell>
          <cell r="G67">
            <v>0</v>
          </cell>
          <cell r="I67">
            <v>0</v>
          </cell>
          <cell r="K67">
            <v>0</v>
          </cell>
          <cell r="M67">
            <v>0</v>
          </cell>
          <cell r="O67">
            <v>0</v>
          </cell>
          <cell r="Q67"/>
        </row>
        <row r="68">
          <cell r="E68">
            <v>15306198.640000001</v>
          </cell>
          <cell r="G68">
            <v>11403516.899999999</v>
          </cell>
          <cell r="I68">
            <v>2270722.3200000003</v>
          </cell>
          <cell r="K68">
            <v>1285200</v>
          </cell>
          <cell r="M68">
            <v>718653.5</v>
          </cell>
          <cell r="O68">
            <v>379936.35</v>
          </cell>
          <cell r="Q68">
            <v>0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1735649.4200000002</v>
          </cell>
          <cell r="G23">
            <v>292476.84999999998</v>
          </cell>
          <cell r="I23">
            <v>767666.9</v>
          </cell>
          <cell r="K23">
            <v>144221</v>
          </cell>
          <cell r="M23">
            <v>107952</v>
          </cell>
          <cell r="O23">
            <v>0</v>
          </cell>
          <cell r="Q23">
            <v>0</v>
          </cell>
        </row>
        <row r="34">
          <cell r="E34">
            <v>1122070.6300000001</v>
          </cell>
          <cell r="G34">
            <v>53291</v>
          </cell>
          <cell r="I34">
            <v>124696</v>
          </cell>
          <cell r="K34">
            <v>74624</v>
          </cell>
          <cell r="M34">
            <v>32548</v>
          </cell>
          <cell r="O34">
            <v>0</v>
          </cell>
          <cell r="Q34">
            <v>0</v>
          </cell>
        </row>
        <row r="39">
          <cell r="E39">
            <v>267785.23</v>
          </cell>
          <cell r="G39">
            <v>137984</v>
          </cell>
          <cell r="I39">
            <v>179600</v>
          </cell>
          <cell r="K39">
            <v>833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1230</v>
          </cell>
          <cell r="G50">
            <v>9360</v>
          </cell>
          <cell r="I50">
            <v>1371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1114393</v>
          </cell>
          <cell r="G53">
            <v>93053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1241</v>
          </cell>
          <cell r="G56">
            <v>892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49099.64</v>
          </cell>
          <cell r="G59">
            <v>39888</v>
          </cell>
          <cell r="I59">
            <v>44178</v>
          </cell>
          <cell r="K59">
            <v>15960</v>
          </cell>
          <cell r="M59">
            <v>4220</v>
          </cell>
          <cell r="O59">
            <v>0</v>
          </cell>
          <cell r="Q59">
            <v>0</v>
          </cell>
        </row>
        <row r="64">
          <cell r="E64">
            <v>107873.44</v>
          </cell>
          <cell r="G64">
            <v>64357</v>
          </cell>
          <cell r="I64">
            <v>3729</v>
          </cell>
          <cell r="K64">
            <v>3671</v>
          </cell>
          <cell r="M64">
            <v>0</v>
          </cell>
          <cell r="O64">
            <v>0</v>
          </cell>
          <cell r="Q64">
            <v>0</v>
          </cell>
        </row>
        <row r="68">
          <cell r="E68">
            <v>4399342.3600000003</v>
          </cell>
          <cell r="G68">
            <v>691301.85</v>
          </cell>
          <cell r="I68">
            <v>1121240.8999999999</v>
          </cell>
          <cell r="K68">
            <v>239309</v>
          </cell>
          <cell r="M68">
            <v>144720</v>
          </cell>
          <cell r="O68">
            <v>0</v>
          </cell>
          <cell r="Q6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416F-1302-4F57-AC7F-48F0E2BC0E28}">
  <dimension ref="A1:J26"/>
  <sheetViews>
    <sheetView topLeftCell="A5" workbookViewId="0">
      <selection activeCell="L17" sqref="L17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0" style="2" customWidth="1"/>
    <col min="4" max="4" width="13.7109375" style="2" bestFit="1" customWidth="1"/>
    <col min="5" max="5" width="11.140625" style="2" bestFit="1" customWidth="1"/>
    <col min="6" max="7" width="6.42578125" style="2" bestFit="1" customWidth="1"/>
    <col min="8" max="8" width="9.28515625" style="2" customWidth="1"/>
    <col min="9" max="9" width="6.42578125" style="2" bestFit="1" customWidth="1"/>
    <col min="10" max="10" width="12.5703125" style="2" customWidth="1"/>
    <col min="11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3" customFormat="1" ht="18" x14ac:dyDescent="0.25">
      <c r="A6" s="52" t="s">
        <v>4</v>
      </c>
      <c r="B6" s="52" t="s">
        <v>5</v>
      </c>
      <c r="C6" s="52" t="s">
        <v>35</v>
      </c>
      <c r="D6" s="53" t="s">
        <v>6</v>
      </c>
      <c r="E6" s="54"/>
      <c r="F6" s="54"/>
      <c r="G6" s="54"/>
      <c r="H6" s="54"/>
      <c r="I6" s="54"/>
      <c r="J6" s="55"/>
    </row>
    <row r="7" spans="1:10" s="3" customFormat="1" ht="54" x14ac:dyDescent="0.25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3" customFormat="1" ht="30" x14ac:dyDescent="0.25">
      <c r="A8" s="52"/>
      <c r="B8" s="52"/>
      <c r="C8" s="5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</row>
    <row r="9" spans="1:10" s="9" customFormat="1" ht="18" x14ac:dyDescent="0.25">
      <c r="A9" s="6">
        <v>1</v>
      </c>
      <c r="B9" s="7" t="s">
        <v>22</v>
      </c>
      <c r="C9" s="8">
        <f t="shared" ref="C9:C20" si="0">SUM(D9:J9)</f>
        <v>0</v>
      </c>
      <c r="D9" s="8">
        <f>[1]นคร1!E11</f>
        <v>0</v>
      </c>
      <c r="E9" s="8">
        <f>[1]นคร1!G11</f>
        <v>0</v>
      </c>
      <c r="F9" s="8">
        <f>[1]นคร1!H11</f>
        <v>0</v>
      </c>
      <c r="G9" s="8">
        <f>[1]นคร1!I11</f>
        <v>0</v>
      </c>
      <c r="H9" s="8">
        <f>[1]นคร1!J11</f>
        <v>0</v>
      </c>
      <c r="I9" s="8">
        <f>[1]นคร1!K11</f>
        <v>0</v>
      </c>
      <c r="J9" s="8">
        <f>[1]นคร1!L11</f>
        <v>0</v>
      </c>
    </row>
    <row r="10" spans="1:10" s="9" customFormat="1" ht="18" x14ac:dyDescent="0.25">
      <c r="A10" s="6">
        <v>2</v>
      </c>
      <c r="B10" s="7" t="s">
        <v>23</v>
      </c>
      <c r="C10" s="8">
        <f>SUM(D10:J10)</f>
        <v>9925315</v>
      </c>
      <c r="D10" s="8">
        <f>[1]นคร1!E23</f>
        <v>9633632</v>
      </c>
      <c r="E10" s="8">
        <f>[1]นคร1!G23</f>
        <v>291683</v>
      </c>
      <c r="F10" s="8">
        <f>[1]นคร1!H23</f>
        <v>0</v>
      </c>
      <c r="G10" s="8">
        <f>[1]นคร1!I23</f>
        <v>0</v>
      </c>
      <c r="H10" s="8">
        <f>[1]นคร1!J23</f>
        <v>0</v>
      </c>
      <c r="I10" s="8">
        <f>[1]นคร1!K23</f>
        <v>0</v>
      </c>
      <c r="J10" s="8">
        <f>[1]นคร1!L23</f>
        <v>0</v>
      </c>
    </row>
    <row r="11" spans="1:10" s="9" customFormat="1" ht="18" x14ac:dyDescent="0.25">
      <c r="A11" s="6">
        <v>3</v>
      </c>
      <c r="B11" s="7" t="s">
        <v>24</v>
      </c>
      <c r="C11" s="8">
        <f t="shared" si="0"/>
        <v>6730304.2019999996</v>
      </c>
      <c r="D11" s="8">
        <f>[1]นคร1!E34</f>
        <v>6730304.2019999996</v>
      </c>
      <c r="E11" s="8">
        <f>[1]นคร1!G34</f>
        <v>0</v>
      </c>
      <c r="F11" s="8">
        <f>[1]นคร1!H34</f>
        <v>0</v>
      </c>
      <c r="G11" s="8">
        <f>[1]นคร1!I34</f>
        <v>0</v>
      </c>
      <c r="H11" s="8">
        <f>[1]นคร1!J34</f>
        <v>0</v>
      </c>
      <c r="I11" s="8">
        <f>[1]นคร1!K34</f>
        <v>0</v>
      </c>
      <c r="J11" s="8">
        <f>[1]นคร1!L34</f>
        <v>0</v>
      </c>
    </row>
    <row r="12" spans="1:10" s="9" customFormat="1" ht="18" x14ac:dyDescent="0.25">
      <c r="A12" s="6">
        <v>4</v>
      </c>
      <c r="B12" s="7" t="s">
        <v>25</v>
      </c>
      <c r="C12" s="8">
        <f t="shared" si="0"/>
        <v>11222010.5</v>
      </c>
      <c r="D12" s="8">
        <f>[1]นคร1!E39</f>
        <v>11222010.5</v>
      </c>
      <c r="E12" s="8">
        <f>[1]นคร1!G39</f>
        <v>0</v>
      </c>
      <c r="F12" s="8">
        <f>[1]นคร1!H39</f>
        <v>0</v>
      </c>
      <c r="G12" s="8">
        <f>[1]นคร1!I39</f>
        <v>0</v>
      </c>
      <c r="H12" s="8">
        <f>[1]นคร1!J39</f>
        <v>0</v>
      </c>
      <c r="I12" s="8">
        <f>[1]นคร1!K39</f>
        <v>0</v>
      </c>
      <c r="J12" s="8">
        <f>[1]นคร1!L39</f>
        <v>0</v>
      </c>
    </row>
    <row r="13" spans="1:10" s="9" customFormat="1" ht="18" x14ac:dyDescent="0.25">
      <c r="A13" s="6">
        <v>5</v>
      </c>
      <c r="B13" s="7" t="s">
        <v>26</v>
      </c>
      <c r="C13" s="8">
        <f t="shared" si="0"/>
        <v>0</v>
      </c>
      <c r="D13" s="8">
        <f>[1]นคร1!E50</f>
        <v>0</v>
      </c>
      <c r="E13" s="8">
        <f>[1]นคร1!G50</f>
        <v>0</v>
      </c>
      <c r="F13" s="8">
        <f>[1]นคร1!H50</f>
        <v>0</v>
      </c>
      <c r="G13" s="8">
        <f>[1]นคร1!I50</f>
        <v>0</v>
      </c>
      <c r="H13" s="8">
        <f>[1]นคร1!J50</f>
        <v>0</v>
      </c>
      <c r="I13" s="8">
        <f>[1]นคร1!K50</f>
        <v>0</v>
      </c>
      <c r="J13" s="8">
        <f>[1]นคร1!L50</f>
        <v>0</v>
      </c>
    </row>
    <row r="14" spans="1:10" s="9" customFormat="1" ht="18" x14ac:dyDescent="0.25">
      <c r="A14" s="6">
        <v>6</v>
      </c>
      <c r="B14" s="7" t="s">
        <v>27</v>
      </c>
      <c r="C14" s="8">
        <f t="shared" si="0"/>
        <v>13729372.810000001</v>
      </c>
      <c r="D14" s="8">
        <f>[1]นคร1!E53</f>
        <v>13729372.810000001</v>
      </c>
      <c r="E14" s="8">
        <f>[1]นคร1!G53</f>
        <v>0</v>
      </c>
      <c r="F14" s="8">
        <f>[1]นคร1!H53</f>
        <v>0</v>
      </c>
      <c r="G14" s="8">
        <f>[1]นคร1!I53</f>
        <v>0</v>
      </c>
      <c r="H14" s="8">
        <f>[1]นคร1!J53</f>
        <v>0</v>
      </c>
      <c r="I14" s="8">
        <f>[1]นคร1!K53</f>
        <v>0</v>
      </c>
      <c r="J14" s="8">
        <f>[1]นคร1!L53</f>
        <v>0</v>
      </c>
    </row>
    <row r="15" spans="1:10" s="9" customFormat="1" ht="18" x14ac:dyDescent="0.25">
      <c r="A15" s="6">
        <v>7</v>
      </c>
      <c r="B15" s="7" t="s">
        <v>28</v>
      </c>
      <c r="C15" s="8">
        <f t="shared" si="0"/>
        <v>790005.39999999991</v>
      </c>
      <c r="D15" s="8">
        <f>[1]นคร1!E56</f>
        <v>790005.39999999991</v>
      </c>
      <c r="E15" s="8">
        <f>[1]นคร1!G56</f>
        <v>0</v>
      </c>
      <c r="F15" s="8">
        <f>[1]นคร1!H56</f>
        <v>0</v>
      </c>
      <c r="G15" s="8">
        <f>[1]นคร1!I56</f>
        <v>0</v>
      </c>
      <c r="H15" s="8">
        <f>[1]นคร1!J56</f>
        <v>0</v>
      </c>
      <c r="I15" s="8">
        <f>[1]นคร1!K56</f>
        <v>0</v>
      </c>
      <c r="J15" s="8">
        <f>[1]นคร1!L56</f>
        <v>0</v>
      </c>
    </row>
    <row r="16" spans="1:10" s="9" customFormat="1" ht="18" x14ac:dyDescent="0.25">
      <c r="A16" s="6">
        <v>8</v>
      </c>
      <c r="B16" s="7" t="s">
        <v>29</v>
      </c>
      <c r="C16" s="8">
        <f t="shared" si="0"/>
        <v>0</v>
      </c>
      <c r="D16" s="8">
        <f>[1]นคร1!E59</f>
        <v>0</v>
      </c>
      <c r="E16" s="8">
        <f>[1]นคร1!G59</f>
        <v>0</v>
      </c>
      <c r="F16" s="8">
        <f>[1]นคร1!H59</f>
        <v>0</v>
      </c>
      <c r="G16" s="8">
        <f>[1]นคร1!I59</f>
        <v>0</v>
      </c>
      <c r="H16" s="8">
        <f>[1]นคร1!J59</f>
        <v>0</v>
      </c>
      <c r="I16" s="8">
        <f>[1]นคร1!K59</f>
        <v>0</v>
      </c>
      <c r="J16" s="8">
        <f>[1]นคร1!L59</f>
        <v>0</v>
      </c>
    </row>
    <row r="17" spans="1:10" s="9" customFormat="1" ht="18" x14ac:dyDescent="0.25">
      <c r="A17" s="6">
        <v>9</v>
      </c>
      <c r="B17" s="7" t="s">
        <v>30</v>
      </c>
      <c r="C17" s="8">
        <f t="shared" si="0"/>
        <v>1898504.86</v>
      </c>
      <c r="D17" s="8">
        <f>[1]นคร1!E64</f>
        <v>1877186</v>
      </c>
      <c r="E17" s="8">
        <f>[1]นคร1!G64</f>
        <v>21318.86</v>
      </c>
      <c r="F17" s="8">
        <f>[1]นคร1!H64</f>
        <v>0</v>
      </c>
      <c r="G17" s="8">
        <f>[1]นคร1!I64</f>
        <v>0</v>
      </c>
      <c r="H17" s="8">
        <f>[1]นคร1!J64</f>
        <v>0</v>
      </c>
      <c r="I17" s="8">
        <f>[1]นคร1!K64</f>
        <v>0</v>
      </c>
      <c r="J17" s="8">
        <f>[1]นคร1!L64</f>
        <v>0</v>
      </c>
    </row>
    <row r="18" spans="1:10" s="9" customFormat="1" ht="18" x14ac:dyDescent="0.25">
      <c r="A18" s="10">
        <v>10</v>
      </c>
      <c r="B18" s="11" t="s">
        <v>31</v>
      </c>
      <c r="C18" s="12">
        <f t="shared" si="0"/>
        <v>0</v>
      </c>
      <c r="D18" s="12">
        <f>[1]นคร1!E65</f>
        <v>0</v>
      </c>
      <c r="E18" s="12">
        <f>[1]นคร1!G65</f>
        <v>0</v>
      </c>
      <c r="F18" s="12">
        <f>[1]นคร1!H65</f>
        <v>0</v>
      </c>
      <c r="G18" s="12">
        <f>[1]นคร1!I65</f>
        <v>0</v>
      </c>
      <c r="H18" s="12">
        <f>[1]นคร1!J65</f>
        <v>0</v>
      </c>
      <c r="I18" s="12">
        <f>[1]นคร1!K65</f>
        <v>0</v>
      </c>
      <c r="J18" s="12">
        <f>[1]นคร1!L65</f>
        <v>0</v>
      </c>
    </row>
    <row r="19" spans="1:10" s="9" customFormat="1" ht="18" x14ac:dyDescent="0.25">
      <c r="A19" s="10">
        <v>11</v>
      </c>
      <c r="B19" s="11" t="s">
        <v>32</v>
      </c>
      <c r="C19" s="12">
        <f t="shared" si="0"/>
        <v>0</v>
      </c>
      <c r="D19" s="12">
        <f>[1]นคร1!E66</f>
        <v>0</v>
      </c>
      <c r="E19" s="12">
        <f>[1]นคร1!G66</f>
        <v>0</v>
      </c>
      <c r="F19" s="12">
        <f>[1]นคร1!H66</f>
        <v>0</v>
      </c>
      <c r="G19" s="12">
        <f>[1]นคร1!I66</f>
        <v>0</v>
      </c>
      <c r="H19" s="12">
        <f>[1]นคร1!J66</f>
        <v>0</v>
      </c>
      <c r="I19" s="12">
        <f>[1]นคร1!K66</f>
        <v>0</v>
      </c>
      <c r="J19" s="12">
        <f>[1]นคร1!L66</f>
        <v>0</v>
      </c>
    </row>
    <row r="20" spans="1:10" s="9" customFormat="1" ht="18" x14ac:dyDescent="0.25">
      <c r="A20" s="10">
        <v>12</v>
      </c>
      <c r="B20" s="11" t="s">
        <v>33</v>
      </c>
      <c r="C20" s="12">
        <f t="shared" si="0"/>
        <v>0</v>
      </c>
      <c r="D20" s="12">
        <f>[1]นคร1!E67</f>
        <v>0</v>
      </c>
      <c r="E20" s="12">
        <f>[1]นคร1!G67</f>
        <v>0</v>
      </c>
      <c r="F20" s="12">
        <f>[1]นคร1!H67</f>
        <v>0</v>
      </c>
      <c r="G20" s="12">
        <f>[1]นคร1!I67</f>
        <v>0</v>
      </c>
      <c r="H20" s="12">
        <f>[1]นคร1!J67</f>
        <v>0</v>
      </c>
      <c r="I20" s="12">
        <f>[1]นคร1!K67</f>
        <v>0</v>
      </c>
      <c r="J20" s="12">
        <f>[1]นคร1!L67</f>
        <v>0</v>
      </c>
    </row>
    <row r="21" spans="1:10" s="9" customFormat="1" ht="18.75" thickBot="1" x14ac:dyDescent="0.3">
      <c r="A21" s="13">
        <v>13</v>
      </c>
      <c r="B21" s="14" t="s">
        <v>34</v>
      </c>
      <c r="C21" s="15">
        <f>SUM(D21:J21)</f>
        <v>44295512.772</v>
      </c>
      <c r="D21" s="15">
        <f>[1]นคร1!E68</f>
        <v>43982510.912</v>
      </c>
      <c r="E21" s="15">
        <f>[1]นคร1!G68</f>
        <v>313001.86</v>
      </c>
      <c r="F21" s="15">
        <f>[1]นคร1!H68</f>
        <v>0</v>
      </c>
      <c r="G21" s="15">
        <f>[1]นคร1!I68</f>
        <v>0</v>
      </c>
      <c r="H21" s="15">
        <f>[1]นคร1!J68</f>
        <v>0</v>
      </c>
      <c r="I21" s="15">
        <f>[1]นคร1!K68</f>
        <v>0</v>
      </c>
      <c r="J21" s="15">
        <f>[1]นคร1!L68</f>
        <v>0</v>
      </c>
    </row>
    <row r="22" spans="1:10" s="9" customFormat="1" ht="18.75" thickTop="1" x14ac:dyDescent="0.25">
      <c r="A22" s="16"/>
    </row>
    <row r="23" spans="1:10" s="9" customFormat="1" ht="18" x14ac:dyDescent="0.25">
      <c r="A23" s="16"/>
      <c r="C23" s="17"/>
    </row>
    <row r="24" spans="1:10" s="9" customFormat="1" ht="18" x14ac:dyDescent="0.25">
      <c r="A24" s="16"/>
      <c r="G24" s="18"/>
    </row>
    <row r="25" spans="1:10" s="9" customFormat="1" ht="18" x14ac:dyDescent="0.25">
      <c r="A25" s="16"/>
      <c r="G25" s="18"/>
    </row>
    <row r="26" spans="1:10" s="9" customFormat="1" ht="18" x14ac:dyDescent="0.25">
      <c r="A26" s="16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F6E4-D85E-4F97-AACA-AA7463C7C87C}">
  <dimension ref="A1:J26"/>
  <sheetViews>
    <sheetView topLeftCell="A4" workbookViewId="0">
      <selection activeCell="C9" sqref="C9:C20"/>
    </sheetView>
  </sheetViews>
  <sheetFormatPr defaultColWidth="15.7109375" defaultRowHeight="20.25" x14ac:dyDescent="0.3"/>
  <cols>
    <col min="1" max="1" width="6.28515625" style="1" customWidth="1"/>
    <col min="2" max="2" width="46" style="2" customWidth="1"/>
    <col min="3" max="3" width="20.42578125" style="42" customWidth="1"/>
    <col min="4" max="10" width="15.7109375" style="42"/>
    <col min="11" max="16384" width="15.7109375" style="2"/>
  </cols>
  <sheetData>
    <row r="1" spans="1:10" x14ac:dyDescent="0.3">
      <c r="I1" s="61"/>
      <c r="J1" s="61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47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62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46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36" x14ac:dyDescent="0.3">
      <c r="A7" s="52"/>
      <c r="B7" s="52"/>
      <c r="C7" s="52"/>
      <c r="D7" s="44" t="s">
        <v>7</v>
      </c>
      <c r="E7" s="44" t="s">
        <v>8</v>
      </c>
      <c r="F7" s="44" t="s">
        <v>9</v>
      </c>
      <c r="G7" s="44" t="s">
        <v>10</v>
      </c>
      <c r="H7" s="44" t="s">
        <v>11</v>
      </c>
      <c r="I7" s="44" t="s">
        <v>12</v>
      </c>
      <c r="J7" s="44" t="s">
        <v>13</v>
      </c>
    </row>
    <row r="8" spans="1:10" s="20" customFormat="1" ht="30" x14ac:dyDescent="0.2">
      <c r="A8" s="52"/>
      <c r="B8" s="52"/>
      <c r="C8" s="5" t="s">
        <v>14</v>
      </c>
      <c r="D8" s="45" t="s">
        <v>15</v>
      </c>
      <c r="E8" s="45" t="s">
        <v>16</v>
      </c>
      <c r="F8" s="45" t="s">
        <v>17</v>
      </c>
      <c r="G8" s="45" t="s">
        <v>18</v>
      </c>
      <c r="H8" s="45" t="s">
        <v>19</v>
      </c>
      <c r="I8" s="45" t="s">
        <v>20</v>
      </c>
      <c r="J8" s="45" t="s">
        <v>21</v>
      </c>
    </row>
    <row r="9" spans="1:10" x14ac:dyDescent="0.3">
      <c r="A9" s="21">
        <v>1</v>
      </c>
      <c r="B9" s="22" t="s">
        <v>22</v>
      </c>
      <c r="C9" s="28">
        <f t="shared" ref="C9:C20" si="0">SUM(D9:J9)</f>
        <v>0</v>
      </c>
      <c r="D9" s="28">
        <f>[10]ตารางสำรวจอายุลูกหนี้ฯ!E11</f>
        <v>0</v>
      </c>
      <c r="E9" s="28">
        <f>[10]ตารางสำรวจอายุลูกหนี้ฯ!G11</f>
        <v>0</v>
      </c>
      <c r="F9" s="28">
        <f>[10]ตารางสำรวจอายุลูกหนี้ฯ!I11</f>
        <v>0</v>
      </c>
      <c r="G9" s="28">
        <f>[10]ตารางสำรวจอายุลูกหนี้ฯ!K11</f>
        <v>0</v>
      </c>
      <c r="H9" s="28">
        <f>[10]ตารางสำรวจอายุลูกหนี้ฯ!J11</f>
        <v>0</v>
      </c>
      <c r="I9" s="28">
        <f>[10]ตารางสำรวจอายุลูกหนี้ฯ!K11</f>
        <v>0</v>
      </c>
      <c r="J9" s="28">
        <f>[10]ตารางสำรวจอายุลูกหนี้ฯ!L11</f>
        <v>0</v>
      </c>
    </row>
    <row r="10" spans="1:10" x14ac:dyDescent="0.3">
      <c r="A10" s="21">
        <v>2</v>
      </c>
      <c r="B10" s="22" t="s">
        <v>23</v>
      </c>
      <c r="C10" s="28">
        <f t="shared" si="0"/>
        <v>2667955.84</v>
      </c>
      <c r="D10" s="28">
        <f>[10]ตารางสำรวจอายุลูกหนี้ฯ!E23</f>
        <v>1936920.85</v>
      </c>
      <c r="E10" s="28">
        <f>[10]ตารางสำรวจอายุลูกหนี้ฯ!G23</f>
        <v>731034.99</v>
      </c>
      <c r="F10" s="28">
        <f>[10]ตารางสำรวจอายุลูกหนี้ฯ!H23</f>
        <v>0</v>
      </c>
      <c r="G10" s="28">
        <f>[10]ตารางสำรวจอายุลูกหนี้ฯ!K23</f>
        <v>0</v>
      </c>
      <c r="H10" s="28">
        <f>[10]ตารางสำรวจอายุลูกหนี้ฯ!J23</f>
        <v>0</v>
      </c>
      <c r="I10" s="28">
        <f>[10]ตารางสำรวจอายุลูกหนี้ฯ!K23</f>
        <v>0</v>
      </c>
      <c r="J10" s="28">
        <f>[10]ตารางสำรวจอายุลูกหนี้ฯ!L23</f>
        <v>0</v>
      </c>
    </row>
    <row r="11" spans="1:10" x14ac:dyDescent="0.3">
      <c r="A11" s="21">
        <v>3</v>
      </c>
      <c r="B11" s="22" t="s">
        <v>24</v>
      </c>
      <c r="C11" s="28">
        <f t="shared" si="0"/>
        <v>383803.97</v>
      </c>
      <c r="D11" s="28">
        <f>[10]ตารางสำรวจอายุลูกหนี้ฯ!E34</f>
        <v>370219.97</v>
      </c>
      <c r="E11" s="28">
        <f>[10]ตารางสำรวจอายุลูกหนี้ฯ!G34</f>
        <v>11894</v>
      </c>
      <c r="F11" s="28">
        <f>[10]ตารางสำรวจอายุลูกหนี้ฯ!I34</f>
        <v>1690</v>
      </c>
      <c r="G11" s="28">
        <f>[10]ตารางสำรวจอายุลูกหนี้ฯ!K34</f>
        <v>0</v>
      </c>
      <c r="H11" s="28">
        <f>[10]ตารางสำรวจอายุลูกหนี้ฯ!J34</f>
        <v>0</v>
      </c>
      <c r="I11" s="28">
        <f>[10]ตารางสำรวจอายุลูกหนี้ฯ!K34</f>
        <v>0</v>
      </c>
      <c r="J11" s="28">
        <f>[10]ตารางสำรวจอายุลูกหนี้ฯ!L34</f>
        <v>0</v>
      </c>
    </row>
    <row r="12" spans="1:10" x14ac:dyDescent="0.3">
      <c r="A12" s="21">
        <v>4</v>
      </c>
      <c r="B12" s="22" t="s">
        <v>25</v>
      </c>
      <c r="C12" s="28">
        <f t="shared" si="0"/>
        <v>629048.29</v>
      </c>
      <c r="D12" s="28">
        <f>[10]ตารางสำรวจอายุลูกหนี้ฯ!E39</f>
        <v>539920.79</v>
      </c>
      <c r="E12" s="28">
        <f>[10]ตารางสำรวจอายุลูกหนี้ฯ!G39</f>
        <v>89127.5</v>
      </c>
      <c r="F12" s="28">
        <f>[10]ตารางสำรวจอายุลูกหนี้ฯ!I39</f>
        <v>0</v>
      </c>
      <c r="G12" s="28">
        <f>[10]ตารางสำรวจอายุลูกหนี้ฯ!K39</f>
        <v>0</v>
      </c>
      <c r="H12" s="28">
        <f>[10]ตารางสำรวจอายุลูกหนี้ฯ!J39</f>
        <v>0</v>
      </c>
      <c r="I12" s="28">
        <f>[10]ตารางสำรวจอายุลูกหนี้ฯ!K39</f>
        <v>0</v>
      </c>
      <c r="J12" s="28">
        <f>[10]ตารางสำรวจอายุลูกหนี้ฯ!L39</f>
        <v>0</v>
      </c>
    </row>
    <row r="13" spans="1:10" x14ac:dyDescent="0.3">
      <c r="A13" s="21">
        <v>5</v>
      </c>
      <c r="B13" s="22" t="s">
        <v>26</v>
      </c>
      <c r="C13" s="28">
        <f t="shared" si="0"/>
        <v>0</v>
      </c>
      <c r="D13" s="28">
        <f>[10]ตารางสำรวจอายุลูกหนี้ฯ!E50</f>
        <v>0</v>
      </c>
      <c r="E13" s="28">
        <f>[10]ตารางสำรวจอายุลูกหนี้ฯ!G50</f>
        <v>0</v>
      </c>
      <c r="F13" s="28">
        <f>[10]ตารางสำรวจอายุลูกหนี้ฯ!H50</f>
        <v>0</v>
      </c>
      <c r="G13" s="28">
        <f>[10]ตารางสำรวจอายุลูกหนี้ฯ!K50</f>
        <v>0</v>
      </c>
      <c r="H13" s="28">
        <f>[10]ตารางสำรวจอายุลูกหนี้ฯ!J50</f>
        <v>0</v>
      </c>
      <c r="I13" s="28">
        <f>[10]ตารางสำรวจอายุลูกหนี้ฯ!K50</f>
        <v>0</v>
      </c>
      <c r="J13" s="28">
        <f>[10]ตารางสำรวจอายุลูกหนี้ฯ!L50</f>
        <v>0</v>
      </c>
    </row>
    <row r="14" spans="1:10" x14ac:dyDescent="0.3">
      <c r="A14" s="21">
        <v>6</v>
      </c>
      <c r="B14" s="22" t="s">
        <v>27</v>
      </c>
      <c r="C14" s="28">
        <f t="shared" si="0"/>
        <v>3835269.25</v>
      </c>
      <c r="D14" s="28">
        <f>[10]ตารางสำรวจอายุลูกหนี้ฯ!E53</f>
        <v>2448034</v>
      </c>
      <c r="E14" s="28">
        <f>[10]ตารางสำรวจอายุลูกหนี้ฯ!G53</f>
        <v>461619.25</v>
      </c>
      <c r="F14" s="28">
        <f>[10]ตารางสำรวจอายุลูกหนี้ฯ!I53</f>
        <v>398059</v>
      </c>
      <c r="G14" s="28">
        <f>[10]ตารางสำรวจอายุลูกหนี้ฯ!K53</f>
        <v>527557</v>
      </c>
      <c r="H14" s="28">
        <f>[10]ตารางสำรวจอายุลูกหนี้ฯ!J53</f>
        <v>0</v>
      </c>
      <c r="I14" s="28"/>
      <c r="J14" s="28">
        <f>[10]ตารางสำรวจอายุลูกหนี้ฯ!L53</f>
        <v>0</v>
      </c>
    </row>
    <row r="15" spans="1:10" x14ac:dyDescent="0.3">
      <c r="A15" s="21">
        <v>7</v>
      </c>
      <c r="B15" s="22" t="s">
        <v>28</v>
      </c>
      <c r="C15" s="28">
        <f t="shared" si="0"/>
        <v>68066</v>
      </c>
      <c r="D15" s="28">
        <f>[10]ตารางสำรวจอายุลูกหนี้ฯ!E56</f>
        <v>64483</v>
      </c>
      <c r="E15" s="28">
        <f>[10]ตารางสำรวจอายุลูกหนี้ฯ!G56</f>
        <v>3583</v>
      </c>
      <c r="F15" s="28">
        <f>[10]ตารางสำรวจอายุลูกหนี้ฯ!I56</f>
        <v>0</v>
      </c>
      <c r="G15" s="28">
        <f>[10]ตารางสำรวจอายุลูกหนี้ฯ!K56</f>
        <v>0</v>
      </c>
      <c r="H15" s="28">
        <f>[10]ตารางสำรวจอายุลูกหนี้ฯ!J56</f>
        <v>0</v>
      </c>
      <c r="I15" s="28">
        <f>[10]ตารางสำรวจอายุลูกหนี้ฯ!K56</f>
        <v>0</v>
      </c>
      <c r="J15" s="28">
        <f>[10]ตารางสำรวจอายุลูกหนี้ฯ!L56</f>
        <v>0</v>
      </c>
    </row>
    <row r="16" spans="1:10" x14ac:dyDescent="0.3">
      <c r="A16" s="21">
        <v>8</v>
      </c>
      <c r="B16" s="22" t="s">
        <v>29</v>
      </c>
      <c r="C16" s="28">
        <f t="shared" si="0"/>
        <v>166822</v>
      </c>
      <c r="D16" s="28">
        <f>[10]ตารางสำรวจอายุลูกหนี้ฯ!E59</f>
        <v>113699</v>
      </c>
      <c r="E16" s="28">
        <f>[10]ตารางสำรวจอายุลูกหนี้ฯ!G59</f>
        <v>37765</v>
      </c>
      <c r="F16" s="28">
        <f>[10]ตารางสำรวจอายุลูกหนี้ฯ!I59</f>
        <v>10134</v>
      </c>
      <c r="G16" s="28">
        <f>[10]ตารางสำรวจอายุลูกหนี้ฯ!K59</f>
        <v>5224</v>
      </c>
      <c r="H16" s="28">
        <f>[10]ตารางสำรวจอายุลูกหนี้ฯ!J59</f>
        <v>0</v>
      </c>
      <c r="I16" s="28"/>
      <c r="J16" s="28">
        <f>[10]ตารางสำรวจอายุลูกหนี้ฯ!L59</f>
        <v>0</v>
      </c>
    </row>
    <row r="17" spans="1:10" x14ac:dyDescent="0.3">
      <c r="A17" s="21">
        <v>9</v>
      </c>
      <c r="B17" s="22" t="s">
        <v>30</v>
      </c>
      <c r="C17" s="28">
        <f t="shared" si="0"/>
        <v>21191</v>
      </c>
      <c r="D17" s="28">
        <f>[10]ตารางสำรวจอายุลูกหนี้ฯ!E64</f>
        <v>20891</v>
      </c>
      <c r="E17" s="28">
        <f>[10]ตารางสำรวจอายุลูกหนี้ฯ!G64</f>
        <v>300</v>
      </c>
      <c r="F17" s="28">
        <f>[10]ตารางสำรวจอายุลูกหนี้ฯ!I64</f>
        <v>0</v>
      </c>
      <c r="G17" s="28">
        <f>[10]ตารางสำรวจอายุลูกหนี้ฯ!I64</f>
        <v>0</v>
      </c>
      <c r="H17" s="28">
        <f>[10]ตารางสำรวจอายุลูกหนี้ฯ!J64</f>
        <v>0</v>
      </c>
      <c r="I17" s="28">
        <f>[10]ตารางสำรวจอายุลูกหนี้ฯ!K64</f>
        <v>0</v>
      </c>
      <c r="J17" s="28">
        <f>[10]ตารางสำรวจอายุลูกหนี้ฯ!L64</f>
        <v>0</v>
      </c>
    </row>
    <row r="18" spans="1:10" x14ac:dyDescent="0.3">
      <c r="A18" s="23">
        <v>10</v>
      </c>
      <c r="B18" s="24" t="s">
        <v>31</v>
      </c>
      <c r="C18" s="29">
        <f t="shared" si="0"/>
        <v>0</v>
      </c>
      <c r="D18" s="29">
        <f>[10]ตารางสำรวจอายุลูกหนี้ฯ!E65</f>
        <v>0</v>
      </c>
      <c r="E18" s="29">
        <f>[10]ตารางสำรวจอายุลูกหนี้ฯ!G65</f>
        <v>0</v>
      </c>
      <c r="F18" s="29">
        <f>[10]ตารางสำรวจอายุลูกหนี้ฯ!H65</f>
        <v>0</v>
      </c>
      <c r="G18" s="29">
        <f>[10]ตารางสำรวจอายุลูกหนี้ฯ!I65</f>
        <v>0</v>
      </c>
      <c r="H18" s="29">
        <f>[10]ตารางสำรวจอายุลูกหนี้ฯ!J65</f>
        <v>0</v>
      </c>
      <c r="I18" s="29">
        <f>[10]ตารางสำรวจอายุลูกหนี้ฯ!K65</f>
        <v>0</v>
      </c>
      <c r="J18" s="29">
        <f>[10]ตารางสำรวจอายุลูกหนี้ฯ!L65</f>
        <v>0</v>
      </c>
    </row>
    <row r="19" spans="1:10" x14ac:dyDescent="0.3">
      <c r="A19" s="23">
        <v>11</v>
      </c>
      <c r="B19" s="24" t="s">
        <v>32</v>
      </c>
      <c r="C19" s="29">
        <f t="shared" si="0"/>
        <v>0</v>
      </c>
      <c r="D19" s="29">
        <f>[10]ตารางสำรวจอายุลูกหนี้ฯ!E66</f>
        <v>0</v>
      </c>
      <c r="E19" s="29">
        <f>[10]ตารางสำรวจอายุลูกหนี้ฯ!G66</f>
        <v>0</v>
      </c>
      <c r="F19" s="29">
        <f>[10]ตารางสำรวจอายุลูกหนี้ฯ!I66</f>
        <v>0</v>
      </c>
      <c r="G19" s="29">
        <f>[10]ตารางสำรวจอายุลูกหนี้ฯ!K66</f>
        <v>0</v>
      </c>
      <c r="H19" s="29">
        <f>[10]ตารางสำรวจอายุลูกหนี้ฯ!J66</f>
        <v>0</v>
      </c>
      <c r="I19" s="29">
        <f>[10]ตารางสำรวจอายุลูกหนี้ฯ!K66</f>
        <v>0</v>
      </c>
      <c r="J19" s="29">
        <f>[10]ตารางสำรวจอายุลูกหนี้ฯ!L66</f>
        <v>0</v>
      </c>
    </row>
    <row r="20" spans="1:10" x14ac:dyDescent="0.3">
      <c r="A20" s="23">
        <v>12</v>
      </c>
      <c r="B20" s="24" t="s">
        <v>33</v>
      </c>
      <c r="C20" s="29">
        <f t="shared" si="0"/>
        <v>0</v>
      </c>
      <c r="D20" s="29">
        <f>[10]ตารางสำรวจอายุลูกหนี้ฯ!E67</f>
        <v>0</v>
      </c>
      <c r="E20" s="29">
        <f>[10]ตารางสำรวจอายุลูกหนี้ฯ!G67</f>
        <v>0</v>
      </c>
      <c r="F20" s="29">
        <f>[10]ตารางสำรวจอายุลูกหนี้ฯ!H67</f>
        <v>0</v>
      </c>
      <c r="G20" s="29">
        <f>[10]ตารางสำรวจอายุลูกหนี้ฯ!I67</f>
        <v>0</v>
      </c>
      <c r="H20" s="29">
        <f>[10]ตารางสำรวจอายุลูกหนี้ฯ!J67</f>
        <v>0</v>
      </c>
      <c r="I20" s="29">
        <f>[10]ตารางสำรวจอายุลูกหนี้ฯ!K67</f>
        <v>0</v>
      </c>
      <c r="J20" s="29">
        <f>[10]ตารางสำรวจอายุลูกหนี้ฯ!L67</f>
        <v>0</v>
      </c>
    </row>
    <row r="21" spans="1:10" ht="21" thickBot="1" x14ac:dyDescent="0.35">
      <c r="A21" s="25">
        <v>13</v>
      </c>
      <c r="B21" s="26" t="s">
        <v>34</v>
      </c>
      <c r="C21" s="30">
        <f>SUM(D21:J21)</f>
        <v>7772156.3500000006</v>
      </c>
      <c r="D21" s="30">
        <f>[10]ตารางสำรวจอายุลูกหนี้ฯ!E68</f>
        <v>5494168.6100000003</v>
      </c>
      <c r="E21" s="30">
        <f>[10]ตารางสำรวจอายุลูกหนี้ฯ!G68</f>
        <v>1335323.74</v>
      </c>
      <c r="F21" s="30">
        <f>[10]ตารางสำรวจอายุลูกหนี้ฯ!I68</f>
        <v>409883</v>
      </c>
      <c r="G21" s="30">
        <f>[10]ตารางสำรวจอายุลูกหนี้ฯ!K68</f>
        <v>532781</v>
      </c>
      <c r="H21" s="30"/>
      <c r="I21" s="30"/>
      <c r="J21" s="30">
        <f>[10]ตารางสำรวจอายุลูกหนี้ฯ!L68</f>
        <v>0</v>
      </c>
    </row>
    <row r="22" spans="1:10" ht="21" thickTop="1" x14ac:dyDescent="0.3"/>
    <row r="24" spans="1:10" x14ac:dyDescent="0.3">
      <c r="G24" s="46"/>
      <c r="H24" s="59"/>
      <c r="I24" s="59"/>
      <c r="J24" s="59"/>
    </row>
    <row r="25" spans="1:10" x14ac:dyDescent="0.3">
      <c r="G25" s="46"/>
      <c r="H25" s="60"/>
      <c r="I25" s="59"/>
      <c r="J25" s="59"/>
    </row>
    <row r="26" spans="1:10" x14ac:dyDescent="0.3">
      <c r="H26" s="47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E787-D4F5-4039-B971-C39C6E7C76C7}">
  <dimension ref="A1:J25"/>
  <sheetViews>
    <sheetView topLeftCell="A2" workbookViewId="0">
      <selection activeCell="C9" sqref="C9:C20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3.28515625" style="2" customWidth="1"/>
    <col min="4" max="4" width="16.85546875" style="2" customWidth="1"/>
    <col min="5" max="10" width="14.140625" style="2" customWidth="1"/>
    <col min="11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48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46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36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21">
        <v>1</v>
      </c>
      <c r="B9" s="22" t="s">
        <v>22</v>
      </c>
      <c r="C9" s="37">
        <f t="shared" ref="C9:C20" si="0">SUM(D9:J9)</f>
        <v>0</v>
      </c>
      <c r="D9" s="37">
        <f>[11]ตารางสำรวจอายุลูกหนี้ฯ!E11</f>
        <v>0</v>
      </c>
      <c r="E9" s="37">
        <f>[11]ตารางสำรวจอายุลูกหนี้ฯ!G11</f>
        <v>0</v>
      </c>
      <c r="F9" s="37">
        <f>[11]ตารางสำรวจอายุลูกหนี้ฯ!I11</f>
        <v>0</v>
      </c>
      <c r="G9" s="37">
        <f>[11]ตารางสำรวจอายุลูกหนี้ฯ!K11</f>
        <v>0</v>
      </c>
      <c r="H9" s="37">
        <f>[11]ตารางสำรวจอายุลูกหนี้ฯ!J11</f>
        <v>0</v>
      </c>
      <c r="I9" s="37">
        <f>[11]ตารางสำรวจอายุลูกหนี้ฯ!O11</f>
        <v>0</v>
      </c>
      <c r="J9" s="37">
        <f>[11]ตารางสำรวจอายุลูกหนี้ฯ!L11</f>
        <v>0</v>
      </c>
    </row>
    <row r="10" spans="1:10" x14ac:dyDescent="0.3">
      <c r="A10" s="21">
        <v>2</v>
      </c>
      <c r="B10" s="22" t="s">
        <v>23</v>
      </c>
      <c r="C10" s="37">
        <f t="shared" si="0"/>
        <v>2181058.37</v>
      </c>
      <c r="D10" s="37">
        <f>[11]ตารางสำรวจอายุลูกหนี้ฯ!E23</f>
        <v>1121134.95</v>
      </c>
      <c r="E10" s="37">
        <f>[11]ตารางสำรวจอายุลูกหนี้ฯ!G23</f>
        <v>207739</v>
      </c>
      <c r="F10" s="37">
        <f>[11]ตารางสำรวจอายุลูกหนี้ฯ!I23</f>
        <v>343420.73</v>
      </c>
      <c r="G10" s="37">
        <f>[11]ตารางสำรวจอายุลูกหนี้ฯ!K23</f>
        <v>508763.69</v>
      </c>
      <c r="H10" s="37">
        <f>[11]ตารางสำรวจอายุลูกหนี้ฯ!J23</f>
        <v>0</v>
      </c>
      <c r="I10" s="37">
        <f>[11]ตารางสำรวจอายุลูกหนี้ฯ!O23</f>
        <v>0</v>
      </c>
      <c r="J10" s="37">
        <f>[11]ตารางสำรวจอายุลูกหนี้ฯ!L23</f>
        <v>0</v>
      </c>
    </row>
    <row r="11" spans="1:10" x14ac:dyDescent="0.3">
      <c r="A11" s="21">
        <v>3</v>
      </c>
      <c r="B11" s="22" t="s">
        <v>24</v>
      </c>
      <c r="C11" s="37">
        <f t="shared" si="0"/>
        <v>802823.06</v>
      </c>
      <c r="D11" s="37">
        <f>[11]ตารางสำรวจอายุลูกหนี้ฯ!E34</f>
        <v>626885</v>
      </c>
      <c r="E11" s="37">
        <f>[11]ตารางสำรวจอายุลูกหนี้ฯ!G34</f>
        <v>63344</v>
      </c>
      <c r="F11" s="37">
        <f>[11]ตารางสำรวจอายุลูกหนี้ฯ!I34</f>
        <v>86594.5</v>
      </c>
      <c r="G11" s="37">
        <f>[11]ตารางสำรวจอายุลูกหนี้ฯ!K34</f>
        <v>23469.559999999998</v>
      </c>
      <c r="H11" s="37">
        <f>[11]ตารางสำรวจอายุลูกหนี้ฯ!M34</f>
        <v>2530</v>
      </c>
      <c r="I11" s="37">
        <f>[11]ตารางสำรวจอายุลูกหนี้ฯ!O34</f>
        <v>0</v>
      </c>
      <c r="J11" s="37">
        <f>[11]ตารางสำรวจอายุลูกหนี้ฯ!L34</f>
        <v>0</v>
      </c>
    </row>
    <row r="12" spans="1:10" x14ac:dyDescent="0.3">
      <c r="A12" s="21">
        <v>4</v>
      </c>
      <c r="B12" s="22" t="s">
        <v>25</v>
      </c>
      <c r="C12" s="37">
        <f t="shared" si="0"/>
        <v>4810</v>
      </c>
      <c r="D12" s="37">
        <f>[11]ตารางสำรวจอายุลูกหนี้ฯ!E39</f>
        <v>4810</v>
      </c>
      <c r="E12" s="37">
        <f>[11]ตารางสำรวจอายุลูกหนี้ฯ!G39</f>
        <v>0</v>
      </c>
      <c r="F12" s="37">
        <f>[11]ตารางสำรวจอายุลูกหนี้ฯ!I39</f>
        <v>0</v>
      </c>
      <c r="G12" s="37">
        <f>[11]ตารางสำรวจอายุลูกหนี้ฯ!K39</f>
        <v>0</v>
      </c>
      <c r="H12" s="37">
        <f>[11]ตารางสำรวจอายุลูกหนี้ฯ!J39</f>
        <v>0</v>
      </c>
      <c r="I12" s="37">
        <f>[11]ตารางสำรวจอายุลูกหนี้ฯ!O39</f>
        <v>0</v>
      </c>
      <c r="J12" s="37">
        <f>[11]ตารางสำรวจอายุลูกหนี้ฯ!L39</f>
        <v>0</v>
      </c>
    </row>
    <row r="13" spans="1:10" x14ac:dyDescent="0.3">
      <c r="A13" s="21">
        <v>5</v>
      </c>
      <c r="B13" s="22" t="s">
        <v>26</v>
      </c>
      <c r="C13" s="37">
        <f t="shared" si="0"/>
        <v>95470.399999999994</v>
      </c>
      <c r="D13" s="37">
        <f>[11]ตารางสำรวจอายุลูกหนี้ฯ!E50</f>
        <v>93174</v>
      </c>
      <c r="E13" s="37">
        <f>[11]ตารางสำรวจอายุลูกหนี้ฯ!G50</f>
        <v>2296.4</v>
      </c>
      <c r="F13" s="37">
        <f>[11]ตารางสำรวจอายุลูกหนี้ฯ!I50</f>
        <v>0</v>
      </c>
      <c r="G13" s="37">
        <f>[11]ตารางสำรวจอายุลูกหนี้ฯ!K50</f>
        <v>0</v>
      </c>
      <c r="H13" s="37">
        <f>[11]ตารางสำรวจอายุลูกหนี้ฯ!J50</f>
        <v>0</v>
      </c>
      <c r="I13" s="37">
        <f>[11]ตารางสำรวจอายุลูกหนี้ฯ!O50</f>
        <v>0</v>
      </c>
      <c r="J13" s="37">
        <f>[11]ตารางสำรวจอายุลูกหนี้ฯ!L50</f>
        <v>0</v>
      </c>
    </row>
    <row r="14" spans="1:10" x14ac:dyDescent="0.3">
      <c r="A14" s="21">
        <v>6</v>
      </c>
      <c r="B14" s="22" t="s">
        <v>27</v>
      </c>
      <c r="C14" s="37">
        <f t="shared" si="0"/>
        <v>827993.5</v>
      </c>
      <c r="D14" s="37">
        <f>[11]ตารางสำรวจอายุลูกหนี้ฯ!E53</f>
        <v>827773.5</v>
      </c>
      <c r="E14" s="37">
        <f>[11]ตารางสำรวจอายุลูกหนี้ฯ!G53</f>
        <v>220</v>
      </c>
      <c r="F14" s="37">
        <f>[11]ตารางสำรวจอายุลูกหนี้ฯ!I53</f>
        <v>0</v>
      </c>
      <c r="G14" s="37">
        <f>[11]ตารางสำรวจอายุลูกหนี้ฯ!K53</f>
        <v>0</v>
      </c>
      <c r="H14" s="37">
        <f>[11]ตารางสำรวจอายุลูกหนี้ฯ!J53</f>
        <v>0</v>
      </c>
      <c r="I14" s="37">
        <f>[11]ตารางสำรวจอายุลูกหนี้ฯ!O53</f>
        <v>0</v>
      </c>
      <c r="J14" s="37">
        <f>[11]ตารางสำรวจอายุลูกหนี้ฯ!L53</f>
        <v>0</v>
      </c>
    </row>
    <row r="15" spans="1:10" x14ac:dyDescent="0.3">
      <c r="A15" s="21">
        <v>7</v>
      </c>
      <c r="B15" s="22" t="s">
        <v>28</v>
      </c>
      <c r="C15" s="37">
        <f t="shared" si="0"/>
        <v>35254</v>
      </c>
      <c r="D15" s="37">
        <f>[11]ตารางสำรวจอายุลูกหนี้ฯ!E56</f>
        <v>1645</v>
      </c>
      <c r="E15" s="37">
        <f>[11]ตารางสำรวจอายุลูกหนี้ฯ!G56</f>
        <v>28703</v>
      </c>
      <c r="F15" s="37">
        <f>[11]ตารางสำรวจอายุลูกหนี้ฯ!I56</f>
        <v>4906</v>
      </c>
      <c r="G15" s="37">
        <f>[11]ตารางสำรวจอายุลูกหนี้ฯ!K56</f>
        <v>0</v>
      </c>
      <c r="H15" s="37">
        <f>[11]ตารางสำรวจอายุลูกหนี้ฯ!J56</f>
        <v>0</v>
      </c>
      <c r="I15" s="37">
        <f>[11]ตารางสำรวจอายุลูกหนี้ฯ!O56</f>
        <v>0</v>
      </c>
      <c r="J15" s="37">
        <f>[11]ตารางสำรวจอายุลูกหนี้ฯ!L56</f>
        <v>0</v>
      </c>
    </row>
    <row r="16" spans="1:10" x14ac:dyDescent="0.3">
      <c r="A16" s="21">
        <v>8</v>
      </c>
      <c r="B16" s="22" t="s">
        <v>29</v>
      </c>
      <c r="C16" s="37">
        <f t="shared" si="0"/>
        <v>44808</v>
      </c>
      <c r="D16" s="37">
        <f>[11]ตารางสำรวจอายุลูกหนี้ฯ!E59</f>
        <v>17880</v>
      </c>
      <c r="E16" s="37">
        <f>[11]ตารางสำรวจอายุลูกหนี้ฯ!G59</f>
        <v>0</v>
      </c>
      <c r="F16" s="37">
        <f>[11]ตารางสำรวจอายุลูกหนี้ฯ!I59</f>
        <v>0</v>
      </c>
      <c r="G16" s="37">
        <f>[11]ตารางสำรวจอายุลูกหนี้ฯ!K59</f>
        <v>26928</v>
      </c>
      <c r="H16" s="37">
        <f>[11]ตารางสำรวจอายุลูกหนี้ฯ!J59</f>
        <v>0</v>
      </c>
      <c r="I16" s="37">
        <f>[11]ตารางสำรวจอายุลูกหนี้ฯ!O59</f>
        <v>0</v>
      </c>
      <c r="J16" s="37">
        <f>[11]ตารางสำรวจอายุลูกหนี้ฯ!L59</f>
        <v>0</v>
      </c>
    </row>
    <row r="17" spans="1:10" x14ac:dyDescent="0.3">
      <c r="A17" s="21">
        <v>9</v>
      </c>
      <c r="B17" s="22" t="s">
        <v>30</v>
      </c>
      <c r="C17" s="37">
        <f t="shared" si="0"/>
        <v>137354.32</v>
      </c>
      <c r="D17" s="37">
        <f>[11]ตารางสำรวจอายุลูกหนี้ฯ!E64</f>
        <v>60983</v>
      </c>
      <c r="E17" s="37">
        <f>[11]ตารางสำรวจอายุลูกหนี้ฯ!G64</f>
        <v>28183</v>
      </c>
      <c r="F17" s="37">
        <f>[11]ตารางสำรวจอายุลูกหนี้ฯ!I64</f>
        <v>23092.5</v>
      </c>
      <c r="G17" s="37">
        <f>[11]ตารางสำรวจอายุลูกหนี้ฯ!K64</f>
        <v>21852.82</v>
      </c>
      <c r="H17" s="37">
        <f>[11]ตารางสำรวจอายุลูกหนี้ฯ!M64</f>
        <v>3243</v>
      </c>
      <c r="I17" s="37">
        <f>[11]ตารางสำรวจอายุลูกหนี้ฯ!O64</f>
        <v>0</v>
      </c>
      <c r="J17" s="37">
        <f>[11]ตารางสำรวจอายุลูกหนี้ฯ!L64</f>
        <v>0</v>
      </c>
    </row>
    <row r="18" spans="1:10" x14ac:dyDescent="0.3">
      <c r="A18" s="23">
        <v>10</v>
      </c>
      <c r="B18" s="24" t="s">
        <v>31</v>
      </c>
      <c r="C18" s="38">
        <f t="shared" si="0"/>
        <v>0</v>
      </c>
      <c r="D18" s="38">
        <f>[11]ตารางสำรวจอายุลูกหนี้ฯ!E65</f>
        <v>0</v>
      </c>
      <c r="E18" s="38">
        <f>[11]ตารางสำรวจอายุลูกหนี้ฯ!G65</f>
        <v>0</v>
      </c>
      <c r="F18" s="38">
        <f>[11]ตารางสำรวจอายุลูกหนี้ฯ!I65</f>
        <v>0</v>
      </c>
      <c r="G18" s="38">
        <f>[11]ตารางสำรวจอายุลูกหนี้ฯ!K65</f>
        <v>0</v>
      </c>
      <c r="H18" s="38">
        <f>[11]ตารางสำรวจอายุลูกหนี้ฯ!J65</f>
        <v>0</v>
      </c>
      <c r="I18" s="38">
        <f>[11]ตารางสำรวจอายุลูกหนี้ฯ!O65</f>
        <v>0</v>
      </c>
      <c r="J18" s="38">
        <f>[11]ตารางสำรวจอายุลูกหนี้ฯ!L65</f>
        <v>0</v>
      </c>
    </row>
    <row r="19" spans="1:10" x14ac:dyDescent="0.3">
      <c r="A19" s="23">
        <v>11</v>
      </c>
      <c r="B19" s="24" t="s">
        <v>32</v>
      </c>
      <c r="C19" s="38">
        <f t="shared" si="0"/>
        <v>0</v>
      </c>
      <c r="D19" s="38">
        <f>[11]ตารางสำรวจอายุลูกหนี้ฯ!E66</f>
        <v>0</v>
      </c>
      <c r="E19" s="38">
        <f>[11]ตารางสำรวจอายุลูกหนี้ฯ!G66</f>
        <v>0</v>
      </c>
      <c r="F19" s="38">
        <f>[11]ตารางสำรวจอายุลูกหนี้ฯ!I66</f>
        <v>0</v>
      </c>
      <c r="G19" s="38">
        <f>[11]ตารางสำรวจอายุลูกหนี้ฯ!K66</f>
        <v>0</v>
      </c>
      <c r="H19" s="38">
        <f>[11]ตารางสำรวจอายุลูกหนี้ฯ!J66</f>
        <v>0</v>
      </c>
      <c r="I19" s="38">
        <f>[11]ตารางสำรวจอายุลูกหนี้ฯ!O66</f>
        <v>0</v>
      </c>
      <c r="J19" s="38">
        <f>[11]ตารางสำรวจอายุลูกหนี้ฯ!L66</f>
        <v>0</v>
      </c>
    </row>
    <row r="20" spans="1:10" x14ac:dyDescent="0.3">
      <c r="A20" s="23">
        <v>12</v>
      </c>
      <c r="B20" s="24" t="s">
        <v>33</v>
      </c>
      <c r="C20" s="38">
        <f t="shared" si="0"/>
        <v>0</v>
      </c>
      <c r="D20" s="38">
        <f>[11]ตารางสำรวจอายุลูกหนี้ฯ!E67</f>
        <v>0</v>
      </c>
      <c r="E20" s="38">
        <f>[11]ตารางสำรวจอายุลูกหนี้ฯ!G67</f>
        <v>0</v>
      </c>
      <c r="F20" s="38">
        <f>[11]ตารางสำรวจอายุลูกหนี้ฯ!I67</f>
        <v>0</v>
      </c>
      <c r="G20" s="38">
        <f>[11]ตารางสำรวจอายุลูกหนี้ฯ!K67</f>
        <v>0</v>
      </c>
      <c r="H20" s="38">
        <f>[11]ตารางสำรวจอายุลูกหนี้ฯ!J67</f>
        <v>0</v>
      </c>
      <c r="I20" s="38">
        <f>[11]ตารางสำรวจอายุลูกหนี้ฯ!O67</f>
        <v>0</v>
      </c>
      <c r="J20" s="38">
        <f>[11]ตารางสำรวจอายุลูกหนี้ฯ!L67</f>
        <v>0</v>
      </c>
    </row>
    <row r="21" spans="1:10" ht="21" thickBot="1" x14ac:dyDescent="0.35">
      <c r="A21" s="25">
        <v>13</v>
      </c>
      <c r="B21" s="26" t="s">
        <v>34</v>
      </c>
      <c r="C21" s="39">
        <f>SUM(D21:J21)</f>
        <v>4129571.65</v>
      </c>
      <c r="D21" s="39">
        <f>[11]ตารางสำรวจอายุลูกหนี้ฯ!E68</f>
        <v>2754285.45</v>
      </c>
      <c r="E21" s="39">
        <f>[11]ตารางสำรวจอายุลูกหนี้ฯ!G68</f>
        <v>330485.40000000002</v>
      </c>
      <c r="F21" s="39">
        <f>[11]ตารางสำรวจอายุลูกหนี้ฯ!I68</f>
        <v>458013.73</v>
      </c>
      <c r="G21" s="39">
        <f>[11]ตารางสำรวจอายุลูกหนี้ฯ!K68</f>
        <v>581014.06999999995</v>
      </c>
      <c r="H21" s="39">
        <f>[11]ตารางสำรวจอายุลูกหนี้ฯ!M68</f>
        <v>5773</v>
      </c>
      <c r="I21" s="39">
        <f>[11]ตารางสำรวจอายุลูกหนี้ฯ!Q68</f>
        <v>0</v>
      </c>
      <c r="J21" s="39">
        <f>[11]ตารางสำรวจอายุลูกหนี้ฯ!L68</f>
        <v>0</v>
      </c>
    </row>
    <row r="22" spans="1:10" ht="21" thickTop="1" x14ac:dyDescent="0.3"/>
    <row r="23" spans="1:10" x14ac:dyDescent="0.3">
      <c r="C23" s="48"/>
    </row>
    <row r="24" spans="1:10" x14ac:dyDescent="0.3">
      <c r="C24" s="48"/>
      <c r="G24" s="27"/>
    </row>
    <row r="25" spans="1:10" ht="24" x14ac:dyDescent="0.55000000000000004">
      <c r="G25" s="2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8908-3ECC-4E05-B73B-60E6CCAC0941}">
  <dimension ref="A1:J25"/>
  <sheetViews>
    <sheetView workbookViewId="0">
      <selection activeCell="C22" sqref="C22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4.85546875" style="2" customWidth="1"/>
    <col min="5" max="5" width="13.28515625" style="2" customWidth="1"/>
    <col min="6" max="6" width="15" style="2" customWidth="1"/>
    <col min="7" max="7" width="13.7109375" style="2" customWidth="1"/>
    <col min="8" max="9" width="10.42578125" style="2" customWidth="1"/>
    <col min="10" max="10" width="11.7109375" style="2" customWidth="1"/>
    <col min="11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49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46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36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21">
        <v>1</v>
      </c>
      <c r="B9" s="22" t="s">
        <v>22</v>
      </c>
      <c r="C9" s="28">
        <f t="shared" ref="C9:C20" si="0">SUM(D9:J9)</f>
        <v>0</v>
      </c>
      <c r="D9" s="28">
        <f>[12]ตารางสำรวจอายุลูกหนี้ฯ!E11</f>
        <v>0</v>
      </c>
      <c r="E9" s="28">
        <f>[12]ตารางสำรวจอายุลูกหนี้ฯ!G11</f>
        <v>0</v>
      </c>
      <c r="F9" s="28">
        <f>[12]ตารางสำรวจอายุลูกหนี้ฯ!H11</f>
        <v>0</v>
      </c>
      <c r="G9" s="28">
        <f>[12]ตารางสำรวจอายุลูกหนี้ฯ!I11</f>
        <v>0</v>
      </c>
      <c r="H9" s="28">
        <f>[12]ตารางสำรวจอายุลูกหนี้ฯ!J11</f>
        <v>0</v>
      </c>
      <c r="I9" s="28">
        <f>[12]ตารางสำรวจอายุลูกหนี้ฯ!K11</f>
        <v>0</v>
      </c>
      <c r="J9" s="28">
        <f>[12]ตารางสำรวจอายุลูกหนี้ฯ!L11</f>
        <v>0</v>
      </c>
    </row>
    <row r="10" spans="1:10" x14ac:dyDescent="0.3">
      <c r="A10" s="21">
        <v>2</v>
      </c>
      <c r="B10" s="22" t="s">
        <v>23</v>
      </c>
      <c r="C10" s="28">
        <f t="shared" si="0"/>
        <v>5459948.7800000003</v>
      </c>
      <c r="D10" s="28">
        <f>[12]ตารางสำรวจอายุลูกหนี้ฯ!E23</f>
        <v>5376901.4500000002</v>
      </c>
      <c r="E10" s="28">
        <f>[12]ตารางสำรวจอายุลูกหนี้ฯ!G23</f>
        <v>83047.33</v>
      </c>
      <c r="F10" s="28">
        <f>[12]ตารางสำรวจอายุลูกหนี้ฯ!H23</f>
        <v>0</v>
      </c>
      <c r="G10" s="28">
        <f>[12]ตารางสำรวจอายุลูกหนี้ฯ!I23</f>
        <v>0</v>
      </c>
      <c r="H10" s="28">
        <f>[12]ตารางสำรวจอายุลูกหนี้ฯ!J23</f>
        <v>0</v>
      </c>
      <c r="I10" s="28">
        <f>[12]ตารางสำรวจอายุลูกหนี้ฯ!K23</f>
        <v>0</v>
      </c>
      <c r="J10" s="28">
        <f>[12]ตารางสำรวจอายุลูกหนี้ฯ!L23</f>
        <v>0</v>
      </c>
    </row>
    <row r="11" spans="1:10" x14ac:dyDescent="0.3">
      <c r="A11" s="21">
        <v>3</v>
      </c>
      <c r="B11" s="22" t="s">
        <v>24</v>
      </c>
      <c r="C11" s="28">
        <f t="shared" si="0"/>
        <v>2460448.0300000003</v>
      </c>
      <c r="D11" s="28">
        <f>[12]ตารางสำรวจอายุลูกหนี้ฯ!E34</f>
        <v>2460448.0300000003</v>
      </c>
      <c r="E11" s="28">
        <f>[12]ตารางสำรวจอายุลูกหนี้ฯ!G34</f>
        <v>0</v>
      </c>
      <c r="F11" s="28">
        <f>[12]ตารางสำรวจอายุลูกหนี้ฯ!H34</f>
        <v>0</v>
      </c>
      <c r="G11" s="28">
        <f>[12]ตารางสำรวจอายุลูกหนี้ฯ!I34</f>
        <v>0</v>
      </c>
      <c r="H11" s="28">
        <f>[12]ตารางสำรวจอายุลูกหนี้ฯ!J34</f>
        <v>0</v>
      </c>
      <c r="I11" s="28">
        <f>[12]ตารางสำรวจอายุลูกหนี้ฯ!K34</f>
        <v>0</v>
      </c>
      <c r="J11" s="28">
        <f>[12]ตารางสำรวจอายุลูกหนี้ฯ!L34</f>
        <v>0</v>
      </c>
    </row>
    <row r="12" spans="1:10" x14ac:dyDescent="0.3">
      <c r="A12" s="21">
        <v>4</v>
      </c>
      <c r="B12" s="22" t="s">
        <v>25</v>
      </c>
      <c r="C12" s="28">
        <f t="shared" si="0"/>
        <v>307510.65000000002</v>
      </c>
      <c r="D12" s="28">
        <f>[12]ตารางสำรวจอายุลูกหนี้ฯ!E39</f>
        <v>109858.37999999999</v>
      </c>
      <c r="E12" s="28">
        <f>[12]ตารางสำรวจอายุลูกหนี้ฯ!G39</f>
        <v>121600.92</v>
      </c>
      <c r="F12" s="28">
        <f>[12]ตารางสำรวจอายุลูกหนี้ฯ!I39</f>
        <v>76051.350000000006</v>
      </c>
      <c r="G12" s="28">
        <f>[12]ตารางสำรวจอายุลูกหนี้ฯ!K39</f>
        <v>0</v>
      </c>
      <c r="H12" s="28">
        <f>[12]ตารางสำรวจอายุลูกหนี้ฯ!J39</f>
        <v>0</v>
      </c>
      <c r="I12" s="28">
        <f>[12]ตารางสำรวจอายุลูกหนี้ฯ!K39</f>
        <v>0</v>
      </c>
      <c r="J12" s="28">
        <f>[12]ตารางสำรวจอายุลูกหนี้ฯ!L39</f>
        <v>0</v>
      </c>
    </row>
    <row r="13" spans="1:10" x14ac:dyDescent="0.3">
      <c r="A13" s="21">
        <v>5</v>
      </c>
      <c r="B13" s="22" t="s">
        <v>26</v>
      </c>
      <c r="C13" s="28">
        <f t="shared" si="0"/>
        <v>0</v>
      </c>
      <c r="D13" s="28">
        <f>[12]ตารางสำรวจอายุลูกหนี้ฯ!E50</f>
        <v>0</v>
      </c>
      <c r="E13" s="28">
        <f>[12]ตารางสำรวจอายุลูกหนี้ฯ!G50</f>
        <v>0</v>
      </c>
      <c r="F13" s="28">
        <f>[12]ตารางสำรวจอายุลูกหนี้ฯ!H50</f>
        <v>0</v>
      </c>
      <c r="G13" s="28">
        <f>[12]ตารางสำรวจอายุลูกหนี้ฯ!I50</f>
        <v>0</v>
      </c>
      <c r="H13" s="28">
        <f>[12]ตารางสำรวจอายุลูกหนี้ฯ!J50</f>
        <v>0</v>
      </c>
      <c r="I13" s="28">
        <f>[12]ตารางสำรวจอายุลูกหนี้ฯ!K50</f>
        <v>0</v>
      </c>
      <c r="J13" s="28">
        <f>[12]ตารางสำรวจอายุลูกหนี้ฯ!L50</f>
        <v>0</v>
      </c>
    </row>
    <row r="14" spans="1:10" x14ac:dyDescent="0.3">
      <c r="A14" s="21">
        <v>6</v>
      </c>
      <c r="B14" s="22" t="s">
        <v>27</v>
      </c>
      <c r="C14" s="28">
        <f t="shared" si="0"/>
        <v>515896.25</v>
      </c>
      <c r="D14" s="28">
        <f>[12]ตารางสำรวจอายุลูกหนี้ฯ!E53</f>
        <v>162006.59</v>
      </c>
      <c r="E14" s="28">
        <f>[12]ตารางสำรวจอายุลูกหนี้ฯ!G53</f>
        <v>160295.68000000002</v>
      </c>
      <c r="F14" s="28">
        <f>[12]ตารางสำรวจอายุลูกหนี้ฯ!I53</f>
        <v>168691.95</v>
      </c>
      <c r="G14" s="28">
        <f>[12]ตารางสำรวจอายุลูกหนี้ฯ!K53</f>
        <v>24902.03</v>
      </c>
      <c r="H14" s="28">
        <f>[12]ตารางสำรวจอายุลูกหนี้ฯ!M53</f>
        <v>0</v>
      </c>
      <c r="I14" s="28">
        <f>[12]ตารางสำรวจอายุลูกหนี้ฯ!O53</f>
        <v>0</v>
      </c>
      <c r="J14" s="28">
        <f>[12]ตารางสำรวจอายุลูกหนี้ฯ!L53</f>
        <v>0</v>
      </c>
    </row>
    <row r="15" spans="1:10" x14ac:dyDescent="0.3">
      <c r="A15" s="21">
        <v>7</v>
      </c>
      <c r="B15" s="22" t="s">
        <v>28</v>
      </c>
      <c r="C15" s="28">
        <f t="shared" si="0"/>
        <v>0</v>
      </c>
      <c r="D15" s="28">
        <f>[12]ตารางสำรวจอายุลูกหนี้ฯ!E56</f>
        <v>0</v>
      </c>
      <c r="E15" s="28">
        <f>[12]ตารางสำรวจอายุลูกหนี้ฯ!G56</f>
        <v>0</v>
      </c>
      <c r="F15" s="28">
        <f>[12]ตารางสำรวจอายุลูกหนี้ฯ!H56</f>
        <v>0</v>
      </c>
      <c r="G15" s="28">
        <f>[12]ตารางสำรวจอายุลูกหนี้ฯ!I56</f>
        <v>0</v>
      </c>
      <c r="H15" s="28">
        <f>[12]ตารางสำรวจอายุลูกหนี้ฯ!J56</f>
        <v>0</v>
      </c>
      <c r="I15" s="28">
        <f>[12]ตารางสำรวจอายุลูกหนี้ฯ!K56</f>
        <v>0</v>
      </c>
      <c r="J15" s="28">
        <f>[12]ตารางสำรวจอายุลูกหนี้ฯ!L56</f>
        <v>0</v>
      </c>
    </row>
    <row r="16" spans="1:10" x14ac:dyDescent="0.3">
      <c r="A16" s="21">
        <v>8</v>
      </c>
      <c r="B16" s="22" t="s">
        <v>29</v>
      </c>
      <c r="C16" s="28">
        <f t="shared" si="0"/>
        <v>111902.29999999999</v>
      </c>
      <c r="D16" s="28">
        <f>[12]ตารางสำรวจอายุลูกหนี้ฯ!E59</f>
        <v>77249.739999999991</v>
      </c>
      <c r="E16" s="28">
        <f>[12]ตารางสำรวจอายุลูกหนี้ฯ!G59</f>
        <v>34652.559999999998</v>
      </c>
      <c r="F16" s="28">
        <f>[12]ตารางสำรวจอายุลูกหนี้ฯ!H59</f>
        <v>0</v>
      </c>
      <c r="G16" s="28">
        <f>[12]ตารางสำรวจอายุลูกหนี้ฯ!I59</f>
        <v>0</v>
      </c>
      <c r="H16" s="28">
        <f>[12]ตารางสำรวจอายุลูกหนี้ฯ!J59</f>
        <v>0</v>
      </c>
      <c r="I16" s="28">
        <f>[12]ตารางสำรวจอายุลูกหนี้ฯ!K59</f>
        <v>0</v>
      </c>
      <c r="J16" s="28">
        <f>[12]ตารางสำรวจอายุลูกหนี้ฯ!L59</f>
        <v>0</v>
      </c>
    </row>
    <row r="17" spans="1:10" x14ac:dyDescent="0.3">
      <c r="A17" s="21">
        <v>9</v>
      </c>
      <c r="B17" s="22" t="s">
        <v>30</v>
      </c>
      <c r="C17" s="28">
        <f t="shared" si="0"/>
        <v>30042.6</v>
      </c>
      <c r="D17" s="28">
        <f>[12]ตารางสำรวจอายุลูกหนี้ฯ!E64</f>
        <v>29692.6</v>
      </c>
      <c r="E17" s="28">
        <f>[12]ตารางสำรวจอายุลูกหนี้ฯ!G64</f>
        <v>350</v>
      </c>
      <c r="F17" s="28">
        <f>[12]ตารางสำรวจอายุลูกหนี้ฯ!H64</f>
        <v>0</v>
      </c>
      <c r="G17" s="28">
        <f>[12]ตารางสำรวจอายุลูกหนี้ฯ!I64</f>
        <v>0</v>
      </c>
      <c r="H17" s="28">
        <f>[12]ตารางสำรวจอายุลูกหนี้ฯ!J64</f>
        <v>0</v>
      </c>
      <c r="I17" s="28">
        <f>[12]ตารางสำรวจอายุลูกหนี้ฯ!K64</f>
        <v>0</v>
      </c>
      <c r="J17" s="28">
        <f>[12]ตารางสำรวจอายุลูกหนี้ฯ!L64</f>
        <v>0</v>
      </c>
    </row>
    <row r="18" spans="1:10" x14ac:dyDescent="0.3">
      <c r="A18" s="23">
        <v>10</v>
      </c>
      <c r="B18" s="24" t="s">
        <v>31</v>
      </c>
      <c r="C18" s="29">
        <f t="shared" si="0"/>
        <v>0</v>
      </c>
      <c r="D18" s="29">
        <f>[12]ตารางสำรวจอายุลูกหนี้ฯ!E65</f>
        <v>0</v>
      </c>
      <c r="E18" s="29">
        <f>[12]ตารางสำรวจอายุลูกหนี้ฯ!G65</f>
        <v>0</v>
      </c>
      <c r="F18" s="29">
        <f>[12]ตารางสำรวจอายุลูกหนี้ฯ!H65</f>
        <v>0</v>
      </c>
      <c r="G18" s="29">
        <f>[12]ตารางสำรวจอายุลูกหนี้ฯ!I65</f>
        <v>0</v>
      </c>
      <c r="H18" s="29">
        <f>[12]ตารางสำรวจอายุลูกหนี้ฯ!J65</f>
        <v>0</v>
      </c>
      <c r="I18" s="29">
        <f>[12]ตารางสำรวจอายุลูกหนี้ฯ!K65</f>
        <v>0</v>
      </c>
      <c r="J18" s="29">
        <f>[12]ตารางสำรวจอายุลูกหนี้ฯ!L65</f>
        <v>0</v>
      </c>
    </row>
    <row r="19" spans="1:10" x14ac:dyDescent="0.3">
      <c r="A19" s="23">
        <v>11</v>
      </c>
      <c r="B19" s="24" t="s">
        <v>32</v>
      </c>
      <c r="C19" s="29">
        <f t="shared" si="0"/>
        <v>52916</v>
      </c>
      <c r="D19" s="29">
        <f>[12]ตารางสำรวจอายุลูกหนี้ฯ!E66</f>
        <v>52916</v>
      </c>
      <c r="E19" s="29">
        <f>[12]ตารางสำรวจอายุลูกหนี้ฯ!G66</f>
        <v>0</v>
      </c>
      <c r="F19" s="29">
        <f>[12]ตารางสำรวจอายุลูกหนี้ฯ!H66</f>
        <v>0</v>
      </c>
      <c r="G19" s="29">
        <f>[12]ตารางสำรวจอายุลูกหนี้ฯ!I66</f>
        <v>0</v>
      </c>
      <c r="H19" s="29">
        <f>[12]ตารางสำรวจอายุลูกหนี้ฯ!J66</f>
        <v>0</v>
      </c>
      <c r="I19" s="29">
        <f>[12]ตารางสำรวจอายุลูกหนี้ฯ!K66</f>
        <v>0</v>
      </c>
      <c r="J19" s="29">
        <f>[12]ตารางสำรวจอายุลูกหนี้ฯ!L66</f>
        <v>0</v>
      </c>
    </row>
    <row r="20" spans="1:10" x14ac:dyDescent="0.3">
      <c r="A20" s="23">
        <v>12</v>
      </c>
      <c r="B20" s="24" t="s">
        <v>33</v>
      </c>
      <c r="C20" s="29">
        <f t="shared" si="0"/>
        <v>0</v>
      </c>
      <c r="D20" s="29">
        <f>[12]ตารางสำรวจอายุลูกหนี้ฯ!E67</f>
        <v>0</v>
      </c>
      <c r="E20" s="29">
        <f>[12]ตารางสำรวจอายุลูกหนี้ฯ!G67</f>
        <v>0</v>
      </c>
      <c r="F20" s="29">
        <f>[12]ตารางสำรวจอายุลูกหนี้ฯ!H67</f>
        <v>0</v>
      </c>
      <c r="G20" s="29">
        <f>[12]ตารางสำรวจอายุลูกหนี้ฯ!I67</f>
        <v>0</v>
      </c>
      <c r="H20" s="29">
        <f>[12]ตารางสำรวจอายุลูกหนี้ฯ!J67</f>
        <v>0</v>
      </c>
      <c r="I20" s="29">
        <f>[12]ตารางสำรวจอายุลูกหนี้ฯ!K67</f>
        <v>0</v>
      </c>
      <c r="J20" s="29">
        <f>[12]ตารางสำรวจอายุลูกหนี้ฯ!L67</f>
        <v>0</v>
      </c>
    </row>
    <row r="21" spans="1:10" ht="21" thickBot="1" x14ac:dyDescent="0.35">
      <c r="A21" s="25">
        <v>13</v>
      </c>
      <c r="B21" s="26" t="s">
        <v>34</v>
      </c>
      <c r="C21" s="30">
        <f>SUM(D21:J21)</f>
        <v>8938664.6099999994</v>
      </c>
      <c r="D21" s="30">
        <f t="shared" ref="D21:I21" si="1">SUM(D9:D20)</f>
        <v>8269072.79</v>
      </c>
      <c r="E21" s="30">
        <f t="shared" si="1"/>
        <v>399946.49000000005</v>
      </c>
      <c r="F21" s="30">
        <f t="shared" si="1"/>
        <v>244743.30000000002</v>
      </c>
      <c r="G21" s="30">
        <f t="shared" si="1"/>
        <v>24902.03</v>
      </c>
      <c r="H21" s="30">
        <f t="shared" si="1"/>
        <v>0</v>
      </c>
      <c r="I21" s="30">
        <f t="shared" si="1"/>
        <v>0</v>
      </c>
      <c r="J21" s="30">
        <f>[12]ตารางสำรวจอายุลูกหนี้ฯ!L68</f>
        <v>0</v>
      </c>
    </row>
    <row r="22" spans="1:10" ht="21" thickTop="1" x14ac:dyDescent="0.3"/>
    <row r="24" spans="1:10" x14ac:dyDescent="0.3">
      <c r="G24" s="27"/>
      <c r="H24" s="58"/>
      <c r="I24" s="58"/>
      <c r="J24" s="58"/>
    </row>
    <row r="25" spans="1:10" x14ac:dyDescent="0.3">
      <c r="G25" s="27"/>
      <c r="H25" s="58"/>
      <c r="I25" s="58"/>
      <c r="J25" s="5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1650-B6B9-42A5-BA3B-6DE7FB645AA3}">
  <sheetPr>
    <tabColor rgb="FFFFFF00"/>
  </sheetPr>
  <dimension ref="A1:J26"/>
  <sheetViews>
    <sheetView tabSelected="1" workbookViewId="0">
      <selection activeCell="D24" sqref="D24"/>
    </sheetView>
  </sheetViews>
  <sheetFormatPr defaultColWidth="9" defaultRowHeight="24" x14ac:dyDescent="0.55000000000000004"/>
  <cols>
    <col min="1" max="1" width="6.140625" style="50" customWidth="1"/>
    <col min="2" max="2" width="42.7109375" style="2" customWidth="1"/>
    <col min="3" max="3" width="23.85546875" style="2" customWidth="1"/>
    <col min="4" max="4" width="13.7109375" style="2" bestFit="1" customWidth="1"/>
    <col min="5" max="5" width="14.28515625" style="2" customWidth="1"/>
    <col min="6" max="6" width="12.7109375" style="2" customWidth="1"/>
    <col min="7" max="7" width="13.140625" style="2" customWidth="1"/>
    <col min="8" max="8" width="11.140625" style="2" customWidth="1"/>
    <col min="9" max="9" width="11" style="2" customWidth="1"/>
    <col min="10" max="10" width="10.28515625" style="2" bestFit="1" customWidth="1"/>
    <col min="11" max="16384" width="9" style="2"/>
  </cols>
  <sheetData>
    <row r="1" spans="1:10" x14ac:dyDescent="0.55000000000000004">
      <c r="I1" s="56"/>
      <c r="J1" s="56"/>
    </row>
    <row r="2" spans="1:10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55000000000000004">
      <c r="A3" s="57" t="s">
        <v>50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55000000000000004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55000000000000004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3" customFormat="1" ht="21.75" customHeight="1" x14ac:dyDescent="0.5">
      <c r="A6" s="52" t="s">
        <v>4</v>
      </c>
      <c r="B6" s="52" t="s">
        <v>5</v>
      </c>
      <c r="C6" s="52" t="s">
        <v>46</v>
      </c>
      <c r="D6" s="53" t="s">
        <v>6</v>
      </c>
      <c r="E6" s="54"/>
      <c r="F6" s="54"/>
      <c r="G6" s="54"/>
      <c r="H6" s="54"/>
      <c r="I6" s="54"/>
      <c r="J6" s="55"/>
    </row>
    <row r="7" spans="1:10" s="3" customFormat="1" ht="43.5" x14ac:dyDescent="0.5">
      <c r="A7" s="52"/>
      <c r="B7" s="52"/>
      <c r="C7" s="52"/>
      <c r="D7" s="49" t="s">
        <v>7</v>
      </c>
      <c r="E7" s="49" t="s">
        <v>8</v>
      </c>
      <c r="F7" s="49" t="s">
        <v>9</v>
      </c>
      <c r="G7" s="49" t="s">
        <v>10</v>
      </c>
      <c r="H7" s="49" t="s">
        <v>11</v>
      </c>
      <c r="I7" s="49" t="s">
        <v>12</v>
      </c>
      <c r="J7" s="49" t="s">
        <v>13</v>
      </c>
    </row>
    <row r="8" spans="1:10" s="3" customFormat="1" ht="21.75" x14ac:dyDescent="0.5">
      <c r="A8" s="52"/>
      <c r="B8" s="52"/>
      <c r="C8" s="5" t="s">
        <v>14</v>
      </c>
      <c r="D8" s="49" t="s">
        <v>15</v>
      </c>
      <c r="E8" s="49" t="s">
        <v>16</v>
      </c>
      <c r="F8" s="49" t="s">
        <v>17</v>
      </c>
      <c r="G8" s="49" t="s">
        <v>18</v>
      </c>
      <c r="H8" s="49" t="s">
        <v>19</v>
      </c>
      <c r="I8" s="49" t="s">
        <v>20</v>
      </c>
      <c r="J8" s="49" t="s">
        <v>21</v>
      </c>
    </row>
    <row r="9" spans="1:10" s="9" customFormat="1" ht="21.75" x14ac:dyDescent="0.5">
      <c r="A9" s="6">
        <v>1</v>
      </c>
      <c r="B9" s="7" t="s">
        <v>22</v>
      </c>
      <c r="C9" s="8">
        <f>SUM(D9:J9)</f>
        <v>0</v>
      </c>
      <c r="D9" s="8">
        <f>SUM(นครพนม!D9+ปลาปาก!D9+ท่าอุเทน!D9+บ้านแพง!D9+นาทม!D9+เรณูนคร!D9+นาแก!D9+ศรีสงคราม!D9+นาหว้า!D9+โพนสวรรค์!D9+ธาตุพนม!D9+วังยาง!D9)</f>
        <v>0</v>
      </c>
      <c r="E9" s="8">
        <f>SUM(นครพนม!E9+ปลาปาก!E9+ท่าอุเทน!E9+บ้านแพง!E9+นาทม!E9+เรณูนคร!E9+นาแก!E9+ศรีสงคราม!E9+นาหว้า!E9+โพนสวรรค์!E9+ธาตุพนม!E9+วังยาง!E9)</f>
        <v>0</v>
      </c>
      <c r="F9" s="8">
        <f>SUM(นครพนม!F9+ปลาปาก!F9+ท่าอุเทน!F9+บ้านแพง!F9+นาทม!F9+เรณูนคร!F9+นาแก!F9+ศรีสงคราม!F9+นาหว้า!F9+โพนสวรรค์!F9+ธาตุพนม!F9+วังยาง!F9)</f>
        <v>0</v>
      </c>
      <c r="G9" s="8">
        <f>SUM(นครพนม!G9+ปลาปาก!G9+ท่าอุเทน!G9+บ้านแพง!G9+นาทม!G9+เรณูนคร!G9+นาแก!G9+ศรีสงคราม!G9+นาหว้า!G9+โพนสวรรค์!G9+ธาตุพนม!G9+วังยาง!G9)</f>
        <v>0</v>
      </c>
      <c r="H9" s="8">
        <f>SUM(นครพนม!H9+ปลาปาก!H9+ท่าอุเทน!H9+บ้านแพง!H9+นาทม!H9+เรณูนคร!H9+นาแก!H9+ศรีสงคราม!H9+นาหว้า!H9+โพนสวรรค์!H9+ธาตุพนม!H9+วังยาง!H9)</f>
        <v>0</v>
      </c>
      <c r="I9" s="8">
        <f>SUM(นครพนม!I9+ปลาปาก!I9+ท่าอุเทน!I9+บ้านแพง!I9+นาทม!I9+เรณูนคร!I9+นาแก!I9+ศรีสงคราม!I9+นาหว้า!I9+โพนสวรรค์!I9+ธาตุพนม!I9+วังยาง!I9)</f>
        <v>0</v>
      </c>
      <c r="J9" s="8">
        <f>SUM(นครพนม!J9+ปลาปาก!J9+ท่าอุเทน!J9+บ้านแพง!J9+นาทม!J9+เรณูนคร!J9+นาแก!J9+ศรีสงคราม!J9+นาหว้า!J9+โพนสวรรค์!J9+ธาตุพนม!J9+วังยาง!J9)</f>
        <v>0</v>
      </c>
    </row>
    <row r="10" spans="1:10" s="9" customFormat="1" ht="21.75" x14ac:dyDescent="0.5">
      <c r="A10" s="6">
        <v>2</v>
      </c>
      <c r="B10" s="7" t="s">
        <v>23</v>
      </c>
      <c r="C10" s="8">
        <f t="shared" ref="C10:C20" si="0">SUM(D10:J10)</f>
        <v>49377398.870000005</v>
      </c>
      <c r="D10" s="8">
        <f>SUM(นครพนม!D10+ปลาปาก!D10+ท่าอุเทน!D10+บ้านแพง!D10+นาทม!D10+เรณูนคร!D10+นาแก!D10+ศรีสงคราม!D10+นาหว้า!D10+โพนสวรรค์!D10+ธาตุพนม!D10+วังยาง!D10)</f>
        <v>34010874.560000002</v>
      </c>
      <c r="E10" s="8">
        <f>SUM(นครพนม!E10+ปลาปาก!E10+ท่าอุเทน!E10+บ้านแพง!E10+นาทม!E10+เรณูนคร!E10+นาแก!E10+ศรีสงคราม!E10+นาหว้า!E10+โพนสวรรค์!E10+ธาตุพนม!E10+วังยาง!E10)</f>
        <v>11530653.029999999</v>
      </c>
      <c r="F10" s="8">
        <f>SUM(นครพนม!F10+ปลาปาก!F10+ท่าอุเทน!F10+บ้านแพง!F10+นาทม!F10+เรณูนคร!F10+นาแก!F10+ศรีสงคราม!F10+นาหว้า!F10+โพนสวรรค์!F10+ธาตุพนม!F10+วังยาง!F10)</f>
        <v>2413199.0100000002</v>
      </c>
      <c r="G10" s="8">
        <f>SUM(นครพนม!G10+ปลาปาก!G10+ท่าอุเทน!G10+บ้านแพง!G10+นาทม!G10+เรณูนคร!G10+นาแก!G10+ศรีสงคราม!G10+นาหว้า!G10+โพนสวรรค์!G10+ธาตุพนม!G10+วังยาง!G10)</f>
        <v>1194592.27</v>
      </c>
      <c r="H10" s="8">
        <f>SUM(นครพนม!H10+ปลาปาก!H10+ท่าอุเทน!H10+บ้านแพง!H10+นาทม!H10+เรณูนคร!H10+นาแก!H10+ศรีสงคราม!H10+นาหว้า!H10+โพนสวรรค์!H10+ธาตุพนม!H10+วังยาง!H10)</f>
        <v>107952</v>
      </c>
      <c r="I10" s="8">
        <f>SUM(นครพนม!I10+ปลาปาก!I10+ท่าอุเทน!I10+บ้านแพง!I10+นาทม!I10+เรณูนคร!I10+นาแก!I10+ศรีสงคราม!I10+นาหว้า!I10+โพนสวรรค์!I10+ธาตุพนม!I10+วังยาง!I10)</f>
        <v>120128</v>
      </c>
      <c r="J10" s="8">
        <f>SUM(นครพนม!J10+ปลาปาก!J10+ท่าอุเทน!J10+บ้านแพง!J10+นาทม!J10+เรณูนคร!J10+นาแก!J10+ศรีสงคราม!J10+นาหว้า!J10+โพนสวรรค์!J10+ธาตุพนม!J10+วังยาง!J10)</f>
        <v>0</v>
      </c>
    </row>
    <row r="11" spans="1:10" s="9" customFormat="1" ht="21.75" x14ac:dyDescent="0.5">
      <c r="A11" s="6">
        <v>3</v>
      </c>
      <c r="B11" s="7" t="s">
        <v>24</v>
      </c>
      <c r="C11" s="8">
        <f t="shared" si="0"/>
        <v>22966580.621999998</v>
      </c>
      <c r="D11" s="8">
        <f>SUM(นครพนม!D11+ปลาปาก!D11+ท่าอุเทน!D11+บ้านแพง!D11+นาทม!D11+เรณูนคร!D11+นาแก!D11+ศรีสงคราม!D11+นาหว้า!D11+โพนสวรรค์!D11+ธาตุพนม!D11+วังยาง!D11)</f>
        <v>20950030.601999994</v>
      </c>
      <c r="E11" s="8">
        <f>SUM(นครพนม!E11+ปลาปาก!E11+ท่าอุเทน!E11+บ้านแพง!E11+นาทม!E11+เรณูนคร!E11+นาแก!E11+ศรีสงคราม!E11+นาหว้า!E11+โพนสวรรค์!E11+ธาตุพนม!E11+วังยาง!E11)</f>
        <v>785924.67</v>
      </c>
      <c r="F11" s="8">
        <f>SUM(นครพนม!F11+ปลาปาก!F11+ท่าอุเทน!F11+บ้านแพง!F11+นาทม!F11+เรณูนคร!F11+นาแก!F11+ศรีสงคราม!F11+นาหว้า!F11+โพนสวรรค์!F11+ธาตุพนม!F11+วังยาง!F11)</f>
        <v>470983.82</v>
      </c>
      <c r="G11" s="8">
        <f>SUM(นครพนม!G11+ปลาปาก!G11+ท่าอุเทน!G11+บ้านแพง!G11+นาทม!G11+เรณูนคร!G11+นาแก!G11+ศรีสงคราม!G11+นาหว้า!G11+โพนสวรรค์!G11+ธาตุพนม!G11+วังยาง!G11)</f>
        <v>543256.11</v>
      </c>
      <c r="H11" s="8">
        <f>SUM(นครพนม!H11+ปลาปาก!H11+ท่าอุเทน!H11+บ้านแพง!H11+นาทม!H11+เรณูนคร!H11+นาแก!H11+ศรีสงคราม!H11+นาหว้า!H11+โพนสวรรค์!H11+ธาตุพนม!H11+วังยาง!H11)</f>
        <v>88058.5</v>
      </c>
      <c r="I11" s="8">
        <f>SUM(นครพนม!I11+ปลาปาก!I11+ท่าอุเทน!I11+บ้านแพง!I11+นาทม!I11+เรณูนคร!I11+นาแก!I11+ศรีสงคราม!I11+นาหว้า!I11+โพนสวรรค์!I11+ธาตุพนม!I11+วังยาง!I11)</f>
        <v>128326.92000000001</v>
      </c>
      <c r="J11" s="8">
        <f>SUM(นครพนม!J11+ปลาปาก!J11+ท่าอุเทน!J11+บ้านแพง!J11+นาทม!J11+เรณูนคร!J11+นาแก!J11+ศรีสงคราม!J11+นาหว้า!J11+โพนสวรรค์!J11+ธาตุพนม!J11+วังยาง!J11)</f>
        <v>0</v>
      </c>
    </row>
    <row r="12" spans="1:10" s="9" customFormat="1" ht="21.75" x14ac:dyDescent="0.5">
      <c r="A12" s="6">
        <v>4</v>
      </c>
      <c r="B12" s="7" t="s">
        <v>25</v>
      </c>
      <c r="C12" s="8">
        <f t="shared" si="0"/>
        <v>14669187.020000001</v>
      </c>
      <c r="D12" s="8">
        <f>SUM(นครพนม!D12+ปลาปาก!D12+ท่าอุเทน!D12+บ้านแพง!D12+นาทม!D12+เรณูนคร!D12+นาแก!D12+ศรีสงคราม!D12+นาหว้า!D12+โพนสวรรค์!D12+ธาตุพนม!D12+วังยาง!D12)</f>
        <v>13266226.000000002</v>
      </c>
      <c r="E12" s="8">
        <f>SUM(นครพนม!E12+ปลาปาก!E12+ท่าอุเทน!E12+บ้านแพง!E12+นาทม!E12+เรณูนคร!E12+นาแก!E12+ศรีสงคราม!E12+นาหว้า!E12+โพนสวรรค์!E12+ธาตุพนม!E12+วังยาง!E12)</f>
        <v>734586.16</v>
      </c>
      <c r="F12" s="8">
        <f>SUM(นครพนม!F12+ปลาปาก!F12+ท่าอุเทน!F12+บ้านแพง!F12+นาทม!F12+เรณูนคร!F12+นาแก!F12+ศรีสงคราม!F12+นาหว้า!F12+โพนสวรรค์!F12+ธาตุพนม!F12+วังยาง!F12)</f>
        <v>272677.34999999998</v>
      </c>
      <c r="G12" s="8">
        <f>SUM(นครพนม!G12+ปลาปาก!G12+ท่าอุเทน!G12+บ้านแพง!G12+นาทม!G12+เรณูนคร!G12+นาแก!G12+ศรีสงคราม!G12+นาหว้า!G12+โพนสวรรค์!G12+ธาตุพนม!G12+วังยาง!G12)</f>
        <v>189497.25</v>
      </c>
      <c r="H12" s="8">
        <f>SUM(นครพนม!H12+ปลาปาก!H12+ท่าอุเทน!H12+บ้านแพง!H12+นาทม!H12+เรณูนคร!H12+นาแก!H12+ศรีสงคราม!H12+นาหว้า!H12+โพนสวรรค์!H12+ธาตุพนม!H12+วังยาง!H12)</f>
        <v>0</v>
      </c>
      <c r="I12" s="8">
        <f>SUM(นครพนม!I12+ปลาปาก!I12+ท่าอุเทน!I12+บ้านแพง!I12+นาทม!I12+เรณูนคร!I12+นาแก!I12+ศรีสงคราม!I12+นาหว้า!I12+โพนสวรรค์!I12+ธาตุพนม!I12+วังยาง!I12)</f>
        <v>206200.26</v>
      </c>
      <c r="J12" s="8">
        <f>SUM(นครพนม!J12+ปลาปาก!J12+ท่าอุเทน!J12+บ้านแพง!J12+นาทม!J12+เรณูนคร!J12+นาแก!J12+ศรีสงคราม!J12+นาหว้า!J12+โพนสวรรค์!J12+ธาตุพนม!J12+วังยาง!J12)</f>
        <v>0</v>
      </c>
    </row>
    <row r="13" spans="1:10" s="9" customFormat="1" ht="21.75" x14ac:dyDescent="0.5">
      <c r="A13" s="6">
        <v>5</v>
      </c>
      <c r="B13" s="7" t="s">
        <v>26</v>
      </c>
      <c r="C13" s="8">
        <f t="shared" si="0"/>
        <v>525748.55000000005</v>
      </c>
      <c r="D13" s="8">
        <f>SUM(นครพนม!D13+ปลาปาก!D13+ท่าอุเทน!D13+บ้านแพง!D13+นาทม!D13+เรณูนคร!D13+นาแก!D13+ศรีสงคราม!D13+นาหว้า!D13+โพนสวรรค์!D13+ธาตุพนม!D13+วังยาง!D13)</f>
        <v>311969.5</v>
      </c>
      <c r="E13" s="8">
        <f>SUM(นครพนม!E13+ปลาปาก!E13+ท่าอุเทน!E13+บ้านแพง!E13+นาทม!E13+เรณูนคร!E13+นาแก!E13+ศรีสงคราม!E13+นาหว้า!E13+โพนสวรรค์!E13+ธาตุพนม!E13+วังยาง!E13)</f>
        <v>95663.4</v>
      </c>
      <c r="F13" s="8">
        <f>SUM(นครพนม!F13+ปลาปาก!F13+ท่าอุเทน!F13+บ้านแพง!F13+นาทม!F13+เรณูนคร!F13+นาแก!F13+ศรีสงคราม!F13+นาหว้า!F13+โพนสวรรค์!F13+ธาตุพนม!F13+วังยาง!F13)</f>
        <v>66717</v>
      </c>
      <c r="G13" s="8">
        <f>SUM(นครพนม!G13+ปลาปาก!G13+ท่าอุเทน!G13+บ้านแพง!G13+นาทม!G13+เรณูนคร!G13+นาแก!G13+ศรีสงคราม!G13+นาหว้า!G13+โพนสวรรค์!G13+ธาตุพนม!G13+วังยาง!G13)</f>
        <v>9142.5</v>
      </c>
      <c r="H13" s="8">
        <f>SUM(นครพนม!H13+ปลาปาก!H13+ท่าอุเทน!H13+บ้านแพง!H13+นาทม!H13+เรณูนคร!H13+นาแก!H13+ศรีสงคราม!H13+นาหว้า!H13+โพนสวรรค์!H13+ธาตุพนม!H13+วังยาง!H13)</f>
        <v>20386</v>
      </c>
      <c r="I13" s="8">
        <f>SUM(นครพนม!I13+ปลาปาก!I13+ท่าอุเทน!I13+บ้านแพง!I13+นาทม!I13+เรณูนคร!I13+นาแก!I13+ศรีสงคราม!I13+นาหว้า!I13+โพนสวรรค์!I13+ธาตุพนม!I13+วังยาง!I13)</f>
        <v>21870.15</v>
      </c>
      <c r="J13" s="8">
        <f>SUM(นครพนม!J13+ปลาปาก!J13+ท่าอุเทน!J13+บ้านแพง!J13+นาทม!J13+เรณูนคร!J13+นาแก!J13+ศรีสงคราม!J13+นาหว้า!J13+โพนสวรรค์!J13+ธาตุพนม!J13+วังยาง!J13)</f>
        <v>0</v>
      </c>
    </row>
    <row r="14" spans="1:10" s="9" customFormat="1" ht="21.75" x14ac:dyDescent="0.5">
      <c r="A14" s="6">
        <v>6</v>
      </c>
      <c r="B14" s="7" t="s">
        <v>27</v>
      </c>
      <c r="C14" s="8">
        <f t="shared" si="0"/>
        <v>27202487.710000001</v>
      </c>
      <c r="D14" s="8">
        <f>SUM(นครพนม!D14+ปลาปาก!D14+ท่าอุเทน!D14+บ้านแพง!D14+นาทม!D14+เรณูนคร!D14+นาแก!D14+ศรีสงคราม!D14+นาหว้า!D14+โพนสวรรค์!D14+ธาตุพนม!D14+วังยาง!D14)</f>
        <v>21039228.050000001</v>
      </c>
      <c r="E14" s="8">
        <f>SUM(นครพนม!E14+ปลาปาก!E14+ท่าอุเทน!E14+บ้านแพง!E14+นาทม!E14+เรณูนคร!E14+นาแก!E14+ศรีสงคราม!E14+นาหว้า!E14+โพนสวรรค์!E14+ธาตุพนม!E14+วังยาง!E14)</f>
        <v>2263576.1800000002</v>
      </c>
      <c r="F14" s="8">
        <f>SUM(นครพนม!F14+ปลาปาก!F14+ท่าอุเทน!F14+บ้านแพง!F14+นาทม!F14+เรณูนคร!F14+นาแก!F14+ศรีสงคราม!F14+นาหว้า!F14+โพนสวรรค์!F14+ธาตุพนม!F14+วังยาง!F14)</f>
        <v>1425301.45</v>
      </c>
      <c r="G14" s="8">
        <f>SUM(นครพนม!G14+ปลาปาก!G14+ท่าอุเทน!G14+บ้านแพง!G14+นาทม!G14+เรณูนคร!G14+นาแก!G14+ศรีสงคราม!G14+นาหว้า!G14+โพนสวรรค์!G14+ธาตุพนม!G14+วังยาง!G14)</f>
        <v>1603606.03</v>
      </c>
      <c r="H14" s="8">
        <f>SUM(นครพนม!H14+ปลาปาก!H14+ท่าอุเทน!H14+บ้านแพง!H14+นาทม!H14+เรณูนคร!H14+นาแก!H14+ศรีสงคราม!H14+นาหว้า!H14+โพนสวรรค์!H14+ธาตุพนม!H14+วังยาง!H14)</f>
        <v>645287</v>
      </c>
      <c r="I14" s="8">
        <f>SUM(นครพนม!I14+ปลาปาก!I14+ท่าอุเทน!I14+บ้านแพง!I14+นาทม!I14+เรณูนคร!I14+นาแก!I14+ศรีสงคราม!I14+นาหว้า!I14+โพนสวรรค์!I14+ธาตุพนม!I14+วังยาง!I14)</f>
        <v>225489</v>
      </c>
      <c r="J14" s="8">
        <f>SUM(นครพนม!J14+ปลาปาก!J14+ท่าอุเทน!J14+บ้านแพง!J14+นาทม!J14+เรณูนคร!J14+นาแก!J14+ศรีสงคราม!J14+นาหว้า!J14+โพนสวรรค์!J14+ธาตุพนม!J14+วังยาง!J14)</f>
        <v>0</v>
      </c>
    </row>
    <row r="15" spans="1:10" s="9" customFormat="1" ht="21.75" x14ac:dyDescent="0.5">
      <c r="A15" s="6">
        <v>7</v>
      </c>
      <c r="B15" s="7" t="s">
        <v>28</v>
      </c>
      <c r="C15" s="8">
        <f t="shared" si="0"/>
        <v>4124539.9899999998</v>
      </c>
      <c r="D15" s="8">
        <f>SUM(นครพนม!D15+ปลาปาก!D15+ท่าอุเทน!D15+บ้านแพง!D15+นาทม!D15+เรณูนคร!D15+นาแก!D15+ศรีสงคราม!D15+นาหว้า!D15+โพนสวรรค์!D15+ธาตุพนม!D15+วังยาง!D15)</f>
        <v>3030674.9</v>
      </c>
      <c r="E15" s="8">
        <f>SUM(นครพนม!E15+ปลาปาก!E15+ท่าอุเทน!E15+บ้านแพง!E15+นาทม!E15+เรณูนคร!E15+นาแก!E15+ศรีสงคราม!E15+นาหว้า!E15+โพนสวรรค์!E15+ธาตุพนม!E15+วังยาง!E15)</f>
        <v>956786.59</v>
      </c>
      <c r="F15" s="8">
        <f>SUM(นครพนม!F15+ปลาปาก!F15+ท่าอุเทน!F15+บ้านแพง!F15+นาทม!F15+เรณูนคร!F15+นาแก!F15+ศรีสงคราม!F15+นาหว้า!F15+โพนสวรรค์!F15+ธาตุพนม!F15+วังยาง!F15)</f>
        <v>101519</v>
      </c>
      <c r="G15" s="8">
        <f>SUM(นครพนม!G15+ปลาปาก!G15+ท่าอุเทน!G15+บ้านแพง!G15+นาทม!G15+เรณูนคร!G15+นาแก!G15+ศรีสงคราม!G15+นาหว้า!G15+โพนสวรรค์!G15+ธาตุพนม!G15+วังยาง!G15)</f>
        <v>28186.5</v>
      </c>
      <c r="H15" s="8">
        <f>SUM(นครพนม!H15+ปลาปาก!H15+ท่าอุเทน!H15+บ้านแพง!H15+นาทม!H15+เรณูนคร!H15+นาแก!H15+ศรีสงคราม!H15+นาหว้า!H15+โพนสวรรค์!H15+ธาตุพนม!H15+วังยาง!H15)</f>
        <v>0</v>
      </c>
      <c r="I15" s="8">
        <f>SUM(นครพนม!I15+ปลาปาก!I15+ท่าอุเทน!I15+บ้านแพง!I15+นาทม!I15+เรณูนคร!I15+นาแก!I15+ศรีสงคราม!I15+นาหว้า!I15+โพนสวรรค์!I15+ธาตุพนม!I15+วังยาง!I15)</f>
        <v>7373</v>
      </c>
      <c r="J15" s="8">
        <f>SUM(นครพนม!J15+ปลาปาก!J15+ท่าอุเทน!J15+บ้านแพง!J15+นาทม!J15+เรณูนคร!J15+นาแก!J15+ศรีสงคราม!J15+นาหว้า!J15+โพนสวรรค์!J15+ธาตุพนม!J15+วังยาง!J15)</f>
        <v>0</v>
      </c>
    </row>
    <row r="16" spans="1:10" s="9" customFormat="1" ht="21.75" x14ac:dyDescent="0.5">
      <c r="A16" s="6">
        <v>8</v>
      </c>
      <c r="B16" s="7" t="s">
        <v>29</v>
      </c>
      <c r="C16" s="8">
        <f t="shared" si="0"/>
        <v>1650142.92</v>
      </c>
      <c r="D16" s="8">
        <f>SUM(นครพนม!D16+ปลาปาก!D16+ท่าอุเทน!D16+บ้านแพง!D16+นาทม!D16+เรณูนคร!D16+นาแก!D16+ศรีสงคราม!D16+นาหว้า!D16+โพนสวรรค์!D16+ธาตุพนม!D16+วังยาง!D16)</f>
        <v>944654.38</v>
      </c>
      <c r="E16" s="8">
        <f>SUM(นครพนม!E16+ปลาปาก!E16+ท่าอุเทน!E16+บ้านแพง!E16+นาทม!E16+เรณูนคร!E16+นาแก!E16+ศรีสงคราม!E16+นาหว้า!E16+โพนสวรรค์!E16+ธาตุพนม!E16+วังยาง!E16)</f>
        <v>461266.31</v>
      </c>
      <c r="F16" s="8">
        <f>SUM(นครพนม!F16+ปลาปาก!F16+ท่าอุเทน!F16+บ้านแพง!F16+นาทม!F16+เรณูนคร!F16+นาแก!F16+ศรีสงคราม!F16+นาหว้า!F16+โพนสวรรค์!F16+ธาตุพนม!F16+วังยาง!F16)</f>
        <v>119630</v>
      </c>
      <c r="G16" s="8">
        <f>SUM(นครพนม!G16+ปลาปาก!G16+ท่าอุเทน!G16+บ้านแพง!G16+นาทม!G16+เรณูนคร!G16+นาแก!G16+ศรีสงคราม!G16+นาหว้า!G16+โพนสวรรค์!G16+ธาตุพนม!G16+วังยาง!G16)</f>
        <v>120372.23</v>
      </c>
      <c r="H16" s="8">
        <f>SUM(นครพนม!H16+ปลาปาก!H16+ท่าอุเทน!H16+บ้านแพง!H16+นาทม!H16+เรณูนคร!H16+นาแก!H16+ศรีสงคราม!H16+นาหว้า!H16+โพนสวรรค์!H16+ธาตุพนม!H16+วังยาง!H16)</f>
        <v>4220</v>
      </c>
      <c r="I16" s="8">
        <f>SUM(นครพนม!I16+ปลาปาก!I16+ท่าอุเทน!I16+บ้านแพง!I16+นาทม!I16+เรณูนคร!I16+นาแก!I16+ศรีสงคราม!I16+นาหว้า!I16+โพนสวรรค์!I16+ธาตุพนม!I16+วังยาง!I16)</f>
        <v>0</v>
      </c>
      <c r="J16" s="8">
        <f>SUM(นครพนม!J16+ปลาปาก!J16+ท่าอุเทน!J16+บ้านแพง!J16+นาทม!J16+เรณูนคร!J16+นาแก!J16+ศรีสงคราม!J16+นาหว้า!J16+โพนสวรรค์!J16+ธาตุพนม!J16+วังยาง!J16)</f>
        <v>0</v>
      </c>
    </row>
    <row r="17" spans="1:10" s="9" customFormat="1" ht="21.75" x14ac:dyDescent="0.5">
      <c r="A17" s="6">
        <v>9</v>
      </c>
      <c r="B17" s="7" t="s">
        <v>30</v>
      </c>
      <c r="C17" s="8">
        <f t="shared" si="0"/>
        <v>2995167.0000000005</v>
      </c>
      <c r="D17" s="8">
        <f>SUM(นครพนม!D17+ปลาปาก!D17+ท่าอุเทน!D17+บ้านแพง!D17+นาทม!D17+เรณูนคร!D17+นาแก!D17+ศรีสงคราม!D17+นาหว้า!D17+โพนสวรรค์!D17+ธาตุพนม!D17+วังยาง!D17)</f>
        <v>2448788.81</v>
      </c>
      <c r="E17" s="8">
        <f>SUM(นครพนม!E17+ปลาปาก!E17+ท่าอุเทน!E17+บ้านแพง!E17+นาทม!E17+เรณูนคร!E17+นาแก!E17+ศรีสงคราม!E17+นาหว้า!E17+โพนสวรรค์!E17+ธาตุพนม!E17+วังยาง!E17)</f>
        <v>400025.31</v>
      </c>
      <c r="F17" s="8">
        <f>SUM(นครพนม!F17+ปลาปาก!F17+ท่าอุเทน!F17+บ้านแพง!F17+นาทม!F17+เรณูนคร!F17+นาแก!F17+ศรีสงคราม!F17+นาหว้า!F17+โพนสวรรค์!F17+ธาตุพนม!F17+วังยาง!F17)</f>
        <v>50481.72</v>
      </c>
      <c r="G17" s="8">
        <f>SUM(นครพนม!G17+ปลาปาก!G17+ท่าอุเทน!G17+บ้านแพง!G17+นาทม!G17+เรณูนคร!G17+นาแก!G17+ศรีสงคราม!G17+นาหว้า!G17+โพนสวรรค์!G17+ธาตุพนม!G17+วังยาง!G17)</f>
        <v>44592.97</v>
      </c>
      <c r="H17" s="8">
        <f>SUM(นครพนม!H17+ปลาปาก!H17+ท่าอุเทน!H17+บ้านแพง!H17+นาทม!H17+เรณูนคร!H17+นาแก!H17+ศรีสงคราม!H17+นาหว้า!H17+โพนสวรรค์!H17+ธาตุพนม!H17+วังยาง!H17)</f>
        <v>24196</v>
      </c>
      <c r="I17" s="8">
        <f>SUM(นครพนม!I17+ปลาปาก!I17+ท่าอุเทน!I17+บ้านแพง!I17+นาทม!I17+เรณูนคร!I17+นาแก!I17+ศรีสงคราม!I17+นาหว้า!I17+โพนสวรรค์!I17+ธาตุพนม!I17+วังยาง!I17)</f>
        <v>27082.19</v>
      </c>
      <c r="J17" s="8">
        <f>SUM(นครพนม!J17+ปลาปาก!J17+ท่าอุเทน!J17+บ้านแพง!J17+นาทม!J17+เรณูนคร!J17+นาแก!J17+ศรีสงคราม!J17+นาหว้า!J17+โพนสวรรค์!J17+ธาตุพนม!J17+วังยาง!J17)</f>
        <v>0</v>
      </c>
    </row>
    <row r="18" spans="1:10" s="9" customFormat="1" ht="21.75" x14ac:dyDescent="0.5">
      <c r="A18" s="10">
        <v>10</v>
      </c>
      <c r="B18" s="11" t="s">
        <v>31</v>
      </c>
      <c r="C18" s="8">
        <f t="shared" si="0"/>
        <v>0</v>
      </c>
      <c r="D18" s="8">
        <f>SUM(นครพนม!D18+ปลาปาก!D18+ท่าอุเทน!D18+บ้านแพง!D18+นาทม!D18+เรณูนคร!D18+นาแก!D18+ศรีสงคราม!D18+นาหว้า!D18+โพนสวรรค์!D18+ธาตุพนม!D18+วังยาง!D18)</f>
        <v>0</v>
      </c>
      <c r="E18" s="8">
        <f>SUM(นครพนม!E18+ปลาปาก!E18+ท่าอุเทน!E18+บ้านแพง!E18+นาทม!E18+เรณูนคร!E18+นาแก!E18+ศรีสงคราม!E18+นาหว้า!E18+โพนสวรรค์!E18+ธาตุพนม!E18+วังยาง!E18)</f>
        <v>0</v>
      </c>
      <c r="F18" s="8">
        <f>SUM(นครพนม!F18+ปลาปาก!F18+ท่าอุเทน!F18+บ้านแพง!F18+นาทม!F18+เรณูนคร!F18+นาแก!F18+ศรีสงคราม!F18+นาหว้า!F18+โพนสวรรค์!F18+ธาตุพนม!F18+วังยาง!F18)</f>
        <v>0</v>
      </c>
      <c r="G18" s="8">
        <f>SUM(นครพนม!G18+ปลาปาก!G18+ท่าอุเทน!G18+บ้านแพง!G18+นาทม!G18+เรณูนคร!G18+นาแก!G18+ศรีสงคราม!G18+นาหว้า!G18+โพนสวรรค์!G18+ธาตุพนม!G18+วังยาง!G18)</f>
        <v>0</v>
      </c>
      <c r="H18" s="8">
        <f>SUM(นครพนม!H18+ปลาปาก!H18+ท่าอุเทน!H18+บ้านแพง!H18+นาทม!H18+เรณูนคร!H18+นาแก!H18+ศรีสงคราม!H18+นาหว้า!H18+โพนสวรรค์!H18+ธาตุพนม!H18+วังยาง!H18)</f>
        <v>0</v>
      </c>
      <c r="I18" s="8">
        <f>SUM(นครพนม!I18+ปลาปาก!I18+ท่าอุเทน!I18+บ้านแพง!I18+นาทม!I18+เรณูนคร!I18+นาแก!I18+ศรีสงคราม!I18+นาหว้า!I18+โพนสวรรค์!I18+ธาตุพนม!I18+วังยาง!I18)</f>
        <v>0</v>
      </c>
      <c r="J18" s="8">
        <f>SUM(นครพนม!J18+ปลาปาก!J18+ท่าอุเทน!J18+บ้านแพง!J18+นาทม!J18+เรณูนคร!J18+นาแก!J18+ศรีสงคราม!J18+นาหว้า!J18+โพนสวรรค์!J18+ธาตุพนม!J18+วังยาง!J18)</f>
        <v>0</v>
      </c>
    </row>
    <row r="19" spans="1:10" s="9" customFormat="1" ht="21.75" x14ac:dyDescent="0.5">
      <c r="A19" s="10">
        <v>11</v>
      </c>
      <c r="B19" s="11" t="s">
        <v>32</v>
      </c>
      <c r="C19" s="8">
        <f t="shared" si="0"/>
        <v>138286</v>
      </c>
      <c r="D19" s="8">
        <f>SUM(นครพนม!D19+ปลาปาก!D19+ท่าอุเทน!D19+บ้านแพง!D19+นาทม!D19+เรณูนคร!D19+นาแก!D19+ศรีสงคราม!D19+นาหว้า!D19+โพนสวรรค์!D19+ธาตุพนม!D19+วังยาง!D19)</f>
        <v>55046</v>
      </c>
      <c r="E19" s="8">
        <f>SUM(นครพนม!E19+ปลาปาก!E19+ท่าอุเทน!E19+บ้านแพง!E19+นาทม!E19+เรณูนคร!E19+นาแก!E19+ศรีสงคราม!E19+นาหว้า!E19+โพนสวรรค์!E19+ธาตุพนม!E19+วังยาง!E19)</f>
        <v>83240</v>
      </c>
      <c r="F19" s="8">
        <f>SUM(นครพนม!F19+ปลาปาก!F19+ท่าอุเทน!F19+บ้านแพง!F19+นาทม!F19+เรณูนคร!F19+นาแก!F19+ศรีสงคราม!F19+นาหว้า!F19+โพนสวรรค์!F19+ธาตุพนม!F19+วังยาง!F19)</f>
        <v>0</v>
      </c>
      <c r="G19" s="8">
        <f>SUM(นครพนม!G19+ปลาปาก!G19+ท่าอุเทน!G19+บ้านแพง!G19+นาทม!G19+เรณูนคร!G19+นาแก!G19+ศรีสงคราม!G19+นาหว้า!G19+โพนสวรรค์!G19+ธาตุพนม!G19+วังยาง!G19)</f>
        <v>0</v>
      </c>
      <c r="H19" s="8">
        <f>SUM(นครพนม!H19+ปลาปาก!H19+ท่าอุเทน!H19+บ้านแพง!H19+นาทม!H19+เรณูนคร!H19+นาแก!H19+ศรีสงคราม!H19+นาหว้า!H19+โพนสวรรค์!H19+ธาตุพนม!H19+วังยาง!H19)</f>
        <v>0</v>
      </c>
      <c r="I19" s="8">
        <f>SUM(นครพนม!I19+ปลาปาก!I19+ท่าอุเทน!I19+บ้านแพง!I19+นาทม!I19+เรณูนคร!I19+นาแก!I19+ศรีสงคราม!I19+นาหว้า!I19+โพนสวรรค์!I19+ธาตุพนม!I19+วังยาง!I19)</f>
        <v>0</v>
      </c>
      <c r="J19" s="8">
        <f>SUM(นครพนม!J19+ปลาปาก!J19+ท่าอุเทน!J19+บ้านแพง!J19+นาทม!J19+เรณูนคร!J19+นาแก!J19+ศรีสงคราม!J19+นาหว้า!J19+โพนสวรรค์!J19+ธาตุพนม!J19+วังยาง!J19)</f>
        <v>0</v>
      </c>
    </row>
    <row r="20" spans="1:10" s="9" customFormat="1" ht="21.75" x14ac:dyDescent="0.5">
      <c r="A20" s="10">
        <v>12</v>
      </c>
      <c r="B20" s="11" t="s">
        <v>33</v>
      </c>
      <c r="C20" s="8">
        <f t="shared" si="0"/>
        <v>0</v>
      </c>
      <c r="D20" s="8">
        <f>SUM(นครพนม!D20+ปลาปาก!D20+ท่าอุเทน!D20+บ้านแพง!D20+นาทม!D20+เรณูนคร!D20+นาแก!D20+ศรีสงคราม!D20+นาหว้า!D20+โพนสวรรค์!D20+ธาตุพนม!D20+วังยาง!D20)</f>
        <v>0</v>
      </c>
      <c r="E20" s="8">
        <f>SUM(นครพนม!E20+ปลาปาก!E20+ท่าอุเทน!E20+บ้านแพง!E20+นาทม!E20+เรณูนคร!E20+นาแก!E20+ศรีสงคราม!E20+นาหว้า!E20+โพนสวรรค์!E20+ธาตุพนม!E20+วังยาง!E20)</f>
        <v>0</v>
      </c>
      <c r="F20" s="8">
        <f>SUM(นครพนม!F20+ปลาปาก!F20+ท่าอุเทน!F20+บ้านแพง!F20+นาทม!F20+เรณูนคร!F20+นาแก!F20+ศรีสงคราม!F20+นาหว้า!F20+โพนสวรรค์!F20+ธาตุพนม!F20+วังยาง!F20)</f>
        <v>0</v>
      </c>
      <c r="G20" s="8">
        <f>SUM(นครพนม!G20+ปลาปาก!G20+ท่าอุเทน!G20+บ้านแพง!G20+นาทม!G20+เรณูนคร!G20+นาแก!G20+ศรีสงคราม!G20+นาหว้า!G20+โพนสวรรค์!G20+ธาตุพนม!G20+วังยาง!G20)</f>
        <v>0</v>
      </c>
      <c r="H20" s="8">
        <f>SUM(นครพนม!H20+ปลาปาก!H20+ท่าอุเทน!H20+บ้านแพง!H20+นาทม!H20+เรณูนคร!H20+นาแก!H20+ศรีสงคราม!H20+นาหว้า!H20+โพนสวรรค์!H20+ธาตุพนม!H20+วังยาง!H20)</f>
        <v>0</v>
      </c>
      <c r="I20" s="8">
        <f>SUM(นครพนม!I20+ปลาปาก!I20+ท่าอุเทน!I20+บ้านแพง!I20+นาทม!I20+เรณูนคร!I20+นาแก!I20+ศรีสงคราม!I20+นาหว้า!I20+โพนสวรรค์!I20+ธาตุพนม!I20+วังยาง!I20)</f>
        <v>0</v>
      </c>
      <c r="J20" s="8">
        <f>SUM(นครพนม!J20+ปลาปาก!J20+ท่าอุเทน!J20+บ้านแพง!J20+นาทม!J20+เรณูนคร!J20+นาแก!J20+ศรีสงคราม!J20+นาหว้า!J20+โพนสวรรค์!J20+ธาตุพนม!J20+วังยาง!J20)</f>
        <v>0</v>
      </c>
    </row>
    <row r="21" spans="1:10" s="9" customFormat="1" ht="22.5" thickBot="1" x14ac:dyDescent="0.55000000000000004">
      <c r="A21" s="13">
        <v>13</v>
      </c>
      <c r="B21" s="14" t="s">
        <v>34</v>
      </c>
      <c r="C21" s="15">
        <f>SUM(D21:J21)</f>
        <v>123649538.68199998</v>
      </c>
      <c r="D21" s="15">
        <f t="shared" ref="D21:J21" si="1">SUM(D9:D20)</f>
        <v>96057492.802000001</v>
      </c>
      <c r="E21" s="15">
        <f t="shared" si="1"/>
        <v>17311721.649999999</v>
      </c>
      <c r="F21" s="15">
        <f t="shared" si="1"/>
        <v>4920509.3499999996</v>
      </c>
      <c r="G21" s="15">
        <f t="shared" si="1"/>
        <v>3733245.8600000003</v>
      </c>
      <c r="H21" s="15">
        <f t="shared" si="1"/>
        <v>890099.5</v>
      </c>
      <c r="I21" s="15">
        <f t="shared" si="1"/>
        <v>736469.52</v>
      </c>
      <c r="J21" s="15">
        <f t="shared" si="1"/>
        <v>0</v>
      </c>
    </row>
    <row r="22" spans="1:10" s="9" customFormat="1" ht="22.5" thickTop="1" x14ac:dyDescent="0.5">
      <c r="A22" s="51"/>
    </row>
    <row r="23" spans="1:10" s="9" customFormat="1" ht="21.75" x14ac:dyDescent="0.5">
      <c r="A23" s="51"/>
      <c r="C23" s="17"/>
    </row>
    <row r="24" spans="1:10" s="9" customFormat="1" ht="21.75" x14ac:dyDescent="0.5">
      <c r="A24" s="51"/>
      <c r="G24" s="18"/>
      <c r="H24" s="63"/>
      <c r="I24" s="63"/>
      <c r="J24" s="63"/>
    </row>
    <row r="25" spans="1:10" s="9" customFormat="1" ht="21.75" x14ac:dyDescent="0.5">
      <c r="A25" s="51"/>
      <c r="G25" s="18"/>
      <c r="H25" s="63"/>
      <c r="I25" s="63"/>
      <c r="J25" s="63"/>
    </row>
    <row r="26" spans="1:10" s="9" customFormat="1" ht="21.75" x14ac:dyDescent="0.5">
      <c r="A26" s="51"/>
      <c r="H26" s="63"/>
      <c r="I26" s="63"/>
      <c r="J26" s="63"/>
    </row>
  </sheetData>
  <mergeCells count="12">
    <mergeCell ref="H24:J24"/>
    <mergeCell ref="H25:J25"/>
    <mergeCell ref="H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1E4F-A85F-4E1D-A93F-7DBF23E71F17}">
  <dimension ref="A1:J25"/>
  <sheetViews>
    <sheetView topLeftCell="A8" workbookViewId="0">
      <selection activeCell="L16" sqref="L16"/>
    </sheetView>
  </sheetViews>
  <sheetFormatPr defaultColWidth="9" defaultRowHeight="20.25" x14ac:dyDescent="0.3"/>
  <cols>
    <col min="1" max="1" width="6.140625" style="1" customWidth="1"/>
    <col min="2" max="2" width="45" style="2" customWidth="1"/>
    <col min="3" max="3" width="20.7109375" style="2" customWidth="1"/>
    <col min="4" max="4" width="16.28515625" style="2" customWidth="1"/>
    <col min="5" max="5" width="13" style="2" customWidth="1"/>
    <col min="6" max="6" width="10.42578125" style="2" customWidth="1"/>
    <col min="7" max="7" width="12.42578125" style="2" customWidth="1"/>
    <col min="8" max="8" width="11.5703125" style="2" customWidth="1"/>
    <col min="9" max="9" width="10.42578125" style="2" customWidth="1"/>
    <col min="10" max="10" width="11.5703125" style="2" customWidth="1"/>
    <col min="11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x14ac:dyDescent="0.3">
      <c r="A6" s="52" t="s">
        <v>4</v>
      </c>
      <c r="B6" s="52" t="s">
        <v>5</v>
      </c>
      <c r="C6" s="52" t="s">
        <v>37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36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21">
        <v>1</v>
      </c>
      <c r="B9" s="22" t="s">
        <v>22</v>
      </c>
      <c r="C9" s="28">
        <f>SUM(D9:J9)</f>
        <v>0</v>
      </c>
      <c r="D9" s="28">
        <f>[2]ตารางสำรวจอายุลูกหนี้ฯ!E11</f>
        <v>0</v>
      </c>
      <c r="E9" s="28">
        <f>[2]ตารางสำรวจอายุลูกหนี้ฯ!G11</f>
        <v>0</v>
      </c>
      <c r="F9" s="28">
        <f>[2]ตารางสำรวจอายุลูกหนี้ฯ!H11</f>
        <v>0</v>
      </c>
      <c r="G9" s="28">
        <f>[2]ตารางสำรวจอายุลูกหนี้ฯ!I11</f>
        <v>0</v>
      </c>
      <c r="H9" s="28">
        <f>[2]ตารางสำรวจอายุลูกหนี้ฯ!M56</f>
        <v>0</v>
      </c>
      <c r="I9" s="28">
        <f>[2]ตารางสำรวจอายุลูกหนี้ฯ!K11</f>
        <v>0</v>
      </c>
      <c r="J9" s="28">
        <f>[2]ตารางสำรวจอายุลูกหนี้ฯ!L11</f>
        <v>0</v>
      </c>
    </row>
    <row r="10" spans="1:10" x14ac:dyDescent="0.3">
      <c r="A10" s="21">
        <v>2</v>
      </c>
      <c r="B10" s="22" t="s">
        <v>23</v>
      </c>
      <c r="C10" s="28">
        <f t="shared" ref="C10:C20" si="0">SUM(D10:J10)</f>
        <v>719074.39999999991</v>
      </c>
      <c r="D10" s="28">
        <f>[2]ตารางสำรวจอายุลูกหนี้ฯ!E23</f>
        <v>719074.39999999991</v>
      </c>
      <c r="E10" s="28">
        <f>[2]ตารางสำรวจอายุลูกหนี้ฯ!G23</f>
        <v>0</v>
      </c>
      <c r="F10" s="28">
        <f>[2]ตารางสำรวจอายุลูกหนี้ฯ!H23</f>
        <v>0</v>
      </c>
      <c r="G10" s="28">
        <f>[2]ตารางสำรวจอายุลูกหนี้ฯ!I23</f>
        <v>0</v>
      </c>
      <c r="H10" s="28">
        <f>[2]ตารางสำรวจอายุลูกหนี้ฯ!M57</f>
        <v>0</v>
      </c>
      <c r="I10" s="28">
        <f>[2]ตารางสำรวจอายุลูกหนี้ฯ!K23</f>
        <v>0</v>
      </c>
      <c r="J10" s="28">
        <f>[2]ตารางสำรวจอายุลูกหนี้ฯ!L23</f>
        <v>0</v>
      </c>
    </row>
    <row r="11" spans="1:10" x14ac:dyDescent="0.3">
      <c r="A11" s="21">
        <v>3</v>
      </c>
      <c r="B11" s="22" t="s">
        <v>24</v>
      </c>
      <c r="C11" s="28">
        <f t="shared" si="0"/>
        <v>4251996.9800000004</v>
      </c>
      <c r="D11" s="28">
        <f>[2]ตารางสำรวจอายุลูกหนี้ฯ!E34</f>
        <v>3919596.85</v>
      </c>
      <c r="E11" s="28">
        <f>[2]ตารางสำรวจอายุลูกหนี้ฯ!G34</f>
        <v>317970.13</v>
      </c>
      <c r="F11" s="28">
        <f>[2]ตารางสำรวจอายุลูกหนี้ฯ!H34</f>
        <v>0</v>
      </c>
      <c r="G11" s="28">
        <f>[2]ตารางสำรวจอายุลูกหนี้ฯ!I34</f>
        <v>14430</v>
      </c>
      <c r="H11" s="28">
        <f>[2]ตารางสำรวจอายุลูกหนี้ฯ!M58</f>
        <v>0</v>
      </c>
      <c r="I11" s="28">
        <f>[2]ตารางสำรวจอายุลูกหนี้ฯ!K34</f>
        <v>0</v>
      </c>
      <c r="J11" s="28">
        <f>[2]ตารางสำรวจอายุลูกหนี้ฯ!L34</f>
        <v>0</v>
      </c>
    </row>
    <row r="12" spans="1:10" x14ac:dyDescent="0.3">
      <c r="A12" s="21">
        <v>4</v>
      </c>
      <c r="B12" s="22" t="s">
        <v>25</v>
      </c>
      <c r="C12" s="28">
        <f t="shared" si="0"/>
        <v>644724.51</v>
      </c>
      <c r="D12" s="28">
        <f>[2]ตารางสำรวจอายุลูกหนี้ฯ!E39</f>
        <v>599768.01</v>
      </c>
      <c r="E12" s="28">
        <f>[2]ตารางสำรวจอายุลูกหนี้ฯ!G39</f>
        <v>44956.5</v>
      </c>
      <c r="F12" s="28">
        <f>[2]ตารางสำรวจอายุลูกหนี้ฯ!H39</f>
        <v>0</v>
      </c>
      <c r="G12" s="28">
        <f>[2]ตารางสำรวจอายุลูกหนี้ฯ!I39</f>
        <v>0</v>
      </c>
      <c r="H12" s="28">
        <f>[2]ตารางสำรวจอายุลูกหนี้ฯ!M59</f>
        <v>0</v>
      </c>
      <c r="I12" s="28">
        <f>[2]ตารางสำรวจอายุลูกหนี้ฯ!K39</f>
        <v>0</v>
      </c>
      <c r="J12" s="28">
        <f>[2]ตารางสำรวจอายุลูกหนี้ฯ!L39</f>
        <v>0</v>
      </c>
    </row>
    <row r="13" spans="1:10" x14ac:dyDescent="0.3">
      <c r="A13" s="21">
        <v>5</v>
      </c>
      <c r="B13" s="22" t="s">
        <v>26</v>
      </c>
      <c r="C13" s="28">
        <f t="shared" si="0"/>
        <v>0</v>
      </c>
      <c r="D13" s="28">
        <f>[2]ตารางสำรวจอายุลูกหนี้ฯ!E50</f>
        <v>0</v>
      </c>
      <c r="E13" s="28">
        <f>[2]ตารางสำรวจอายุลูกหนี้ฯ!G50</f>
        <v>0</v>
      </c>
      <c r="F13" s="28">
        <f>[2]ตารางสำรวจอายุลูกหนี้ฯ!H50</f>
        <v>0</v>
      </c>
      <c r="G13" s="28">
        <f>[2]ตารางสำรวจอายุลูกหนี้ฯ!I50</f>
        <v>0</v>
      </c>
      <c r="H13" s="28">
        <f>[2]ตารางสำรวจอายุลูกหนี้ฯ!M60</f>
        <v>0</v>
      </c>
      <c r="I13" s="28">
        <f>[2]ตารางสำรวจอายุลูกหนี้ฯ!K50</f>
        <v>0</v>
      </c>
      <c r="J13" s="28">
        <f>[2]ตารางสำรวจอายุลูกหนี้ฯ!L50</f>
        <v>0</v>
      </c>
    </row>
    <row r="14" spans="1:10" x14ac:dyDescent="0.3">
      <c r="A14" s="21">
        <v>6</v>
      </c>
      <c r="B14" s="22" t="s">
        <v>27</v>
      </c>
      <c r="C14" s="28">
        <f t="shared" si="0"/>
        <v>768049.15</v>
      </c>
      <c r="D14" s="28">
        <f>[2]ตารางสำรวจอายุลูกหนี้ฯ!E53</f>
        <v>768049.15</v>
      </c>
      <c r="E14" s="28">
        <f>[2]ตารางสำรวจอายุลูกหนี้ฯ!G53</f>
        <v>0</v>
      </c>
      <c r="F14" s="28">
        <f>[2]ตารางสำรวจอายุลูกหนี้ฯ!H53</f>
        <v>0</v>
      </c>
      <c r="G14" s="28">
        <f>[2]ตารางสำรวจอายุลูกหนี้ฯ!I53</f>
        <v>0</v>
      </c>
      <c r="H14" s="28">
        <f>[2]ตารางสำรวจอายุลูกหนี้ฯ!M61</f>
        <v>0</v>
      </c>
      <c r="I14" s="28">
        <f>[2]ตารางสำรวจอายุลูกหนี้ฯ!K53</f>
        <v>0</v>
      </c>
      <c r="J14" s="28">
        <f>[2]ตารางสำรวจอายุลูกหนี้ฯ!L53</f>
        <v>0</v>
      </c>
    </row>
    <row r="15" spans="1:10" x14ac:dyDescent="0.3">
      <c r="A15" s="21">
        <v>7</v>
      </c>
      <c r="B15" s="22" t="s">
        <v>28</v>
      </c>
      <c r="C15" s="28">
        <f t="shared" si="0"/>
        <v>0</v>
      </c>
      <c r="D15" s="28">
        <f>[2]ตารางสำรวจอายุลูกหนี้ฯ!E56</f>
        <v>0</v>
      </c>
      <c r="E15" s="28">
        <f>[2]ตารางสำรวจอายุลูกหนี้ฯ!G56</f>
        <v>0</v>
      </c>
      <c r="F15" s="28">
        <f>[2]ตารางสำรวจอายุลูกหนี้ฯ!H56</f>
        <v>0</v>
      </c>
      <c r="G15" s="28">
        <f>[2]ตารางสำรวจอายุลูกหนี้ฯ!I56</f>
        <v>0</v>
      </c>
      <c r="H15" s="28">
        <f>[2]ตารางสำรวจอายุลูกหนี้ฯ!M62</f>
        <v>0</v>
      </c>
      <c r="I15" s="28">
        <f>[2]ตารางสำรวจอายุลูกหนี้ฯ!K56</f>
        <v>0</v>
      </c>
      <c r="J15" s="28">
        <f>[2]ตารางสำรวจอายุลูกหนี้ฯ!L56</f>
        <v>0</v>
      </c>
    </row>
    <row r="16" spans="1:10" x14ac:dyDescent="0.3">
      <c r="A16" s="21">
        <v>8</v>
      </c>
      <c r="B16" s="22" t="s">
        <v>29</v>
      </c>
      <c r="C16" s="28">
        <f t="shared" si="0"/>
        <v>33923.75</v>
      </c>
      <c r="D16" s="28">
        <f>[2]ตารางสำรวจอายุลูกหนี้ฯ!E59</f>
        <v>33923.75</v>
      </c>
      <c r="E16" s="28">
        <f>[2]ตารางสำรวจอายุลูกหนี้ฯ!G59</f>
        <v>0</v>
      </c>
      <c r="F16" s="28">
        <f>[2]ตารางสำรวจอายุลูกหนี้ฯ!H59</f>
        <v>0</v>
      </c>
      <c r="G16" s="28">
        <f>[2]ตารางสำรวจอายุลูกหนี้ฯ!I59</f>
        <v>0</v>
      </c>
      <c r="H16" s="28">
        <f>[2]ตารางสำรวจอายุลูกหนี้ฯ!M59</f>
        <v>0</v>
      </c>
      <c r="I16" s="28">
        <f>[2]ตารางสำรวจอายุลูกหนี้ฯ!K59</f>
        <v>0</v>
      </c>
      <c r="J16" s="28">
        <f>[2]ตารางสำรวจอายุลูกหนี้ฯ!L59</f>
        <v>0</v>
      </c>
    </row>
    <row r="17" spans="1:10" x14ac:dyDescent="0.3">
      <c r="A17" s="21">
        <v>9</v>
      </c>
      <c r="B17" s="22" t="s">
        <v>30</v>
      </c>
      <c r="C17" s="28">
        <f t="shared" si="0"/>
        <v>117545.75</v>
      </c>
      <c r="D17" s="28">
        <f>[2]ตารางสำรวจอายุลูกหนี้ฯ!E64</f>
        <v>9284.75</v>
      </c>
      <c r="E17" s="28">
        <f>[2]ตารางสำรวจอายุลูกหนี้ฯ!G64</f>
        <v>76437</v>
      </c>
      <c r="F17" s="28">
        <f>[2]ตารางสำรวจอายุลูกหนี้ฯ!H64</f>
        <v>0</v>
      </c>
      <c r="G17" s="28">
        <f>[2]ตารางสำรวจอายุลูกหนี้ฯ!I64</f>
        <v>10871</v>
      </c>
      <c r="H17" s="28">
        <f>[2]ตารางสำรวจอายุลูกหนี้ฯ!M64</f>
        <v>20953</v>
      </c>
      <c r="I17" s="28">
        <f>[2]ตารางสำรวจอายุลูกหนี้ฯ!K64</f>
        <v>0</v>
      </c>
      <c r="J17" s="28">
        <f>[2]ตารางสำรวจอายุลูกหนี้ฯ!L64</f>
        <v>0</v>
      </c>
    </row>
    <row r="18" spans="1:10" x14ac:dyDescent="0.3">
      <c r="A18" s="23">
        <v>10</v>
      </c>
      <c r="B18" s="24" t="s">
        <v>31</v>
      </c>
      <c r="C18" s="28">
        <f t="shared" si="0"/>
        <v>0</v>
      </c>
      <c r="D18" s="29">
        <f>[2]ตารางสำรวจอายุลูกหนี้ฯ!E65</f>
        <v>0</v>
      </c>
      <c r="E18" s="29">
        <f>[2]ตารางสำรวจอายุลูกหนี้ฯ!G65</f>
        <v>0</v>
      </c>
      <c r="F18" s="29">
        <f>[2]ตารางสำรวจอายุลูกหนี้ฯ!H65</f>
        <v>0</v>
      </c>
      <c r="G18" s="29">
        <f>[2]ตารางสำรวจอายุลูกหนี้ฯ!I65</f>
        <v>0</v>
      </c>
      <c r="H18" s="29">
        <f>[2]ตารางสำรวจอายุลูกหนี้ฯ!J65</f>
        <v>0</v>
      </c>
      <c r="I18" s="29">
        <f>[2]ตารางสำรวจอายุลูกหนี้ฯ!K65</f>
        <v>0</v>
      </c>
      <c r="J18" s="29">
        <f>[2]ตารางสำรวจอายุลูกหนี้ฯ!L65</f>
        <v>0</v>
      </c>
    </row>
    <row r="19" spans="1:10" x14ac:dyDescent="0.3">
      <c r="A19" s="23">
        <v>11</v>
      </c>
      <c r="B19" s="24" t="s">
        <v>32</v>
      </c>
      <c r="C19" s="28">
        <f t="shared" si="0"/>
        <v>0</v>
      </c>
      <c r="D19" s="29">
        <f>[2]ตารางสำรวจอายุลูกหนี้ฯ!E66</f>
        <v>0</v>
      </c>
      <c r="E19" s="29">
        <f>[2]ตารางสำรวจอายุลูกหนี้ฯ!G66</f>
        <v>0</v>
      </c>
      <c r="F19" s="29">
        <f>[2]ตารางสำรวจอายุลูกหนี้ฯ!H66</f>
        <v>0</v>
      </c>
      <c r="G19" s="29">
        <f>[2]ตารางสำรวจอายุลูกหนี้ฯ!I66</f>
        <v>0</v>
      </c>
      <c r="H19" s="29">
        <f>[2]ตารางสำรวจอายุลูกหนี้ฯ!J66</f>
        <v>0</v>
      </c>
      <c r="I19" s="29">
        <f>[2]ตารางสำรวจอายุลูกหนี้ฯ!K66</f>
        <v>0</v>
      </c>
      <c r="J19" s="29">
        <f>[2]ตารางสำรวจอายุลูกหนี้ฯ!L66</f>
        <v>0</v>
      </c>
    </row>
    <row r="20" spans="1:10" x14ac:dyDescent="0.3">
      <c r="A20" s="23">
        <v>12</v>
      </c>
      <c r="B20" s="24" t="s">
        <v>33</v>
      </c>
      <c r="C20" s="28">
        <f t="shared" si="0"/>
        <v>0</v>
      </c>
      <c r="D20" s="29">
        <f>[2]ตารางสำรวจอายุลูกหนี้ฯ!E67</f>
        <v>0</v>
      </c>
      <c r="E20" s="29">
        <f>[2]ตารางสำรวจอายุลูกหนี้ฯ!G67</f>
        <v>0</v>
      </c>
      <c r="F20" s="29">
        <f>[2]ตารางสำรวจอายุลูกหนี้ฯ!H67</f>
        <v>0</v>
      </c>
      <c r="G20" s="29">
        <f>[2]ตารางสำรวจอายุลูกหนี้ฯ!I67</f>
        <v>0</v>
      </c>
      <c r="H20" s="29">
        <f>[2]ตารางสำรวจอายุลูกหนี้ฯ!J67</f>
        <v>0</v>
      </c>
      <c r="I20" s="29">
        <f>[2]ตารางสำรวจอายุลูกหนี้ฯ!K67</f>
        <v>0</v>
      </c>
      <c r="J20" s="29">
        <f>[2]ตารางสำรวจอายุลูกหนี้ฯ!L67</f>
        <v>0</v>
      </c>
    </row>
    <row r="21" spans="1:10" ht="21" thickBot="1" x14ac:dyDescent="0.35">
      <c r="A21" s="25">
        <v>13</v>
      </c>
      <c r="B21" s="26" t="s">
        <v>34</v>
      </c>
      <c r="C21" s="30">
        <f>SUM(D21:J21)</f>
        <v>6535314.54</v>
      </c>
      <c r="D21" s="30">
        <f>SUM(D9:D20)</f>
        <v>6049696.9100000001</v>
      </c>
      <c r="E21" s="30">
        <f t="shared" ref="E21:J21" si="1">SUM(E9:E20)</f>
        <v>439363.63</v>
      </c>
      <c r="F21" s="30">
        <f t="shared" si="1"/>
        <v>0</v>
      </c>
      <c r="G21" s="30">
        <f t="shared" si="1"/>
        <v>25301</v>
      </c>
      <c r="H21" s="30">
        <f t="shared" si="1"/>
        <v>20953</v>
      </c>
      <c r="I21" s="30">
        <f t="shared" si="1"/>
        <v>0</v>
      </c>
      <c r="J21" s="30">
        <f t="shared" si="1"/>
        <v>0</v>
      </c>
    </row>
    <row r="22" spans="1:10" ht="21" thickTop="1" x14ac:dyDescent="0.3"/>
    <row r="24" spans="1:10" x14ac:dyDescent="0.3">
      <c r="G24" s="27"/>
    </row>
    <row r="25" spans="1:10" ht="24" x14ac:dyDescent="0.55000000000000004">
      <c r="G25" s="2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EFE25-8260-4B70-8A7C-5FCC2319DE65}">
  <dimension ref="A1:J25"/>
  <sheetViews>
    <sheetView topLeftCell="A8" workbookViewId="0">
      <selection activeCell="L14" sqref="L14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85546875" style="2" customWidth="1"/>
    <col min="4" max="4" width="15.140625" style="2" customWidth="1"/>
    <col min="5" max="5" width="15" style="2" customWidth="1"/>
    <col min="6" max="6" width="12.85546875" style="2" customWidth="1"/>
    <col min="7" max="7" width="13" style="2" customWidth="1"/>
    <col min="8" max="9" width="10.42578125" style="2" customWidth="1"/>
    <col min="10" max="10" width="12" style="2" customWidth="1"/>
    <col min="11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35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36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21">
        <v>1</v>
      </c>
      <c r="B9" s="22" t="s">
        <v>22</v>
      </c>
      <c r="C9" s="28">
        <f t="shared" ref="C9:C20" si="0">SUM(D9:J9)</f>
        <v>0</v>
      </c>
      <c r="D9" s="28">
        <f>[3]ตารางสำรวจอายุลูกหนี้ฯ!E11</f>
        <v>0</v>
      </c>
      <c r="E9" s="28">
        <f>[3]ตารางสำรวจอายุลูกหนี้ฯ!G11</f>
        <v>0</v>
      </c>
      <c r="F9" s="28">
        <f>[3]ตารางสำรวจอายุลูกหนี้ฯ!H11</f>
        <v>0</v>
      </c>
      <c r="G9" s="28">
        <f>[3]ตารางสำรวจอายุลูกหนี้ฯ!I11</f>
        <v>0</v>
      </c>
      <c r="H9" s="28">
        <f>[3]ตารางสำรวจอายุลูกหนี้ฯ!J11</f>
        <v>0</v>
      </c>
      <c r="I9" s="28">
        <f>[3]ตารางสำรวจอายุลูกหนี้ฯ!K11</f>
        <v>0</v>
      </c>
      <c r="J9" s="28">
        <f>[3]ตารางสำรวจอายุลูกหนี้ฯ!L11</f>
        <v>0</v>
      </c>
    </row>
    <row r="10" spans="1:10" x14ac:dyDescent="0.3">
      <c r="A10" s="21">
        <v>2</v>
      </c>
      <c r="B10" s="22" t="s">
        <v>23</v>
      </c>
      <c r="C10" s="28">
        <f>SUM(D10:J10)</f>
        <v>364467.6</v>
      </c>
      <c r="D10" s="28">
        <f>[3]ตารางสำรวจอายุลูกหนี้ฯ!E23</f>
        <v>248829.5</v>
      </c>
      <c r="E10" s="28">
        <f>[3]ตารางสำรวจอายุลูกหนี้ฯ!G23</f>
        <v>52006</v>
      </c>
      <c r="F10" s="28">
        <f>[3]ตารางสำรวจอายุลูกหนี้ฯ!I23</f>
        <v>63039.1</v>
      </c>
      <c r="G10" s="28">
        <f>[3]ตารางสำรวจอายุลูกหนี้ฯ!K23</f>
        <v>593</v>
      </c>
      <c r="H10" s="28">
        <f>[3]ตารางสำรวจอายุลูกหนี้ฯ!J23</f>
        <v>0</v>
      </c>
      <c r="I10" s="28">
        <v>0</v>
      </c>
      <c r="J10" s="28">
        <f>[3]ตารางสำรวจอายุลูกหนี้ฯ!L23</f>
        <v>0</v>
      </c>
    </row>
    <row r="11" spans="1:10" x14ac:dyDescent="0.3">
      <c r="A11" s="21">
        <v>3</v>
      </c>
      <c r="B11" s="22" t="s">
        <v>24</v>
      </c>
      <c r="C11" s="28">
        <f t="shared" si="0"/>
        <v>380285.62</v>
      </c>
      <c r="D11" s="28">
        <f>[3]ตารางสำรวจอายุลูกหนี้ฯ!E34</f>
        <v>332692.62</v>
      </c>
      <c r="E11" s="28">
        <f>[3]ตารางสำรวจอายุลูกหนี้ฯ!G34</f>
        <v>14084</v>
      </c>
      <c r="F11" s="28">
        <f>[3]ตารางสำรวจอายุลูกหนี้ฯ!H34</f>
        <v>0</v>
      </c>
      <c r="G11" s="28">
        <f>[3]ตารางสำรวจอายุลูกหนี้ฯ!I34</f>
        <v>33509</v>
      </c>
      <c r="H11" s="28">
        <f>[3]ตารางสำรวจอายุลูกหนี้ฯ!J34</f>
        <v>0</v>
      </c>
      <c r="I11" s="28">
        <f>[3]ตารางสำรวจอายุลูกหนี้ฯ!K34</f>
        <v>0</v>
      </c>
      <c r="J11" s="28">
        <f>[3]ตารางสำรวจอายุลูกหนี้ฯ!L34</f>
        <v>0</v>
      </c>
    </row>
    <row r="12" spans="1:10" x14ac:dyDescent="0.3">
      <c r="A12" s="21">
        <v>4</v>
      </c>
      <c r="B12" s="22" t="s">
        <v>25</v>
      </c>
      <c r="C12" s="28">
        <f t="shared" si="0"/>
        <v>103274.78</v>
      </c>
      <c r="D12" s="28">
        <f>[3]ตารางสำรวจอายุลูกหนี้ฯ!E39</f>
        <v>60486.28</v>
      </c>
      <c r="E12" s="28">
        <f>[3]ตารางสำรวจอายุลูกหนี้ฯ!G39</f>
        <v>14032.5</v>
      </c>
      <c r="F12" s="28">
        <f>[3]ตารางสำรวจอายุลูกหนี้ฯ!I39</f>
        <v>17026</v>
      </c>
      <c r="G12" s="28">
        <f>[3]ตารางสำรวจอายุลูกหนี้ฯ!K39</f>
        <v>11730</v>
      </c>
      <c r="H12" s="28">
        <f>[3]ตารางสำรวจอายุลูกหนี้ฯ!J39</f>
        <v>0</v>
      </c>
      <c r="I12" s="28">
        <v>0</v>
      </c>
      <c r="J12" s="28">
        <f>[3]ตารางสำรวจอายุลูกหนี้ฯ!L39</f>
        <v>0</v>
      </c>
    </row>
    <row r="13" spans="1:10" x14ac:dyDescent="0.3">
      <c r="A13" s="21">
        <v>5</v>
      </c>
      <c r="B13" s="22" t="s">
        <v>26</v>
      </c>
      <c r="C13" s="28">
        <f t="shared" si="0"/>
        <v>20128</v>
      </c>
      <c r="D13" s="28">
        <f>[3]ตารางสำรวจอายุลูกหนี้ฯ!E50</f>
        <v>20128</v>
      </c>
      <c r="E13" s="28">
        <f>[3]ตารางสำรวจอายุลูกหนี้ฯ!G50</f>
        <v>0</v>
      </c>
      <c r="F13" s="28">
        <f>[3]ตารางสำรวจอายุลูกหนี้ฯ!H50</f>
        <v>0</v>
      </c>
      <c r="G13" s="28">
        <f>[3]ตารางสำรวจอายุลูกหนี้ฯ!I50</f>
        <v>0</v>
      </c>
      <c r="H13" s="28">
        <f>[3]ตารางสำรวจอายุลูกหนี้ฯ!J50</f>
        <v>0</v>
      </c>
      <c r="I13" s="28">
        <f>[3]ตารางสำรวจอายุลูกหนี้ฯ!K50</f>
        <v>0</v>
      </c>
      <c r="J13" s="28">
        <f>[3]ตารางสำรวจอายุลูกหนี้ฯ!L50</f>
        <v>0</v>
      </c>
    </row>
    <row r="14" spans="1:10" x14ac:dyDescent="0.3">
      <c r="A14" s="21">
        <v>6</v>
      </c>
      <c r="B14" s="22" t="s">
        <v>27</v>
      </c>
      <c r="C14" s="28">
        <f t="shared" si="0"/>
        <v>596177.5</v>
      </c>
      <c r="D14" s="28">
        <f>[3]ตารางสำรวจอายุลูกหนี้ฯ!E53</f>
        <v>282507.5</v>
      </c>
      <c r="E14" s="28">
        <f>[3]ตารางสำรวจอายุลูกหนี้ฯ!G53</f>
        <v>182582</v>
      </c>
      <c r="F14" s="28">
        <f>[3]ตารางสำรวจอายุลูกหนี้ฯ!I53</f>
        <v>131088</v>
      </c>
      <c r="G14" s="28">
        <v>0</v>
      </c>
      <c r="H14" s="28">
        <f>[3]ตารางสำรวจอายุลูกหนี้ฯ!J53</f>
        <v>0</v>
      </c>
      <c r="I14" s="28">
        <f>[3]ตารางสำรวจอายุลูกหนี้ฯ!K53</f>
        <v>0</v>
      </c>
      <c r="J14" s="28">
        <f>[3]ตารางสำรวจอายุลูกหนี้ฯ!L53</f>
        <v>0</v>
      </c>
    </row>
    <row r="15" spans="1:10" x14ac:dyDescent="0.3">
      <c r="A15" s="21">
        <v>7</v>
      </c>
      <c r="B15" s="22" t="s">
        <v>28</v>
      </c>
      <c r="C15" s="28">
        <f t="shared" si="0"/>
        <v>0</v>
      </c>
      <c r="D15" s="28">
        <f>[3]ตารางสำรวจอายุลูกหนี้ฯ!E56</f>
        <v>0</v>
      </c>
      <c r="E15" s="28">
        <f>[3]ตารางสำรวจอายุลูกหนี้ฯ!G56</f>
        <v>0</v>
      </c>
      <c r="F15" s="28">
        <f>[3]ตารางสำรวจอายุลูกหนี้ฯ!H56</f>
        <v>0</v>
      </c>
      <c r="G15" s="28">
        <f>[3]ตารางสำรวจอายุลูกหนี้ฯ!I56</f>
        <v>0</v>
      </c>
      <c r="H15" s="28">
        <f>[3]ตารางสำรวจอายุลูกหนี้ฯ!J56</f>
        <v>0</v>
      </c>
      <c r="I15" s="28">
        <f>[3]ตารางสำรวจอายุลูกหนี้ฯ!K56</f>
        <v>0</v>
      </c>
      <c r="J15" s="28">
        <f>[3]ตารางสำรวจอายุลูกหนี้ฯ!L56</f>
        <v>0</v>
      </c>
    </row>
    <row r="16" spans="1:10" x14ac:dyDescent="0.3">
      <c r="A16" s="21">
        <v>8</v>
      </c>
      <c r="B16" s="22" t="s">
        <v>29</v>
      </c>
      <c r="C16" s="28">
        <f t="shared" si="0"/>
        <v>306261</v>
      </c>
      <c r="D16" s="28">
        <f>[3]ตารางสำรวจอายุลูกหนี้ฯ!E59</f>
        <v>142916</v>
      </c>
      <c r="E16" s="28">
        <f>[3]ตารางสำรวจอายุลูกหนี้ฯ!G59</f>
        <v>56010</v>
      </c>
      <c r="F16" s="28">
        <f>[3]ตารางสำรวจอายุลูกหนี้ฯ!I59</f>
        <v>49648</v>
      </c>
      <c r="G16" s="28">
        <f>[3]ตารางสำรวจอายุลูกหนี้ฯ!K59</f>
        <v>57687</v>
      </c>
      <c r="H16" s="28">
        <f>[3]ตารางสำรวจอายุลูกหนี้ฯ!J59</f>
        <v>0</v>
      </c>
      <c r="I16" s="28">
        <v>0</v>
      </c>
      <c r="J16" s="28">
        <f>[3]ตารางสำรวจอายุลูกหนี้ฯ!L59</f>
        <v>0</v>
      </c>
    </row>
    <row r="17" spans="1:10" x14ac:dyDescent="0.3">
      <c r="A17" s="21">
        <v>9</v>
      </c>
      <c r="B17" s="22" t="s">
        <v>30</v>
      </c>
      <c r="C17" s="28">
        <f t="shared" si="0"/>
        <v>21614</v>
      </c>
      <c r="D17" s="28">
        <f>[3]ตารางสำรวจอายุลูกหนี้ฯ!E64</f>
        <v>17812.5</v>
      </c>
      <c r="E17" s="28">
        <f>[3]ตารางสำรวจอายุลูกหนี้ฯ!G64</f>
        <v>3276.5</v>
      </c>
      <c r="F17" s="28">
        <f>[3]ตารางสำรวจอายุลูกหนี้ฯ!K64</f>
        <v>525</v>
      </c>
      <c r="G17" s="28">
        <f>[3]ตารางสำรวจอายุลูกหนี้ฯ!M64</f>
        <v>0</v>
      </c>
      <c r="H17" s="28">
        <f>[3]ตารางสำรวจอายุลูกหนี้ฯ!J64</f>
        <v>0</v>
      </c>
      <c r="I17" s="28">
        <v>0</v>
      </c>
      <c r="J17" s="28">
        <f>[3]ตารางสำรวจอายุลูกหนี้ฯ!L64</f>
        <v>0</v>
      </c>
    </row>
    <row r="18" spans="1:10" x14ac:dyDescent="0.3">
      <c r="A18" s="23">
        <v>10</v>
      </c>
      <c r="B18" s="24" t="s">
        <v>31</v>
      </c>
      <c r="C18" s="29">
        <f t="shared" si="0"/>
        <v>0</v>
      </c>
      <c r="D18" s="29">
        <f>[3]ตารางสำรวจอายุลูกหนี้ฯ!E65</f>
        <v>0</v>
      </c>
      <c r="E18" s="29">
        <f>[3]ตารางสำรวจอายุลูกหนี้ฯ!G65</f>
        <v>0</v>
      </c>
      <c r="F18" s="29">
        <f>[3]ตารางสำรวจอายุลูกหนี้ฯ!H65</f>
        <v>0</v>
      </c>
      <c r="G18" s="29">
        <f>[3]ตารางสำรวจอายุลูกหนี้ฯ!I65</f>
        <v>0</v>
      </c>
      <c r="H18" s="29">
        <f>[3]ตารางสำรวจอายุลูกหนี้ฯ!J65</f>
        <v>0</v>
      </c>
      <c r="I18" s="29">
        <f>[3]ตารางสำรวจอายุลูกหนี้ฯ!K65</f>
        <v>0</v>
      </c>
      <c r="J18" s="29">
        <f>[3]ตารางสำรวจอายุลูกหนี้ฯ!L65</f>
        <v>0</v>
      </c>
    </row>
    <row r="19" spans="1:10" x14ac:dyDescent="0.3">
      <c r="A19" s="23">
        <v>11</v>
      </c>
      <c r="B19" s="24" t="s">
        <v>32</v>
      </c>
      <c r="C19" s="29">
        <f t="shared" si="0"/>
        <v>3910</v>
      </c>
      <c r="D19" s="29">
        <f>[3]ตารางสำรวจอายุลูกหนี้ฯ!E66</f>
        <v>2130</v>
      </c>
      <c r="E19" s="29">
        <f>[3]ตารางสำรวจอายุลูกหนี้ฯ!G66</f>
        <v>1780</v>
      </c>
      <c r="F19" s="29">
        <v>0</v>
      </c>
      <c r="G19" s="29">
        <f>[3]ตารางสำรวจอายุลูกหนี้ฯ!I66</f>
        <v>0</v>
      </c>
      <c r="H19" s="29">
        <f>[3]ตารางสำรวจอายุลูกหนี้ฯ!J66</f>
        <v>0</v>
      </c>
      <c r="I19" s="29">
        <f>[3]ตารางสำรวจอายุลูกหนี้ฯ!K66</f>
        <v>0</v>
      </c>
      <c r="J19" s="29">
        <f>[3]ตารางสำรวจอายุลูกหนี้ฯ!L66</f>
        <v>0</v>
      </c>
    </row>
    <row r="20" spans="1:10" x14ac:dyDescent="0.3">
      <c r="A20" s="23">
        <v>12</v>
      </c>
      <c r="B20" s="24" t="s">
        <v>33</v>
      </c>
      <c r="C20" s="29">
        <f t="shared" si="0"/>
        <v>0</v>
      </c>
      <c r="D20" s="29">
        <f>[3]ตารางสำรวจอายุลูกหนี้ฯ!E67</f>
        <v>0</v>
      </c>
      <c r="E20" s="29">
        <f>[3]ตารางสำรวจอายุลูกหนี้ฯ!G67</f>
        <v>0</v>
      </c>
      <c r="F20" s="29">
        <f>[3]ตารางสำรวจอายุลูกหนี้ฯ!H67</f>
        <v>0</v>
      </c>
      <c r="G20" s="29">
        <f>[3]ตารางสำรวจอายุลูกหนี้ฯ!I67</f>
        <v>0</v>
      </c>
      <c r="H20" s="29">
        <f>[3]ตารางสำรวจอายุลูกหนี้ฯ!J67</f>
        <v>0</v>
      </c>
      <c r="I20" s="29">
        <f>[3]ตารางสำรวจอายุลูกหนี้ฯ!K67</f>
        <v>0</v>
      </c>
      <c r="J20" s="29">
        <f>[3]ตารางสำรวจอายุลูกหนี้ฯ!L67</f>
        <v>0</v>
      </c>
    </row>
    <row r="21" spans="1:10" ht="21" thickBot="1" x14ac:dyDescent="0.35">
      <c r="A21" s="25">
        <v>13</v>
      </c>
      <c r="B21" s="26" t="s">
        <v>34</v>
      </c>
      <c r="C21" s="30">
        <f>SUM(D21:J21)</f>
        <v>1796118.5</v>
      </c>
      <c r="D21" s="30">
        <f>SUM(D9:D20)</f>
        <v>1107502.3999999999</v>
      </c>
      <c r="E21" s="30">
        <f t="shared" ref="E21:J21" si="1">SUM(E9:E20)</f>
        <v>323771</v>
      </c>
      <c r="F21" s="30">
        <f t="shared" si="1"/>
        <v>261326.1</v>
      </c>
      <c r="G21" s="30">
        <f t="shared" si="1"/>
        <v>103519</v>
      </c>
      <c r="H21" s="30">
        <f t="shared" si="1"/>
        <v>0</v>
      </c>
      <c r="I21" s="30">
        <f t="shared" si="1"/>
        <v>0</v>
      </c>
      <c r="J21" s="30">
        <f t="shared" si="1"/>
        <v>0</v>
      </c>
    </row>
    <row r="22" spans="1:10" ht="21" thickTop="1" x14ac:dyDescent="0.3"/>
    <row r="24" spans="1:10" x14ac:dyDescent="0.3">
      <c r="G24" s="27"/>
    </row>
    <row r="25" spans="1:10" ht="24" x14ac:dyDescent="0.55000000000000004">
      <c r="G25" s="27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AE28-ABDF-43EF-8AB9-55EB67F12657}">
  <dimension ref="A1:J22"/>
  <sheetViews>
    <sheetView topLeftCell="A8" workbookViewId="0">
      <selection activeCell="L17" sqref="L17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3.140625" style="2" customWidth="1"/>
    <col min="4" max="4" width="14.5703125" style="2" bestFit="1" customWidth="1"/>
    <col min="5" max="5" width="12.7109375" style="2" bestFit="1" customWidth="1"/>
    <col min="6" max="6" width="13.7109375" style="2" customWidth="1"/>
    <col min="7" max="7" width="12.28515625" style="2" customWidth="1"/>
    <col min="8" max="9" width="10.42578125" style="2" customWidth="1"/>
    <col min="10" max="10" width="12.4257812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3.42578125" style="2" customWidth="1"/>
    <col min="260" max="260" width="12.42578125" style="2" bestFit="1" customWidth="1"/>
    <col min="261" max="261" width="11.42578125" style="2" bestFit="1" customWidth="1"/>
    <col min="262" max="262" width="12" style="2" customWidth="1"/>
    <col min="263" max="263" width="12.28515625" style="2" customWidth="1"/>
    <col min="264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3.42578125" style="2" customWidth="1"/>
    <col min="516" max="516" width="12.42578125" style="2" bestFit="1" customWidth="1"/>
    <col min="517" max="517" width="11.42578125" style="2" bestFit="1" customWidth="1"/>
    <col min="518" max="518" width="12" style="2" customWidth="1"/>
    <col min="519" max="519" width="12.28515625" style="2" customWidth="1"/>
    <col min="520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3.42578125" style="2" customWidth="1"/>
    <col min="772" max="772" width="12.42578125" style="2" bestFit="1" customWidth="1"/>
    <col min="773" max="773" width="11.42578125" style="2" bestFit="1" customWidth="1"/>
    <col min="774" max="774" width="12" style="2" customWidth="1"/>
    <col min="775" max="775" width="12.28515625" style="2" customWidth="1"/>
    <col min="776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3.42578125" style="2" customWidth="1"/>
    <col min="1028" max="1028" width="12.42578125" style="2" bestFit="1" customWidth="1"/>
    <col min="1029" max="1029" width="11.42578125" style="2" bestFit="1" customWidth="1"/>
    <col min="1030" max="1030" width="12" style="2" customWidth="1"/>
    <col min="1031" max="1031" width="12.28515625" style="2" customWidth="1"/>
    <col min="1032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3.42578125" style="2" customWidth="1"/>
    <col min="1284" max="1284" width="12.42578125" style="2" bestFit="1" customWidth="1"/>
    <col min="1285" max="1285" width="11.42578125" style="2" bestFit="1" customWidth="1"/>
    <col min="1286" max="1286" width="12" style="2" customWidth="1"/>
    <col min="1287" max="1287" width="12.28515625" style="2" customWidth="1"/>
    <col min="1288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3.42578125" style="2" customWidth="1"/>
    <col min="1540" max="1540" width="12.42578125" style="2" bestFit="1" customWidth="1"/>
    <col min="1541" max="1541" width="11.42578125" style="2" bestFit="1" customWidth="1"/>
    <col min="1542" max="1542" width="12" style="2" customWidth="1"/>
    <col min="1543" max="1543" width="12.28515625" style="2" customWidth="1"/>
    <col min="1544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3.42578125" style="2" customWidth="1"/>
    <col min="1796" max="1796" width="12.42578125" style="2" bestFit="1" customWidth="1"/>
    <col min="1797" max="1797" width="11.42578125" style="2" bestFit="1" customWidth="1"/>
    <col min="1798" max="1798" width="12" style="2" customWidth="1"/>
    <col min="1799" max="1799" width="12.28515625" style="2" customWidth="1"/>
    <col min="1800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3.42578125" style="2" customWidth="1"/>
    <col min="2052" max="2052" width="12.42578125" style="2" bestFit="1" customWidth="1"/>
    <col min="2053" max="2053" width="11.42578125" style="2" bestFit="1" customWidth="1"/>
    <col min="2054" max="2054" width="12" style="2" customWidth="1"/>
    <col min="2055" max="2055" width="12.28515625" style="2" customWidth="1"/>
    <col min="2056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3.42578125" style="2" customWidth="1"/>
    <col min="2308" max="2308" width="12.42578125" style="2" bestFit="1" customWidth="1"/>
    <col min="2309" max="2309" width="11.42578125" style="2" bestFit="1" customWidth="1"/>
    <col min="2310" max="2310" width="12" style="2" customWidth="1"/>
    <col min="2311" max="2311" width="12.28515625" style="2" customWidth="1"/>
    <col min="2312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3.42578125" style="2" customWidth="1"/>
    <col min="2564" max="2564" width="12.42578125" style="2" bestFit="1" customWidth="1"/>
    <col min="2565" max="2565" width="11.42578125" style="2" bestFit="1" customWidth="1"/>
    <col min="2566" max="2566" width="12" style="2" customWidth="1"/>
    <col min="2567" max="2567" width="12.28515625" style="2" customWidth="1"/>
    <col min="2568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3.42578125" style="2" customWidth="1"/>
    <col min="2820" max="2820" width="12.42578125" style="2" bestFit="1" customWidth="1"/>
    <col min="2821" max="2821" width="11.42578125" style="2" bestFit="1" customWidth="1"/>
    <col min="2822" max="2822" width="12" style="2" customWidth="1"/>
    <col min="2823" max="2823" width="12.28515625" style="2" customWidth="1"/>
    <col min="2824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3.42578125" style="2" customWidth="1"/>
    <col min="3076" max="3076" width="12.42578125" style="2" bestFit="1" customWidth="1"/>
    <col min="3077" max="3077" width="11.42578125" style="2" bestFit="1" customWidth="1"/>
    <col min="3078" max="3078" width="12" style="2" customWidth="1"/>
    <col min="3079" max="3079" width="12.28515625" style="2" customWidth="1"/>
    <col min="3080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3.42578125" style="2" customWidth="1"/>
    <col min="3332" max="3332" width="12.42578125" style="2" bestFit="1" customWidth="1"/>
    <col min="3333" max="3333" width="11.42578125" style="2" bestFit="1" customWidth="1"/>
    <col min="3334" max="3334" width="12" style="2" customWidth="1"/>
    <col min="3335" max="3335" width="12.28515625" style="2" customWidth="1"/>
    <col min="3336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3.42578125" style="2" customWidth="1"/>
    <col min="3588" max="3588" width="12.42578125" style="2" bestFit="1" customWidth="1"/>
    <col min="3589" max="3589" width="11.42578125" style="2" bestFit="1" customWidth="1"/>
    <col min="3590" max="3590" width="12" style="2" customWidth="1"/>
    <col min="3591" max="3591" width="12.28515625" style="2" customWidth="1"/>
    <col min="3592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3.42578125" style="2" customWidth="1"/>
    <col min="3844" max="3844" width="12.42578125" style="2" bestFit="1" customWidth="1"/>
    <col min="3845" max="3845" width="11.42578125" style="2" bestFit="1" customWidth="1"/>
    <col min="3846" max="3846" width="12" style="2" customWidth="1"/>
    <col min="3847" max="3847" width="12.28515625" style="2" customWidth="1"/>
    <col min="3848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3.42578125" style="2" customWidth="1"/>
    <col min="4100" max="4100" width="12.42578125" style="2" bestFit="1" customWidth="1"/>
    <col min="4101" max="4101" width="11.42578125" style="2" bestFit="1" customWidth="1"/>
    <col min="4102" max="4102" width="12" style="2" customWidth="1"/>
    <col min="4103" max="4103" width="12.28515625" style="2" customWidth="1"/>
    <col min="4104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3.42578125" style="2" customWidth="1"/>
    <col min="4356" max="4356" width="12.42578125" style="2" bestFit="1" customWidth="1"/>
    <col min="4357" max="4357" width="11.42578125" style="2" bestFit="1" customWidth="1"/>
    <col min="4358" max="4358" width="12" style="2" customWidth="1"/>
    <col min="4359" max="4359" width="12.28515625" style="2" customWidth="1"/>
    <col min="4360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3.42578125" style="2" customWidth="1"/>
    <col min="4612" max="4612" width="12.42578125" style="2" bestFit="1" customWidth="1"/>
    <col min="4613" max="4613" width="11.42578125" style="2" bestFit="1" customWidth="1"/>
    <col min="4614" max="4614" width="12" style="2" customWidth="1"/>
    <col min="4615" max="4615" width="12.28515625" style="2" customWidth="1"/>
    <col min="4616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3.42578125" style="2" customWidth="1"/>
    <col min="4868" max="4868" width="12.42578125" style="2" bestFit="1" customWidth="1"/>
    <col min="4869" max="4869" width="11.42578125" style="2" bestFit="1" customWidth="1"/>
    <col min="4870" max="4870" width="12" style="2" customWidth="1"/>
    <col min="4871" max="4871" width="12.28515625" style="2" customWidth="1"/>
    <col min="4872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3.42578125" style="2" customWidth="1"/>
    <col min="5124" max="5124" width="12.42578125" style="2" bestFit="1" customWidth="1"/>
    <col min="5125" max="5125" width="11.42578125" style="2" bestFit="1" customWidth="1"/>
    <col min="5126" max="5126" width="12" style="2" customWidth="1"/>
    <col min="5127" max="5127" width="12.28515625" style="2" customWidth="1"/>
    <col min="5128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3.42578125" style="2" customWidth="1"/>
    <col min="5380" max="5380" width="12.42578125" style="2" bestFit="1" customWidth="1"/>
    <col min="5381" max="5381" width="11.42578125" style="2" bestFit="1" customWidth="1"/>
    <col min="5382" max="5382" width="12" style="2" customWidth="1"/>
    <col min="5383" max="5383" width="12.28515625" style="2" customWidth="1"/>
    <col min="5384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3.42578125" style="2" customWidth="1"/>
    <col min="5636" max="5636" width="12.42578125" style="2" bestFit="1" customWidth="1"/>
    <col min="5637" max="5637" width="11.42578125" style="2" bestFit="1" customWidth="1"/>
    <col min="5638" max="5638" width="12" style="2" customWidth="1"/>
    <col min="5639" max="5639" width="12.28515625" style="2" customWidth="1"/>
    <col min="5640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3.42578125" style="2" customWidth="1"/>
    <col min="5892" max="5892" width="12.42578125" style="2" bestFit="1" customWidth="1"/>
    <col min="5893" max="5893" width="11.42578125" style="2" bestFit="1" customWidth="1"/>
    <col min="5894" max="5894" width="12" style="2" customWidth="1"/>
    <col min="5895" max="5895" width="12.28515625" style="2" customWidth="1"/>
    <col min="5896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3.42578125" style="2" customWidth="1"/>
    <col min="6148" max="6148" width="12.42578125" style="2" bestFit="1" customWidth="1"/>
    <col min="6149" max="6149" width="11.42578125" style="2" bestFit="1" customWidth="1"/>
    <col min="6150" max="6150" width="12" style="2" customWidth="1"/>
    <col min="6151" max="6151" width="12.28515625" style="2" customWidth="1"/>
    <col min="6152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3.42578125" style="2" customWidth="1"/>
    <col min="6404" max="6404" width="12.42578125" style="2" bestFit="1" customWidth="1"/>
    <col min="6405" max="6405" width="11.42578125" style="2" bestFit="1" customWidth="1"/>
    <col min="6406" max="6406" width="12" style="2" customWidth="1"/>
    <col min="6407" max="6407" width="12.28515625" style="2" customWidth="1"/>
    <col min="6408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3.42578125" style="2" customWidth="1"/>
    <col min="6660" max="6660" width="12.42578125" style="2" bestFit="1" customWidth="1"/>
    <col min="6661" max="6661" width="11.42578125" style="2" bestFit="1" customWidth="1"/>
    <col min="6662" max="6662" width="12" style="2" customWidth="1"/>
    <col min="6663" max="6663" width="12.28515625" style="2" customWidth="1"/>
    <col min="6664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3.42578125" style="2" customWidth="1"/>
    <col min="6916" max="6916" width="12.42578125" style="2" bestFit="1" customWidth="1"/>
    <col min="6917" max="6917" width="11.42578125" style="2" bestFit="1" customWidth="1"/>
    <col min="6918" max="6918" width="12" style="2" customWidth="1"/>
    <col min="6919" max="6919" width="12.28515625" style="2" customWidth="1"/>
    <col min="6920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3.42578125" style="2" customWidth="1"/>
    <col min="7172" max="7172" width="12.42578125" style="2" bestFit="1" customWidth="1"/>
    <col min="7173" max="7173" width="11.42578125" style="2" bestFit="1" customWidth="1"/>
    <col min="7174" max="7174" width="12" style="2" customWidth="1"/>
    <col min="7175" max="7175" width="12.28515625" style="2" customWidth="1"/>
    <col min="7176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3.42578125" style="2" customWidth="1"/>
    <col min="7428" max="7428" width="12.42578125" style="2" bestFit="1" customWidth="1"/>
    <col min="7429" max="7429" width="11.42578125" style="2" bestFit="1" customWidth="1"/>
    <col min="7430" max="7430" width="12" style="2" customWidth="1"/>
    <col min="7431" max="7431" width="12.28515625" style="2" customWidth="1"/>
    <col min="7432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3.42578125" style="2" customWidth="1"/>
    <col min="7684" max="7684" width="12.42578125" style="2" bestFit="1" customWidth="1"/>
    <col min="7685" max="7685" width="11.42578125" style="2" bestFit="1" customWidth="1"/>
    <col min="7686" max="7686" width="12" style="2" customWidth="1"/>
    <col min="7687" max="7687" width="12.28515625" style="2" customWidth="1"/>
    <col min="7688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3.42578125" style="2" customWidth="1"/>
    <col min="7940" max="7940" width="12.42578125" style="2" bestFit="1" customWidth="1"/>
    <col min="7941" max="7941" width="11.42578125" style="2" bestFit="1" customWidth="1"/>
    <col min="7942" max="7942" width="12" style="2" customWidth="1"/>
    <col min="7943" max="7943" width="12.28515625" style="2" customWidth="1"/>
    <col min="7944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3.42578125" style="2" customWidth="1"/>
    <col min="8196" max="8196" width="12.42578125" style="2" bestFit="1" customWidth="1"/>
    <col min="8197" max="8197" width="11.42578125" style="2" bestFit="1" customWidth="1"/>
    <col min="8198" max="8198" width="12" style="2" customWidth="1"/>
    <col min="8199" max="8199" width="12.28515625" style="2" customWidth="1"/>
    <col min="8200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3.42578125" style="2" customWidth="1"/>
    <col min="8452" max="8452" width="12.42578125" style="2" bestFit="1" customWidth="1"/>
    <col min="8453" max="8453" width="11.42578125" style="2" bestFit="1" customWidth="1"/>
    <col min="8454" max="8454" width="12" style="2" customWidth="1"/>
    <col min="8455" max="8455" width="12.28515625" style="2" customWidth="1"/>
    <col min="8456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3.42578125" style="2" customWidth="1"/>
    <col min="8708" max="8708" width="12.42578125" style="2" bestFit="1" customWidth="1"/>
    <col min="8709" max="8709" width="11.42578125" style="2" bestFit="1" customWidth="1"/>
    <col min="8710" max="8710" width="12" style="2" customWidth="1"/>
    <col min="8711" max="8711" width="12.28515625" style="2" customWidth="1"/>
    <col min="8712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3.42578125" style="2" customWidth="1"/>
    <col min="8964" max="8964" width="12.42578125" style="2" bestFit="1" customWidth="1"/>
    <col min="8965" max="8965" width="11.42578125" style="2" bestFit="1" customWidth="1"/>
    <col min="8966" max="8966" width="12" style="2" customWidth="1"/>
    <col min="8967" max="8967" width="12.28515625" style="2" customWidth="1"/>
    <col min="8968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3.42578125" style="2" customWidth="1"/>
    <col min="9220" max="9220" width="12.42578125" style="2" bestFit="1" customWidth="1"/>
    <col min="9221" max="9221" width="11.42578125" style="2" bestFit="1" customWidth="1"/>
    <col min="9222" max="9222" width="12" style="2" customWidth="1"/>
    <col min="9223" max="9223" width="12.28515625" style="2" customWidth="1"/>
    <col min="9224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3.42578125" style="2" customWidth="1"/>
    <col min="9476" max="9476" width="12.42578125" style="2" bestFit="1" customWidth="1"/>
    <col min="9477" max="9477" width="11.42578125" style="2" bestFit="1" customWidth="1"/>
    <col min="9478" max="9478" width="12" style="2" customWidth="1"/>
    <col min="9479" max="9479" width="12.28515625" style="2" customWidth="1"/>
    <col min="9480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3.42578125" style="2" customWidth="1"/>
    <col min="9732" max="9732" width="12.42578125" style="2" bestFit="1" customWidth="1"/>
    <col min="9733" max="9733" width="11.42578125" style="2" bestFit="1" customWidth="1"/>
    <col min="9734" max="9734" width="12" style="2" customWidth="1"/>
    <col min="9735" max="9735" width="12.28515625" style="2" customWidth="1"/>
    <col min="9736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3.42578125" style="2" customWidth="1"/>
    <col min="9988" max="9988" width="12.42578125" style="2" bestFit="1" customWidth="1"/>
    <col min="9989" max="9989" width="11.42578125" style="2" bestFit="1" customWidth="1"/>
    <col min="9990" max="9990" width="12" style="2" customWidth="1"/>
    <col min="9991" max="9991" width="12.28515625" style="2" customWidth="1"/>
    <col min="9992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3.42578125" style="2" customWidth="1"/>
    <col min="10244" max="10244" width="12.42578125" style="2" bestFit="1" customWidth="1"/>
    <col min="10245" max="10245" width="11.42578125" style="2" bestFit="1" customWidth="1"/>
    <col min="10246" max="10246" width="12" style="2" customWidth="1"/>
    <col min="10247" max="10247" width="12.28515625" style="2" customWidth="1"/>
    <col min="10248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3.42578125" style="2" customWidth="1"/>
    <col min="10500" max="10500" width="12.42578125" style="2" bestFit="1" customWidth="1"/>
    <col min="10501" max="10501" width="11.42578125" style="2" bestFit="1" customWidth="1"/>
    <col min="10502" max="10502" width="12" style="2" customWidth="1"/>
    <col min="10503" max="10503" width="12.28515625" style="2" customWidth="1"/>
    <col min="10504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3.42578125" style="2" customWidth="1"/>
    <col min="10756" max="10756" width="12.42578125" style="2" bestFit="1" customWidth="1"/>
    <col min="10757" max="10757" width="11.42578125" style="2" bestFit="1" customWidth="1"/>
    <col min="10758" max="10758" width="12" style="2" customWidth="1"/>
    <col min="10759" max="10759" width="12.28515625" style="2" customWidth="1"/>
    <col min="10760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3.42578125" style="2" customWidth="1"/>
    <col min="11012" max="11012" width="12.42578125" style="2" bestFit="1" customWidth="1"/>
    <col min="11013" max="11013" width="11.42578125" style="2" bestFit="1" customWidth="1"/>
    <col min="11014" max="11014" width="12" style="2" customWidth="1"/>
    <col min="11015" max="11015" width="12.28515625" style="2" customWidth="1"/>
    <col min="11016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3.42578125" style="2" customWidth="1"/>
    <col min="11268" max="11268" width="12.42578125" style="2" bestFit="1" customWidth="1"/>
    <col min="11269" max="11269" width="11.42578125" style="2" bestFit="1" customWidth="1"/>
    <col min="11270" max="11270" width="12" style="2" customWidth="1"/>
    <col min="11271" max="11271" width="12.28515625" style="2" customWidth="1"/>
    <col min="11272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3.42578125" style="2" customWidth="1"/>
    <col min="11524" max="11524" width="12.42578125" style="2" bestFit="1" customWidth="1"/>
    <col min="11525" max="11525" width="11.42578125" style="2" bestFit="1" customWidth="1"/>
    <col min="11526" max="11526" width="12" style="2" customWidth="1"/>
    <col min="11527" max="11527" width="12.28515625" style="2" customWidth="1"/>
    <col min="11528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3.42578125" style="2" customWidth="1"/>
    <col min="11780" max="11780" width="12.42578125" style="2" bestFit="1" customWidth="1"/>
    <col min="11781" max="11781" width="11.42578125" style="2" bestFit="1" customWidth="1"/>
    <col min="11782" max="11782" width="12" style="2" customWidth="1"/>
    <col min="11783" max="11783" width="12.28515625" style="2" customWidth="1"/>
    <col min="11784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3.42578125" style="2" customWidth="1"/>
    <col min="12036" max="12036" width="12.42578125" style="2" bestFit="1" customWidth="1"/>
    <col min="12037" max="12037" width="11.42578125" style="2" bestFit="1" customWidth="1"/>
    <col min="12038" max="12038" width="12" style="2" customWidth="1"/>
    <col min="12039" max="12039" width="12.28515625" style="2" customWidth="1"/>
    <col min="12040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3.42578125" style="2" customWidth="1"/>
    <col min="12292" max="12292" width="12.42578125" style="2" bestFit="1" customWidth="1"/>
    <col min="12293" max="12293" width="11.42578125" style="2" bestFit="1" customWidth="1"/>
    <col min="12294" max="12294" width="12" style="2" customWidth="1"/>
    <col min="12295" max="12295" width="12.28515625" style="2" customWidth="1"/>
    <col min="12296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3.42578125" style="2" customWidth="1"/>
    <col min="12548" max="12548" width="12.42578125" style="2" bestFit="1" customWidth="1"/>
    <col min="12549" max="12549" width="11.42578125" style="2" bestFit="1" customWidth="1"/>
    <col min="12550" max="12550" width="12" style="2" customWidth="1"/>
    <col min="12551" max="12551" width="12.28515625" style="2" customWidth="1"/>
    <col min="12552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3.42578125" style="2" customWidth="1"/>
    <col min="12804" max="12804" width="12.42578125" style="2" bestFit="1" customWidth="1"/>
    <col min="12805" max="12805" width="11.42578125" style="2" bestFit="1" customWidth="1"/>
    <col min="12806" max="12806" width="12" style="2" customWidth="1"/>
    <col min="12807" max="12807" width="12.28515625" style="2" customWidth="1"/>
    <col min="12808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3.42578125" style="2" customWidth="1"/>
    <col min="13060" max="13060" width="12.42578125" style="2" bestFit="1" customWidth="1"/>
    <col min="13061" max="13061" width="11.42578125" style="2" bestFit="1" customWidth="1"/>
    <col min="13062" max="13062" width="12" style="2" customWidth="1"/>
    <col min="13063" max="13063" width="12.28515625" style="2" customWidth="1"/>
    <col min="13064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3.42578125" style="2" customWidth="1"/>
    <col min="13316" max="13316" width="12.42578125" style="2" bestFit="1" customWidth="1"/>
    <col min="13317" max="13317" width="11.42578125" style="2" bestFit="1" customWidth="1"/>
    <col min="13318" max="13318" width="12" style="2" customWidth="1"/>
    <col min="13319" max="13319" width="12.28515625" style="2" customWidth="1"/>
    <col min="13320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3.42578125" style="2" customWidth="1"/>
    <col min="13572" max="13572" width="12.42578125" style="2" bestFit="1" customWidth="1"/>
    <col min="13573" max="13573" width="11.42578125" style="2" bestFit="1" customWidth="1"/>
    <col min="13574" max="13574" width="12" style="2" customWidth="1"/>
    <col min="13575" max="13575" width="12.28515625" style="2" customWidth="1"/>
    <col min="13576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3.42578125" style="2" customWidth="1"/>
    <col min="13828" max="13828" width="12.42578125" style="2" bestFit="1" customWidth="1"/>
    <col min="13829" max="13829" width="11.42578125" style="2" bestFit="1" customWidth="1"/>
    <col min="13830" max="13830" width="12" style="2" customWidth="1"/>
    <col min="13831" max="13831" width="12.28515625" style="2" customWidth="1"/>
    <col min="13832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3.42578125" style="2" customWidth="1"/>
    <col min="14084" max="14084" width="12.42578125" style="2" bestFit="1" customWidth="1"/>
    <col min="14085" max="14085" width="11.42578125" style="2" bestFit="1" customWidth="1"/>
    <col min="14086" max="14086" width="12" style="2" customWidth="1"/>
    <col min="14087" max="14087" width="12.28515625" style="2" customWidth="1"/>
    <col min="14088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3.42578125" style="2" customWidth="1"/>
    <col min="14340" max="14340" width="12.42578125" style="2" bestFit="1" customWidth="1"/>
    <col min="14341" max="14341" width="11.42578125" style="2" bestFit="1" customWidth="1"/>
    <col min="14342" max="14342" width="12" style="2" customWidth="1"/>
    <col min="14343" max="14343" width="12.28515625" style="2" customWidth="1"/>
    <col min="14344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3.42578125" style="2" customWidth="1"/>
    <col min="14596" max="14596" width="12.42578125" style="2" bestFit="1" customWidth="1"/>
    <col min="14597" max="14597" width="11.42578125" style="2" bestFit="1" customWidth="1"/>
    <col min="14598" max="14598" width="12" style="2" customWidth="1"/>
    <col min="14599" max="14599" width="12.28515625" style="2" customWidth="1"/>
    <col min="14600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3.42578125" style="2" customWidth="1"/>
    <col min="14852" max="14852" width="12.42578125" style="2" bestFit="1" customWidth="1"/>
    <col min="14853" max="14853" width="11.42578125" style="2" bestFit="1" customWidth="1"/>
    <col min="14854" max="14854" width="12" style="2" customWidth="1"/>
    <col min="14855" max="14855" width="12.28515625" style="2" customWidth="1"/>
    <col min="14856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3.42578125" style="2" customWidth="1"/>
    <col min="15108" max="15108" width="12.42578125" style="2" bestFit="1" customWidth="1"/>
    <col min="15109" max="15109" width="11.42578125" style="2" bestFit="1" customWidth="1"/>
    <col min="15110" max="15110" width="12" style="2" customWidth="1"/>
    <col min="15111" max="15111" width="12.28515625" style="2" customWidth="1"/>
    <col min="15112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3.42578125" style="2" customWidth="1"/>
    <col min="15364" max="15364" width="12.42578125" style="2" bestFit="1" customWidth="1"/>
    <col min="15365" max="15365" width="11.42578125" style="2" bestFit="1" customWidth="1"/>
    <col min="15366" max="15366" width="12" style="2" customWidth="1"/>
    <col min="15367" max="15367" width="12.28515625" style="2" customWidth="1"/>
    <col min="15368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3.42578125" style="2" customWidth="1"/>
    <col min="15620" max="15620" width="12.42578125" style="2" bestFit="1" customWidth="1"/>
    <col min="15621" max="15621" width="11.42578125" style="2" bestFit="1" customWidth="1"/>
    <col min="15622" max="15622" width="12" style="2" customWidth="1"/>
    <col min="15623" max="15623" width="12.28515625" style="2" customWidth="1"/>
    <col min="15624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3.42578125" style="2" customWidth="1"/>
    <col min="15876" max="15876" width="12.42578125" style="2" bestFit="1" customWidth="1"/>
    <col min="15877" max="15877" width="11.42578125" style="2" bestFit="1" customWidth="1"/>
    <col min="15878" max="15878" width="12" style="2" customWidth="1"/>
    <col min="15879" max="15879" width="12.28515625" style="2" customWidth="1"/>
    <col min="15880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3.42578125" style="2" customWidth="1"/>
    <col min="16132" max="16132" width="12.42578125" style="2" bestFit="1" customWidth="1"/>
    <col min="16133" max="16133" width="11.42578125" style="2" bestFit="1" customWidth="1"/>
    <col min="16134" max="16134" width="12" style="2" customWidth="1"/>
    <col min="16135" max="16135" width="12.28515625" style="2" customWidth="1"/>
    <col min="16136" max="16138" width="10.42578125" style="2" customWidth="1"/>
    <col min="16139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39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35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36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16</v>
      </c>
      <c r="E8" s="5" t="s">
        <v>17</v>
      </c>
      <c r="F8" s="5" t="s">
        <v>18</v>
      </c>
      <c r="G8" s="5" t="s">
        <v>19</v>
      </c>
      <c r="H8" s="5" t="s">
        <v>20</v>
      </c>
      <c r="I8" s="5" t="s">
        <v>21</v>
      </c>
      <c r="J8" s="5" t="s">
        <v>40</v>
      </c>
    </row>
    <row r="9" spans="1:10" x14ac:dyDescent="0.3">
      <c r="A9" s="31">
        <v>1</v>
      </c>
      <c r="B9" s="32" t="s">
        <v>22</v>
      </c>
      <c r="C9" s="28">
        <f t="shared" ref="C9:C20" si="0">SUM(D9:J9)</f>
        <v>0</v>
      </c>
      <c r="D9" s="28">
        <f>[4]ตารางสำรวจอายุลูกหนี้ฯ!E11</f>
        <v>0</v>
      </c>
      <c r="E9" s="28">
        <f>[4]ตารางสำรวจอายุลูกหนี้ฯ!G11</f>
        <v>0</v>
      </c>
      <c r="F9" s="28">
        <f>[4]ตารางสำรวจอายุลูกหนี้ฯ!I11</f>
        <v>0</v>
      </c>
      <c r="G9" s="28">
        <f>[4]ตารางสำรวจอายุลูกหนี้ฯ!K11</f>
        <v>0</v>
      </c>
      <c r="H9" s="28">
        <f>[4]ตารางสำรวจอายุลูกหนี้ฯ!M11</f>
        <v>0</v>
      </c>
      <c r="I9" s="28">
        <f>[4]ตารางสำรวจอายุลูกหนี้ฯ!O11</f>
        <v>0</v>
      </c>
      <c r="J9" s="28">
        <f>[4]ตารางสำรวจอายุลูกหนี้ฯ!Q11</f>
        <v>0</v>
      </c>
    </row>
    <row r="10" spans="1:10" x14ac:dyDescent="0.3">
      <c r="A10" s="31">
        <v>2</v>
      </c>
      <c r="B10" s="32" t="s">
        <v>23</v>
      </c>
      <c r="C10" s="28">
        <f t="shared" si="0"/>
        <v>1783192.23</v>
      </c>
      <c r="D10" s="28">
        <f>[4]ตารางสำรวจอายุลูกหนี้ฯ!E23</f>
        <v>1783192.23</v>
      </c>
      <c r="E10" s="28">
        <f>[4]ตารางสำรวจอายุลูกหนี้ฯ!G23</f>
        <v>0</v>
      </c>
      <c r="F10" s="28">
        <f>[4]ตารางสำรวจอายุลูกหนี้ฯ!I23</f>
        <v>0</v>
      </c>
      <c r="G10" s="28">
        <f>[4]ตารางสำรวจอายุลูกหนี้ฯ!K23</f>
        <v>0</v>
      </c>
      <c r="H10" s="28">
        <f>[4]ตารางสำรวจอายุลูกหนี้ฯ!M23</f>
        <v>0</v>
      </c>
      <c r="I10" s="28">
        <f>[4]ตารางสำรวจอายุลูกหนี้ฯ!O23</f>
        <v>0</v>
      </c>
      <c r="J10" s="28">
        <f>[4]ตารางสำรวจอายุลูกหนี้ฯ!Q23</f>
        <v>0</v>
      </c>
    </row>
    <row r="11" spans="1:10" x14ac:dyDescent="0.3">
      <c r="A11" s="31">
        <v>3</v>
      </c>
      <c r="B11" s="32" t="s">
        <v>24</v>
      </c>
      <c r="C11" s="28">
        <f t="shared" si="0"/>
        <v>268243.84999999998</v>
      </c>
      <c r="D11" s="28">
        <f>[4]ตารางสำรวจอายุลูกหนี้ฯ!E34</f>
        <v>268243.84999999998</v>
      </c>
      <c r="E11" s="28">
        <f>[4]ตารางสำรวจอายุลูกหนี้ฯ!G34</f>
        <v>0</v>
      </c>
      <c r="F11" s="28">
        <f>[4]ตารางสำรวจอายุลูกหนี้ฯ!I34</f>
        <v>0</v>
      </c>
      <c r="G11" s="28">
        <f>[4]ตารางสำรวจอายุลูกหนี้ฯ!K34</f>
        <v>0</v>
      </c>
      <c r="H11" s="28">
        <f>[4]ตารางสำรวจอายุลูกหนี้ฯ!M34</f>
        <v>0</v>
      </c>
      <c r="I11" s="28">
        <f>[4]ตารางสำรวจอายุลูกหนี้ฯ!O34</f>
        <v>0</v>
      </c>
      <c r="J11" s="28">
        <f>[4]ตารางสำรวจอายุลูกหนี้ฯ!Q34</f>
        <v>0</v>
      </c>
    </row>
    <row r="12" spans="1:10" x14ac:dyDescent="0.3">
      <c r="A12" s="31">
        <v>4</v>
      </c>
      <c r="B12" s="32" t="s">
        <v>25</v>
      </c>
      <c r="C12" s="28">
        <f t="shared" si="0"/>
        <v>0</v>
      </c>
      <c r="D12" s="28">
        <f>[4]ตารางสำรวจอายุลูกหนี้ฯ!E39</f>
        <v>0</v>
      </c>
      <c r="E12" s="28">
        <f>[4]ตารางสำรวจอายุลูกหนี้ฯ!G39</f>
        <v>0</v>
      </c>
      <c r="F12" s="28">
        <f>[4]ตารางสำรวจอายุลูกหนี้ฯ!I39</f>
        <v>0</v>
      </c>
      <c r="G12" s="28">
        <f>[4]ตารางสำรวจอายุลูกหนี้ฯ!K39</f>
        <v>0</v>
      </c>
      <c r="H12" s="28">
        <f>[4]ตารางสำรวจอายุลูกหนี้ฯ!M39</f>
        <v>0</v>
      </c>
      <c r="I12" s="28">
        <f>[4]ตารางสำรวจอายุลูกหนี้ฯ!O39</f>
        <v>0</v>
      </c>
      <c r="J12" s="28">
        <f>[4]ตารางสำรวจอายุลูกหนี้ฯ!Q39</f>
        <v>0</v>
      </c>
    </row>
    <row r="13" spans="1:10" x14ac:dyDescent="0.3">
      <c r="A13" s="31">
        <v>5</v>
      </c>
      <c r="B13" s="32" t="s">
        <v>26</v>
      </c>
      <c r="C13" s="28">
        <f>SUM(D13:J13)</f>
        <v>169870</v>
      </c>
      <c r="D13" s="28">
        <f>[4]ตารางสำรวจอายุลูกหนี้ฯ!E50</f>
        <v>45652</v>
      </c>
      <c r="E13" s="28">
        <f>[4]ตารางสำรวจอายุลูกหนี้ฯ!G50</f>
        <v>62303</v>
      </c>
      <c r="F13" s="28">
        <f>[4]ตารางสำรวจอายุลูกหนี้ฯ!I50</f>
        <v>61915</v>
      </c>
      <c r="G13" s="28">
        <f>[4]ตารางสำรวจอายุลูกหนี้ฯ!K50</f>
        <v>0</v>
      </c>
      <c r="H13" s="28">
        <f>[4]ตารางสำรวจอายุลูกหนี้ฯ!M50</f>
        <v>0</v>
      </c>
      <c r="I13" s="28">
        <f>[4]ตารางสำรวจอายุลูกหนี้ฯ!O50</f>
        <v>0</v>
      </c>
      <c r="J13" s="28">
        <f>[4]ตารางสำรวจอายุลูกหนี้ฯ!Q50</f>
        <v>0</v>
      </c>
    </row>
    <row r="14" spans="1:10" x14ac:dyDescent="0.3">
      <c r="A14" s="31">
        <v>6</v>
      </c>
      <c r="B14" s="32" t="s">
        <v>27</v>
      </c>
      <c r="C14" s="28">
        <f>SUM(D14:J14)</f>
        <v>363971</v>
      </c>
      <c r="D14" s="28">
        <f>[4]ตารางสำรวจอายุลูกหนี้ฯ!E53</f>
        <v>216335</v>
      </c>
      <c r="E14" s="28">
        <f>[4]ตารางสำรวจอายุลูกหนี้ฯ!G53</f>
        <v>70641</v>
      </c>
      <c r="F14" s="28">
        <f>[4]ตารางสำรวจอายุลูกหนี้ฯ!I53</f>
        <v>76995</v>
      </c>
      <c r="G14" s="28">
        <f>[4]ตารางสำรวจอายุลูกหนี้ฯ!K53</f>
        <v>0</v>
      </c>
      <c r="H14" s="28">
        <f>[4]ตารางสำรวจอายุลูกหนี้ฯ!M53</f>
        <v>0</v>
      </c>
      <c r="I14" s="28">
        <f>[4]ตารางสำรวจอายุลูกหนี้ฯ!O53</f>
        <v>0</v>
      </c>
      <c r="J14" s="28">
        <f>[4]ตารางสำรวจอายุลูกหนี้ฯ!Q53</f>
        <v>0</v>
      </c>
    </row>
    <row r="15" spans="1:10" x14ac:dyDescent="0.3">
      <c r="A15" s="31">
        <v>7</v>
      </c>
      <c r="B15" s="32" t="s">
        <v>28</v>
      </c>
      <c r="C15" s="28">
        <f t="shared" si="0"/>
        <v>0</v>
      </c>
      <c r="D15" s="28">
        <f>[4]ตารางสำรวจอายุลูกหนี้ฯ!E56</f>
        <v>0</v>
      </c>
      <c r="E15" s="28">
        <f>[4]ตารางสำรวจอายุลูกหนี้ฯ!G56</f>
        <v>0</v>
      </c>
      <c r="F15" s="28">
        <f>[4]ตารางสำรวจอายุลูกหนี้ฯ!I56</f>
        <v>0</v>
      </c>
      <c r="G15" s="28">
        <f>[4]ตารางสำรวจอายุลูกหนี้ฯ!K56</f>
        <v>0</v>
      </c>
      <c r="H15" s="28">
        <f>[4]ตารางสำรวจอายุลูกหนี้ฯ!M56</f>
        <v>0</v>
      </c>
      <c r="I15" s="28">
        <f>[4]ตารางสำรวจอายุลูกหนี้ฯ!O56</f>
        <v>0</v>
      </c>
      <c r="J15" s="28">
        <f>[4]ตารางสำรวจอายุลูกหนี้ฯ!Q56</f>
        <v>0</v>
      </c>
    </row>
    <row r="16" spans="1:10" x14ac:dyDescent="0.3">
      <c r="A16" s="31">
        <v>8</v>
      </c>
      <c r="B16" s="32" t="s">
        <v>29</v>
      </c>
      <c r="C16" s="28">
        <f>SUM(D16:J16)</f>
        <v>220678</v>
      </c>
      <c r="D16" s="28">
        <f>[4]ตารางสำรวจอายุลูกหนี้ฯ!E59</f>
        <v>144475</v>
      </c>
      <c r="E16" s="28">
        <f>[4]ตารางสำรวจอายุลูกหนี้ฯ!G59</f>
        <v>60533</v>
      </c>
      <c r="F16" s="28">
        <f>[4]ตารางสำรวจอายุลูกหนี้ฯ!I59</f>
        <v>15670</v>
      </c>
      <c r="G16" s="28">
        <f>[4]ตารางสำรวจอายุลูกหนี้ฯ!K59</f>
        <v>0</v>
      </c>
      <c r="H16" s="28">
        <f>[4]ตารางสำรวจอายุลูกหนี้ฯ!M59</f>
        <v>0</v>
      </c>
      <c r="I16" s="28">
        <f>[4]ตารางสำรวจอายุลูกหนี้ฯ!O59</f>
        <v>0</v>
      </c>
      <c r="J16" s="28">
        <f>[4]ตารางสำรวจอายุลูกหนี้ฯ!Q59</f>
        <v>0</v>
      </c>
    </row>
    <row r="17" spans="1:10" x14ac:dyDescent="0.3">
      <c r="A17" s="31">
        <v>9</v>
      </c>
      <c r="B17" s="32" t="s">
        <v>30</v>
      </c>
      <c r="C17" s="28">
        <f>SUM(D17:J17)</f>
        <v>32946.6</v>
      </c>
      <c r="D17" s="28">
        <f>[4]ตารางสำรวจอายุลูกหนี้ฯ!E64</f>
        <v>29992.6</v>
      </c>
      <c r="E17" s="28">
        <f>[4]ตารางสำรวจอายุลูกหนี้ฯ!G64</f>
        <v>2954</v>
      </c>
      <c r="F17" s="28">
        <f>[4]ตารางสำรวจอายุลูกหนี้ฯ!I64</f>
        <v>0</v>
      </c>
      <c r="G17" s="28">
        <f>[4]ตารางสำรวจอายุลูกหนี้ฯ!K64</f>
        <v>0</v>
      </c>
      <c r="H17" s="28">
        <f>[4]ตารางสำรวจอายุลูกหนี้ฯ!M64</f>
        <v>0</v>
      </c>
      <c r="I17" s="28">
        <f>[4]ตารางสำรวจอายุลูกหนี้ฯ!O64</f>
        <v>0</v>
      </c>
      <c r="J17" s="28">
        <f>[4]ตารางสำรวจอายุลูกหนี้ฯ!Q64</f>
        <v>0</v>
      </c>
    </row>
    <row r="18" spans="1:10" x14ac:dyDescent="0.3">
      <c r="A18" s="33">
        <v>10</v>
      </c>
      <c r="B18" s="34" t="s">
        <v>31</v>
      </c>
      <c r="C18" s="29">
        <f t="shared" si="0"/>
        <v>0</v>
      </c>
      <c r="D18" s="29">
        <f>[4]ตารางสำรวจอายุลูกหนี้ฯ!E65</f>
        <v>0</v>
      </c>
      <c r="E18" s="29">
        <f>[4]ตารางสำรวจอายุลูกหนี้ฯ!G65</f>
        <v>0</v>
      </c>
      <c r="F18" s="29">
        <f>[4]ตารางสำรวจอายุลูกหนี้ฯ!I65</f>
        <v>0</v>
      </c>
      <c r="G18" s="29">
        <f>[4]ตารางสำรวจอายุลูกหนี้ฯ!K65</f>
        <v>0</v>
      </c>
      <c r="H18" s="29">
        <f>[4]ตารางสำรวจอายุลูกหนี้ฯ!M65</f>
        <v>0</v>
      </c>
      <c r="I18" s="29">
        <f>[4]ตารางสำรวจอายุลูกหนี้ฯ!O65</f>
        <v>0</v>
      </c>
      <c r="J18" s="29">
        <f>[4]ตารางสำรวจอายุลูกหนี้ฯ!Q65</f>
        <v>0</v>
      </c>
    </row>
    <row r="19" spans="1:10" x14ac:dyDescent="0.3">
      <c r="A19" s="33">
        <v>11</v>
      </c>
      <c r="B19" s="34" t="s">
        <v>32</v>
      </c>
      <c r="C19" s="29">
        <f t="shared" si="0"/>
        <v>0</v>
      </c>
      <c r="D19" s="29">
        <f>[4]ตารางสำรวจอายุลูกหนี้ฯ!E66</f>
        <v>0</v>
      </c>
      <c r="E19" s="29">
        <f>[4]ตารางสำรวจอายุลูกหนี้ฯ!G66</f>
        <v>0</v>
      </c>
      <c r="F19" s="29">
        <f>[4]ตารางสำรวจอายุลูกหนี้ฯ!I66</f>
        <v>0</v>
      </c>
      <c r="G19" s="29">
        <f>[4]ตารางสำรวจอายุลูกหนี้ฯ!K66</f>
        <v>0</v>
      </c>
      <c r="H19" s="29">
        <f>[4]ตารางสำรวจอายุลูกหนี้ฯ!M66</f>
        <v>0</v>
      </c>
      <c r="I19" s="29">
        <f>[4]ตารางสำรวจอายุลูกหนี้ฯ!O66</f>
        <v>0</v>
      </c>
      <c r="J19" s="29">
        <f>[4]ตารางสำรวจอายุลูกหนี้ฯ!R66</f>
        <v>0</v>
      </c>
    </row>
    <row r="20" spans="1:10" x14ac:dyDescent="0.3">
      <c r="A20" s="33">
        <v>12</v>
      </c>
      <c r="B20" s="34" t="s">
        <v>33</v>
      </c>
      <c r="C20" s="29">
        <f t="shared" si="0"/>
        <v>0</v>
      </c>
      <c r="D20" s="29">
        <f>[4]ตารางสำรวจอายุลูกหนี้ฯ!E67</f>
        <v>0</v>
      </c>
      <c r="E20" s="29">
        <f>[4]ตารางสำรวจอายุลูกหนี้ฯ!G67</f>
        <v>0</v>
      </c>
      <c r="F20" s="29">
        <f>[4]ตารางสำรวจอายุลูกหนี้ฯ!I67</f>
        <v>0</v>
      </c>
      <c r="G20" s="29">
        <f>[4]ตารางสำรวจอายุลูกหนี้ฯ!K67</f>
        <v>0</v>
      </c>
      <c r="H20" s="29">
        <f>[4]ตารางสำรวจอายุลูกหนี้ฯ!M67</f>
        <v>0</v>
      </c>
      <c r="I20" s="29">
        <f>[4]ตารางสำรวจอายุลูกหนี้ฯ!O67</f>
        <v>0</v>
      </c>
      <c r="J20" s="29">
        <f>[4]ตารางสำรวจอายุลูกหนี้ฯ!Q67</f>
        <v>0</v>
      </c>
    </row>
    <row r="21" spans="1:10" ht="21" thickBot="1" x14ac:dyDescent="0.35">
      <c r="A21" s="35">
        <v>13</v>
      </c>
      <c r="B21" s="36" t="s">
        <v>34</v>
      </c>
      <c r="C21" s="30">
        <f>SUM(D21:J21)</f>
        <v>2838901.68</v>
      </c>
      <c r="D21" s="30">
        <f>[4]ตารางสำรวจอายุลูกหนี้ฯ!E68</f>
        <v>2487890.6800000002</v>
      </c>
      <c r="E21" s="30">
        <f>[4]ตารางสำรวจอายุลูกหนี้ฯ!G68</f>
        <v>196431</v>
      </c>
      <c r="F21" s="30">
        <f>[4]ตารางสำรวจอายุลูกหนี้ฯ!I68</f>
        <v>154580</v>
      </c>
      <c r="G21" s="30">
        <f>[4]ตารางสำรวจอายุลูกหนี้ฯ!K68</f>
        <v>0</v>
      </c>
      <c r="H21" s="30">
        <f>[4]ตารางสำรวจอายุลูกหนี้ฯ!M68</f>
        <v>0</v>
      </c>
      <c r="I21" s="30">
        <f>[4]ตารางสำรวจอายุลูกหนี้ฯ!O68</f>
        <v>0</v>
      </c>
      <c r="J21" s="30">
        <f>[4]ตารางสำรวจอายุลูกหนี้ฯ!Q68</f>
        <v>0</v>
      </c>
    </row>
    <row r="22" spans="1:10" ht="21" thickTop="1" x14ac:dyDescent="0.3"/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0FDD-32E4-4168-9591-99941D4328E3}">
  <dimension ref="A1:J25"/>
  <sheetViews>
    <sheetView topLeftCell="A4" workbookViewId="0">
      <selection activeCell="L21" sqref="L21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4.85546875" style="2" customWidth="1"/>
    <col min="5" max="5" width="13.140625" style="2" customWidth="1"/>
    <col min="6" max="6" width="10.42578125" style="2" customWidth="1"/>
    <col min="7" max="7" width="13" style="2" customWidth="1"/>
    <col min="8" max="9" width="10.42578125" style="2" customWidth="1"/>
    <col min="10" max="10" width="13.140625" style="2" customWidth="1"/>
    <col min="11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41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35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36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21">
        <v>1</v>
      </c>
      <c r="B9" s="22" t="s">
        <v>22</v>
      </c>
      <c r="C9" s="28">
        <f t="shared" ref="C9:C20" si="0">SUM(D9:J9)</f>
        <v>0</v>
      </c>
      <c r="D9" s="28">
        <f>[5]ตารางสำรวจอายุลูกหนี้ฯ!E11</f>
        <v>0</v>
      </c>
      <c r="E9" s="28">
        <f>[5]ตารางสำรวจอายุลูกหนี้ฯ!G11</f>
        <v>0</v>
      </c>
      <c r="F9" s="28">
        <f>[5]ตารางสำรวจอายุลูกหนี้ฯ!H11</f>
        <v>0</v>
      </c>
      <c r="G9" s="28">
        <f>[5]ตารางสำรวจอายุลูกหนี้ฯ!I11</f>
        <v>0</v>
      </c>
      <c r="H9" s="28">
        <f>[5]ตารางสำรวจอายุลูกหนี้ฯ!J11</f>
        <v>0</v>
      </c>
      <c r="I9" s="28">
        <f>[5]ตารางสำรวจอายุลูกหนี้ฯ!K11</f>
        <v>0</v>
      </c>
      <c r="J9" s="28">
        <f>[5]ตารางสำรวจอายุลูกหนี้ฯ!L11</f>
        <v>0</v>
      </c>
    </row>
    <row r="10" spans="1:10" x14ac:dyDescent="0.3">
      <c r="A10" s="21">
        <v>2</v>
      </c>
      <c r="B10" s="22" t="s">
        <v>23</v>
      </c>
      <c r="C10" s="28">
        <f>SUM(D10:J10)</f>
        <v>740438.11</v>
      </c>
      <c r="D10" s="28">
        <f>[5]ตารางสำรวจอายุลูกหนี้ฯ!E23</f>
        <v>740438.11</v>
      </c>
      <c r="E10" s="28">
        <f>[5]ตารางสำรวจอายุลูกหนี้ฯ!G23</f>
        <v>0</v>
      </c>
      <c r="F10" s="28">
        <f>[5]ตารางสำรวจอายุลูกหนี้ฯ!H23</f>
        <v>0</v>
      </c>
      <c r="G10" s="28">
        <f>[5]ตารางสำรวจอายุลูกหนี้ฯ!I23</f>
        <v>0</v>
      </c>
      <c r="H10" s="28">
        <f>[5]ตารางสำรวจอายุลูกหนี้ฯ!J23</f>
        <v>0</v>
      </c>
      <c r="I10" s="28">
        <f>[5]ตารางสำรวจอายุลูกหนี้ฯ!K23</f>
        <v>0</v>
      </c>
      <c r="J10" s="28">
        <f>[5]ตารางสำรวจอายุลูกหนี้ฯ!L23</f>
        <v>0</v>
      </c>
    </row>
    <row r="11" spans="1:10" x14ac:dyDescent="0.3">
      <c r="A11" s="21">
        <v>3</v>
      </c>
      <c r="B11" s="22" t="s">
        <v>24</v>
      </c>
      <c r="C11" s="28">
        <f>SUM(D11:J11)</f>
        <v>1177973.28</v>
      </c>
      <c r="D11" s="28">
        <f>[5]ตารางสำรวจอายุลูกหนี้ฯ!E34</f>
        <v>1177973.28</v>
      </c>
      <c r="E11" s="28">
        <f>[5]ตารางสำรวจอายุลูกหนี้ฯ!G34</f>
        <v>0</v>
      </c>
      <c r="F11" s="28">
        <f>[5]ตารางสำรวจอายุลูกหนี้ฯ!H34</f>
        <v>0</v>
      </c>
      <c r="G11" s="28">
        <f>[5]ตารางสำรวจอายุลูกหนี้ฯ!I34</f>
        <v>0</v>
      </c>
      <c r="H11" s="28">
        <f>[5]ตารางสำรวจอายุลูกหนี้ฯ!J34</f>
        <v>0</v>
      </c>
      <c r="I11" s="28">
        <f>[5]ตารางสำรวจอายุลูกหนี้ฯ!K34</f>
        <v>0</v>
      </c>
      <c r="J11" s="28">
        <f>[5]ตารางสำรวจอายุลูกหนี้ฯ!L34</f>
        <v>0</v>
      </c>
    </row>
    <row r="12" spans="1:10" x14ac:dyDescent="0.3">
      <c r="A12" s="21">
        <v>4</v>
      </c>
      <c r="B12" s="22" t="s">
        <v>25</v>
      </c>
      <c r="C12" s="28">
        <f>SUM(D12:J12)</f>
        <v>43143</v>
      </c>
      <c r="D12" s="28">
        <f>[5]ตารางสำรวจอายุลูกหนี้ฯ!E39</f>
        <v>43143</v>
      </c>
      <c r="E12" s="28">
        <f>[5]ตารางสำรวจอายุลูกหนี้ฯ!G39</f>
        <v>0</v>
      </c>
      <c r="F12" s="28">
        <f>[5]ตารางสำรวจอายุลูกหนี้ฯ!H39</f>
        <v>0</v>
      </c>
      <c r="G12" s="28">
        <f>[5]ตารางสำรวจอายุลูกหนี้ฯ!I39</f>
        <v>0</v>
      </c>
      <c r="H12" s="28">
        <f>[5]ตารางสำรวจอายุลูกหนี้ฯ!J39</f>
        <v>0</v>
      </c>
      <c r="I12" s="28">
        <f>[5]ตารางสำรวจอายุลูกหนี้ฯ!K39</f>
        <v>0</v>
      </c>
      <c r="J12" s="28">
        <f>[5]ตารางสำรวจอายุลูกหนี้ฯ!L39</f>
        <v>0</v>
      </c>
    </row>
    <row r="13" spans="1:10" x14ac:dyDescent="0.3">
      <c r="A13" s="21">
        <v>5</v>
      </c>
      <c r="B13" s="22" t="s">
        <v>26</v>
      </c>
      <c r="C13" s="28">
        <f>SUM(D13:J13)</f>
        <v>4514</v>
      </c>
      <c r="D13" s="28">
        <f>[5]ตารางสำรวจอายุลูกหนี้ฯ!E50</f>
        <v>1183</v>
      </c>
      <c r="E13" s="28">
        <f>[5]ตารางสำรวจอายุลูกหนี้ฯ!G50</f>
        <v>3331</v>
      </c>
      <c r="F13" s="28">
        <f>[5]ตารางสำรวจอายุลูกหนี้ฯ!H50</f>
        <v>0</v>
      </c>
      <c r="G13" s="28">
        <f>[5]ตารางสำรวจอายุลูกหนี้ฯ!I50</f>
        <v>0</v>
      </c>
      <c r="H13" s="28">
        <f>[5]ตารางสำรวจอายุลูกหนี้ฯ!J50</f>
        <v>0</v>
      </c>
      <c r="I13" s="28">
        <f>[5]ตารางสำรวจอายุลูกหนี้ฯ!K50</f>
        <v>0</v>
      </c>
      <c r="J13" s="28">
        <f>[5]ตารางสำรวจอายุลูกหนี้ฯ!L50</f>
        <v>0</v>
      </c>
    </row>
    <row r="14" spans="1:10" x14ac:dyDescent="0.3">
      <c r="A14" s="21">
        <v>6</v>
      </c>
      <c r="B14" s="22" t="s">
        <v>27</v>
      </c>
      <c r="C14" s="28">
        <f>SUM(D14:J14)</f>
        <v>240915.5</v>
      </c>
      <c r="D14" s="28">
        <f>[5]ตารางสำรวจอายุลูกหนี้ฯ!E53</f>
        <v>143795</v>
      </c>
      <c r="E14" s="28">
        <f>[5]ตารางสำรวจอายุลูกหนี้ฯ!G53</f>
        <v>61907.5</v>
      </c>
      <c r="F14" s="28">
        <f>[5]ตารางสำรวจอายุลูกหนี้ฯ!H53</f>
        <v>0</v>
      </c>
      <c r="G14" s="28">
        <f>[5]ตารางสำรวจอายุลูกหนี้ฯ!I53</f>
        <v>35213</v>
      </c>
      <c r="H14" s="28">
        <f>[5]ตารางสำรวจอายุลูกหนี้ฯ!J53</f>
        <v>0</v>
      </c>
      <c r="I14" s="28">
        <f>[5]ตารางสำรวจอายุลูกหนี้ฯ!K53</f>
        <v>0</v>
      </c>
      <c r="J14" s="28">
        <f>[5]ตารางสำรวจอายุลูกหนี้ฯ!L53</f>
        <v>0</v>
      </c>
    </row>
    <row r="15" spans="1:10" x14ac:dyDescent="0.3">
      <c r="A15" s="21">
        <v>7</v>
      </c>
      <c r="B15" s="22" t="s">
        <v>28</v>
      </c>
      <c r="C15" s="28">
        <f t="shared" si="0"/>
        <v>93063.5</v>
      </c>
      <c r="D15" s="28">
        <f>[5]ตารางสำรวจอายุลูกหนี้ฯ!E56</f>
        <v>93063.5</v>
      </c>
      <c r="E15" s="28">
        <f>[5]ตารางสำรวจอายุลูกหนี้ฯ!G56</f>
        <v>0</v>
      </c>
      <c r="F15" s="28">
        <f>[5]ตารางสำรวจอายุลูกหนี้ฯ!H56</f>
        <v>0</v>
      </c>
      <c r="G15" s="28">
        <f>[5]ตารางสำรวจอายุลูกหนี้ฯ!I56</f>
        <v>0</v>
      </c>
      <c r="H15" s="28">
        <f>[5]ตารางสำรวจอายุลูกหนี้ฯ!J56</f>
        <v>0</v>
      </c>
      <c r="I15" s="28">
        <f>[5]ตารางสำรวจอายุลูกหนี้ฯ!K56</f>
        <v>0</v>
      </c>
      <c r="J15" s="28">
        <f>[5]ตารางสำรวจอายุลูกหนี้ฯ!L56</f>
        <v>0</v>
      </c>
    </row>
    <row r="16" spans="1:10" x14ac:dyDescent="0.3">
      <c r="A16" s="21">
        <v>8</v>
      </c>
      <c r="B16" s="22" t="s">
        <v>29</v>
      </c>
      <c r="C16" s="28">
        <f>SUM(D16:J16)</f>
        <v>135276</v>
      </c>
      <c r="D16" s="28">
        <f>[5]ตารางสำรวจอายุลูกหนี้ฯ!E59</f>
        <v>111583</v>
      </c>
      <c r="E16" s="28">
        <f>[5]ตารางสำรวจอายุลูกหนี้ฯ!G59</f>
        <v>23693</v>
      </c>
      <c r="F16" s="28">
        <f>[5]ตารางสำรวจอายุลูกหนี้ฯ!H59</f>
        <v>0</v>
      </c>
      <c r="G16" s="28">
        <f>[5]ตารางสำรวจอายุลูกหนี้ฯ!I59</f>
        <v>0</v>
      </c>
      <c r="H16" s="28">
        <f>[5]ตารางสำรวจอายุลูกหนี้ฯ!J59</f>
        <v>0</v>
      </c>
      <c r="I16" s="28">
        <f>[5]ตารางสำรวจอายุลูกหนี้ฯ!K59</f>
        <v>0</v>
      </c>
      <c r="J16" s="28">
        <f>[5]ตารางสำรวจอายุลูกหนี้ฯ!L59</f>
        <v>0</v>
      </c>
    </row>
    <row r="17" spans="1:10" x14ac:dyDescent="0.3">
      <c r="A17" s="21">
        <v>9</v>
      </c>
      <c r="B17" s="22" t="s">
        <v>30</v>
      </c>
      <c r="C17" s="28">
        <f>SUM(D17:J17)</f>
        <v>23479</v>
      </c>
      <c r="D17" s="28">
        <f>[5]ตารางสำรวจอายุลูกหนี้ฯ!E64</f>
        <v>23160</v>
      </c>
      <c r="E17" s="28">
        <f>[5]ตารางสำรวจอายุลูกหนี้ฯ!G64</f>
        <v>319</v>
      </c>
      <c r="F17" s="28">
        <f>[5]ตารางสำรวจอายุลูกหนี้ฯ!H64</f>
        <v>0</v>
      </c>
      <c r="G17" s="28">
        <f>[5]ตารางสำรวจอายุลูกหนี้ฯ!I64</f>
        <v>0</v>
      </c>
      <c r="H17" s="28">
        <f>[5]ตารางสำรวจอายุลูกหนี้ฯ!J64</f>
        <v>0</v>
      </c>
      <c r="I17" s="28">
        <f>[5]ตารางสำรวจอายุลูกหนี้ฯ!K64</f>
        <v>0</v>
      </c>
      <c r="J17" s="28">
        <f>[5]ตารางสำรวจอายุลูกหนี้ฯ!L64</f>
        <v>0</v>
      </c>
    </row>
    <row r="18" spans="1:10" x14ac:dyDescent="0.3">
      <c r="A18" s="23">
        <v>10</v>
      </c>
      <c r="B18" s="24" t="s">
        <v>31</v>
      </c>
      <c r="C18" s="29">
        <f t="shared" si="0"/>
        <v>0</v>
      </c>
      <c r="D18" s="29">
        <f>[5]ตารางสำรวจอายุลูกหนี้ฯ!E65</f>
        <v>0</v>
      </c>
      <c r="E18" s="29">
        <f>[5]ตารางสำรวจอายุลูกหนี้ฯ!G65</f>
        <v>0</v>
      </c>
      <c r="F18" s="29">
        <f>[5]ตารางสำรวจอายุลูกหนี้ฯ!H65</f>
        <v>0</v>
      </c>
      <c r="G18" s="29">
        <f>[5]ตารางสำรวจอายุลูกหนี้ฯ!I65</f>
        <v>0</v>
      </c>
      <c r="H18" s="29">
        <f>[5]ตารางสำรวจอายุลูกหนี้ฯ!J65</f>
        <v>0</v>
      </c>
      <c r="I18" s="29">
        <f>[5]ตารางสำรวจอายุลูกหนี้ฯ!K65</f>
        <v>0</v>
      </c>
      <c r="J18" s="29">
        <f>[5]ตารางสำรวจอายุลูกหนี้ฯ!L65</f>
        <v>0</v>
      </c>
    </row>
    <row r="19" spans="1:10" x14ac:dyDescent="0.3">
      <c r="A19" s="23">
        <v>11</v>
      </c>
      <c r="B19" s="24" t="s">
        <v>32</v>
      </c>
      <c r="C19" s="29">
        <f t="shared" si="0"/>
        <v>0</v>
      </c>
      <c r="D19" s="29">
        <f>[5]ตารางสำรวจอายุลูกหนี้ฯ!E66</f>
        <v>0</v>
      </c>
      <c r="E19" s="29">
        <f>[5]ตารางสำรวจอายุลูกหนี้ฯ!G66</f>
        <v>0</v>
      </c>
      <c r="F19" s="29">
        <f>[5]ตารางสำรวจอายุลูกหนี้ฯ!H66</f>
        <v>0</v>
      </c>
      <c r="G19" s="29">
        <f>[5]ตารางสำรวจอายุลูกหนี้ฯ!I66</f>
        <v>0</v>
      </c>
      <c r="H19" s="29">
        <f>[5]ตารางสำรวจอายุลูกหนี้ฯ!J66</f>
        <v>0</v>
      </c>
      <c r="I19" s="29">
        <f>[5]ตารางสำรวจอายุลูกหนี้ฯ!K66</f>
        <v>0</v>
      </c>
      <c r="J19" s="29">
        <f>[5]ตารางสำรวจอายุลูกหนี้ฯ!L66</f>
        <v>0</v>
      </c>
    </row>
    <row r="20" spans="1:10" x14ac:dyDescent="0.3">
      <c r="A20" s="23">
        <v>12</v>
      </c>
      <c r="B20" s="24" t="s">
        <v>33</v>
      </c>
      <c r="C20" s="29">
        <f t="shared" si="0"/>
        <v>0</v>
      </c>
      <c r="D20" s="29">
        <f>[5]ตารางสำรวจอายุลูกหนี้ฯ!E67</f>
        <v>0</v>
      </c>
      <c r="E20" s="29">
        <f>[5]ตารางสำรวจอายุลูกหนี้ฯ!G67</f>
        <v>0</v>
      </c>
      <c r="F20" s="29">
        <f>[5]ตารางสำรวจอายุลูกหนี้ฯ!H67</f>
        <v>0</v>
      </c>
      <c r="G20" s="29">
        <f>[5]ตารางสำรวจอายุลูกหนี้ฯ!I67</f>
        <v>0</v>
      </c>
      <c r="H20" s="29">
        <f>[5]ตารางสำรวจอายุลูกหนี้ฯ!J67</f>
        <v>0</v>
      </c>
      <c r="I20" s="29">
        <f>[5]ตารางสำรวจอายุลูกหนี้ฯ!K67</f>
        <v>0</v>
      </c>
      <c r="J20" s="29">
        <f>[5]ตารางสำรวจอายุลูกหนี้ฯ!L67</f>
        <v>0</v>
      </c>
    </row>
    <row r="21" spans="1:10" ht="21" thickBot="1" x14ac:dyDescent="0.35">
      <c r="A21" s="25">
        <v>13</v>
      </c>
      <c r="B21" s="26" t="s">
        <v>34</v>
      </c>
      <c r="C21" s="30">
        <f>SUM(D21:J21)</f>
        <v>2458802.39</v>
      </c>
      <c r="D21" s="30">
        <f>[5]ตารางสำรวจอายุลูกหนี้ฯ!E68</f>
        <v>2334338.89</v>
      </c>
      <c r="E21" s="30">
        <f>[5]ตารางสำรวจอายุลูกหนี้ฯ!G68</f>
        <v>89250.5</v>
      </c>
      <c r="F21" s="30">
        <f>[5]ตารางสำรวจอายุลูกหนี้ฯ!H68</f>
        <v>0</v>
      </c>
      <c r="G21" s="30">
        <f>[5]ตารางสำรวจอายุลูกหนี้ฯ!I68</f>
        <v>35213</v>
      </c>
      <c r="H21" s="30">
        <f>[5]ตารางสำรวจอายุลูกหนี้ฯ!J68</f>
        <v>0</v>
      </c>
      <c r="I21" s="30">
        <f>[5]ตารางสำรวจอายุลูกหนี้ฯ!K68</f>
        <v>0</v>
      </c>
      <c r="J21" s="30">
        <f>[5]ตารางสำรวจอายุลูกหนี้ฯ!L68</f>
        <v>0</v>
      </c>
    </row>
    <row r="22" spans="1:10" ht="21" thickTop="1" x14ac:dyDescent="0.3"/>
    <row r="24" spans="1:10" x14ac:dyDescent="0.3">
      <c r="G24" s="27"/>
      <c r="H24" s="58"/>
      <c r="I24" s="58"/>
      <c r="J24" s="58"/>
    </row>
    <row r="25" spans="1:10" x14ac:dyDescent="0.3">
      <c r="G25" s="27"/>
      <c r="H25" s="58"/>
      <c r="I25" s="58"/>
      <c r="J25" s="5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23D9-D3B8-409B-BABC-88C572AAB0AE}">
  <dimension ref="A1:J25"/>
  <sheetViews>
    <sheetView topLeftCell="A4" workbookViewId="0">
      <selection activeCell="C6" sqref="C6:C7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4.140625" style="2" customWidth="1"/>
    <col min="5" max="10" width="10.42578125" style="2" customWidth="1"/>
    <col min="11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35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54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21">
        <v>1</v>
      </c>
      <c r="B9" s="22" t="s">
        <v>22</v>
      </c>
      <c r="C9" s="28">
        <f t="shared" ref="C9:C21" si="0">SUM(D9:J9)</f>
        <v>0</v>
      </c>
      <c r="D9" s="28">
        <f>[6]ตารางสำรวจอายุลูกหนี้ฯ!E11</f>
        <v>0</v>
      </c>
      <c r="E9" s="28">
        <f>[6]ตารางสำรวจอายุลูกหนี้ฯ!G11</f>
        <v>0</v>
      </c>
      <c r="F9" s="28">
        <f>[6]ตารางสำรวจอายุลูกหนี้ฯ!H11</f>
        <v>0</v>
      </c>
      <c r="G9" s="28">
        <f>[6]ตารางสำรวจอายุลูกหนี้ฯ!I11</f>
        <v>0</v>
      </c>
      <c r="H9" s="28">
        <f>[6]ตารางสำรวจอายุลูกหนี้ฯ!J11</f>
        <v>0</v>
      </c>
      <c r="I9" s="28">
        <f>[6]ตารางสำรวจอายุลูกหนี้ฯ!K11</f>
        <v>0</v>
      </c>
      <c r="J9" s="28">
        <f>[6]ตารางสำรวจอายุลูกหนี้ฯ!L11</f>
        <v>0</v>
      </c>
    </row>
    <row r="10" spans="1:10" x14ac:dyDescent="0.3">
      <c r="A10" s="21">
        <v>2</v>
      </c>
      <c r="B10" s="22" t="s">
        <v>23</v>
      </c>
      <c r="C10" s="28">
        <f t="shared" si="0"/>
        <v>0</v>
      </c>
      <c r="D10" s="28">
        <f>[6]ตารางสำรวจอายุลูกหนี้ฯ!E23</f>
        <v>0</v>
      </c>
      <c r="E10" s="28">
        <f>[6]ตารางสำรวจอายุลูกหนี้ฯ!G23</f>
        <v>0</v>
      </c>
      <c r="F10" s="28">
        <f>[6]ตารางสำรวจอายุลูกหนี้ฯ!H23</f>
        <v>0</v>
      </c>
      <c r="G10" s="28">
        <f>[6]ตารางสำรวจอายุลูกหนี้ฯ!I23</f>
        <v>0</v>
      </c>
      <c r="H10" s="28">
        <f>[6]ตารางสำรวจอายุลูกหนี้ฯ!J23</f>
        <v>0</v>
      </c>
      <c r="I10" s="28">
        <f>[6]ตารางสำรวจอายุลูกหนี้ฯ!K23</f>
        <v>0</v>
      </c>
      <c r="J10" s="28">
        <f>[6]ตารางสำรวจอายุลูกหนี้ฯ!L23</f>
        <v>0</v>
      </c>
    </row>
    <row r="11" spans="1:10" x14ac:dyDescent="0.3">
      <c r="A11" s="21">
        <v>3</v>
      </c>
      <c r="B11" s="22" t="s">
        <v>24</v>
      </c>
      <c r="C11" s="28">
        <f t="shared" si="0"/>
        <v>1445017</v>
      </c>
      <c r="D11" s="28">
        <f>[6]ตารางสำรวจอายุลูกหนี้ฯ!E34</f>
        <v>1445017</v>
      </c>
      <c r="E11" s="28">
        <f>[6]ตารางสำรวจอายุลูกหนี้ฯ!G34</f>
        <v>0</v>
      </c>
      <c r="F11" s="28">
        <f>[6]ตารางสำรวจอายุลูกหนี้ฯ!H34</f>
        <v>0</v>
      </c>
      <c r="G11" s="28">
        <f>[6]ตารางสำรวจอายุลูกหนี้ฯ!I34</f>
        <v>0</v>
      </c>
      <c r="H11" s="28">
        <f>[6]ตารางสำรวจอายุลูกหนี้ฯ!J34</f>
        <v>0</v>
      </c>
      <c r="I11" s="28">
        <f>[6]ตารางสำรวจอายุลูกหนี้ฯ!K34</f>
        <v>0</v>
      </c>
      <c r="J11" s="28">
        <f>[6]ตารางสำรวจอายุลูกหนี้ฯ!L34</f>
        <v>0</v>
      </c>
    </row>
    <row r="12" spans="1:10" x14ac:dyDescent="0.3">
      <c r="A12" s="21">
        <v>4</v>
      </c>
      <c r="B12" s="22" t="s">
        <v>25</v>
      </c>
      <c r="C12" s="28">
        <f t="shared" si="0"/>
        <v>0</v>
      </c>
      <c r="D12" s="28">
        <f>[6]ตารางสำรวจอายุลูกหนี้ฯ!E39</f>
        <v>0</v>
      </c>
      <c r="E12" s="28">
        <f>[6]ตารางสำรวจอายุลูกหนี้ฯ!G39</f>
        <v>0</v>
      </c>
      <c r="F12" s="28">
        <f>[6]ตารางสำรวจอายุลูกหนี้ฯ!H39</f>
        <v>0</v>
      </c>
      <c r="G12" s="28">
        <f>[6]ตารางสำรวจอายุลูกหนี้ฯ!I39</f>
        <v>0</v>
      </c>
      <c r="H12" s="28">
        <f>[6]ตารางสำรวจอายุลูกหนี้ฯ!J39</f>
        <v>0</v>
      </c>
      <c r="I12" s="28">
        <f>[6]ตารางสำรวจอายุลูกหนี้ฯ!K39</f>
        <v>0</v>
      </c>
      <c r="J12" s="28">
        <f>[6]ตารางสำรวจอายุลูกหนี้ฯ!L39</f>
        <v>0</v>
      </c>
    </row>
    <row r="13" spans="1:10" x14ac:dyDescent="0.3">
      <c r="A13" s="21">
        <v>5</v>
      </c>
      <c r="B13" s="22" t="s">
        <v>26</v>
      </c>
      <c r="C13" s="28">
        <f t="shared" si="0"/>
        <v>0</v>
      </c>
      <c r="D13" s="28">
        <f>[6]ตารางสำรวจอายุลูกหนี้ฯ!E50</f>
        <v>0</v>
      </c>
      <c r="E13" s="28">
        <f>[6]ตารางสำรวจอายุลูกหนี้ฯ!G50</f>
        <v>0</v>
      </c>
      <c r="F13" s="28">
        <f>[6]ตารางสำรวจอายุลูกหนี้ฯ!H50</f>
        <v>0</v>
      </c>
      <c r="G13" s="28">
        <f>[6]ตารางสำรวจอายุลูกหนี้ฯ!I50</f>
        <v>0</v>
      </c>
      <c r="H13" s="28">
        <f>[6]ตารางสำรวจอายุลูกหนี้ฯ!J50</f>
        <v>0</v>
      </c>
      <c r="I13" s="28">
        <f>[6]ตารางสำรวจอายุลูกหนี้ฯ!K50</f>
        <v>0</v>
      </c>
      <c r="J13" s="28">
        <f>[6]ตารางสำรวจอายุลูกหนี้ฯ!L50</f>
        <v>0</v>
      </c>
    </row>
    <row r="14" spans="1:10" x14ac:dyDescent="0.3">
      <c r="A14" s="21">
        <v>6</v>
      </c>
      <c r="B14" s="22" t="s">
        <v>27</v>
      </c>
      <c r="C14" s="28">
        <f t="shared" si="0"/>
        <v>0</v>
      </c>
      <c r="D14" s="28">
        <f>[6]ตารางสำรวจอายุลูกหนี้ฯ!E53</f>
        <v>0</v>
      </c>
      <c r="E14" s="28">
        <f>[6]ตารางสำรวจอายุลูกหนี้ฯ!G53</f>
        <v>0</v>
      </c>
      <c r="F14" s="28">
        <f>[6]ตารางสำรวจอายุลูกหนี้ฯ!H53</f>
        <v>0</v>
      </c>
      <c r="G14" s="28">
        <f>[6]ตารางสำรวจอายุลูกหนี้ฯ!I53</f>
        <v>0</v>
      </c>
      <c r="H14" s="28">
        <f>[6]ตารางสำรวจอายุลูกหนี้ฯ!J53</f>
        <v>0</v>
      </c>
      <c r="I14" s="28">
        <f>[6]ตารางสำรวจอายุลูกหนี้ฯ!K53</f>
        <v>0</v>
      </c>
      <c r="J14" s="28">
        <f>[6]ตารางสำรวจอายุลูกหนี้ฯ!L53</f>
        <v>0</v>
      </c>
    </row>
    <row r="15" spans="1:10" x14ac:dyDescent="0.3">
      <c r="A15" s="21">
        <v>7</v>
      </c>
      <c r="B15" s="22" t="s">
        <v>28</v>
      </c>
      <c r="C15" s="28">
        <f t="shared" si="0"/>
        <v>0</v>
      </c>
      <c r="D15" s="28">
        <f>[6]ตารางสำรวจอายุลูกหนี้ฯ!E56</f>
        <v>0</v>
      </c>
      <c r="E15" s="28">
        <f>[6]ตารางสำรวจอายุลูกหนี้ฯ!G56</f>
        <v>0</v>
      </c>
      <c r="F15" s="28">
        <f>[6]ตารางสำรวจอายุลูกหนี้ฯ!H56</f>
        <v>0</v>
      </c>
      <c r="G15" s="28">
        <f>[6]ตารางสำรวจอายุลูกหนี้ฯ!I56</f>
        <v>0</v>
      </c>
      <c r="H15" s="28">
        <f>[6]ตารางสำรวจอายุลูกหนี้ฯ!J56</f>
        <v>0</v>
      </c>
      <c r="I15" s="28">
        <f>[6]ตารางสำรวจอายุลูกหนี้ฯ!K56</f>
        <v>0</v>
      </c>
      <c r="J15" s="28">
        <f>[6]ตารางสำรวจอายุลูกหนี้ฯ!L56</f>
        <v>0</v>
      </c>
    </row>
    <row r="16" spans="1:10" x14ac:dyDescent="0.3">
      <c r="A16" s="21">
        <v>8</v>
      </c>
      <c r="B16" s="22" t="s">
        <v>29</v>
      </c>
      <c r="C16" s="28">
        <f t="shared" si="0"/>
        <v>0</v>
      </c>
      <c r="D16" s="28">
        <f>[6]ตารางสำรวจอายุลูกหนี้ฯ!E59</f>
        <v>0</v>
      </c>
      <c r="E16" s="28">
        <f>[6]ตารางสำรวจอายุลูกหนี้ฯ!G59</f>
        <v>0</v>
      </c>
      <c r="F16" s="28">
        <f>[6]ตารางสำรวจอายุลูกหนี้ฯ!H59</f>
        <v>0</v>
      </c>
      <c r="G16" s="28">
        <f>[6]ตารางสำรวจอายุลูกหนี้ฯ!I59</f>
        <v>0</v>
      </c>
      <c r="H16" s="28">
        <f>[6]ตารางสำรวจอายุลูกหนี้ฯ!J59</f>
        <v>0</v>
      </c>
      <c r="I16" s="28">
        <f>[6]ตารางสำรวจอายุลูกหนี้ฯ!K59</f>
        <v>0</v>
      </c>
      <c r="J16" s="28">
        <f>[6]ตารางสำรวจอายุลูกหนี้ฯ!L59</f>
        <v>0</v>
      </c>
    </row>
    <row r="17" spans="1:10" x14ac:dyDescent="0.3">
      <c r="A17" s="21">
        <v>9</v>
      </c>
      <c r="B17" s="22" t="s">
        <v>30</v>
      </c>
      <c r="C17" s="28">
        <f t="shared" si="0"/>
        <v>0</v>
      </c>
      <c r="D17" s="28">
        <f>[6]ตารางสำรวจอายุลูกหนี้ฯ!E64</f>
        <v>0</v>
      </c>
      <c r="E17" s="28">
        <f>[6]ตารางสำรวจอายุลูกหนี้ฯ!G64</f>
        <v>0</v>
      </c>
      <c r="F17" s="28">
        <f>[6]ตารางสำรวจอายุลูกหนี้ฯ!H64</f>
        <v>0</v>
      </c>
      <c r="G17" s="28">
        <f>[6]ตารางสำรวจอายุลูกหนี้ฯ!I64</f>
        <v>0</v>
      </c>
      <c r="H17" s="28">
        <f>[6]ตารางสำรวจอายุลูกหนี้ฯ!J64</f>
        <v>0</v>
      </c>
      <c r="I17" s="28">
        <f>[6]ตารางสำรวจอายุลูกหนี้ฯ!K64</f>
        <v>0</v>
      </c>
      <c r="J17" s="28">
        <f>[6]ตารางสำรวจอายุลูกหนี้ฯ!L64</f>
        <v>0</v>
      </c>
    </row>
    <row r="18" spans="1:10" x14ac:dyDescent="0.3">
      <c r="A18" s="23">
        <v>10</v>
      </c>
      <c r="B18" s="24" t="s">
        <v>31</v>
      </c>
      <c r="C18" s="29">
        <f t="shared" si="0"/>
        <v>0</v>
      </c>
      <c r="D18" s="29">
        <f>[6]ตารางสำรวจอายุลูกหนี้ฯ!E65</f>
        <v>0</v>
      </c>
      <c r="E18" s="29">
        <f>[6]ตารางสำรวจอายุลูกหนี้ฯ!G65</f>
        <v>0</v>
      </c>
      <c r="F18" s="29">
        <f>[6]ตารางสำรวจอายุลูกหนี้ฯ!H65</f>
        <v>0</v>
      </c>
      <c r="G18" s="29">
        <f>[6]ตารางสำรวจอายุลูกหนี้ฯ!I65</f>
        <v>0</v>
      </c>
      <c r="H18" s="29">
        <f>[6]ตารางสำรวจอายุลูกหนี้ฯ!J65</f>
        <v>0</v>
      </c>
      <c r="I18" s="29">
        <f>[6]ตารางสำรวจอายุลูกหนี้ฯ!K65</f>
        <v>0</v>
      </c>
      <c r="J18" s="29">
        <f>[6]ตารางสำรวจอายุลูกหนี้ฯ!L65</f>
        <v>0</v>
      </c>
    </row>
    <row r="19" spans="1:10" ht="24" x14ac:dyDescent="0.55000000000000004">
      <c r="A19" s="23">
        <v>11</v>
      </c>
      <c r="B19" s="24" t="s">
        <v>32</v>
      </c>
      <c r="C19" s="29">
        <f t="shared" si="0"/>
        <v>0</v>
      </c>
      <c r="D19" s="29">
        <f>[6]ตารางสำรวจอายุลูกหนี้ฯ!E66</f>
        <v>0</v>
      </c>
      <c r="E19" s="29">
        <f>[6]ตารางสำรวจอายุลูกหนี้ฯ!G66</f>
        <v>0</v>
      </c>
      <c r="F19" s="29">
        <f>[6]ตารางสำรวจอายุลูกหนี้ฯ!H66</f>
        <v>0</v>
      </c>
      <c r="G19" s="29">
        <f>[6]ตารางสำรวจอายุลูกหนี้ฯ!I66</f>
        <v>0</v>
      </c>
      <c r="H19" s="29">
        <f>[6]ตารางสำรวจอายุลูกหนี้ฯ!J66</f>
        <v>0</v>
      </c>
      <c r="I19" s="29">
        <f>[6]ตารางสำรวจอายุลูกหนี้ฯ!K66</f>
        <v>0</v>
      </c>
      <c r="J19" s="29">
        <f>[6]ตารางสำรวจอายุลูกหนี้ฯ!L66</f>
        <v>0</v>
      </c>
    </row>
    <row r="20" spans="1:10" ht="24" x14ac:dyDescent="0.55000000000000004">
      <c r="A20" s="23">
        <v>12</v>
      </c>
      <c r="B20" s="24" t="s">
        <v>33</v>
      </c>
      <c r="C20" s="29">
        <f t="shared" si="0"/>
        <v>0</v>
      </c>
      <c r="D20" s="29">
        <f>[6]ตารางสำรวจอายุลูกหนี้ฯ!E67</f>
        <v>0</v>
      </c>
      <c r="E20" s="29">
        <f>[6]ตารางสำรวจอายุลูกหนี้ฯ!G67</f>
        <v>0</v>
      </c>
      <c r="F20" s="29">
        <f>[6]ตารางสำรวจอายุลูกหนี้ฯ!H67</f>
        <v>0</v>
      </c>
      <c r="G20" s="29">
        <f>[6]ตารางสำรวจอายุลูกหนี้ฯ!I67</f>
        <v>0</v>
      </c>
      <c r="H20" s="29">
        <f>[6]ตารางสำรวจอายุลูกหนี้ฯ!J67</f>
        <v>0</v>
      </c>
      <c r="I20" s="29">
        <f>[6]ตารางสำรวจอายุลูกหนี้ฯ!K67</f>
        <v>0</v>
      </c>
      <c r="J20" s="29">
        <f>[6]ตารางสำรวจอายุลูกหนี้ฯ!L67</f>
        <v>0</v>
      </c>
    </row>
    <row r="21" spans="1:10" ht="24.75" thickBot="1" x14ac:dyDescent="0.6">
      <c r="A21" s="25">
        <v>13</v>
      </c>
      <c r="B21" s="26" t="s">
        <v>34</v>
      </c>
      <c r="C21" s="30">
        <f t="shared" si="0"/>
        <v>1445017</v>
      </c>
      <c r="D21" s="30">
        <f>[6]ตารางสำรวจอายุลูกหนี้ฯ!E68</f>
        <v>1445017</v>
      </c>
      <c r="E21" s="30">
        <f>[6]ตารางสำรวจอายุลูกหนี้ฯ!G68</f>
        <v>0</v>
      </c>
      <c r="F21" s="30">
        <f>[6]ตารางสำรวจอายุลูกหนี้ฯ!H68</f>
        <v>0</v>
      </c>
      <c r="G21" s="30">
        <f>[6]ตารางสำรวจอายุลูกหนี้ฯ!I68</f>
        <v>0</v>
      </c>
      <c r="H21" s="30">
        <f>[6]ตารางสำรวจอายุลูกหนี้ฯ!J68</f>
        <v>0</v>
      </c>
      <c r="I21" s="30">
        <f>[6]ตารางสำรวจอายุลูกหนี้ฯ!K68</f>
        <v>0</v>
      </c>
      <c r="J21" s="30">
        <f>[6]ตารางสำรวจอายุลูกหนี้ฯ!L68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27"/>
      <c r="H24" s="58"/>
      <c r="I24" s="58"/>
      <c r="J24" s="58"/>
    </row>
    <row r="25" spans="1:10" ht="24" x14ac:dyDescent="0.55000000000000004">
      <c r="G25" s="27"/>
      <c r="H25" s="58"/>
      <c r="I25" s="58"/>
      <c r="J25" s="5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A12A-4C44-4DB1-9759-37AF5027359B}">
  <dimension ref="A1:J25"/>
  <sheetViews>
    <sheetView topLeftCell="A5" workbookViewId="0">
      <selection activeCell="K18" sqref="K18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0.42578125" style="2" customWidth="1"/>
    <col min="4" max="4" width="16.42578125" style="2" customWidth="1"/>
    <col min="5" max="5" width="16.7109375" style="2" customWidth="1"/>
    <col min="6" max="6" width="10.42578125" style="2" customWidth="1"/>
    <col min="7" max="7" width="14.5703125" style="2" customWidth="1"/>
    <col min="8" max="8" width="10.42578125" style="2" customWidth="1"/>
    <col min="9" max="9" width="14.85546875" style="2" customWidth="1"/>
    <col min="10" max="10" width="10.42578125" style="2" customWidth="1"/>
    <col min="11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43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35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54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21">
        <v>1</v>
      </c>
      <c r="B9" s="22" t="s">
        <v>22</v>
      </c>
      <c r="C9" s="37">
        <f t="shared" ref="C9:C20" si="0">SUM(D9:J9)</f>
        <v>0</v>
      </c>
      <c r="D9" s="37">
        <f>[7]ตารางสำรวจอายุลูกหนี้ฯ!E11</f>
        <v>0</v>
      </c>
      <c r="E9" s="37">
        <f>[7]ตารางสำรวจอายุลูกหนี้ฯ!G11</f>
        <v>0</v>
      </c>
      <c r="F9" s="37">
        <f>[7]ตารางสำรวจอายุลูกหนี้ฯ!H11</f>
        <v>0</v>
      </c>
      <c r="G9" s="37">
        <f>[7]ตารางสำรวจอายุลูกหนี้ฯ!I11</f>
        <v>0</v>
      </c>
      <c r="H9" s="37">
        <f>[7]ตารางสำรวจอายุลูกหนี้ฯ!J11</f>
        <v>0</v>
      </c>
      <c r="I9" s="37">
        <f>[7]ตารางสำรวจอายุลูกหนี้ฯ!K11</f>
        <v>0</v>
      </c>
      <c r="J9" s="37">
        <f>[7]ตารางสำรวจอายุลูกหนี้ฯ!L11</f>
        <v>0</v>
      </c>
    </row>
    <row r="10" spans="1:10" x14ac:dyDescent="0.3">
      <c r="A10" s="21">
        <v>2</v>
      </c>
      <c r="B10" s="22" t="s">
        <v>23</v>
      </c>
      <c r="C10" s="37">
        <f>SUM(D10:J10)</f>
        <v>3299292.22</v>
      </c>
      <c r="D10" s="37">
        <f>[7]ตารางสำรวจอายุลูกหนี้ฯ!E23</f>
        <v>1363135.04</v>
      </c>
      <c r="E10" s="37">
        <f>[7]ตารางสำรวจอายุลูกหนี้ฯ!G23</f>
        <v>1348442.1</v>
      </c>
      <c r="F10" s="37">
        <f>[7]ตารางสำรวจอายุลูกหนี้ฯ!H23</f>
        <v>0</v>
      </c>
      <c r="G10" s="37">
        <f>[7]ตารางสำรวจอายุลูกหนี้ฯ!I23</f>
        <v>541014.57999999996</v>
      </c>
      <c r="H10" s="37">
        <f>[7]ตารางสำรวจอายุลูกหนี้ฯ!J23</f>
        <v>0</v>
      </c>
      <c r="I10" s="37">
        <f>[7]ตารางสำรวจอายุลูกหนี้ฯ!K23</f>
        <v>46700.5</v>
      </c>
      <c r="J10" s="37">
        <f>[7]ตารางสำรวจอายุลูกหนี้ฯ!L23</f>
        <v>0</v>
      </c>
    </row>
    <row r="11" spans="1:10" x14ac:dyDescent="0.3">
      <c r="A11" s="21">
        <v>3</v>
      </c>
      <c r="B11" s="22" t="s">
        <v>24</v>
      </c>
      <c r="C11" s="37">
        <f t="shared" si="0"/>
        <v>719414.99</v>
      </c>
      <c r="D11" s="37">
        <f>[7]ตารางสำรวจอายุลูกหนี้ฯ!E34</f>
        <v>478411.62</v>
      </c>
      <c r="E11" s="37">
        <f>[7]ตารางสำรวจอายุลูกหนี้ฯ!G34</f>
        <v>65738.75</v>
      </c>
      <c r="F11" s="37">
        <f>[7]ตารางสำรวจอายุลูกหนี้ฯ!H34</f>
        <v>0</v>
      </c>
      <c r="G11" s="37">
        <f>[7]ตารางสำรวจอายุลูกหนี้ฯ!I34</f>
        <v>127957.55</v>
      </c>
      <c r="H11" s="37">
        <f>[7]ตารางสำรวจอายุลูกหนี้ฯ!J34</f>
        <v>0</v>
      </c>
      <c r="I11" s="37">
        <f>[7]ตารางสำรวจอายุลูกหนี้ฯ!K34</f>
        <v>47307.07</v>
      </c>
      <c r="J11" s="37">
        <f>[7]ตารางสำรวจอายุลูกหนี้ฯ!L34</f>
        <v>0</v>
      </c>
    </row>
    <row r="12" spans="1:10" x14ac:dyDescent="0.3">
      <c r="A12" s="21">
        <v>4</v>
      </c>
      <c r="B12" s="22" t="s">
        <v>25</v>
      </c>
      <c r="C12" s="37">
        <f t="shared" si="0"/>
        <v>540578.93999999994</v>
      </c>
      <c r="D12" s="37">
        <f>[7]ตารางสำรวจอายุลูกหนี้ฯ!E39</f>
        <v>36910.75</v>
      </c>
      <c r="E12" s="37">
        <f>[7]ตารางสำรวจอายุลูกหนี้ฯ!G39</f>
        <v>120533.68</v>
      </c>
      <c r="F12" s="37">
        <f>[7]ตารางสำรวจอายุลูกหนี้ฯ!H39</f>
        <v>0</v>
      </c>
      <c r="G12" s="37">
        <f>[7]ตารางสำรวจอายุลูกหนี้ฯ!I39</f>
        <v>176934.25</v>
      </c>
      <c r="H12" s="37">
        <f>[7]ตารางสำรวจอายุลูกหนี้ฯ!J39</f>
        <v>0</v>
      </c>
      <c r="I12" s="37">
        <f>[7]ตารางสำรวจอายุลูกหนี้ฯ!K39</f>
        <v>206200.26</v>
      </c>
      <c r="J12" s="37">
        <f>[7]ตารางสำรวจอายุลูกหนี้ฯ!L39</f>
        <v>0</v>
      </c>
    </row>
    <row r="13" spans="1:10" x14ac:dyDescent="0.3">
      <c r="A13" s="21">
        <v>5</v>
      </c>
      <c r="B13" s="22" t="s">
        <v>26</v>
      </c>
      <c r="C13" s="37">
        <f t="shared" si="0"/>
        <v>34049.15</v>
      </c>
      <c r="D13" s="37">
        <f>[7]ตารางสำรวจอายุลูกหนี้ฯ!E50</f>
        <v>3036.5</v>
      </c>
      <c r="E13" s="37">
        <f>[7]ตารางสำรวจอายุลูกหนี้ฯ!G50</f>
        <v>0</v>
      </c>
      <c r="F13" s="37">
        <f>[7]ตารางสำรวจอายุลูกหนี้ฯ!H50</f>
        <v>0</v>
      </c>
      <c r="G13" s="37">
        <f>[7]ตารางสำรวจอายุลูกหนี้ฯ!I50</f>
        <v>9142.5</v>
      </c>
      <c r="H13" s="37">
        <f>[7]ตารางสำรวจอายุลูกหนี้ฯ!J50</f>
        <v>0</v>
      </c>
      <c r="I13" s="37">
        <f>[7]ตารางสำรวจอายุลูกหนี้ฯ!K50</f>
        <v>21870.15</v>
      </c>
      <c r="J13" s="37">
        <f>[7]ตารางสำรวจอายุลูกหนี้ฯ!L50</f>
        <v>0</v>
      </c>
    </row>
    <row r="14" spans="1:10" x14ac:dyDescent="0.3">
      <c r="A14" s="21">
        <v>6</v>
      </c>
      <c r="B14" s="22" t="s">
        <v>27</v>
      </c>
      <c r="C14" s="37">
        <f t="shared" si="0"/>
        <v>515632.25</v>
      </c>
      <c r="D14" s="37">
        <f>[7]ตารางสำรวจอายุลูกหนี้ฯ!E53</f>
        <v>343846.5</v>
      </c>
      <c r="E14" s="37">
        <f>[7]ตารางสำรวจอายุลูกหนี้ฯ!G53</f>
        <v>171785.75</v>
      </c>
      <c r="F14" s="37">
        <f>[7]ตารางสำรวจอายุลูกหนี้ฯ!H53</f>
        <v>0</v>
      </c>
      <c r="G14" s="37">
        <f>[7]ตารางสำรวจอายุลูกหนี้ฯ!I53</f>
        <v>0</v>
      </c>
      <c r="H14" s="37">
        <f>[7]ตารางสำรวจอายุลูกหนี้ฯ!J53</f>
        <v>0</v>
      </c>
      <c r="I14" s="37">
        <f>[7]ตารางสำรวจอายุลูกหนี้ฯ!K53</f>
        <v>0</v>
      </c>
      <c r="J14" s="37">
        <f>[7]ตารางสำรวจอายุลูกหนี้ฯ!L53</f>
        <v>0</v>
      </c>
    </row>
    <row r="15" spans="1:10" x14ac:dyDescent="0.3">
      <c r="A15" s="21">
        <v>7</v>
      </c>
      <c r="B15" s="22" t="s">
        <v>28</v>
      </c>
      <c r="C15" s="37">
        <f t="shared" si="0"/>
        <v>56941.5</v>
      </c>
      <c r="D15" s="37">
        <f>[7]ตารางสำรวจอายุลูกหนี้ฯ!E56</f>
        <v>4847</v>
      </c>
      <c r="E15" s="37">
        <f>[7]ตารางสำรวจอายุลูกหนี้ฯ!G56</f>
        <v>16535</v>
      </c>
      <c r="F15" s="37">
        <f>[7]ตารางสำรวจอายุลูกหนี้ฯ!H56</f>
        <v>0</v>
      </c>
      <c r="G15" s="37">
        <f>[7]ตารางสำรวจอายุลูกหนี้ฯ!I56</f>
        <v>28186.5</v>
      </c>
      <c r="H15" s="37">
        <f>[7]ตารางสำรวจอายุลูกหนี้ฯ!J56</f>
        <v>0</v>
      </c>
      <c r="I15" s="37">
        <f>[7]ตารางสำรวจอายุลูกหนี้ฯ!K56</f>
        <v>7373</v>
      </c>
      <c r="J15" s="37">
        <f>[7]ตารางสำรวจอายุลูกหนี้ฯ!L56</f>
        <v>0</v>
      </c>
    </row>
    <row r="16" spans="1:10" x14ac:dyDescent="0.3">
      <c r="A16" s="21">
        <v>8</v>
      </c>
      <c r="B16" s="22" t="s">
        <v>29</v>
      </c>
      <c r="C16" s="37">
        <f t="shared" si="0"/>
        <v>204099.23</v>
      </c>
      <c r="D16" s="37">
        <f>[7]ตารางสำรวจอายุลูกหนี้ฯ!E59</f>
        <v>123937.25</v>
      </c>
      <c r="E16" s="37">
        <f>[7]ตารางสำรวจอายุลูกหนี้ฯ!G59</f>
        <v>65588.75</v>
      </c>
      <c r="F16" s="37">
        <f>[7]ตารางสำรวจอายุลูกหนี้ฯ!H59</f>
        <v>0</v>
      </c>
      <c r="G16" s="37">
        <f>[7]ตารางสำรวจอายุลูกหนี้ฯ!I59</f>
        <v>14573.23</v>
      </c>
      <c r="H16" s="37">
        <f>[7]ตารางสำรวจอายุลูกหนี้ฯ!J59</f>
        <v>0</v>
      </c>
      <c r="I16" s="37">
        <f>[7]ตารางสำรวจอายุลูกหนี้ฯ!K59</f>
        <v>0</v>
      </c>
      <c r="J16" s="37">
        <f>[7]ตารางสำรวจอายุลูกหนี้ฯ!L59</f>
        <v>0</v>
      </c>
    </row>
    <row r="17" spans="1:10" x14ac:dyDescent="0.3">
      <c r="A17" s="21">
        <v>9</v>
      </c>
      <c r="B17" s="22" t="s">
        <v>30</v>
      </c>
      <c r="C17" s="37">
        <f t="shared" si="0"/>
        <v>109329.09</v>
      </c>
      <c r="D17" s="37">
        <f>[7]ตารางสำรวจอายุลูกหนี้ฯ!E64</f>
        <v>73343.5</v>
      </c>
      <c r="E17" s="37">
        <f>[7]ตารางสำรวจอายุลูกหนี้ฯ!G64</f>
        <v>705.25</v>
      </c>
      <c r="F17" s="37">
        <f>[7]ตารางสำรวจอายุลูกหนี้ฯ!H64</f>
        <v>0</v>
      </c>
      <c r="G17" s="37">
        <f>[7]ตารางสำรวจอายุลูกหนี้ฯ!I64</f>
        <v>8198.15</v>
      </c>
      <c r="H17" s="37">
        <f>[7]ตารางสำรวจอายุลูกหนี้ฯ!J64</f>
        <v>0</v>
      </c>
      <c r="I17" s="37">
        <f>[7]ตารางสำรวจอายุลูกหนี้ฯ!K64</f>
        <v>27082.19</v>
      </c>
      <c r="J17" s="37">
        <f>[7]ตารางสำรวจอายุลูกหนี้ฯ!L64</f>
        <v>0</v>
      </c>
    </row>
    <row r="18" spans="1:10" x14ac:dyDescent="0.3">
      <c r="A18" s="23">
        <v>10</v>
      </c>
      <c r="B18" s="24" t="s">
        <v>31</v>
      </c>
      <c r="C18" s="38">
        <f t="shared" si="0"/>
        <v>0</v>
      </c>
      <c r="D18" s="38">
        <f>[7]ตารางสำรวจอายุลูกหนี้ฯ!E65</f>
        <v>0</v>
      </c>
      <c r="E18" s="38">
        <f>[7]ตารางสำรวจอายุลูกหนี้ฯ!G65</f>
        <v>0</v>
      </c>
      <c r="F18" s="38">
        <f>[7]ตารางสำรวจอายุลูกหนี้ฯ!H65</f>
        <v>0</v>
      </c>
      <c r="G18" s="38">
        <f>[7]ตารางสำรวจอายุลูกหนี้ฯ!I65</f>
        <v>0</v>
      </c>
      <c r="H18" s="38">
        <f>[7]ตารางสำรวจอายุลูกหนี้ฯ!J65</f>
        <v>0</v>
      </c>
      <c r="I18" s="38">
        <f>[7]ตารางสำรวจอายุลูกหนี้ฯ!K65</f>
        <v>0</v>
      </c>
      <c r="J18" s="38">
        <f>[7]ตารางสำรวจอายุลูกหนี้ฯ!L65</f>
        <v>0</v>
      </c>
    </row>
    <row r="19" spans="1:10" x14ac:dyDescent="0.3">
      <c r="A19" s="23">
        <v>11</v>
      </c>
      <c r="B19" s="24" t="s">
        <v>32</v>
      </c>
      <c r="C19" s="38">
        <f t="shared" si="0"/>
        <v>0</v>
      </c>
      <c r="D19" s="38">
        <f>[7]ตารางสำรวจอายุลูกหนี้ฯ!E66</f>
        <v>0</v>
      </c>
      <c r="E19" s="38">
        <f>[7]ตารางสำรวจอายุลูกหนี้ฯ!G66</f>
        <v>0</v>
      </c>
      <c r="F19" s="38">
        <f>[7]ตารางสำรวจอายุลูกหนี้ฯ!H66</f>
        <v>0</v>
      </c>
      <c r="G19" s="38">
        <f>[7]ตารางสำรวจอายุลูกหนี้ฯ!I66</f>
        <v>0</v>
      </c>
      <c r="H19" s="38">
        <f>[7]ตารางสำรวจอายุลูกหนี้ฯ!J66</f>
        <v>0</v>
      </c>
      <c r="I19" s="38">
        <f>[7]ตารางสำรวจอายุลูกหนี้ฯ!K66</f>
        <v>0</v>
      </c>
      <c r="J19" s="38">
        <f>[7]ตารางสำรวจอายุลูกหนี้ฯ!L66</f>
        <v>0</v>
      </c>
    </row>
    <row r="20" spans="1:10" x14ac:dyDescent="0.3">
      <c r="A20" s="23">
        <v>12</v>
      </c>
      <c r="B20" s="24" t="s">
        <v>33</v>
      </c>
      <c r="C20" s="38">
        <f t="shared" si="0"/>
        <v>0</v>
      </c>
      <c r="D20" s="38">
        <f>[7]ตารางสำรวจอายุลูกหนี้ฯ!E67</f>
        <v>0</v>
      </c>
      <c r="E20" s="38">
        <f>[7]ตารางสำรวจอายุลูกหนี้ฯ!G67</f>
        <v>0</v>
      </c>
      <c r="F20" s="38">
        <f>[7]ตารางสำรวจอายุลูกหนี้ฯ!H67</f>
        <v>0</v>
      </c>
      <c r="G20" s="38">
        <f>[7]ตารางสำรวจอายุลูกหนี้ฯ!I67</f>
        <v>0</v>
      </c>
      <c r="H20" s="38">
        <f>[7]ตารางสำรวจอายุลูกหนี้ฯ!J67</f>
        <v>0</v>
      </c>
      <c r="I20" s="38">
        <f>[7]ตารางสำรวจอายุลูกหนี้ฯ!K67</f>
        <v>0</v>
      </c>
      <c r="J20" s="38">
        <f>[7]ตารางสำรวจอายุลูกหนี้ฯ!L67</f>
        <v>0</v>
      </c>
    </row>
    <row r="21" spans="1:10" ht="21" thickBot="1" x14ac:dyDescent="0.35">
      <c r="A21" s="25">
        <v>13</v>
      </c>
      <c r="B21" s="26" t="s">
        <v>34</v>
      </c>
      <c r="C21" s="39">
        <f>SUM(D21:J21)</f>
        <v>5479337.3700000001</v>
      </c>
      <c r="D21" s="39">
        <f>[7]ตารางสำรวจอายุลูกหนี้ฯ!E68</f>
        <v>2427468.16</v>
      </c>
      <c r="E21" s="39">
        <f>[7]ตารางสำรวจอายุลูกหนี้ฯ!G68</f>
        <v>1789329.28</v>
      </c>
      <c r="F21" s="39">
        <f>[7]ตารางสำรวจอายุลูกหนี้ฯ!H68</f>
        <v>0</v>
      </c>
      <c r="G21" s="39">
        <f>[7]ตารางสำรวจอายุลูกหนี้ฯ!I68</f>
        <v>906006.76</v>
      </c>
      <c r="H21" s="39">
        <f>[7]ตารางสำรวจอายุลูกหนี้ฯ!J68</f>
        <v>0</v>
      </c>
      <c r="I21" s="39">
        <f>[7]ตารางสำรวจอายุลูกหนี้ฯ!K68</f>
        <v>356533.17000000004</v>
      </c>
      <c r="J21" s="39">
        <f>[7]ตารางสำรวจอายุลูกหนี้ฯ!L68</f>
        <v>0</v>
      </c>
    </row>
    <row r="22" spans="1:10" ht="21" thickTop="1" x14ac:dyDescent="0.3"/>
    <row r="24" spans="1:10" x14ac:dyDescent="0.3">
      <c r="G24" s="27"/>
      <c r="H24" s="58"/>
      <c r="I24" s="58"/>
      <c r="J24" s="58"/>
    </row>
    <row r="25" spans="1:10" ht="24" x14ac:dyDescent="0.55000000000000004">
      <c r="G25" s="27"/>
      <c r="H25" s="58"/>
      <c r="I25" s="58"/>
      <c r="J25" s="5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5884D-7C94-471D-9368-9D715AF23104}">
  <dimension ref="A1:J26"/>
  <sheetViews>
    <sheetView topLeftCell="A7" workbookViewId="0">
      <selection activeCell="D26" sqref="D26"/>
    </sheetView>
  </sheetViews>
  <sheetFormatPr defaultColWidth="9" defaultRowHeight="20.25" x14ac:dyDescent="0.3"/>
  <cols>
    <col min="1" max="1" width="5.28515625" style="1" customWidth="1"/>
    <col min="2" max="2" width="45.5703125" style="2" customWidth="1"/>
    <col min="3" max="3" width="21.140625" style="2" customWidth="1"/>
    <col min="4" max="4" width="16.85546875" style="2" customWidth="1"/>
    <col min="5" max="5" width="17.140625" style="2" customWidth="1"/>
    <col min="6" max="6" width="14.85546875" style="2" customWidth="1"/>
    <col min="7" max="7" width="16.5703125" style="2" customWidth="1"/>
    <col min="8" max="8" width="12.42578125" style="2" customWidth="1"/>
    <col min="9" max="9" width="12.5703125" style="2" bestFit="1" customWidth="1"/>
    <col min="10" max="10" width="12.28515625" style="2" customWidth="1"/>
    <col min="11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44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35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36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21">
        <v>1</v>
      </c>
      <c r="B9" s="22" t="s">
        <v>22</v>
      </c>
      <c r="C9" s="40">
        <f t="shared" ref="C9:C20" si="0">SUM(D9:J9)</f>
        <v>0</v>
      </c>
      <c r="D9" s="40">
        <f>[8]ตารางสำรวจอายุลูกหนี้ฯ!E11</f>
        <v>0</v>
      </c>
      <c r="E9" s="40">
        <f>[8]ตารางสำรวจอายุลูกหนี้ฯ!G11</f>
        <v>0</v>
      </c>
      <c r="F9" s="40">
        <f>[8]ตารางสำรวจอายุลูกหนี้ฯ!I11</f>
        <v>0</v>
      </c>
      <c r="G9" s="28">
        <f>[8]ตารางสำรวจอายุลูกหนี้ฯ!K11</f>
        <v>0</v>
      </c>
      <c r="H9" s="28">
        <f>[8]ตารางสำรวจอายุลูกหนี้ฯ!M11</f>
        <v>0</v>
      </c>
      <c r="I9" s="28">
        <f>[8]ตารางสำรวจอายุลูกหนี้ฯ!O11</f>
        <v>0</v>
      </c>
      <c r="J9" s="28">
        <f>[8]ตารางสำรวจอายุลูกหนี้ฯ!Q11</f>
        <v>0</v>
      </c>
    </row>
    <row r="10" spans="1:10" x14ac:dyDescent="0.3">
      <c r="A10" s="21">
        <v>2</v>
      </c>
      <c r="B10" s="22" t="s">
        <v>23</v>
      </c>
      <c r="C10" s="40">
        <f t="shared" si="0"/>
        <v>19188690.150000002</v>
      </c>
      <c r="D10" s="40">
        <f>[8]ตารางสำรวจอายุลูกหนี้ฯ!E23</f>
        <v>9351966.6100000013</v>
      </c>
      <c r="E10" s="40">
        <f>[8]ตารางสำรวจอายุลูกหนี้ฯ!G23</f>
        <v>8524223.7599999998</v>
      </c>
      <c r="F10" s="40">
        <f>[8]ตารางสำรวจอายุลูกหนี้ฯ!I23</f>
        <v>1239072.28</v>
      </c>
      <c r="G10" s="40">
        <f>[8]ตารางสำรวจอายุลูกหนี้ฯ!K23</f>
        <v>0</v>
      </c>
      <c r="H10" s="40">
        <f>[8]ตารางสำรวจอายุลูกหนี้ฯ!M23</f>
        <v>0</v>
      </c>
      <c r="I10" s="40">
        <f>[8]ตารางสำรวจอายุลูกหนี้ฯ!O23</f>
        <v>73427.5</v>
      </c>
      <c r="J10" s="40">
        <f>[8]ตารางสำรวจอายุลูกหนี้ฯ!Q23</f>
        <v>0</v>
      </c>
    </row>
    <row r="11" spans="1:10" x14ac:dyDescent="0.3">
      <c r="A11" s="21">
        <v>3</v>
      </c>
      <c r="B11" s="22" t="s">
        <v>24</v>
      </c>
      <c r="C11" s="40">
        <f t="shared" si="0"/>
        <v>2939040.01</v>
      </c>
      <c r="D11" s="40">
        <f>[8]ตารางสำรวจอายุลูกหนี้ฯ!E34</f>
        <v>2018167.5499999998</v>
      </c>
      <c r="E11" s="40">
        <f>[8]ตารางสำรวจอายุลูกหนี้ฯ!G34</f>
        <v>259602.79</v>
      </c>
      <c r="F11" s="40">
        <f>[8]ตารางสำรวจอายุลูกหนี้ฯ!I34</f>
        <v>258003.32</v>
      </c>
      <c r="G11" s="40">
        <f>[8]ตารางสำรวจอายุลูกหนี้ฯ!K34</f>
        <v>269266</v>
      </c>
      <c r="H11" s="40">
        <f>[8]ตารางสำรวจอายุลูกหนี้ฯ!M34</f>
        <v>52980.5</v>
      </c>
      <c r="I11" s="40">
        <f>[8]ตารางสำรวจอายุลูกหนี้ฯ!O34</f>
        <v>81019.850000000006</v>
      </c>
      <c r="J11" s="40">
        <f>[8]ตารางสำรวจอายุลูกหนี้ฯ!Q34</f>
        <v>0</v>
      </c>
    </row>
    <row r="12" spans="1:10" x14ac:dyDescent="0.3">
      <c r="A12" s="21">
        <v>4</v>
      </c>
      <c r="B12" s="22" t="s">
        <v>25</v>
      </c>
      <c r="C12" s="40">
        <f t="shared" si="0"/>
        <v>587884.12</v>
      </c>
      <c r="D12" s="40">
        <f>[8]ตารางสำรวจอายุลูกหนี้ฯ!E39</f>
        <v>381533.06</v>
      </c>
      <c r="E12" s="40">
        <f>[8]ตารางสำรวจอายุลูกหนี้ฯ!G39</f>
        <v>206351.06</v>
      </c>
      <c r="F12" s="40">
        <f>[8]ตารางสำรวจอายุลูกหนี้ฯ!I39</f>
        <v>0</v>
      </c>
      <c r="G12" s="40">
        <f>[8]ตารางสำรวจอายุลูกหนี้ฯ!K39</f>
        <v>0</v>
      </c>
      <c r="H12" s="40">
        <f>[8]ตารางสำรวจอายุลูกหนี้ฯ!M39</f>
        <v>0</v>
      </c>
      <c r="I12" s="40">
        <f>[8]ตารางสำรวจอายุลูกหนี้ฯ!O39</f>
        <v>0</v>
      </c>
      <c r="J12" s="40">
        <f>[8]ตารางสำรวจอายุลูกหนี้ฯ!Q39</f>
        <v>0</v>
      </c>
    </row>
    <row r="13" spans="1:10" x14ac:dyDescent="0.3">
      <c r="A13" s="21">
        <v>5</v>
      </c>
      <c r="B13" s="22" t="s">
        <v>26</v>
      </c>
      <c r="C13" s="40">
        <f t="shared" si="0"/>
        <v>189756</v>
      </c>
      <c r="D13" s="40">
        <f>[8]ตารางสำรวจอายุลูกหนี้ฯ!E50</f>
        <v>147566</v>
      </c>
      <c r="E13" s="40">
        <f>[8]ตารางสำรวจอายุลูกหนี้ฯ!G50</f>
        <v>18373</v>
      </c>
      <c r="F13" s="40">
        <f>[8]ตารางสำรวจอายุลูกหนี้ฯ!I50</f>
        <v>3431</v>
      </c>
      <c r="G13" s="40">
        <f>[8]ตารางสำรวจอายุลูกหนี้ฯ!K50</f>
        <v>0</v>
      </c>
      <c r="H13" s="40">
        <f>[8]ตารางสำรวจอายุลูกหนี้ฯ!M50</f>
        <v>20386</v>
      </c>
      <c r="I13" s="40">
        <f>[8]ตารางสำรวจอายุลูกหนี้ฯ!O50</f>
        <v>0</v>
      </c>
      <c r="J13" s="40">
        <f>[8]ตารางสำรวจอายุลูกหนี้ฯ!Q50</f>
        <v>0</v>
      </c>
    </row>
    <row r="14" spans="1:10" x14ac:dyDescent="0.3">
      <c r="A14" s="21">
        <v>6</v>
      </c>
      <c r="B14" s="22" t="s">
        <v>27</v>
      </c>
      <c r="C14" s="40">
        <f t="shared" si="0"/>
        <v>4601764.5</v>
      </c>
      <c r="D14" s="40">
        <f>[8]ตารางสำรวจอายุลูกหนี้ฯ!E53</f>
        <v>1003115</v>
      </c>
      <c r="E14" s="40">
        <f>[8]ตารางสำรวจอายุลูกหนี้ฯ!G53</f>
        <v>1061472</v>
      </c>
      <c r="F14" s="40">
        <f>[8]ตารางสำรวจอายุลูกหนี้ฯ!I53</f>
        <v>650467.5</v>
      </c>
      <c r="G14" s="40">
        <f>[8]ตารางสำรวจอายุลูกหนี้ฯ!K53</f>
        <v>1015934</v>
      </c>
      <c r="H14" s="40">
        <f>[8]ตารางสำรวจอายุลูกหนี้ฯ!M53</f>
        <v>645287</v>
      </c>
      <c r="I14" s="40">
        <f>[8]ตารางสำรวจอายุลูกหนี้ฯ!O53</f>
        <v>225489</v>
      </c>
      <c r="J14" s="40">
        <f>[8]ตารางสำรวจอายุลูกหนี้ฯ!Q53</f>
        <v>0</v>
      </c>
    </row>
    <row r="15" spans="1:10" x14ac:dyDescent="0.3">
      <c r="A15" s="21">
        <v>7</v>
      </c>
      <c r="B15" s="22" t="s">
        <v>28</v>
      </c>
      <c r="C15" s="40">
        <f t="shared" si="0"/>
        <v>3079076.59</v>
      </c>
      <c r="D15" s="40">
        <f>[8]ตารางสำรวจอายุลูกหนี้ฯ!E56</f>
        <v>2075390</v>
      </c>
      <c r="E15" s="40">
        <f>[8]ตารางสำรวจอายุลูกหนี้ฯ!G56</f>
        <v>907073.59</v>
      </c>
      <c r="F15" s="40">
        <f>[8]ตารางสำรวจอายุลูกหนี้ฯ!I56</f>
        <v>96613</v>
      </c>
      <c r="G15" s="40">
        <f>[8]ตารางสำรวจอายุลูกหนี้ฯ!K56</f>
        <v>0</v>
      </c>
      <c r="H15" s="40">
        <f>[8]ตารางสำรวจอายุลูกหนี้ฯ!M56</f>
        <v>0</v>
      </c>
      <c r="I15" s="40">
        <f>[8]ตารางสำรวจอายุลูกหนี้ฯ!O56</f>
        <v>0</v>
      </c>
      <c r="J15" s="40">
        <f>[8]ตารางสำรวจอายุลูกหนี้ฯ!Q56</f>
        <v>0</v>
      </c>
    </row>
    <row r="16" spans="1:10" x14ac:dyDescent="0.3">
      <c r="A16" s="21">
        <v>8</v>
      </c>
      <c r="B16" s="22" t="s">
        <v>29</v>
      </c>
      <c r="C16" s="40">
        <f t="shared" si="0"/>
        <v>273027</v>
      </c>
      <c r="D16" s="40">
        <f>[8]ตารางสำรวจอายุลูกหนี้ฯ!E59</f>
        <v>129891</v>
      </c>
      <c r="E16" s="40">
        <f>[8]ตารางสำรวจอายุลูกหนี้ฯ!G59</f>
        <v>143136</v>
      </c>
      <c r="F16" s="40">
        <f>[8]ตารางสำรวจอายุลูกหนี้ฯ!I59</f>
        <v>0</v>
      </c>
      <c r="G16" s="40">
        <f>[8]ตารางสำรวจอายุลูกหนี้ฯ!K59</f>
        <v>0</v>
      </c>
      <c r="H16" s="40">
        <f>[8]ตารางสำรวจอายุลูกหนี้ฯ!M59</f>
        <v>0</v>
      </c>
      <c r="I16" s="40">
        <f>[8]ตารางสำรวจอายุลูกหนี้ฯ!O59</f>
        <v>0</v>
      </c>
      <c r="J16" s="40">
        <f>[8]ตารางสำรวจอายุลูกหนี้ฯ!Q59</f>
        <v>0</v>
      </c>
    </row>
    <row r="17" spans="1:10" x14ac:dyDescent="0.3">
      <c r="A17" s="21">
        <v>9</v>
      </c>
      <c r="B17" s="22" t="s">
        <v>30</v>
      </c>
      <c r="C17" s="40">
        <f t="shared" si="0"/>
        <v>423529.33999999997</v>
      </c>
      <c r="D17" s="40">
        <f>[8]ตารางสำรวจอายุลูกหนี้ฯ!E64</f>
        <v>198569.41999999998</v>
      </c>
      <c r="E17" s="40">
        <f>[8]ตารางสำรวจอายุลูกหนี้ฯ!G64</f>
        <v>201824.7</v>
      </c>
      <c r="F17" s="40">
        <f>[8]ตารางสำรวจอายุลูกหนี้ฯ!I64</f>
        <v>23135.22</v>
      </c>
      <c r="G17" s="40">
        <f>[8]ตารางสำรวจอายุลูกหนี้ฯ!K64</f>
        <v>0</v>
      </c>
      <c r="H17" s="40">
        <f>[8]ตารางสำรวจอายุลูกหนี้ฯ!M64</f>
        <v>0</v>
      </c>
      <c r="I17" s="40">
        <f>[8]ตารางสำรวจอายุลูกหนี้ฯ!O64</f>
        <v>0</v>
      </c>
      <c r="J17" s="40">
        <f>[8]ตารางสำรวจอายุลูกหนี้ฯ!Q64</f>
        <v>0</v>
      </c>
    </row>
    <row r="18" spans="1:10" x14ac:dyDescent="0.3">
      <c r="A18" s="23">
        <v>10</v>
      </c>
      <c r="B18" s="24" t="s">
        <v>31</v>
      </c>
      <c r="C18" s="41">
        <f t="shared" si="0"/>
        <v>0</v>
      </c>
      <c r="D18" s="41">
        <f>[8]ตารางสำรวจอายุลูกหนี้ฯ!E65</f>
        <v>0</v>
      </c>
      <c r="E18" s="41">
        <f>[8]ตารางสำรวจอายุลูกหนี้ฯ!G65</f>
        <v>0</v>
      </c>
      <c r="F18" s="41">
        <f>[8]ตารางสำรวจอายุลูกหนี้ฯ!I65</f>
        <v>0</v>
      </c>
      <c r="G18" s="41">
        <f>[8]ตารางสำรวจอายุลูกหนี้ฯ!K65</f>
        <v>0</v>
      </c>
      <c r="H18" s="41">
        <f>[8]ตารางสำรวจอายุลูกหนี้ฯ!M65</f>
        <v>0</v>
      </c>
      <c r="I18" s="41">
        <f>[8]ตารางสำรวจอายุลูกหนี้ฯ!O65</f>
        <v>0</v>
      </c>
      <c r="J18" s="41">
        <f>[8]ตารางสำรวจอายุลูกหนี้ฯ!Q65</f>
        <v>0</v>
      </c>
    </row>
    <row r="19" spans="1:10" x14ac:dyDescent="0.3">
      <c r="A19" s="23">
        <v>11</v>
      </c>
      <c r="B19" s="24" t="s">
        <v>32</v>
      </c>
      <c r="C19" s="41">
        <f t="shared" si="0"/>
        <v>81460</v>
      </c>
      <c r="D19" s="41">
        <f>[8]ตารางสำรวจอายุลูกหนี้ฯ!E66</f>
        <v>0</v>
      </c>
      <c r="E19" s="41">
        <f>[8]ตารางสำรวจอายุลูกหนี้ฯ!G66</f>
        <v>81460</v>
      </c>
      <c r="F19" s="41">
        <f>[8]ตารางสำรวจอายุลูกหนี้ฯ!I66</f>
        <v>0</v>
      </c>
      <c r="G19" s="41">
        <f>[8]ตารางสำรวจอายุลูกหนี้ฯ!K66</f>
        <v>0</v>
      </c>
      <c r="H19" s="41">
        <f>[8]ตารางสำรวจอายุลูกหนี้ฯ!M66</f>
        <v>0</v>
      </c>
      <c r="I19" s="41">
        <f>[8]ตารางสำรวจอายุลูกหนี้ฯ!O66</f>
        <v>0</v>
      </c>
      <c r="J19" s="41">
        <f>[8]ตารางสำรวจอายุลูกหนี้ฯ!Q66</f>
        <v>0</v>
      </c>
    </row>
    <row r="20" spans="1:10" x14ac:dyDescent="0.3">
      <c r="A20" s="23">
        <v>12</v>
      </c>
      <c r="B20" s="24" t="s">
        <v>33</v>
      </c>
      <c r="C20" s="41">
        <f t="shared" si="0"/>
        <v>0</v>
      </c>
      <c r="D20" s="41">
        <f>[8]ตารางสำรวจอายุลูกหนี้ฯ!E67</f>
        <v>0</v>
      </c>
      <c r="E20" s="41">
        <f>[8]ตารางสำรวจอายุลูกหนี้ฯ!G67</f>
        <v>0</v>
      </c>
      <c r="F20" s="41">
        <f>[8]ตารางสำรวจอายุลูกหนี้ฯ!I67</f>
        <v>0</v>
      </c>
      <c r="G20" s="41">
        <f>[8]ตารางสำรวจอายุลูกหนี้ฯ!K67</f>
        <v>0</v>
      </c>
      <c r="H20" s="41">
        <f>[8]ตารางสำรวจอายุลูกหนี้ฯ!M67</f>
        <v>0</v>
      </c>
      <c r="I20" s="41">
        <f>[8]ตารางสำรวจอายุลูกหนี้ฯ!O67</f>
        <v>0</v>
      </c>
      <c r="J20" s="41">
        <f>[8]ตารางสำรวจอายุลูกหนี้ฯ!Q67</f>
        <v>0</v>
      </c>
    </row>
    <row r="21" spans="1:10" ht="21" thickBot="1" x14ac:dyDescent="0.35">
      <c r="A21" s="25">
        <v>13</v>
      </c>
      <c r="B21" s="26" t="s">
        <v>34</v>
      </c>
      <c r="C21" s="30">
        <f>SUM(D21:J21)</f>
        <v>31364227.710000001</v>
      </c>
      <c r="D21" s="30">
        <f>[8]ตารางสำรวจอายุลูกหนี้ฯ!E68</f>
        <v>15306198.640000001</v>
      </c>
      <c r="E21" s="30">
        <f>[8]ตารางสำรวจอายุลูกหนี้ฯ!G68</f>
        <v>11403516.899999999</v>
      </c>
      <c r="F21" s="30">
        <f>[8]ตารางสำรวจอายุลูกหนี้ฯ!I68</f>
        <v>2270722.3200000003</v>
      </c>
      <c r="G21" s="30">
        <f>[8]ตารางสำรวจอายุลูกหนี้ฯ!K68</f>
        <v>1285200</v>
      </c>
      <c r="H21" s="30">
        <f>[8]ตารางสำรวจอายุลูกหนี้ฯ!M68</f>
        <v>718653.5</v>
      </c>
      <c r="I21" s="30">
        <f>[8]ตารางสำรวจอายุลูกหนี้ฯ!O68</f>
        <v>379936.35</v>
      </c>
      <c r="J21" s="30">
        <f>[8]ตารางสำรวจอายุลูกหนี้ฯ!Q68</f>
        <v>0</v>
      </c>
    </row>
    <row r="22" spans="1:10" ht="21" thickTop="1" x14ac:dyDescent="0.3">
      <c r="C22" s="42"/>
    </row>
    <row r="23" spans="1:10" x14ac:dyDescent="0.3">
      <c r="C23" s="43"/>
    </row>
    <row r="24" spans="1:10" x14ac:dyDescent="0.3">
      <c r="G24" s="27"/>
      <c r="H24" s="58"/>
      <c r="I24" s="58"/>
      <c r="J24" s="58"/>
    </row>
    <row r="25" spans="1:10" x14ac:dyDescent="0.3">
      <c r="G25" s="27"/>
      <c r="H25" s="58"/>
      <c r="I25" s="58"/>
      <c r="J25" s="58"/>
    </row>
    <row r="26" spans="1:10" x14ac:dyDescent="0.3">
      <c r="H26" s="58"/>
      <c r="I26" s="58"/>
      <c r="J26" s="58"/>
    </row>
  </sheetData>
  <mergeCells count="12">
    <mergeCell ref="H24:J24"/>
    <mergeCell ref="H25:J25"/>
    <mergeCell ref="H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3EE9-1234-4784-975A-8D6B24DB86C9}">
  <dimension ref="A1:J27"/>
  <sheetViews>
    <sheetView topLeftCell="A2" workbookViewId="0">
      <selection activeCell="C9" sqref="C9:C20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4.42578125" style="2" customWidth="1"/>
    <col min="5" max="5" width="12.7109375" style="2" bestFit="1" customWidth="1"/>
    <col min="6" max="6" width="16.42578125" style="2" customWidth="1"/>
    <col min="7" max="7" width="15.140625" style="2" customWidth="1"/>
    <col min="8" max="8" width="12.7109375" style="2" customWidth="1"/>
    <col min="9" max="10" width="10.4257812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3.42578125" style="2" customWidth="1"/>
    <col min="260" max="260" width="12.42578125" style="2" bestFit="1" customWidth="1"/>
    <col min="261" max="261" width="11.42578125" style="2" bestFit="1" customWidth="1"/>
    <col min="262" max="262" width="12" style="2" customWidth="1"/>
    <col min="263" max="263" width="12.28515625" style="2" customWidth="1"/>
    <col min="264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3.42578125" style="2" customWidth="1"/>
    <col min="516" max="516" width="12.42578125" style="2" bestFit="1" customWidth="1"/>
    <col min="517" max="517" width="11.42578125" style="2" bestFit="1" customWidth="1"/>
    <col min="518" max="518" width="12" style="2" customWidth="1"/>
    <col min="519" max="519" width="12.28515625" style="2" customWidth="1"/>
    <col min="520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3.42578125" style="2" customWidth="1"/>
    <col min="772" max="772" width="12.42578125" style="2" bestFit="1" customWidth="1"/>
    <col min="773" max="773" width="11.42578125" style="2" bestFit="1" customWidth="1"/>
    <col min="774" max="774" width="12" style="2" customWidth="1"/>
    <col min="775" max="775" width="12.28515625" style="2" customWidth="1"/>
    <col min="776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3.42578125" style="2" customWidth="1"/>
    <col min="1028" max="1028" width="12.42578125" style="2" bestFit="1" customWidth="1"/>
    <col min="1029" max="1029" width="11.42578125" style="2" bestFit="1" customWidth="1"/>
    <col min="1030" max="1030" width="12" style="2" customWidth="1"/>
    <col min="1031" max="1031" width="12.28515625" style="2" customWidth="1"/>
    <col min="1032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3.42578125" style="2" customWidth="1"/>
    <col min="1284" max="1284" width="12.42578125" style="2" bestFit="1" customWidth="1"/>
    <col min="1285" max="1285" width="11.42578125" style="2" bestFit="1" customWidth="1"/>
    <col min="1286" max="1286" width="12" style="2" customWidth="1"/>
    <col min="1287" max="1287" width="12.28515625" style="2" customWidth="1"/>
    <col min="1288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3.42578125" style="2" customWidth="1"/>
    <col min="1540" max="1540" width="12.42578125" style="2" bestFit="1" customWidth="1"/>
    <col min="1541" max="1541" width="11.42578125" style="2" bestFit="1" customWidth="1"/>
    <col min="1542" max="1542" width="12" style="2" customWidth="1"/>
    <col min="1543" max="1543" width="12.28515625" style="2" customWidth="1"/>
    <col min="1544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3.42578125" style="2" customWidth="1"/>
    <col min="1796" max="1796" width="12.42578125" style="2" bestFit="1" customWidth="1"/>
    <col min="1797" max="1797" width="11.42578125" style="2" bestFit="1" customWidth="1"/>
    <col min="1798" max="1798" width="12" style="2" customWidth="1"/>
    <col min="1799" max="1799" width="12.28515625" style="2" customWidth="1"/>
    <col min="1800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3.42578125" style="2" customWidth="1"/>
    <col min="2052" max="2052" width="12.42578125" style="2" bestFit="1" customWidth="1"/>
    <col min="2053" max="2053" width="11.42578125" style="2" bestFit="1" customWidth="1"/>
    <col min="2054" max="2054" width="12" style="2" customWidth="1"/>
    <col min="2055" max="2055" width="12.28515625" style="2" customWidth="1"/>
    <col min="2056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3.42578125" style="2" customWidth="1"/>
    <col min="2308" max="2308" width="12.42578125" style="2" bestFit="1" customWidth="1"/>
    <col min="2309" max="2309" width="11.42578125" style="2" bestFit="1" customWidth="1"/>
    <col min="2310" max="2310" width="12" style="2" customWidth="1"/>
    <col min="2311" max="2311" width="12.28515625" style="2" customWidth="1"/>
    <col min="2312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3.42578125" style="2" customWidth="1"/>
    <col min="2564" max="2564" width="12.42578125" style="2" bestFit="1" customWidth="1"/>
    <col min="2565" max="2565" width="11.42578125" style="2" bestFit="1" customWidth="1"/>
    <col min="2566" max="2566" width="12" style="2" customWidth="1"/>
    <col min="2567" max="2567" width="12.28515625" style="2" customWidth="1"/>
    <col min="2568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3.42578125" style="2" customWidth="1"/>
    <col min="2820" max="2820" width="12.42578125" style="2" bestFit="1" customWidth="1"/>
    <col min="2821" max="2821" width="11.42578125" style="2" bestFit="1" customWidth="1"/>
    <col min="2822" max="2822" width="12" style="2" customWidth="1"/>
    <col min="2823" max="2823" width="12.28515625" style="2" customWidth="1"/>
    <col min="2824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3.42578125" style="2" customWidth="1"/>
    <col min="3076" max="3076" width="12.42578125" style="2" bestFit="1" customWidth="1"/>
    <col min="3077" max="3077" width="11.42578125" style="2" bestFit="1" customWidth="1"/>
    <col min="3078" max="3078" width="12" style="2" customWidth="1"/>
    <col min="3079" max="3079" width="12.28515625" style="2" customWidth="1"/>
    <col min="3080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3.42578125" style="2" customWidth="1"/>
    <col min="3332" max="3332" width="12.42578125" style="2" bestFit="1" customWidth="1"/>
    <col min="3333" max="3333" width="11.42578125" style="2" bestFit="1" customWidth="1"/>
    <col min="3334" max="3334" width="12" style="2" customWidth="1"/>
    <col min="3335" max="3335" width="12.28515625" style="2" customWidth="1"/>
    <col min="3336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3.42578125" style="2" customWidth="1"/>
    <col min="3588" max="3588" width="12.42578125" style="2" bestFit="1" customWidth="1"/>
    <col min="3589" max="3589" width="11.42578125" style="2" bestFit="1" customWidth="1"/>
    <col min="3590" max="3590" width="12" style="2" customWidth="1"/>
    <col min="3591" max="3591" width="12.28515625" style="2" customWidth="1"/>
    <col min="3592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3.42578125" style="2" customWidth="1"/>
    <col min="3844" max="3844" width="12.42578125" style="2" bestFit="1" customWidth="1"/>
    <col min="3845" max="3845" width="11.42578125" style="2" bestFit="1" customWidth="1"/>
    <col min="3846" max="3846" width="12" style="2" customWidth="1"/>
    <col min="3847" max="3847" width="12.28515625" style="2" customWidth="1"/>
    <col min="3848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3.42578125" style="2" customWidth="1"/>
    <col min="4100" max="4100" width="12.42578125" style="2" bestFit="1" customWidth="1"/>
    <col min="4101" max="4101" width="11.42578125" style="2" bestFit="1" customWidth="1"/>
    <col min="4102" max="4102" width="12" style="2" customWidth="1"/>
    <col min="4103" max="4103" width="12.28515625" style="2" customWidth="1"/>
    <col min="4104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3.42578125" style="2" customWidth="1"/>
    <col min="4356" max="4356" width="12.42578125" style="2" bestFit="1" customWidth="1"/>
    <col min="4357" max="4357" width="11.42578125" style="2" bestFit="1" customWidth="1"/>
    <col min="4358" max="4358" width="12" style="2" customWidth="1"/>
    <col min="4359" max="4359" width="12.28515625" style="2" customWidth="1"/>
    <col min="4360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3.42578125" style="2" customWidth="1"/>
    <col min="4612" max="4612" width="12.42578125" style="2" bestFit="1" customWidth="1"/>
    <col min="4613" max="4613" width="11.42578125" style="2" bestFit="1" customWidth="1"/>
    <col min="4614" max="4614" width="12" style="2" customWidth="1"/>
    <col min="4615" max="4615" width="12.28515625" style="2" customWidth="1"/>
    <col min="4616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3.42578125" style="2" customWidth="1"/>
    <col min="4868" max="4868" width="12.42578125" style="2" bestFit="1" customWidth="1"/>
    <col min="4869" max="4869" width="11.42578125" style="2" bestFit="1" customWidth="1"/>
    <col min="4870" max="4870" width="12" style="2" customWidth="1"/>
    <col min="4871" max="4871" width="12.28515625" style="2" customWidth="1"/>
    <col min="4872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3.42578125" style="2" customWidth="1"/>
    <col min="5124" max="5124" width="12.42578125" style="2" bestFit="1" customWidth="1"/>
    <col min="5125" max="5125" width="11.42578125" style="2" bestFit="1" customWidth="1"/>
    <col min="5126" max="5126" width="12" style="2" customWidth="1"/>
    <col min="5127" max="5127" width="12.28515625" style="2" customWidth="1"/>
    <col min="5128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3.42578125" style="2" customWidth="1"/>
    <col min="5380" max="5380" width="12.42578125" style="2" bestFit="1" customWidth="1"/>
    <col min="5381" max="5381" width="11.42578125" style="2" bestFit="1" customWidth="1"/>
    <col min="5382" max="5382" width="12" style="2" customWidth="1"/>
    <col min="5383" max="5383" width="12.28515625" style="2" customWidth="1"/>
    <col min="5384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3.42578125" style="2" customWidth="1"/>
    <col min="5636" max="5636" width="12.42578125" style="2" bestFit="1" customWidth="1"/>
    <col min="5637" max="5637" width="11.42578125" style="2" bestFit="1" customWidth="1"/>
    <col min="5638" max="5638" width="12" style="2" customWidth="1"/>
    <col min="5639" max="5639" width="12.28515625" style="2" customWidth="1"/>
    <col min="5640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3.42578125" style="2" customWidth="1"/>
    <col min="5892" max="5892" width="12.42578125" style="2" bestFit="1" customWidth="1"/>
    <col min="5893" max="5893" width="11.42578125" style="2" bestFit="1" customWidth="1"/>
    <col min="5894" max="5894" width="12" style="2" customWidth="1"/>
    <col min="5895" max="5895" width="12.28515625" style="2" customWidth="1"/>
    <col min="5896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3.42578125" style="2" customWidth="1"/>
    <col min="6148" max="6148" width="12.42578125" style="2" bestFit="1" customWidth="1"/>
    <col min="6149" max="6149" width="11.42578125" style="2" bestFit="1" customWidth="1"/>
    <col min="6150" max="6150" width="12" style="2" customWidth="1"/>
    <col min="6151" max="6151" width="12.28515625" style="2" customWidth="1"/>
    <col min="6152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3.42578125" style="2" customWidth="1"/>
    <col min="6404" max="6404" width="12.42578125" style="2" bestFit="1" customWidth="1"/>
    <col min="6405" max="6405" width="11.42578125" style="2" bestFit="1" customWidth="1"/>
    <col min="6406" max="6406" width="12" style="2" customWidth="1"/>
    <col min="6407" max="6407" width="12.28515625" style="2" customWidth="1"/>
    <col min="6408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3.42578125" style="2" customWidth="1"/>
    <col min="6660" max="6660" width="12.42578125" style="2" bestFit="1" customWidth="1"/>
    <col min="6661" max="6661" width="11.42578125" style="2" bestFit="1" customWidth="1"/>
    <col min="6662" max="6662" width="12" style="2" customWidth="1"/>
    <col min="6663" max="6663" width="12.28515625" style="2" customWidth="1"/>
    <col min="6664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3.42578125" style="2" customWidth="1"/>
    <col min="6916" max="6916" width="12.42578125" style="2" bestFit="1" customWidth="1"/>
    <col min="6917" max="6917" width="11.42578125" style="2" bestFit="1" customWidth="1"/>
    <col min="6918" max="6918" width="12" style="2" customWidth="1"/>
    <col min="6919" max="6919" width="12.28515625" style="2" customWidth="1"/>
    <col min="6920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3.42578125" style="2" customWidth="1"/>
    <col min="7172" max="7172" width="12.42578125" style="2" bestFit="1" customWidth="1"/>
    <col min="7173" max="7173" width="11.42578125" style="2" bestFit="1" customWidth="1"/>
    <col min="7174" max="7174" width="12" style="2" customWidth="1"/>
    <col min="7175" max="7175" width="12.28515625" style="2" customWidth="1"/>
    <col min="7176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3.42578125" style="2" customWidth="1"/>
    <col min="7428" max="7428" width="12.42578125" style="2" bestFit="1" customWidth="1"/>
    <col min="7429" max="7429" width="11.42578125" style="2" bestFit="1" customWidth="1"/>
    <col min="7430" max="7430" width="12" style="2" customWidth="1"/>
    <col min="7431" max="7431" width="12.28515625" style="2" customWidth="1"/>
    <col min="7432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3.42578125" style="2" customWidth="1"/>
    <col min="7684" max="7684" width="12.42578125" style="2" bestFit="1" customWidth="1"/>
    <col min="7685" max="7685" width="11.42578125" style="2" bestFit="1" customWidth="1"/>
    <col min="7686" max="7686" width="12" style="2" customWidth="1"/>
    <col min="7687" max="7687" width="12.28515625" style="2" customWidth="1"/>
    <col min="7688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3.42578125" style="2" customWidth="1"/>
    <col min="7940" max="7940" width="12.42578125" style="2" bestFit="1" customWidth="1"/>
    <col min="7941" max="7941" width="11.42578125" style="2" bestFit="1" customWidth="1"/>
    <col min="7942" max="7942" width="12" style="2" customWidth="1"/>
    <col min="7943" max="7943" width="12.28515625" style="2" customWidth="1"/>
    <col min="7944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3.42578125" style="2" customWidth="1"/>
    <col min="8196" max="8196" width="12.42578125" style="2" bestFit="1" customWidth="1"/>
    <col min="8197" max="8197" width="11.42578125" style="2" bestFit="1" customWidth="1"/>
    <col min="8198" max="8198" width="12" style="2" customWidth="1"/>
    <col min="8199" max="8199" width="12.28515625" style="2" customWidth="1"/>
    <col min="8200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3.42578125" style="2" customWidth="1"/>
    <col min="8452" max="8452" width="12.42578125" style="2" bestFit="1" customWidth="1"/>
    <col min="8453" max="8453" width="11.42578125" style="2" bestFit="1" customWidth="1"/>
    <col min="8454" max="8454" width="12" style="2" customWidth="1"/>
    <col min="8455" max="8455" width="12.28515625" style="2" customWidth="1"/>
    <col min="8456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3.42578125" style="2" customWidth="1"/>
    <col min="8708" max="8708" width="12.42578125" style="2" bestFit="1" customWidth="1"/>
    <col min="8709" max="8709" width="11.42578125" style="2" bestFit="1" customWidth="1"/>
    <col min="8710" max="8710" width="12" style="2" customWidth="1"/>
    <col min="8711" max="8711" width="12.28515625" style="2" customWidth="1"/>
    <col min="8712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3.42578125" style="2" customWidth="1"/>
    <col min="8964" max="8964" width="12.42578125" style="2" bestFit="1" customWidth="1"/>
    <col min="8965" max="8965" width="11.42578125" style="2" bestFit="1" customWidth="1"/>
    <col min="8966" max="8966" width="12" style="2" customWidth="1"/>
    <col min="8967" max="8967" width="12.28515625" style="2" customWidth="1"/>
    <col min="8968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3.42578125" style="2" customWidth="1"/>
    <col min="9220" max="9220" width="12.42578125" style="2" bestFit="1" customWidth="1"/>
    <col min="9221" max="9221" width="11.42578125" style="2" bestFit="1" customWidth="1"/>
    <col min="9222" max="9222" width="12" style="2" customWidth="1"/>
    <col min="9223" max="9223" width="12.28515625" style="2" customWidth="1"/>
    <col min="9224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3.42578125" style="2" customWidth="1"/>
    <col min="9476" max="9476" width="12.42578125" style="2" bestFit="1" customWidth="1"/>
    <col min="9477" max="9477" width="11.42578125" style="2" bestFit="1" customWidth="1"/>
    <col min="9478" max="9478" width="12" style="2" customWidth="1"/>
    <col min="9479" max="9479" width="12.28515625" style="2" customWidth="1"/>
    <col min="9480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3.42578125" style="2" customWidth="1"/>
    <col min="9732" max="9732" width="12.42578125" style="2" bestFit="1" customWidth="1"/>
    <col min="9733" max="9733" width="11.42578125" style="2" bestFit="1" customWidth="1"/>
    <col min="9734" max="9734" width="12" style="2" customWidth="1"/>
    <col min="9735" max="9735" width="12.28515625" style="2" customWidth="1"/>
    <col min="9736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3.42578125" style="2" customWidth="1"/>
    <col min="9988" max="9988" width="12.42578125" style="2" bestFit="1" customWidth="1"/>
    <col min="9989" max="9989" width="11.42578125" style="2" bestFit="1" customWidth="1"/>
    <col min="9990" max="9990" width="12" style="2" customWidth="1"/>
    <col min="9991" max="9991" width="12.28515625" style="2" customWidth="1"/>
    <col min="9992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3.42578125" style="2" customWidth="1"/>
    <col min="10244" max="10244" width="12.42578125" style="2" bestFit="1" customWidth="1"/>
    <col min="10245" max="10245" width="11.42578125" style="2" bestFit="1" customWidth="1"/>
    <col min="10246" max="10246" width="12" style="2" customWidth="1"/>
    <col min="10247" max="10247" width="12.28515625" style="2" customWidth="1"/>
    <col min="10248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3.42578125" style="2" customWidth="1"/>
    <col min="10500" max="10500" width="12.42578125" style="2" bestFit="1" customWidth="1"/>
    <col min="10501" max="10501" width="11.42578125" style="2" bestFit="1" customWidth="1"/>
    <col min="10502" max="10502" width="12" style="2" customWidth="1"/>
    <col min="10503" max="10503" width="12.28515625" style="2" customWidth="1"/>
    <col min="10504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3.42578125" style="2" customWidth="1"/>
    <col min="10756" max="10756" width="12.42578125" style="2" bestFit="1" customWidth="1"/>
    <col min="10757" max="10757" width="11.42578125" style="2" bestFit="1" customWidth="1"/>
    <col min="10758" max="10758" width="12" style="2" customWidth="1"/>
    <col min="10759" max="10759" width="12.28515625" style="2" customWidth="1"/>
    <col min="10760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3.42578125" style="2" customWidth="1"/>
    <col min="11012" max="11012" width="12.42578125" style="2" bestFit="1" customWidth="1"/>
    <col min="11013" max="11013" width="11.42578125" style="2" bestFit="1" customWidth="1"/>
    <col min="11014" max="11014" width="12" style="2" customWidth="1"/>
    <col min="11015" max="11015" width="12.28515625" style="2" customWidth="1"/>
    <col min="11016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3.42578125" style="2" customWidth="1"/>
    <col min="11268" max="11268" width="12.42578125" style="2" bestFit="1" customWidth="1"/>
    <col min="11269" max="11269" width="11.42578125" style="2" bestFit="1" customWidth="1"/>
    <col min="11270" max="11270" width="12" style="2" customWidth="1"/>
    <col min="11271" max="11271" width="12.28515625" style="2" customWidth="1"/>
    <col min="11272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3.42578125" style="2" customWidth="1"/>
    <col min="11524" max="11524" width="12.42578125" style="2" bestFit="1" customWidth="1"/>
    <col min="11525" max="11525" width="11.42578125" style="2" bestFit="1" customWidth="1"/>
    <col min="11526" max="11526" width="12" style="2" customWidth="1"/>
    <col min="11527" max="11527" width="12.28515625" style="2" customWidth="1"/>
    <col min="11528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3.42578125" style="2" customWidth="1"/>
    <col min="11780" max="11780" width="12.42578125" style="2" bestFit="1" customWidth="1"/>
    <col min="11781" max="11781" width="11.42578125" style="2" bestFit="1" customWidth="1"/>
    <col min="11782" max="11782" width="12" style="2" customWidth="1"/>
    <col min="11783" max="11783" width="12.28515625" style="2" customWidth="1"/>
    <col min="11784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3.42578125" style="2" customWidth="1"/>
    <col min="12036" max="12036" width="12.42578125" style="2" bestFit="1" customWidth="1"/>
    <col min="12037" max="12037" width="11.42578125" style="2" bestFit="1" customWidth="1"/>
    <col min="12038" max="12038" width="12" style="2" customWidth="1"/>
    <col min="12039" max="12039" width="12.28515625" style="2" customWidth="1"/>
    <col min="12040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3.42578125" style="2" customWidth="1"/>
    <col min="12292" max="12292" width="12.42578125" style="2" bestFit="1" customWidth="1"/>
    <col min="12293" max="12293" width="11.42578125" style="2" bestFit="1" customWidth="1"/>
    <col min="12294" max="12294" width="12" style="2" customWidth="1"/>
    <col min="12295" max="12295" width="12.28515625" style="2" customWidth="1"/>
    <col min="12296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3.42578125" style="2" customWidth="1"/>
    <col min="12548" max="12548" width="12.42578125" style="2" bestFit="1" customWidth="1"/>
    <col min="12549" max="12549" width="11.42578125" style="2" bestFit="1" customWidth="1"/>
    <col min="12550" max="12550" width="12" style="2" customWidth="1"/>
    <col min="12551" max="12551" width="12.28515625" style="2" customWidth="1"/>
    <col min="12552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3.42578125" style="2" customWidth="1"/>
    <col min="12804" max="12804" width="12.42578125" style="2" bestFit="1" customWidth="1"/>
    <col min="12805" max="12805" width="11.42578125" style="2" bestFit="1" customWidth="1"/>
    <col min="12806" max="12806" width="12" style="2" customWidth="1"/>
    <col min="12807" max="12807" width="12.28515625" style="2" customWidth="1"/>
    <col min="12808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3.42578125" style="2" customWidth="1"/>
    <col min="13060" max="13060" width="12.42578125" style="2" bestFit="1" customWidth="1"/>
    <col min="13061" max="13061" width="11.42578125" style="2" bestFit="1" customWidth="1"/>
    <col min="13062" max="13062" width="12" style="2" customWidth="1"/>
    <col min="13063" max="13063" width="12.28515625" style="2" customWidth="1"/>
    <col min="13064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3.42578125" style="2" customWidth="1"/>
    <col min="13316" max="13316" width="12.42578125" style="2" bestFit="1" customWidth="1"/>
    <col min="13317" max="13317" width="11.42578125" style="2" bestFit="1" customWidth="1"/>
    <col min="13318" max="13318" width="12" style="2" customWidth="1"/>
    <col min="13319" max="13319" width="12.28515625" style="2" customWidth="1"/>
    <col min="13320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3.42578125" style="2" customWidth="1"/>
    <col min="13572" max="13572" width="12.42578125" style="2" bestFit="1" customWidth="1"/>
    <col min="13573" max="13573" width="11.42578125" style="2" bestFit="1" customWidth="1"/>
    <col min="13574" max="13574" width="12" style="2" customWidth="1"/>
    <col min="13575" max="13575" width="12.28515625" style="2" customWidth="1"/>
    <col min="13576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3.42578125" style="2" customWidth="1"/>
    <col min="13828" max="13828" width="12.42578125" style="2" bestFit="1" customWidth="1"/>
    <col min="13829" max="13829" width="11.42578125" style="2" bestFit="1" customWidth="1"/>
    <col min="13830" max="13830" width="12" style="2" customWidth="1"/>
    <col min="13831" max="13831" width="12.28515625" style="2" customWidth="1"/>
    <col min="13832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3.42578125" style="2" customWidth="1"/>
    <col min="14084" max="14084" width="12.42578125" style="2" bestFit="1" customWidth="1"/>
    <col min="14085" max="14085" width="11.42578125" style="2" bestFit="1" customWidth="1"/>
    <col min="14086" max="14086" width="12" style="2" customWidth="1"/>
    <col min="14087" max="14087" width="12.28515625" style="2" customWidth="1"/>
    <col min="14088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3.42578125" style="2" customWidth="1"/>
    <col min="14340" max="14340" width="12.42578125" style="2" bestFit="1" customWidth="1"/>
    <col min="14341" max="14341" width="11.42578125" style="2" bestFit="1" customWidth="1"/>
    <col min="14342" max="14342" width="12" style="2" customWidth="1"/>
    <col min="14343" max="14343" width="12.28515625" style="2" customWidth="1"/>
    <col min="14344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3.42578125" style="2" customWidth="1"/>
    <col min="14596" max="14596" width="12.42578125" style="2" bestFit="1" customWidth="1"/>
    <col min="14597" max="14597" width="11.42578125" style="2" bestFit="1" customWidth="1"/>
    <col min="14598" max="14598" width="12" style="2" customWidth="1"/>
    <col min="14599" max="14599" width="12.28515625" style="2" customWidth="1"/>
    <col min="14600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3.42578125" style="2" customWidth="1"/>
    <col min="14852" max="14852" width="12.42578125" style="2" bestFit="1" customWidth="1"/>
    <col min="14853" max="14853" width="11.42578125" style="2" bestFit="1" customWidth="1"/>
    <col min="14854" max="14854" width="12" style="2" customWidth="1"/>
    <col min="14855" max="14855" width="12.28515625" style="2" customWidth="1"/>
    <col min="14856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3.42578125" style="2" customWidth="1"/>
    <col min="15108" max="15108" width="12.42578125" style="2" bestFit="1" customWidth="1"/>
    <col min="15109" max="15109" width="11.42578125" style="2" bestFit="1" customWidth="1"/>
    <col min="15110" max="15110" width="12" style="2" customWidth="1"/>
    <col min="15111" max="15111" width="12.28515625" style="2" customWidth="1"/>
    <col min="15112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3.42578125" style="2" customWidth="1"/>
    <col min="15364" max="15364" width="12.42578125" style="2" bestFit="1" customWidth="1"/>
    <col min="15365" max="15365" width="11.42578125" style="2" bestFit="1" customWidth="1"/>
    <col min="15366" max="15366" width="12" style="2" customWidth="1"/>
    <col min="15367" max="15367" width="12.28515625" style="2" customWidth="1"/>
    <col min="15368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3.42578125" style="2" customWidth="1"/>
    <col min="15620" max="15620" width="12.42578125" style="2" bestFit="1" customWidth="1"/>
    <col min="15621" max="15621" width="11.42578125" style="2" bestFit="1" customWidth="1"/>
    <col min="15622" max="15622" width="12" style="2" customWidth="1"/>
    <col min="15623" max="15623" width="12.28515625" style="2" customWidth="1"/>
    <col min="15624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3.42578125" style="2" customWidth="1"/>
    <col min="15876" max="15876" width="12.42578125" style="2" bestFit="1" customWidth="1"/>
    <col min="15877" max="15877" width="11.42578125" style="2" bestFit="1" customWidth="1"/>
    <col min="15878" max="15878" width="12" style="2" customWidth="1"/>
    <col min="15879" max="15879" width="12.28515625" style="2" customWidth="1"/>
    <col min="15880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3.42578125" style="2" customWidth="1"/>
    <col min="16132" max="16132" width="12.42578125" style="2" bestFit="1" customWidth="1"/>
    <col min="16133" max="16133" width="11.42578125" style="2" bestFit="1" customWidth="1"/>
    <col min="16134" max="16134" width="12" style="2" customWidth="1"/>
    <col min="16135" max="16135" width="12.28515625" style="2" customWidth="1"/>
    <col min="16136" max="16138" width="10.42578125" style="2" customWidth="1"/>
    <col min="16139" max="16384" width="9" style="2"/>
  </cols>
  <sheetData>
    <row r="1" spans="1:10" x14ac:dyDescent="0.3">
      <c r="I1" s="56"/>
      <c r="J1" s="56"/>
    </row>
    <row r="2" spans="1:10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3">
      <c r="A3" s="57" t="s">
        <v>45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19" customFormat="1" ht="24" customHeight="1" x14ac:dyDescent="0.3">
      <c r="A6" s="52" t="s">
        <v>4</v>
      </c>
      <c r="B6" s="52" t="s">
        <v>5</v>
      </c>
      <c r="C6" s="52" t="s">
        <v>46</v>
      </c>
      <c r="D6" s="53" t="s">
        <v>6</v>
      </c>
      <c r="E6" s="54"/>
      <c r="F6" s="54"/>
      <c r="G6" s="54"/>
      <c r="H6" s="54"/>
      <c r="I6" s="54"/>
      <c r="J6" s="55"/>
    </row>
    <row r="7" spans="1:10" s="19" customFormat="1" ht="54" x14ac:dyDescent="0.3">
      <c r="A7" s="52"/>
      <c r="B7" s="52"/>
      <c r="C7" s="5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20" customFormat="1" ht="30" x14ac:dyDescent="0.2">
      <c r="A8" s="52"/>
      <c r="B8" s="52"/>
      <c r="C8" s="5" t="s">
        <v>14</v>
      </c>
      <c r="D8" s="5" t="s">
        <v>16</v>
      </c>
      <c r="E8" s="5" t="s">
        <v>17</v>
      </c>
      <c r="F8" s="5" t="s">
        <v>18</v>
      </c>
      <c r="G8" s="5" t="s">
        <v>19</v>
      </c>
      <c r="H8" s="5" t="s">
        <v>20</v>
      </c>
      <c r="I8" s="5" t="s">
        <v>21</v>
      </c>
      <c r="J8" s="5" t="s">
        <v>40</v>
      </c>
    </row>
    <row r="9" spans="1:10" x14ac:dyDescent="0.3">
      <c r="A9" s="31">
        <v>1</v>
      </c>
      <c r="B9" s="32" t="s">
        <v>22</v>
      </c>
      <c r="C9" s="28">
        <f t="shared" ref="C9:C20" si="0">SUM(D9:J9)</f>
        <v>0</v>
      </c>
      <c r="D9" s="28">
        <f>[9]ตารางสำรวจอายุลูกหนี้ฯ!E11</f>
        <v>0</v>
      </c>
      <c r="E9" s="28">
        <f>[9]ตารางสำรวจอายุลูกหนี้ฯ!G11</f>
        <v>0</v>
      </c>
      <c r="F9" s="28">
        <f>[9]ตารางสำรวจอายุลูกหนี้ฯ!I11</f>
        <v>0</v>
      </c>
      <c r="G9" s="28">
        <f>[9]ตารางสำรวจอายุลูกหนี้ฯ!K11</f>
        <v>0</v>
      </c>
      <c r="H9" s="28">
        <f>[9]ตารางสำรวจอายุลูกหนี้ฯ!M11</f>
        <v>0</v>
      </c>
      <c r="I9" s="28">
        <f>[9]ตารางสำรวจอายุลูกหนี้ฯ!O11</f>
        <v>0</v>
      </c>
      <c r="J9" s="28">
        <f>[9]ตารางสำรวจอายุลูกหนี้ฯ!Q11</f>
        <v>0</v>
      </c>
    </row>
    <row r="10" spans="1:10" x14ac:dyDescent="0.3">
      <c r="A10" s="31">
        <v>2</v>
      </c>
      <c r="B10" s="32" t="s">
        <v>23</v>
      </c>
      <c r="C10" s="28">
        <f t="shared" si="0"/>
        <v>3047966.17</v>
      </c>
      <c r="D10" s="28">
        <f>[9]ตารางสำรวจอายุลูกหนี้ฯ!E23</f>
        <v>1735649.4200000002</v>
      </c>
      <c r="E10" s="28">
        <f>[9]ตารางสำรวจอายุลูกหนี้ฯ!G23</f>
        <v>292476.84999999998</v>
      </c>
      <c r="F10" s="28">
        <f>[9]ตารางสำรวจอายุลูกหนี้ฯ!I23</f>
        <v>767666.9</v>
      </c>
      <c r="G10" s="28">
        <f>[9]ตารางสำรวจอายุลูกหนี้ฯ!K23</f>
        <v>144221</v>
      </c>
      <c r="H10" s="28">
        <f>[9]ตารางสำรวจอายุลูกหนี้ฯ!M23</f>
        <v>107952</v>
      </c>
      <c r="I10" s="28">
        <f>[9]ตารางสำรวจอายุลูกหนี้ฯ!O23</f>
        <v>0</v>
      </c>
      <c r="J10" s="28">
        <f>[9]ตารางสำรวจอายุลูกหนี้ฯ!Q23</f>
        <v>0</v>
      </c>
    </row>
    <row r="11" spans="1:10" x14ac:dyDescent="0.3">
      <c r="A11" s="31">
        <v>3</v>
      </c>
      <c r="B11" s="32" t="s">
        <v>24</v>
      </c>
      <c r="C11" s="28">
        <f t="shared" si="0"/>
        <v>1407229.6300000001</v>
      </c>
      <c r="D11" s="28">
        <f>[9]ตารางสำรวจอายุลูกหนี้ฯ!E34</f>
        <v>1122070.6300000001</v>
      </c>
      <c r="E11" s="28">
        <f>[9]ตารางสำรวจอายุลูกหนี้ฯ!G34</f>
        <v>53291</v>
      </c>
      <c r="F11" s="28">
        <f>[9]ตารางสำรวจอายุลูกหนี้ฯ!I34</f>
        <v>124696</v>
      </c>
      <c r="G11" s="28">
        <f>[9]ตารางสำรวจอายุลูกหนี้ฯ!K34</f>
        <v>74624</v>
      </c>
      <c r="H11" s="28">
        <f>[9]ตารางสำรวจอายุลูกหนี้ฯ!M34</f>
        <v>32548</v>
      </c>
      <c r="I11" s="28">
        <f>[9]ตารางสำรวจอายุลูกหนี้ฯ!O34</f>
        <v>0</v>
      </c>
      <c r="J11" s="28">
        <f>[9]ตารางสำรวจอายุลูกหนี้ฯ!Q34</f>
        <v>0</v>
      </c>
    </row>
    <row r="12" spans="1:10" x14ac:dyDescent="0.3">
      <c r="A12" s="31">
        <v>4</v>
      </c>
      <c r="B12" s="32" t="s">
        <v>25</v>
      </c>
      <c r="C12" s="28">
        <f t="shared" si="0"/>
        <v>586202.23</v>
      </c>
      <c r="D12" s="28">
        <f>[9]ตารางสำรวจอายุลูกหนี้ฯ!E39</f>
        <v>267785.23</v>
      </c>
      <c r="E12" s="28">
        <f>[9]ตารางสำรวจอายุลูกหนี้ฯ!G39</f>
        <v>137984</v>
      </c>
      <c r="F12" s="28">
        <f>[9]ตารางสำรวจอายุลูกหนี้ฯ!I39</f>
        <v>179600</v>
      </c>
      <c r="G12" s="28">
        <f>[9]ตารางสำรวจอายุลูกหนี้ฯ!K39</f>
        <v>833</v>
      </c>
      <c r="H12" s="28">
        <f>[9]ตารางสำรวจอายุลูกหนี้ฯ!M39</f>
        <v>0</v>
      </c>
      <c r="I12" s="28">
        <f>[9]ตารางสำรวจอายุลูกหนี้ฯ!O39</f>
        <v>0</v>
      </c>
      <c r="J12" s="28">
        <f>[9]ตารางสำรวจอายุลูกหนี้ฯ!Q39</f>
        <v>0</v>
      </c>
    </row>
    <row r="13" spans="1:10" x14ac:dyDescent="0.3">
      <c r="A13" s="31">
        <v>5</v>
      </c>
      <c r="B13" s="32" t="s">
        <v>26</v>
      </c>
      <c r="C13" s="28">
        <f t="shared" si="0"/>
        <v>11961</v>
      </c>
      <c r="D13" s="28">
        <f>[9]ตารางสำรวจอายุลูกหนี้ฯ!E50</f>
        <v>1230</v>
      </c>
      <c r="E13" s="28">
        <f>[9]ตารางสำรวจอายุลูกหนี้ฯ!G50</f>
        <v>9360</v>
      </c>
      <c r="F13" s="28">
        <f>[9]ตารางสำรวจอายุลูกหนี้ฯ!I50</f>
        <v>1371</v>
      </c>
      <c r="G13" s="28">
        <f>[9]ตารางสำรวจอายุลูกหนี้ฯ!K50</f>
        <v>0</v>
      </c>
      <c r="H13" s="28">
        <f>[9]ตารางสำรวจอายุลูกหนี้ฯ!M50</f>
        <v>0</v>
      </c>
      <c r="I13" s="28">
        <f>[9]ตารางสำรวจอายุลูกหนี้ฯ!O50</f>
        <v>0</v>
      </c>
      <c r="J13" s="28">
        <f>[9]ตารางสำรวจอายุลูกหนี้ฯ!Q50</f>
        <v>0</v>
      </c>
    </row>
    <row r="14" spans="1:10" x14ac:dyDescent="0.3">
      <c r="A14" s="31">
        <v>6</v>
      </c>
      <c r="B14" s="32" t="s">
        <v>27</v>
      </c>
      <c r="C14" s="28">
        <f t="shared" si="0"/>
        <v>1207446</v>
      </c>
      <c r="D14" s="28">
        <f>[9]ตารางสำรวจอายุลูกหนี้ฯ!E53</f>
        <v>1114393</v>
      </c>
      <c r="E14" s="28">
        <f>[9]ตารางสำรวจอายุลูกหนี้ฯ!G53</f>
        <v>93053</v>
      </c>
      <c r="F14" s="28">
        <f>[9]ตารางสำรวจอายุลูกหนี้ฯ!I53</f>
        <v>0</v>
      </c>
      <c r="G14" s="28">
        <f>[9]ตารางสำรวจอายุลูกหนี้ฯ!K53</f>
        <v>0</v>
      </c>
      <c r="H14" s="28">
        <f>[9]ตารางสำรวจอายุลูกหนี้ฯ!M53</f>
        <v>0</v>
      </c>
      <c r="I14" s="28">
        <f>[9]ตารางสำรวจอายุลูกหนี้ฯ!O53</f>
        <v>0</v>
      </c>
      <c r="J14" s="28">
        <f>[9]ตารางสำรวจอายุลูกหนี้ฯ!Q53</f>
        <v>0</v>
      </c>
    </row>
    <row r="15" spans="1:10" x14ac:dyDescent="0.3">
      <c r="A15" s="31">
        <v>7</v>
      </c>
      <c r="B15" s="32" t="s">
        <v>28</v>
      </c>
      <c r="C15" s="28">
        <f t="shared" si="0"/>
        <v>2133</v>
      </c>
      <c r="D15" s="28">
        <f>[9]ตารางสำรวจอายุลูกหนี้ฯ!E56</f>
        <v>1241</v>
      </c>
      <c r="E15" s="28">
        <f>[9]ตารางสำรวจอายุลูกหนี้ฯ!G56</f>
        <v>892</v>
      </c>
      <c r="F15" s="28">
        <f>[9]ตารางสำรวจอายุลูกหนี้ฯ!I56</f>
        <v>0</v>
      </c>
      <c r="G15" s="28">
        <f>[9]ตารางสำรวจอายุลูกหนี้ฯ!K56</f>
        <v>0</v>
      </c>
      <c r="H15" s="28">
        <f>[9]ตารางสำรวจอายุลูกหนี้ฯ!M56</f>
        <v>0</v>
      </c>
      <c r="I15" s="28">
        <f>[9]ตารางสำรวจอายุลูกหนี้ฯ!O56</f>
        <v>0</v>
      </c>
      <c r="J15" s="28">
        <f>[9]ตารางสำรวจอายุลูกหนี้ฯ!Q56</f>
        <v>0</v>
      </c>
    </row>
    <row r="16" spans="1:10" x14ac:dyDescent="0.3">
      <c r="A16" s="31">
        <v>8</v>
      </c>
      <c r="B16" s="32" t="s">
        <v>29</v>
      </c>
      <c r="C16" s="28">
        <f t="shared" si="0"/>
        <v>153345.64000000001</v>
      </c>
      <c r="D16" s="28">
        <f>[9]ตารางสำรวจอายุลูกหนี้ฯ!E59</f>
        <v>49099.64</v>
      </c>
      <c r="E16" s="28">
        <f>[9]ตารางสำรวจอายุลูกหนี้ฯ!G59</f>
        <v>39888</v>
      </c>
      <c r="F16" s="28">
        <f>[9]ตารางสำรวจอายุลูกหนี้ฯ!I59</f>
        <v>44178</v>
      </c>
      <c r="G16" s="28">
        <f>[9]ตารางสำรวจอายุลูกหนี้ฯ!K59</f>
        <v>15960</v>
      </c>
      <c r="H16" s="28">
        <f>[9]ตารางสำรวจอายุลูกหนี้ฯ!M59</f>
        <v>4220</v>
      </c>
      <c r="I16" s="28">
        <f>[9]ตารางสำรวจอายุลูกหนี้ฯ!O59</f>
        <v>0</v>
      </c>
      <c r="J16" s="28">
        <f>[9]ตารางสำรวจอายุลูกหนี้ฯ!Q59</f>
        <v>0</v>
      </c>
    </row>
    <row r="17" spans="1:10" x14ac:dyDescent="0.3">
      <c r="A17" s="31">
        <v>9</v>
      </c>
      <c r="B17" s="32" t="s">
        <v>30</v>
      </c>
      <c r="C17" s="28">
        <f t="shared" si="0"/>
        <v>179630.44</v>
      </c>
      <c r="D17" s="28">
        <f>[9]ตารางสำรวจอายุลูกหนี้ฯ!E64</f>
        <v>107873.44</v>
      </c>
      <c r="E17" s="28">
        <f>[9]ตารางสำรวจอายุลูกหนี้ฯ!G64</f>
        <v>64357</v>
      </c>
      <c r="F17" s="28">
        <f>[9]ตารางสำรวจอายุลูกหนี้ฯ!I64</f>
        <v>3729</v>
      </c>
      <c r="G17" s="28">
        <f>[9]ตารางสำรวจอายุลูกหนี้ฯ!K64</f>
        <v>3671</v>
      </c>
      <c r="H17" s="28">
        <f>[9]ตารางสำรวจอายุลูกหนี้ฯ!M64</f>
        <v>0</v>
      </c>
      <c r="I17" s="28">
        <f>[9]ตารางสำรวจอายุลูกหนี้ฯ!O64</f>
        <v>0</v>
      </c>
      <c r="J17" s="28">
        <f>[9]ตารางสำรวจอายุลูกหนี้ฯ!Q64</f>
        <v>0</v>
      </c>
    </row>
    <row r="18" spans="1:10" x14ac:dyDescent="0.3">
      <c r="A18" s="33">
        <v>10</v>
      </c>
      <c r="B18" s="34" t="s">
        <v>31</v>
      </c>
      <c r="C18" s="29">
        <f t="shared" si="0"/>
        <v>0</v>
      </c>
      <c r="D18" s="29">
        <f>[9]ตารางสำรวจอายุลูกหนี้ฯ!E65</f>
        <v>0</v>
      </c>
      <c r="E18" s="29">
        <f>[9]ตารางสำรวจอายุลูกหนี้ฯ!G65</f>
        <v>0</v>
      </c>
      <c r="F18" s="29">
        <f>[9]ตารางสำรวจอายุลูกหนี้ฯ!I65</f>
        <v>0</v>
      </c>
      <c r="G18" s="29">
        <f>[9]ตารางสำรวจอายุลูกหนี้ฯ!K65</f>
        <v>0</v>
      </c>
      <c r="H18" s="29">
        <f>[9]ตารางสำรวจอายุลูกหนี้ฯ!M65</f>
        <v>0</v>
      </c>
      <c r="I18" s="29">
        <f>[9]ตารางสำรวจอายุลูกหนี้ฯ!O65</f>
        <v>0</v>
      </c>
      <c r="J18" s="29">
        <f>[9]ตารางสำรวจอายุลูกหนี้ฯ!Q65</f>
        <v>0</v>
      </c>
    </row>
    <row r="19" spans="1:10" x14ac:dyDescent="0.3">
      <c r="A19" s="33">
        <v>11</v>
      </c>
      <c r="B19" s="34" t="s">
        <v>32</v>
      </c>
      <c r="C19" s="29">
        <f t="shared" si="0"/>
        <v>0</v>
      </c>
      <c r="D19" s="29">
        <f>[9]ตารางสำรวจอายุลูกหนี้ฯ!E66</f>
        <v>0</v>
      </c>
      <c r="E19" s="29">
        <f>[9]ตารางสำรวจอายุลูกหนี้ฯ!G66</f>
        <v>0</v>
      </c>
      <c r="F19" s="29">
        <f>[9]ตารางสำรวจอายุลูกหนี้ฯ!I66</f>
        <v>0</v>
      </c>
      <c r="G19" s="29">
        <f>[9]ตารางสำรวจอายุลูกหนี้ฯ!K66</f>
        <v>0</v>
      </c>
      <c r="H19" s="29">
        <f>[9]ตารางสำรวจอายุลูกหนี้ฯ!M66</f>
        <v>0</v>
      </c>
      <c r="I19" s="29">
        <f>[9]ตารางสำรวจอายุลูกหนี้ฯ!O66</f>
        <v>0</v>
      </c>
      <c r="J19" s="29">
        <f>[9]ตารางสำรวจอายุลูกหนี้ฯ!R66</f>
        <v>0</v>
      </c>
    </row>
    <row r="20" spans="1:10" x14ac:dyDescent="0.3">
      <c r="A20" s="33">
        <v>12</v>
      </c>
      <c r="B20" s="34" t="s">
        <v>33</v>
      </c>
      <c r="C20" s="29">
        <f t="shared" si="0"/>
        <v>0</v>
      </c>
      <c r="D20" s="29">
        <f>[9]ตารางสำรวจอายุลูกหนี้ฯ!E67</f>
        <v>0</v>
      </c>
      <c r="E20" s="29">
        <f>[9]ตารางสำรวจอายุลูกหนี้ฯ!G67</f>
        <v>0</v>
      </c>
      <c r="F20" s="29">
        <f>[9]ตารางสำรวจอายุลูกหนี้ฯ!I67</f>
        <v>0</v>
      </c>
      <c r="G20" s="29">
        <f>[9]ตารางสำรวจอายุลูกหนี้ฯ!K67</f>
        <v>0</v>
      </c>
      <c r="H20" s="29">
        <f>[9]ตารางสำรวจอายุลูกหนี้ฯ!M67</f>
        <v>0</v>
      </c>
      <c r="I20" s="29">
        <f>[9]ตารางสำรวจอายุลูกหนี้ฯ!O67</f>
        <v>0</v>
      </c>
      <c r="J20" s="29">
        <f>[9]ตารางสำรวจอายุลูกหนี้ฯ!Q67</f>
        <v>0</v>
      </c>
    </row>
    <row r="21" spans="1:10" ht="21" thickBot="1" x14ac:dyDescent="0.35">
      <c r="A21" s="35">
        <v>13</v>
      </c>
      <c r="B21" s="36" t="s">
        <v>34</v>
      </c>
      <c r="C21" s="30">
        <f>SUM(D21:J21)</f>
        <v>6595914.1099999994</v>
      </c>
      <c r="D21" s="30">
        <f>[9]ตารางสำรวจอายุลูกหนี้ฯ!E68</f>
        <v>4399342.3600000003</v>
      </c>
      <c r="E21" s="30">
        <f>[9]ตารางสำรวจอายุลูกหนี้ฯ!G68</f>
        <v>691301.85</v>
      </c>
      <c r="F21" s="30">
        <f>[9]ตารางสำรวจอายุลูกหนี้ฯ!I68</f>
        <v>1121240.8999999999</v>
      </c>
      <c r="G21" s="30">
        <f>[9]ตารางสำรวจอายุลูกหนี้ฯ!K68</f>
        <v>239309</v>
      </c>
      <c r="H21" s="30">
        <f>[9]ตารางสำรวจอายุลูกหนี้ฯ!M68</f>
        <v>144720</v>
      </c>
      <c r="I21" s="30">
        <f>[9]ตารางสำรวจอายุลูกหนี้ฯ!O68</f>
        <v>0</v>
      </c>
      <c r="J21" s="30">
        <f>[9]ตารางสำรวจอายุลูกหนี้ฯ!Q68</f>
        <v>0</v>
      </c>
    </row>
    <row r="22" spans="1:10" ht="21" thickTop="1" x14ac:dyDescent="0.3"/>
    <row r="24" spans="1:10" x14ac:dyDescent="0.3">
      <c r="G24" s="27"/>
      <c r="H24" s="58"/>
      <c r="I24" s="58"/>
      <c r="J24" s="58"/>
    </row>
    <row r="25" spans="1:10" ht="24" x14ac:dyDescent="0.55000000000000004">
      <c r="G25" s="27"/>
      <c r="H25" s="58"/>
      <c r="I25" s="58"/>
      <c r="J25" s="58"/>
    </row>
    <row r="26" spans="1:10" ht="24" x14ac:dyDescent="0.55000000000000004">
      <c r="H26" s="58"/>
      <c r="I26" s="58"/>
      <c r="J26" s="58"/>
    </row>
    <row r="27" spans="1:10" ht="24" x14ac:dyDescent="0.55000000000000004">
      <c r="H27" s="58"/>
      <c r="I27" s="58"/>
      <c r="J27" s="58"/>
    </row>
  </sheetData>
  <mergeCells count="13">
    <mergeCell ref="H24:J24"/>
    <mergeCell ref="H25:J25"/>
    <mergeCell ref="H26:J26"/>
    <mergeCell ref="H27:J27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นครพนม</vt:lpstr>
      <vt:lpstr>ปลาปาก</vt:lpstr>
      <vt:lpstr>ท่าอุเทน</vt:lpstr>
      <vt:lpstr>บ้านแพง</vt:lpstr>
      <vt:lpstr>นาทม</vt:lpstr>
      <vt:lpstr>เรณูนคร</vt:lpstr>
      <vt:lpstr>นาแก</vt:lpstr>
      <vt:lpstr>ศรีสงคราม</vt:lpstr>
      <vt:lpstr>นาหว้า</vt:lpstr>
      <vt:lpstr>โพนสวรรค์</vt:lpstr>
      <vt:lpstr>ธาตุพนม</vt:lpstr>
      <vt:lpstr>วังยาง</vt:lpstr>
      <vt:lpstr>สรุปภาพรวมจังหวัดนครพนม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r8way</cp:lastModifiedBy>
  <dcterms:created xsi:type="dcterms:W3CDTF">2022-07-02T16:57:09Z</dcterms:created>
  <dcterms:modified xsi:type="dcterms:W3CDTF">2022-07-04T09:46:10Z</dcterms:modified>
</cp:coreProperties>
</file>