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เมษายน 2565\"/>
    </mc:Choice>
  </mc:AlternateContent>
  <bookViews>
    <workbookView xWindow="4332" yWindow="252" windowWidth="11028" windowHeight="5316" tabRatio="884" firstSheet="1" activeTab="5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นครพนม!$A$1:$AR$154</definedName>
    <definedName name="_xlnm._FilterDatabase" localSheetId="1" hidden="1">บึงกาฬ!$A$1:$AN$71</definedName>
    <definedName name="_xlnm._FilterDatabase" localSheetId="7" hidden="1">'เลย '!$A$1:$AR$130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อุดรธานี!$A$1:$AL$220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Area" localSheetId="17">'3. สรุปรวมราย CUP '!$A$1:$M$1069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L13" i="34" l="1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140" i="30"/>
  <c r="AQ141" i="30"/>
  <c r="AQ142" i="30"/>
  <c r="AQ143" i="30"/>
  <c r="AQ144" i="30"/>
  <c r="AQ145" i="30"/>
  <c r="AQ146" i="30"/>
  <c r="AQ147" i="30"/>
  <c r="AQ148" i="30"/>
  <c r="AQ149" i="30"/>
  <c r="AQ150" i="30"/>
  <c r="AQ151" i="30"/>
  <c r="AQ152" i="30"/>
  <c r="AQ153" i="30"/>
  <c r="AQ154" i="30"/>
  <c r="AQ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B4" i="15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0" i="19"/>
  <c r="AR177" i="16" l="1"/>
  <c r="AR178" i="16" l="1"/>
  <c r="J428" i="61"/>
  <c r="J429" i="61"/>
  <c r="J430" i="61"/>
  <c r="J427" i="61"/>
  <c r="J421" i="61"/>
  <c r="J422" i="61"/>
  <c r="J423" i="61"/>
  <c r="J424" i="61"/>
  <c r="J420" i="61"/>
  <c r="J412" i="61"/>
  <c r="J413" i="61"/>
  <c r="J414" i="61"/>
  <c r="J411" i="61"/>
  <c r="J401" i="61"/>
  <c r="J402" i="61"/>
  <c r="J403" i="61"/>
  <c r="J404" i="61"/>
  <c r="J405" i="61"/>
  <c r="J406" i="61"/>
  <c r="J407" i="61"/>
  <c r="J408" i="61"/>
  <c r="J400" i="61"/>
  <c r="J395" i="61"/>
  <c r="J396" i="61"/>
  <c r="J397" i="61"/>
  <c r="J394" i="61"/>
  <c r="J388" i="61"/>
  <c r="J389" i="61"/>
  <c r="J390" i="61"/>
  <c r="J391" i="61"/>
  <c r="J387" i="61"/>
  <c r="J381" i="61"/>
  <c r="J382" i="61"/>
  <c r="J383" i="61"/>
  <c r="J384" i="61"/>
  <c r="J379" i="61"/>
  <c r="J380" i="61"/>
  <c r="J376" i="61"/>
  <c r="J377" i="61"/>
  <c r="J378" i="61"/>
  <c r="J375" i="61"/>
  <c r="J374" i="61"/>
  <c r="J373" i="61"/>
  <c r="J362" i="61"/>
  <c r="J363" i="61"/>
  <c r="J364" i="61"/>
  <c r="J365" i="61"/>
  <c r="J366" i="61"/>
  <c r="J367" i="61"/>
  <c r="J368" i="61"/>
  <c r="J369" i="61"/>
  <c r="J353" i="61"/>
  <c r="J354" i="61"/>
  <c r="J355" i="61"/>
  <c r="J356" i="61"/>
  <c r="J357" i="61"/>
  <c r="J358" i="61"/>
  <c r="J349" i="61"/>
  <c r="J350" i="61"/>
  <c r="J351" i="61"/>
  <c r="J352" i="61"/>
  <c r="J344" i="61"/>
  <c r="J345" i="61"/>
  <c r="J346" i="61"/>
  <c r="J347" i="61"/>
  <c r="J348" i="61"/>
  <c r="J340" i="61"/>
  <c r="J341" i="61"/>
  <c r="J342" i="61"/>
  <c r="J343" i="61"/>
  <c r="J328" i="61"/>
  <c r="J329" i="61"/>
  <c r="J330" i="61"/>
  <c r="J331" i="61"/>
  <c r="J332" i="61"/>
  <c r="J333" i="61"/>
  <c r="J334" i="61"/>
  <c r="J335" i="61"/>
  <c r="J336" i="61"/>
  <c r="J323" i="61"/>
  <c r="J324" i="61"/>
  <c r="J325" i="61"/>
  <c r="J326" i="61"/>
  <c r="J327" i="61"/>
  <c r="J316" i="61"/>
  <c r="J317" i="61"/>
  <c r="J318" i="61"/>
  <c r="J319" i="61"/>
  <c r="J311" i="61"/>
  <c r="J312" i="61"/>
  <c r="J313" i="61"/>
  <c r="J314" i="61"/>
  <c r="J315" i="61"/>
  <c r="J302" i="61"/>
  <c r="J303" i="61"/>
  <c r="J304" i="61"/>
  <c r="J305" i="61"/>
  <c r="J306" i="61"/>
  <c r="J307" i="61"/>
  <c r="J297" i="61"/>
  <c r="J298" i="61"/>
  <c r="J299" i="61"/>
  <c r="J300" i="61"/>
  <c r="J301" i="61"/>
  <c r="J291" i="61"/>
  <c r="J292" i="61"/>
  <c r="J293" i="61"/>
  <c r="J283" i="61"/>
  <c r="J284" i="61"/>
  <c r="J285" i="61"/>
  <c r="J286" i="61"/>
  <c r="J287" i="61"/>
  <c r="J274" i="61"/>
  <c r="J275" i="61"/>
  <c r="J276" i="61"/>
  <c r="J277" i="61"/>
  <c r="J278" i="61"/>
  <c r="J279" i="61"/>
  <c r="J271" i="61"/>
  <c r="J272" i="61"/>
  <c r="J273" i="61"/>
  <c r="J267" i="61"/>
  <c r="J268" i="61"/>
  <c r="J269" i="61"/>
  <c r="J270" i="61"/>
  <c r="J260" i="61"/>
  <c r="J261" i="61"/>
  <c r="J262" i="61"/>
  <c r="J263" i="61"/>
  <c r="J256" i="61"/>
  <c r="J257" i="61"/>
  <c r="J258" i="61"/>
  <c r="J259" i="61"/>
  <c r="J248" i="61"/>
  <c r="J249" i="61"/>
  <c r="J250" i="61"/>
  <c r="J251" i="61"/>
  <c r="J252" i="61"/>
  <c r="J245" i="61"/>
  <c r="J246" i="61"/>
  <c r="J247" i="61"/>
  <c r="J240" i="61"/>
  <c r="J238" i="61"/>
  <c r="J239" i="61"/>
  <c r="J225" i="61"/>
  <c r="J226" i="61"/>
  <c r="J227" i="61"/>
  <c r="J228" i="61"/>
  <c r="J229" i="61"/>
  <c r="J230" i="61"/>
  <c r="J231" i="61"/>
  <c r="J232" i="61"/>
  <c r="J233" i="61"/>
  <c r="J234" i="61"/>
  <c r="J224" i="61"/>
  <c r="J217" i="61"/>
  <c r="J218" i="61"/>
  <c r="J219" i="61"/>
  <c r="J220" i="61"/>
  <c r="J221" i="61"/>
  <c r="J212" i="61"/>
  <c r="J213" i="61"/>
  <c r="J214" i="61"/>
  <c r="J215" i="61"/>
  <c r="J216" i="61"/>
  <c r="J203" i="61"/>
  <c r="J204" i="61"/>
  <c r="J205" i="61"/>
  <c r="J206" i="61"/>
  <c r="J207" i="61"/>
  <c r="J208" i="61"/>
  <c r="J197" i="61"/>
  <c r="J198" i="61"/>
  <c r="J199" i="61"/>
  <c r="J200" i="61"/>
  <c r="J201" i="61"/>
  <c r="J202" i="61"/>
  <c r="J192" i="61"/>
  <c r="J193" i="61"/>
  <c r="J194" i="61"/>
  <c r="J195" i="61"/>
  <c r="J196" i="61"/>
  <c r="J188" i="61"/>
  <c r="J189" i="61"/>
  <c r="J190" i="61"/>
  <c r="J191" i="61"/>
  <c r="J183" i="61"/>
  <c r="J184" i="61"/>
  <c r="J185" i="61"/>
  <c r="J186" i="61"/>
  <c r="J187" i="61"/>
  <c r="J417" i="61"/>
  <c r="J372" i="61"/>
  <c r="J361" i="61"/>
  <c r="J339" i="61"/>
  <c r="J322" i="61"/>
  <c r="J310" i="61"/>
  <c r="J296" i="61"/>
  <c r="J290" i="61"/>
  <c r="J282" i="61"/>
  <c r="J266" i="61"/>
  <c r="J255" i="61"/>
  <c r="J244" i="61"/>
  <c r="J243" i="61"/>
  <c r="J242" i="61"/>
  <c r="J241" i="61"/>
  <c r="J237" i="61"/>
  <c r="J211" i="61"/>
  <c r="J182" i="61"/>
  <c r="AR6" i="39"/>
  <c r="AR8" i="39"/>
  <c r="AR10" i="39"/>
  <c r="AR12" i="39"/>
  <c r="AR14" i="39"/>
  <c r="AR16" i="39"/>
  <c r="AR18" i="39"/>
  <c r="AR20" i="39"/>
  <c r="AR22" i="39"/>
  <c r="AR24" i="39"/>
  <c r="AR26" i="39"/>
  <c r="AR28" i="39"/>
  <c r="AR30" i="39"/>
  <c r="AR32" i="39"/>
  <c r="AR34" i="39"/>
  <c r="AR36" i="39"/>
  <c r="AR38" i="39"/>
  <c r="AR40" i="39"/>
  <c r="AR42" i="39"/>
  <c r="AR44" i="39"/>
  <c r="AR46" i="39"/>
  <c r="AR48" i="39"/>
  <c r="AR50" i="39"/>
  <c r="AR52" i="39"/>
  <c r="AR54" i="39"/>
  <c r="AR56" i="39"/>
  <c r="AR58" i="39"/>
  <c r="AR60" i="39"/>
  <c r="AR62" i="39"/>
  <c r="AR64" i="39"/>
  <c r="AR66" i="39"/>
  <c r="AR68" i="39"/>
  <c r="AR70" i="39"/>
  <c r="AR72" i="39"/>
  <c r="AR74" i="39"/>
  <c r="AR76" i="39"/>
  <c r="AR78" i="39"/>
  <c r="AR80" i="39"/>
  <c r="AR82" i="39"/>
  <c r="AR84" i="39"/>
  <c r="AR86" i="39"/>
  <c r="AR88" i="39"/>
  <c r="AR90" i="39"/>
  <c r="AR92" i="39"/>
  <c r="AR94" i="39"/>
  <c r="AR96" i="39"/>
  <c r="AR98" i="39"/>
  <c r="AR100" i="39"/>
  <c r="AR102" i="39"/>
  <c r="AR104" i="39"/>
  <c r="AR106" i="39"/>
  <c r="AR108" i="39"/>
  <c r="AR110" i="39"/>
  <c r="AR112" i="39"/>
  <c r="AR114" i="39"/>
  <c r="AR116" i="39"/>
  <c r="AR118" i="39"/>
  <c r="AR120" i="39"/>
  <c r="AR122" i="39"/>
  <c r="AR124" i="39"/>
  <c r="AR126" i="39"/>
  <c r="AR128" i="39"/>
  <c r="AR130" i="3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R129" i="39" l="1"/>
  <c r="AR125" i="39"/>
  <c r="AR121" i="39"/>
  <c r="AR117" i="39"/>
  <c r="AR113" i="39"/>
  <c r="AR109" i="39"/>
  <c r="AR105" i="39"/>
  <c r="AR101" i="39"/>
  <c r="AR97" i="39"/>
  <c r="AR93" i="39"/>
  <c r="AR89" i="39"/>
  <c r="AR85" i="39"/>
  <c r="AR81" i="39"/>
  <c r="AR77" i="39"/>
  <c r="AR73" i="39"/>
  <c r="AR69" i="39"/>
  <c r="AR65" i="39"/>
  <c r="AR61" i="39"/>
  <c r="AR57" i="39"/>
  <c r="AR53" i="39"/>
  <c r="AR49" i="39"/>
  <c r="AR45" i="39"/>
  <c r="AR41" i="39"/>
  <c r="AR37" i="39"/>
  <c r="AR33" i="39"/>
  <c r="AR29" i="39"/>
  <c r="AR25" i="39"/>
  <c r="AR21" i="39"/>
  <c r="AR17" i="39"/>
  <c r="AR13" i="39"/>
  <c r="AR9" i="39"/>
  <c r="AR5" i="39"/>
  <c r="AR4" i="39"/>
  <c r="AR127" i="39"/>
  <c r="AR123" i="39"/>
  <c r="AR119" i="39"/>
  <c r="AR115" i="39"/>
  <c r="AR111" i="39"/>
  <c r="AR107" i="39"/>
  <c r="AR103" i="39"/>
  <c r="AR99" i="39"/>
  <c r="AR95" i="39"/>
  <c r="AR91" i="39"/>
  <c r="AR87" i="39"/>
  <c r="AR83" i="39"/>
  <c r="AR79" i="39"/>
  <c r="AR75" i="39"/>
  <c r="AR71" i="39"/>
  <c r="AR67" i="39"/>
  <c r="AR63" i="39"/>
  <c r="AR59" i="39"/>
  <c r="AR55" i="39"/>
  <c r="AR51" i="39"/>
  <c r="AR47" i="39"/>
  <c r="AR43" i="39"/>
  <c r="AR39" i="39"/>
  <c r="AR35" i="39"/>
  <c r="AR31" i="39"/>
  <c r="AR27" i="39"/>
  <c r="AR23" i="39"/>
  <c r="AR19" i="39"/>
  <c r="AR15" i="39"/>
  <c r="AR11" i="39"/>
  <c r="AR7" i="39"/>
  <c r="AL4" i="34"/>
  <c r="AL5" i="34"/>
  <c r="AL6" i="34"/>
  <c r="AL7" i="34"/>
  <c r="AL8" i="34"/>
  <c r="AL9" i="34"/>
  <c r="AL10" i="34"/>
  <c r="AL11" i="34"/>
  <c r="AL3" i="34"/>
  <c r="AK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3" i="32"/>
  <c r="M243" i="61" l="1"/>
  <c r="L243" i="61"/>
  <c r="K243" i="61"/>
  <c r="AM3" i="39" l="1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M211" i="61"/>
  <c r="L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G4" i="15"/>
  <c r="K245" i="61" l="1"/>
  <c r="AR83" i="16"/>
  <c r="AR82" i="16"/>
  <c r="AR81" i="16"/>
  <c r="AR77" i="16"/>
  <c r="AR76" i="16"/>
  <c r="AR75" i="16"/>
  <c r="AR74" i="16"/>
  <c r="AR73" i="16"/>
  <c r="AR70" i="16"/>
  <c r="AR69" i="16"/>
  <c r="AR68" i="16"/>
  <c r="AR67" i="16"/>
  <c r="AR49" i="16"/>
  <c r="AR45" i="16"/>
  <c r="AR37" i="16"/>
  <c r="AR26" i="16"/>
  <c r="AR25" i="16"/>
  <c r="AR22" i="16"/>
  <c r="AR21" i="16"/>
  <c r="AR17" i="16"/>
  <c r="AR14" i="16"/>
  <c r="AR13" i="16"/>
  <c r="AR11" i="16"/>
  <c r="AR10" i="16"/>
  <c r="AQ9" i="16"/>
  <c r="AP9" i="16"/>
  <c r="AN9" i="16"/>
  <c r="AM9" i="16"/>
  <c r="AQ8" i="16"/>
  <c r="AP8" i="16"/>
  <c r="AN8" i="16"/>
  <c r="AM8" i="16"/>
  <c r="AQ7" i="16"/>
  <c r="AP7" i="16"/>
  <c r="AN7" i="16"/>
  <c r="AM7" i="16"/>
  <c r="AQ6" i="16"/>
  <c r="AP6" i="16"/>
  <c r="AR6" i="16" s="1"/>
  <c r="AN6" i="16"/>
  <c r="AM6" i="16"/>
  <c r="AQ5" i="16"/>
  <c r="AP5" i="16"/>
  <c r="AN5" i="16"/>
  <c r="AM5" i="16"/>
  <c r="AQ4" i="16"/>
  <c r="AQ3" i="16" s="1"/>
  <c r="AP4" i="16"/>
  <c r="AP3" i="16" s="1"/>
  <c r="AN4" i="16"/>
  <c r="AM4" i="16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I4" i="19"/>
  <c r="AJ4" i="19"/>
  <c r="AL4" i="19"/>
  <c r="AI5" i="19"/>
  <c r="AJ5" i="19"/>
  <c r="AL5" i="19"/>
  <c r="AI6" i="19"/>
  <c r="AJ6" i="19"/>
  <c r="AL6" i="19"/>
  <c r="AI7" i="19"/>
  <c r="AJ7" i="19"/>
  <c r="AL7" i="19"/>
  <c r="AI8" i="19"/>
  <c r="AJ8" i="19"/>
  <c r="AL8" i="19"/>
  <c r="AI9" i="19"/>
  <c r="AJ9" i="19"/>
  <c r="AL9" i="19"/>
  <c r="AR7" i="16" l="1"/>
  <c r="AO4" i="16"/>
  <c r="AR84" i="16"/>
  <c r="AR85" i="16"/>
  <c r="AR41" i="16"/>
  <c r="AR32" i="16"/>
  <c r="AR52" i="16"/>
  <c r="AR56" i="16"/>
  <c r="AN3" i="16"/>
  <c r="AO6" i="16"/>
  <c r="AR36" i="16"/>
  <c r="AR40" i="16"/>
  <c r="AR44" i="16"/>
  <c r="AR48" i="16"/>
  <c r="AR53" i="16"/>
  <c r="AR57" i="16"/>
  <c r="AR58" i="16"/>
  <c r="AR80" i="16"/>
  <c r="AO7" i="16"/>
  <c r="AO8" i="16"/>
  <c r="AR29" i="16"/>
  <c r="AR33" i="16"/>
  <c r="AR59" i="16"/>
  <c r="AR60" i="16"/>
  <c r="AR61" i="16"/>
  <c r="AR62" i="16"/>
  <c r="AR65" i="16"/>
  <c r="AR66" i="16"/>
  <c r="AR4" i="16"/>
  <c r="AR5" i="16"/>
  <c r="AO9" i="16"/>
  <c r="AR12" i="16"/>
  <c r="AR18" i="16"/>
  <c r="AR19" i="16"/>
  <c r="AR20" i="16"/>
  <c r="AR27" i="16"/>
  <c r="AR28" i="16"/>
  <c r="AR34" i="16"/>
  <c r="AR35" i="16"/>
  <c r="AR42" i="16"/>
  <c r="AR43" i="16"/>
  <c r="AR50" i="16"/>
  <c r="AR51" i="16"/>
  <c r="AM3" i="16"/>
  <c r="AO5" i="16"/>
  <c r="AR8" i="16"/>
  <c r="AR9" i="16"/>
  <c r="AR15" i="16"/>
  <c r="AR16" i="16"/>
  <c r="AR23" i="16"/>
  <c r="AR24" i="16"/>
  <c r="AR30" i="16"/>
  <c r="AR31" i="16"/>
  <c r="AR38" i="16"/>
  <c r="AR39" i="16"/>
  <c r="AR46" i="16"/>
  <c r="AR47" i="16"/>
  <c r="AR54" i="16"/>
  <c r="AR55" i="16"/>
  <c r="AR63" i="16"/>
  <c r="AR64" i="16"/>
  <c r="AR71" i="16"/>
  <c r="AR72" i="16"/>
  <c r="AR78" i="16"/>
  <c r="AR79" i="16"/>
  <c r="AK4" i="19"/>
  <c r="AK9" i="19"/>
  <c r="AK5" i="19"/>
  <c r="AM3" i="30"/>
  <c r="AG3" i="32"/>
  <c r="AN3" i="39"/>
  <c r="AK6" i="19"/>
  <c r="AK7" i="19"/>
  <c r="AK8" i="19"/>
  <c r="AL3" i="19"/>
  <c r="AJ3" i="19"/>
  <c r="AI3" i="19"/>
  <c r="A2" i="61"/>
  <c r="A3" i="11"/>
  <c r="AR3" i="16" l="1"/>
  <c r="AO3" i="16"/>
  <c r="AK3" i="19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4" i="32"/>
  <c r="AH4" i="32"/>
  <c r="AK4" i="34"/>
  <c r="AI4" i="34"/>
  <c r="AH4" i="34"/>
  <c r="AM5" i="19"/>
  <c r="AM6" i="19"/>
  <c r="AM7" i="19"/>
  <c r="AM8" i="19"/>
  <c r="AM9" i="19"/>
  <c r="AM4" i="19"/>
  <c r="AK5" i="34" l="1"/>
  <c r="AK6" i="34"/>
  <c r="AK7" i="34"/>
  <c r="AK8" i="34"/>
  <c r="AK9" i="34"/>
  <c r="AK10" i="34"/>
  <c r="AK11" i="34"/>
  <c r="AI5" i="34"/>
  <c r="AI6" i="34"/>
  <c r="AI7" i="34"/>
  <c r="AI8" i="34"/>
  <c r="AI9" i="34"/>
  <c r="AI10" i="34"/>
  <c r="AI11" i="34"/>
  <c r="AI4" i="32" l="1"/>
  <c r="AH5" i="34"/>
  <c r="AH6" i="34"/>
  <c r="AH7" i="34"/>
  <c r="AH8" i="34"/>
  <c r="AH9" i="34"/>
  <c r="AH10" i="34"/>
  <c r="AH11" i="34"/>
  <c r="H24" i="11" l="1"/>
  <c r="J697" i="61"/>
  <c r="J124" i="61"/>
  <c r="J110" i="61" l="1"/>
  <c r="J698" i="61"/>
  <c r="J23" i="61"/>
  <c r="H47" i="61" l="1"/>
  <c r="AM85" i="34" l="1"/>
  <c r="AM86" i="34"/>
  <c r="P20" i="61" l="1"/>
  <c r="J16" i="61"/>
  <c r="M16" i="61"/>
  <c r="L16" i="61"/>
  <c r="K16" i="61" l="1"/>
  <c r="AN4" i="19"/>
  <c r="AI6" i="32"/>
  <c r="AI7" i="32"/>
  <c r="AI10" i="32"/>
  <c r="AI11" i="32"/>
  <c r="AI14" i="32"/>
  <c r="AI15" i="32"/>
  <c r="AI18" i="32"/>
  <c r="AI19" i="32"/>
  <c r="AI21" i="32" l="1"/>
  <c r="AI17" i="32"/>
  <c r="AI13" i="32"/>
  <c r="AI9" i="32"/>
  <c r="AI5" i="32"/>
  <c r="AI20" i="32"/>
  <c r="AI16" i="32"/>
  <c r="AI12" i="32"/>
  <c r="AI8" i="32"/>
  <c r="O179" i="61" l="1"/>
  <c r="AM3" i="19" l="1"/>
  <c r="J62" i="61"/>
  <c r="AN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J10" i="34" l="1"/>
  <c r="AJ4" i="34"/>
  <c r="AJ7" i="34" l="1"/>
  <c r="AJ11" i="34"/>
  <c r="AJ5" i="34"/>
  <c r="AJ6" i="34"/>
  <c r="AJ9" i="34"/>
  <c r="AJ8" i="34"/>
  <c r="AH3" i="32"/>
  <c r="J851" i="61"/>
  <c r="AD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B3" i="15" l="1"/>
  <c r="AP3" i="30"/>
  <c r="O432" i="61"/>
  <c r="H418" i="61"/>
  <c r="H415" i="61"/>
  <c r="H235" i="61"/>
  <c r="H425" i="61"/>
  <c r="P235" i="61"/>
  <c r="P418" i="61"/>
  <c r="J418" i="61"/>
  <c r="M418" i="61" l="1"/>
  <c r="K418" i="61" l="1"/>
  <c r="R417" i="61"/>
  <c r="L418" i="61"/>
  <c r="Q417" i="61"/>
  <c r="AH3" i="34"/>
  <c r="AC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F20" i="11"/>
  <c r="B18" i="11"/>
  <c r="J15" i="11"/>
  <c r="D14" i="11"/>
  <c r="L12" i="11"/>
  <c r="K61" i="61" l="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G13" i="83" l="1"/>
  <c r="D22" i="83" s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172" i="61" l="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R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L7" i="32"/>
  <c r="AL8" i="32"/>
  <c r="AL9" i="32"/>
  <c r="AL10" i="32"/>
  <c r="AL15" i="32"/>
  <c r="AL16" i="32"/>
  <c r="AL17" i="32"/>
  <c r="AL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L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L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L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L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L160" i="32"/>
  <c r="L851" i="61"/>
  <c r="L852" i="61"/>
  <c r="L853" i="61"/>
  <c r="L857" i="61"/>
  <c r="L858" i="61"/>
  <c r="L859" i="61"/>
  <c r="L860" i="61"/>
  <c r="AL169" i="32"/>
  <c r="L864" i="61"/>
  <c r="L865" i="61"/>
  <c r="L866" i="61"/>
  <c r="L867" i="61"/>
  <c r="L868" i="61"/>
  <c r="AL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M5" i="34"/>
  <c r="AM7" i="34"/>
  <c r="AM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M29" i="34"/>
  <c r="L612" i="61"/>
  <c r="L613" i="61"/>
  <c r="L614" i="61"/>
  <c r="L615" i="61"/>
  <c r="L616" i="61"/>
  <c r="L617" i="61"/>
  <c r="L618" i="61"/>
  <c r="L619" i="61"/>
  <c r="L620" i="61"/>
  <c r="AM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M54" i="34"/>
  <c r="L641" i="61"/>
  <c r="L642" i="61"/>
  <c r="L643" i="61"/>
  <c r="L644" i="61"/>
  <c r="L645" i="61"/>
  <c r="AM60" i="34"/>
  <c r="L649" i="61"/>
  <c r="L650" i="61"/>
  <c r="L651" i="61"/>
  <c r="L652" i="61"/>
  <c r="L656" i="61"/>
  <c r="L657" i="61"/>
  <c r="AM68" i="34"/>
  <c r="L661" i="61"/>
  <c r="L662" i="61"/>
  <c r="L663" i="61"/>
  <c r="L664" i="61"/>
  <c r="L665" i="61"/>
  <c r="L666" i="61"/>
  <c r="AM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R64" i="30"/>
  <c r="K1056" i="61"/>
  <c r="K972" i="61"/>
  <c r="K936" i="61"/>
  <c r="K900" i="61"/>
  <c r="K1046" i="61"/>
  <c r="K1018" i="61"/>
  <c r="K1000" i="61"/>
  <c r="K964" i="61"/>
  <c r="K926" i="61"/>
  <c r="AR146" i="30"/>
  <c r="AL178" i="32"/>
  <c r="K866" i="61"/>
  <c r="K816" i="61"/>
  <c r="AL182" i="32"/>
  <c r="AL78" i="32"/>
  <c r="AL46" i="32"/>
  <c r="AL22" i="32"/>
  <c r="AL14" i="32"/>
  <c r="AL6" i="32"/>
  <c r="AL146" i="32"/>
  <c r="AL186" i="32"/>
  <c r="AL106" i="32"/>
  <c r="AL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L58" i="32"/>
  <c r="AL170" i="32"/>
  <c r="AL82" i="32"/>
  <c r="AL154" i="32"/>
  <c r="AL74" i="32"/>
  <c r="K886" i="61"/>
  <c r="K826" i="61"/>
  <c r="K798" i="61"/>
  <c r="K778" i="61"/>
  <c r="K758" i="61"/>
  <c r="K738" i="61"/>
  <c r="K692" i="61"/>
  <c r="AL156" i="32"/>
  <c r="AL20" i="32"/>
  <c r="K885" i="61"/>
  <c r="K865" i="61"/>
  <c r="K841" i="61"/>
  <c r="K825" i="61"/>
  <c r="K805" i="61"/>
  <c r="K785" i="61"/>
  <c r="K757" i="61"/>
  <c r="K737" i="61"/>
  <c r="K717" i="61"/>
  <c r="K699" i="61"/>
  <c r="AL91" i="32"/>
  <c r="AL11" i="32"/>
  <c r="AL138" i="32"/>
  <c r="AL4" i="32"/>
  <c r="AL122" i="32"/>
  <c r="AL42" i="32"/>
  <c r="K876" i="61"/>
  <c r="K806" i="61"/>
  <c r="K786" i="61"/>
  <c r="K770" i="61"/>
  <c r="K748" i="61"/>
  <c r="K730" i="61"/>
  <c r="K708" i="61"/>
  <c r="K700" i="61"/>
  <c r="AL164" i="32"/>
  <c r="AL52" i="32"/>
  <c r="AL12" i="32"/>
  <c r="K875" i="61"/>
  <c r="K853" i="61"/>
  <c r="K833" i="61"/>
  <c r="K815" i="61"/>
  <c r="K777" i="61"/>
  <c r="K747" i="61"/>
  <c r="K729" i="61"/>
  <c r="K707" i="61"/>
  <c r="K691" i="61"/>
  <c r="AL115" i="32"/>
  <c r="AL19" i="32"/>
  <c r="AL50" i="32"/>
  <c r="AL114" i="32"/>
  <c r="AL26" i="32"/>
  <c r="AM6" i="34"/>
  <c r="AM12" i="34"/>
  <c r="AM35" i="34"/>
  <c r="AM10" i="34"/>
  <c r="AM4" i="34"/>
  <c r="AM81" i="34"/>
  <c r="AM65" i="34"/>
  <c r="AM9" i="34"/>
  <c r="K613" i="61"/>
  <c r="K603" i="61"/>
  <c r="K595" i="61"/>
  <c r="AM67" i="34"/>
  <c r="AM27" i="34"/>
  <c r="AM83" i="34"/>
  <c r="K665" i="61"/>
  <c r="K643" i="61"/>
  <c r="K633" i="61"/>
  <c r="K625" i="61"/>
  <c r="K615" i="61"/>
  <c r="K605" i="61"/>
  <c r="K597" i="61"/>
  <c r="AM8" i="34"/>
  <c r="AM51" i="34"/>
  <c r="AM19" i="34"/>
  <c r="AM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M43" i="34"/>
  <c r="K542" i="61"/>
  <c r="K466" i="61"/>
  <c r="K553" i="61"/>
  <c r="K535" i="61"/>
  <c r="K485" i="61"/>
  <c r="K475" i="61"/>
  <c r="K457" i="61"/>
  <c r="K587" i="61"/>
  <c r="K567" i="61"/>
  <c r="K545" i="61"/>
  <c r="K527" i="61"/>
  <c r="K497" i="61"/>
  <c r="K459" i="61"/>
  <c r="K441" i="61"/>
  <c r="K555" i="61"/>
  <c r="K517" i="61"/>
  <c r="K487" i="61"/>
  <c r="K449" i="61"/>
  <c r="K586" i="61"/>
  <c r="K576" i="61"/>
  <c r="K554" i="61"/>
  <c r="K536" i="61"/>
  <c r="K516" i="61"/>
  <c r="K496" i="61"/>
  <c r="K476" i="61"/>
  <c r="K458" i="61"/>
  <c r="K440" i="61"/>
  <c r="K577" i="61"/>
  <c r="K537" i="61"/>
  <c r="K507" i="61"/>
  <c r="K469" i="61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R29" i="30"/>
  <c r="AR128" i="30"/>
  <c r="AR82" i="30"/>
  <c r="K1051" i="61"/>
  <c r="K1033" i="61"/>
  <c r="K1015" i="61"/>
  <c r="K997" i="61"/>
  <c r="K979" i="61"/>
  <c r="K961" i="61"/>
  <c r="AR89" i="30"/>
  <c r="AR18" i="30"/>
  <c r="K1050" i="61"/>
  <c r="K1032" i="61"/>
  <c r="K1014" i="61"/>
  <c r="K996" i="61"/>
  <c r="K978" i="61"/>
  <c r="K950" i="61"/>
  <c r="K940" i="61"/>
  <c r="K932" i="61"/>
  <c r="K922" i="61"/>
  <c r="K904" i="61"/>
  <c r="AR145" i="30"/>
  <c r="AR122" i="30"/>
  <c r="AR104" i="30"/>
  <c r="AR81" i="30"/>
  <c r="AR58" i="30"/>
  <c r="AR40" i="30"/>
  <c r="AR17" i="30"/>
  <c r="K951" i="61"/>
  <c r="K941" i="61"/>
  <c r="K933" i="61"/>
  <c r="K923" i="61"/>
  <c r="K913" i="61"/>
  <c r="K905" i="61"/>
  <c r="K897" i="61"/>
  <c r="AR151" i="30"/>
  <c r="AR135" i="30"/>
  <c r="AR79" i="30"/>
  <c r="AR55" i="30"/>
  <c r="AR144" i="30"/>
  <c r="AR121" i="30"/>
  <c r="AR98" i="30"/>
  <c r="AR80" i="30"/>
  <c r="AR57" i="30"/>
  <c r="AR34" i="30"/>
  <c r="AR16" i="30"/>
  <c r="AR105" i="30"/>
  <c r="AR41" i="30"/>
  <c r="AR138" i="30"/>
  <c r="AR120" i="30"/>
  <c r="AR97" i="30"/>
  <c r="AR56" i="30"/>
  <c r="AR33" i="30"/>
  <c r="AR10" i="30"/>
  <c r="AR137" i="30"/>
  <c r="AR114" i="30"/>
  <c r="AR96" i="30"/>
  <c r="AR73" i="30"/>
  <c r="AR50" i="30"/>
  <c r="AR32" i="30"/>
  <c r="AR9" i="30"/>
  <c r="AR74" i="30"/>
  <c r="AR126" i="30"/>
  <c r="AR38" i="30"/>
  <c r="AR154" i="30"/>
  <c r="AR136" i="30"/>
  <c r="AR113" i="30"/>
  <c r="AR90" i="30"/>
  <c r="AR72" i="30"/>
  <c r="AR49" i="30"/>
  <c r="AR26" i="30"/>
  <c r="AR8" i="30"/>
  <c r="AR153" i="30"/>
  <c r="AR130" i="30"/>
  <c r="AR112" i="30"/>
  <c r="AR66" i="30"/>
  <c r="AR48" i="30"/>
  <c r="AR25" i="30"/>
  <c r="AR152" i="30"/>
  <c r="AR129" i="30"/>
  <c r="AR106" i="30"/>
  <c r="AR88" i="30"/>
  <c r="AR65" i="30"/>
  <c r="AR42" i="30"/>
  <c r="AR24" i="30"/>
  <c r="R1058" i="61"/>
  <c r="Q1058" i="61"/>
  <c r="AR143" i="30"/>
  <c r="AR127" i="30"/>
  <c r="AR119" i="30"/>
  <c r="AR111" i="30"/>
  <c r="AR103" i="30"/>
  <c r="AR95" i="30"/>
  <c r="AR87" i="30"/>
  <c r="AR71" i="30"/>
  <c r="AR63" i="30"/>
  <c r="AR47" i="30"/>
  <c r="AR39" i="30"/>
  <c r="AR31" i="30"/>
  <c r="AR23" i="30"/>
  <c r="AR15" i="30"/>
  <c r="AR7" i="30"/>
  <c r="AR150" i="30"/>
  <c r="AR142" i="30"/>
  <c r="AR134" i="30"/>
  <c r="AR118" i="30"/>
  <c r="AR110" i="30"/>
  <c r="AR102" i="30"/>
  <c r="AR94" i="30"/>
  <c r="AR86" i="30"/>
  <c r="AR78" i="30"/>
  <c r="AR70" i="30"/>
  <c r="AR62" i="30"/>
  <c r="AR54" i="30"/>
  <c r="AR46" i="30"/>
  <c r="AR30" i="30"/>
  <c r="AR22" i="30"/>
  <c r="AR14" i="30"/>
  <c r="AR6" i="30"/>
  <c r="AR149" i="30"/>
  <c r="AR133" i="30"/>
  <c r="AR117" i="30"/>
  <c r="AR101" i="30"/>
  <c r="AR85" i="30"/>
  <c r="AR69" i="30"/>
  <c r="AR37" i="30"/>
  <c r="AR148" i="30"/>
  <c r="AR140" i="30"/>
  <c r="AR132" i="30"/>
  <c r="AR124" i="30"/>
  <c r="AR116" i="30"/>
  <c r="AR100" i="30"/>
  <c r="AR92" i="30"/>
  <c r="AR84" i="30"/>
  <c r="AR76" i="30"/>
  <c r="AR68" i="30"/>
  <c r="AR60" i="30"/>
  <c r="AR52" i="30"/>
  <c r="AR44" i="30"/>
  <c r="AR36" i="30"/>
  <c r="AR28" i="30"/>
  <c r="AR20" i="30"/>
  <c r="AR12" i="30"/>
  <c r="AR141" i="30"/>
  <c r="AR125" i="30"/>
  <c r="AR109" i="30"/>
  <c r="AR93" i="30"/>
  <c r="AR77" i="30"/>
  <c r="AR61" i="30"/>
  <c r="AR53" i="30"/>
  <c r="AR45" i="30"/>
  <c r="AR21" i="30"/>
  <c r="AR13" i="30"/>
  <c r="AR5" i="30"/>
  <c r="K956" i="61"/>
  <c r="AR147" i="30"/>
  <c r="AR139" i="30"/>
  <c r="AR131" i="30"/>
  <c r="AR123" i="30"/>
  <c r="AR115" i="30"/>
  <c r="AR107" i="30"/>
  <c r="AR99" i="30"/>
  <c r="AR91" i="30"/>
  <c r="AR83" i="30"/>
  <c r="AR75" i="30"/>
  <c r="AR67" i="30"/>
  <c r="AR59" i="30"/>
  <c r="AR51" i="30"/>
  <c r="AR43" i="30"/>
  <c r="AR35" i="30"/>
  <c r="AR27" i="30"/>
  <c r="AR19" i="30"/>
  <c r="AR11" i="30"/>
  <c r="AL129" i="32"/>
  <c r="AL33" i="32"/>
  <c r="AL185" i="32"/>
  <c r="AL25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0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76" i="34"/>
  <c r="AM52" i="34"/>
  <c r="AM44" i="34"/>
  <c r="AM36" i="34"/>
  <c r="AM28" i="34"/>
  <c r="AM20" i="34"/>
  <c r="AQ3" i="39"/>
  <c r="AE3" i="15"/>
  <c r="J6" i="61"/>
  <c r="J20" i="61" s="1"/>
  <c r="K6" i="61"/>
  <c r="K20" i="61" s="1"/>
  <c r="AO3" i="39" l="1"/>
  <c r="AN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392" i="61" l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R4" i="30"/>
  <c r="J82" i="61" l="1"/>
  <c r="AG11" i="15" l="1"/>
  <c r="AG27" i="15"/>
  <c r="AG43" i="15"/>
  <c r="AG59" i="15"/>
  <c r="AG75" i="15"/>
  <c r="AG24" i="15"/>
  <c r="AG36" i="15"/>
  <c r="AG50" i="15"/>
  <c r="AG67" i="15"/>
  <c r="AG80" i="15"/>
  <c r="AG71" i="15" l="1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AL3" i="32" l="1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15" i="61"/>
  <c r="J409" i="61"/>
  <c r="J398" i="61"/>
  <c r="J385" i="61"/>
  <c r="J370" i="61"/>
  <c r="J359" i="61"/>
  <c r="J337" i="61"/>
  <c r="J320" i="61"/>
  <c r="J308" i="61"/>
  <c r="J294" i="61"/>
  <c r="J288" i="61"/>
  <c r="J280" i="61"/>
  <c r="J264" i="6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Q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N3" i="30"/>
  <c r="Q746" i="61"/>
  <c r="AJ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I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R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O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I3" i="34"/>
  <c r="AK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M3" i="34"/>
  <c r="AJ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<sst xmlns="http://schemas.openxmlformats.org/spreadsheetml/2006/main" count="16559" uniqueCount="3353">
  <si>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</si>
  <si>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</si>
  <si>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</si>
  <si>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</si>
  <si>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</si>
  <si>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</si>
  <si>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</si>
  <si>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</si>
  <si>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</si>
  <si>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</si>
  <si>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</si>
  <si>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</si>
  <si>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</si>
  <si>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</si>
  <si>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</si>
  <si>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</si>
  <si>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</si>
  <si>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</si>
  <si>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</si>
  <si>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</si>
  <si>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</si>
  <si>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</si>
  <si>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</si>
  <si>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</si>
  <si>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</si>
  <si>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</si>
  <si>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</si>
  <si>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</si>
  <si>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</si>
  <si>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</si>
  <si>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</si>
  <si>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</si>
  <si>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</si>
  <si>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</si>
  <si>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</si>
  <si>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</si>
  <si>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</si>
  <si>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</si>
  <si>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</si>
  <si>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</si>
  <si>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</si>
  <si>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</si>
  <si>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</si>
  <si>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</si>
  <si>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</si>
  <si>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</si>
  <si>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</si>
  <si>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</si>
  <si>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</si>
  <si>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</si>
  <si>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</si>
  <si>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</si>
  <si>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</si>
  <si>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</si>
  <si>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</si>
  <si>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</si>
  <si>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</si>
  <si>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</si>
  <si>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</si>
  <si>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</si>
  <si>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</si>
  <si>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</si>
  <si>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</si>
  <si>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</si>
  <si>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</si>
  <si>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</si>
  <si>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</si>
  <si>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</si>
  <si>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</si>
  <si>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</si>
  <si>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</si>
  <si>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</si>
  <si>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</si>
  <si>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</si>
  <si>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</si>
  <si>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</si>
  <si>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</si>
  <si>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</si>
  <si>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</si>
  <si>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</si>
  <si>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</si>
  <si>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</si>
  <si>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</si>
  <si>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</si>
  <si>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</si>
  <si>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</si>
  <si>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</si>
  <si>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</si>
  <si>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</si>
  <si>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</si>
  <si>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</si>
  <si>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</si>
  <si>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</si>
  <si>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</si>
  <si>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</si>
  <si>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</si>
  <si>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</si>
  <si>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</si>
  <si>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</si>
  <si>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</si>
  <si>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</si>
  <si>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</si>
  <si>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</si>
  <si>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</si>
  <si>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</si>
  <si>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</si>
  <si>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</si>
  <si>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</si>
  <si>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</si>
  <si>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</si>
  <si>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</si>
  <si>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</si>
  <si>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</si>
  <si>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</si>
  <si>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</si>
  <si>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</si>
  <si>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</si>
  <si>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</si>
  <si>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</si>
  <si>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</si>
  <si>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</si>
  <si>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</si>
  <si>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</si>
  <si>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</si>
  <si>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</si>
  <si>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</si>
  <si>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</si>
  <si>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</si>
  <si>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</si>
  <si>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</si>
  <si>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</si>
  <si>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</si>
  <si>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</si>
  <si>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</si>
  <si>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</si>
  <si>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</si>
  <si>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</si>
  <si>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</si>
  <si>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</si>
  <si>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</si>
  <si>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</si>
  <si>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</si>
  <si>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</si>
  <si>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</si>
  <si>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</si>
  <si>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</si>
  <si>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</si>
  <si>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</si>
  <si>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</si>
  <si>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</si>
  <si>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</si>
  <si>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</si>
  <si>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</si>
  <si>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</si>
  <si>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</si>
  <si>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</si>
  <si>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</si>
  <si>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</si>
  <si>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</si>
  <si>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</si>
  <si>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</si>
  <si>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</si>
  <si>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</si>
  <si>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</si>
  <si>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</si>
  <si>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</si>
  <si>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</si>
  <si>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</si>
  <si>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</si>
  <si>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</si>
  <si>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</si>
  <si>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</si>
  <si>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</si>
  <si>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</si>
  <si>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</si>
  <si>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</si>
  <si>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</si>
  <si>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</si>
  <si>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</si>
  <si>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</si>
  <si>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</si>
  <si>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</si>
  <si>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</si>
  <si>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</si>
  <si>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</si>
  <si>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</si>
  <si>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</si>
  <si>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</si>
  <si>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</si>
  <si>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</si>
  <si>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</si>
  <si>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</si>
  <si>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</si>
  <si>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</si>
  <si>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</si>
  <si>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</si>
  <si>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</si>
  <si>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</si>
  <si>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</si>
  <si>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</si>
  <si>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</si>
  <si>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</si>
  <si>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</si>
  <si>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</si>
  <si>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</si>
  <si>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</si>
  <si>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</si>
  <si>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</si>
  <si>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</si>
  <si>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</si>
  <si>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</si>
  <si>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</si>
  <si>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</si>
  <si>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</si>
  <si>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</si>
  <si>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</si>
  <si>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</si>
  <si>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</si>
  <si>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</si>
  <si>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</si>
  <si>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</si>
  <si>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</si>
  <si>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</si>
  <si>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</si>
  <si>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</si>
  <si>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</si>
  <si>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</si>
  <si>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</si>
  <si>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</si>
  <si>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</si>
  <si>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</si>
  <si>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</si>
  <si>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</si>
  <si>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</si>
  <si>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</si>
  <si>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</si>
  <si>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</si>
  <si>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</si>
  <si>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</si>
  <si>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</si>
  <si>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</si>
  <si>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</si>
  <si>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</si>
  <si>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</si>
  <si>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</si>
  <si>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</si>
  <si>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</si>
  <si>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</si>
  <si>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</si>
  <si>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</si>
  <si>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</si>
  <si>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</si>
  <si>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</si>
  <si>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</si>
  <si>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</si>
  <si>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</si>
  <si>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</si>
  <si>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</si>
  <si>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</si>
  <si>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</si>
  <si>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</si>
  <si>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</si>
  <si>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</si>
  <si>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</si>
  <si>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</si>
  <si>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</si>
  <si>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</si>
  <si>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</si>
  <si>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</si>
  <si>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</si>
  <si>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</si>
  <si>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</si>
  <si>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</si>
  <si>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</si>
  <si>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</si>
  <si>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</si>
  <si>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</si>
  <si>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</si>
  <si>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</si>
  <si>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</si>
  <si>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</si>
  <si>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</si>
  <si>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</si>
  <si>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</si>
  <si>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</si>
  <si>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</si>
  <si>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</si>
  <si>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</si>
  <si>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</si>
  <si>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</si>
  <si>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</si>
  <si>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</si>
  <si>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</si>
  <si>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</si>
  <si>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</si>
  <si>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</si>
  <si>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</si>
  <si>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</si>
  <si>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</si>
  <si>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</si>
  <si>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</si>
  <si>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</si>
  <si>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</si>
  <si>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</si>
  <si>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</si>
  <si>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</si>
  <si>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</si>
  <si>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</si>
  <si>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</si>
  <si>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</si>
  <si>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</si>
  <si>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</si>
  <si>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</si>
  <si>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</si>
  <si>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</si>
  <si>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</si>
  <si>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</si>
  <si>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</si>
  <si>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</si>
  <si>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</si>
  <si>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</si>
  <si>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</si>
  <si>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</si>
  <si>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</si>
  <si>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</si>
  <si>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</si>
  <si>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</si>
  <si>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</si>
  <si>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</si>
  <si>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</si>
  <si>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</si>
  <si>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</si>
  <si>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</si>
  <si>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</si>
  <si>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</si>
  <si>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</si>
  <si>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</si>
  <si>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</si>
  <si>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</si>
  <si>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</si>
  <si>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</si>
  <si>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</si>
  <si>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</si>
  <si>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</si>
  <si>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</si>
  <si>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</si>
  <si>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</si>
  <si>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</si>
  <si>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</si>
  <si>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</si>
  <si>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</si>
  <si>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</si>
  <si>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</si>
  <si>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</si>
  <si>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</si>
  <si>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</si>
  <si>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</si>
  <si>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</si>
  <si>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</si>
  <si>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</si>
  <si>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</si>
  <si>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</si>
  <si>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</si>
  <si>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</si>
  <si>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</si>
  <si>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</si>
  <si>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</si>
  <si>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</si>
  <si>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</si>
  <si>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</si>
  <si>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</si>
  <si>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</si>
  <si>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</si>
  <si>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</si>
  <si>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</si>
  <si>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</si>
  <si>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</si>
  <si>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</si>
  <si>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</si>
  <si>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</si>
  <si>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</si>
  <si>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</si>
  <si>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</si>
  <si>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</si>
  <si>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</si>
  <si>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</si>
  <si>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</si>
  <si>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</si>
  <si>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</si>
  <si>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</si>
  <si>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</si>
  <si>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</si>
  <si>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</si>
  <si>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</si>
  <si>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</si>
  <si>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</si>
  <si>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</si>
  <si>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</si>
  <si>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</si>
  <si>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</si>
  <si>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</si>
  <si>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</si>
  <si>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</si>
  <si>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</si>
  <si>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</si>
  <si>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</si>
  <si>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</si>
  <si>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</si>
  <si>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</si>
  <si>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</si>
  <si>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</si>
  <si>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</si>
  <si>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</si>
  <si>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</si>
  <si>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</si>
  <si>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</si>
  <si>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</si>
  <si>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</si>
  <si>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</si>
  <si>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</si>
  <si>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</si>
  <si>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</si>
  <si>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</si>
  <si>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</si>
  <si>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</si>
  <si>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</si>
  <si>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</si>
  <si>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</si>
  <si>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</si>
  <si>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</si>
  <si>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</si>
  <si>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</si>
  <si>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</si>
  <si>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</si>
  <si>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</si>
  <si>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</si>
  <si>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</si>
  <si>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</si>
  <si>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</si>
  <si>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</si>
  <si>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</si>
  <si>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</si>
  <si>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</si>
  <si>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</si>
  <si>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</si>
  <si>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</si>
  <si>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</si>
  <si>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</si>
  <si>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</si>
  <si>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</si>
  <si>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</si>
  <si>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</si>
  <si>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</si>
  <si>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</si>
  <si>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</si>
  <si>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</si>
  <si>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</si>
  <si>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</si>
  <si>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</si>
  <si>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</si>
  <si>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</si>
  <si>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</si>
  <si>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</si>
  <si>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</si>
  <si>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</si>
  <si>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</si>
  <si>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</si>
  <si>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</si>
  <si>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</si>
  <si>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</si>
  <si>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</si>
  <si>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</si>
  <si>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</si>
  <si>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</si>
  <si>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</si>
  <si>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</si>
  <si>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</si>
  <si>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</si>
  <si>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</si>
  <si>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</si>
  <si>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</si>
  <si>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</si>
  <si>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</si>
  <si>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</si>
  <si>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</si>
  <si>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</si>
  <si>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</si>
  <si>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</si>
  <si>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</si>
  <si>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</si>
  <si>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</si>
  <si>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</si>
  <si>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</si>
  <si>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</si>
  <si>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</si>
  <si>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</si>
  <si>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</si>
  <si>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</si>
  <si>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</si>
  <si>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</si>
  <si>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</si>
  <si>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</si>
  <si>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</si>
  <si>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</si>
  <si>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</si>
  <si>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</si>
  <si>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</si>
  <si>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</si>
  <si>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</si>
  <si>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</si>
  <si>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</si>
  <si>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</si>
  <si>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</si>
  <si>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</si>
  <si>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</si>
  <si>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</si>
  <si>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</si>
  <si>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</si>
  <si>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</si>
  <si>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</si>
  <si>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</si>
  <si>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</si>
  <si>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</si>
  <si>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</si>
  <si>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</si>
  <si>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</si>
  <si>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</si>
  <si>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</si>
  <si>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</si>
  <si>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</si>
  <si>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</si>
  <si>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</si>
  <si>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</si>
  <si>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</si>
  <si>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</si>
  <si>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</si>
  <si>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</si>
  <si>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</si>
  <si>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</si>
  <si>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</si>
  <si>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</si>
  <si>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</si>
  <si>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</si>
  <si>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</si>
  <si>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</si>
  <si>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</si>
  <si>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</si>
  <si>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</si>
  <si>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</si>
  <si>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</si>
  <si>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</si>
  <si>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</si>
  <si>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</si>
  <si>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</si>
  <si>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</si>
  <si>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</si>
  <si>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</si>
  <si>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</si>
  <si>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</si>
  <si>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</si>
  <si>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</si>
  <si>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</si>
  <si>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</si>
  <si>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</si>
  <si>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</si>
  <si>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</si>
  <si>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</si>
  <si>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</si>
  <si>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</si>
  <si>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</si>
  <si>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</si>
  <si>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</si>
  <si>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</si>
  <si>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</si>
  <si>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</si>
  <si>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</si>
  <si>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</si>
  <si>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</si>
  <si>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</si>
  <si>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</si>
  <si>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</si>
  <si>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</si>
  <si>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</si>
  <si>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</si>
  <si>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</si>
  <si>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</si>
  <si>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</si>
  <si>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</si>
  <si>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</si>
  <si>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</si>
  <si>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</si>
  <si>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</si>
  <si>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</si>
  <si>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</si>
  <si>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</si>
  <si>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</si>
  <si>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</si>
  <si>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</si>
  <si>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</si>
  <si>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</si>
  <si>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</si>
  <si>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</si>
  <si>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</si>
  <si>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</si>
  <si>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</si>
  <si>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</si>
  <si>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</si>
  <si>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</si>
  <si>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</si>
  <si>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</si>
  <si>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</si>
  <si>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</si>
  <si>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</si>
  <si>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</si>
  <si>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</si>
  <si>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</si>
  <si>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</si>
  <si>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</si>
  <si>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</si>
  <si>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</si>
  <si>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</si>
  <si>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</si>
  <si>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</si>
  <si>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</si>
  <si>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</si>
  <si>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</si>
  <si>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</si>
  <si>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</si>
  <si>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</si>
  <si>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</si>
  <si>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</si>
  <si>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</si>
  <si>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</si>
  <si>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</si>
  <si>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</si>
  <si>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</si>
  <si>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</si>
  <si>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</si>
  <si>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</si>
  <si>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</si>
  <si>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</si>
  <si>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</si>
  <si>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</si>
  <si>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</si>
  <si>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</si>
  <si>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</si>
  <si>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</si>
  <si>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</si>
  <si>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</si>
  <si>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</si>
  <si>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</si>
  <si>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</si>
  <si>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</si>
  <si>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</si>
  <si>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</si>
  <si>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</si>
  <si>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</si>
  <si>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</si>
  <si>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</si>
  <si>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</si>
  <si>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</si>
  <si>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</si>
  <si>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</si>
  <si>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</si>
  <si>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</si>
  <si>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</si>
  <si>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</si>
  <si>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</si>
  <si>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</si>
  <si>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</si>
  <si>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</si>
  <si>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</si>
  <si>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</si>
  <si>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</si>
  <si>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</si>
  <si>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</si>
  <si>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</si>
  <si>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</si>
  <si>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</si>
  <si>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</si>
  <si>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</si>
  <si>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</si>
  <si>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</si>
  <si>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</si>
  <si>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</si>
  <si>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</si>
  <si>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</si>
  <si>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</si>
  <si>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</si>
  <si>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</si>
  <si>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</si>
  <si>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</si>
  <si>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</si>
  <si>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</si>
  <si>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</si>
  <si>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</si>
  <si>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</si>
  <si>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</si>
  <si>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</si>
  <si>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</si>
  <si>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</si>
  <si>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</si>
  <si>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</si>
  <si>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</si>
  <si>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</si>
  <si>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</si>
  <si>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</si>
  <si>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</si>
  <si>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</si>
  <si>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</si>
  <si>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</si>
  <si>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</si>
  <si>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</si>
  <si>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</si>
  <si>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</si>
  <si>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</si>
  <si>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</si>
  <si>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</si>
  <si>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</si>
  <si>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</si>
  <si>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</si>
  <si>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</si>
  <si>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</si>
  <si>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</si>
  <si>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</si>
  <si>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</si>
  <si>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</si>
  <si>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</si>
  <si>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</si>
  <si>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</si>
  <si>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</si>
  <si>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</si>
  <si>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</si>
  <si>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</si>
  <si>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</si>
  <si>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</si>
  <si>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</si>
  <si>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</si>
  <si>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</si>
  <si>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</si>
  <si>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</si>
  <si>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</si>
  <si>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</si>
  <si>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</si>
  <si>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</si>
  <si>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</si>
  <si>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</si>
  <si>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</si>
  <si>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</si>
  <si>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</si>
  <si>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</si>
  <si>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</si>
  <si>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</si>
  <si>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</si>
  <si>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</si>
  <si>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</si>
  <si>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</si>
  <si>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</si>
  <si>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</si>
  <si>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</si>
  <si>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</si>
  <si>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</si>
  <si>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</si>
  <si>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</si>
  <si>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</si>
  <si>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</si>
  <si>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</si>
  <si>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</si>
  <si>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</si>
  <si>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</si>
  <si>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</si>
  <si>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</si>
  <si>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</si>
  <si>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</si>
  <si>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</si>
  <si>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</si>
  <si>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</si>
  <si>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</si>
  <si>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</si>
  <si>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</si>
  <si>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</si>
  <si>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</si>
  <si>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</si>
  <si>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</si>
  <si>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</si>
  <si>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</si>
  <si>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</si>
  <si>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</si>
  <si>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</si>
  <si>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</si>
  <si>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</si>
  <si>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</si>
  <si>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</si>
  <si>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</si>
  <si>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</si>
  <si>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</si>
  <si>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</si>
  <si>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</si>
  <si>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</si>
  <si>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</si>
  <si>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</si>
  <si>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</si>
  <si>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</si>
  <si>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</si>
  <si>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</si>
  <si>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</si>
  <si>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</si>
  <si>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</si>
  <si>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</si>
  <si>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</si>
  <si>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</si>
  <si>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</si>
  <si>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</si>
  <si>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</si>
  <si>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</si>
  <si>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</si>
  <si>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</si>
  <si>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</si>
  <si>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</si>
  <si>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</si>
  <si>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</si>
  <si>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</si>
  <si>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</si>
  <si>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</si>
  <si>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</si>
  <si>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</si>
  <si>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</si>
  <si>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</si>
  <si>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</si>
  <si>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</si>
  <si>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</si>
  <si>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</si>
  <si>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</si>
  <si>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</si>
  <si>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</si>
  <si>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</si>
  <si>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</si>
  <si>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</si>
  <si>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</si>
  <si>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</si>
  <si>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</si>
  <si>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</si>
  <si>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</si>
  <si>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</si>
  <si>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</si>
  <si>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</si>
  <si>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</si>
  <si>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</si>
  <si>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</si>
  <si>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</si>
  <si>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</si>
  <si>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</si>
  <si>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</si>
  <si>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</si>
  <si>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</si>
  <si>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</si>
  <si>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</si>
  <si>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</si>
  <si>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</si>
  <si>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</si>
  <si>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</si>
  <si>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</si>
  <si>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</si>
  <si>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</si>
  <si>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</si>
  <si>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</si>
  <si>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</si>
  <si>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</si>
  <si>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</si>
  <si>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</si>
  <si>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</si>
  <si>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</si>
  <si>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</si>
  <si>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</si>
  <si>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</si>
  <si>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</si>
  <si>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</si>
  <si>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</si>
  <si>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</si>
  <si>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</si>
  <si>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</si>
  <si>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</si>
  <si>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</si>
  <si>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</si>
  <si>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</si>
  <si>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</si>
  <si>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</si>
  <si>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</si>
  <si>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</si>
  <si>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</si>
  <si>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</si>
  <si>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</si>
  <si>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</si>
  <si>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</si>
  <si>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</si>
  <si>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</si>
  <si>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</si>
  <si>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</si>
  <si>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</si>
  <si>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</si>
  <si>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</si>
  <si>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</si>
  <si>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</si>
  <si>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</si>
  <si>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</si>
  <si>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</si>
  <si>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</si>
  <si>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</si>
  <si>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</si>
  <si>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</si>
  <si>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</si>
  <si>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</si>
  <si>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</si>
  <si>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</si>
  <si>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</si>
  <si>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</si>
  <si>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</si>
  <si>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</si>
  <si>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</si>
  <si>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</si>
  <si>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</si>
  <si>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</si>
  <si>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</si>
  <si>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</si>
  <si>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</si>
  <si>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</si>
  <si>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</si>
  <si>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</si>
  <si>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</si>
  <si>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</si>
  <si>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</si>
  <si>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</si>
  <si>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</si>
  <si>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</si>
  <si>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</si>
  <si>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</si>
  <si>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</si>
  <si>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</si>
  <si>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</si>
  <si>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</si>
  <si>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</si>
  <si>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</si>
  <si>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</si>
  <si>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</si>
  <si>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</si>
  <si>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</si>
  <si>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</si>
  <si>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</si>
  <si>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</si>
  <si>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</si>
  <si>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</si>
  <si>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</si>
  <si>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</si>
  <si>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</si>
  <si>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</si>
  <si>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</si>
  <si>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</si>
  <si>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</si>
  <si>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</si>
  <si>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</si>
  <si>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</si>
  <si>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</si>
  <si>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</si>
  <si>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</si>
  <si>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</si>
  <si>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</si>
  <si>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</si>
  <si>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</si>
  <si>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</si>
  <si>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</si>
  <si>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</si>
  <si>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</si>
  <si>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</si>
  <si>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</si>
  <si>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</si>
  <si>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</si>
  <si>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</si>
  <si>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</si>
  <si>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</si>
  <si>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</si>
  <si>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</si>
  <si>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</si>
  <si>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</si>
  <si>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</si>
  <si>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</si>
  <si>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</si>
  <si>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</si>
  <si>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</si>
  <si>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</si>
  <si>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</si>
  <si>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</si>
  <si>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</si>
  <si>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</si>
  <si>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</si>
  <si>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</si>
  <si>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</si>
  <si>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</si>
  <si>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</si>
  <si>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</si>
  <si>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</si>
  <si>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</si>
  <si>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</si>
  <si>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</si>
  <si>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</si>
  <si>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</si>
  <si>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</si>
  <si>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</si>
  <si>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</si>
  <si>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</si>
  <si>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</si>
  <si>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</si>
  <si>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</si>
  <si>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</si>
  <si>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</si>
  <si>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</si>
  <si>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</si>
  <si>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</si>
  <si>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</si>
  <si>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</si>
  <si>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</si>
  <si>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</si>
  <si>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</si>
  <si>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</si>
  <si>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</si>
  <si>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</si>
  <si>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</si>
  <si>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</si>
  <si>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</si>
  <si>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</si>
  <si>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</si>
  <si>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</si>
  <si>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</si>
  <si>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</si>
  <si>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</si>
  <si>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</si>
  <si>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</si>
  <si>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</si>
  <si>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</si>
  <si>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</si>
  <si>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</si>
  <si>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</si>
  <si>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</si>
  <si>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</si>
  <si>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</si>
  <si>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</si>
  <si>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</si>
  <si>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</si>
  <si>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</si>
  <si>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</si>
  <si>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</si>
  <si>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</si>
  <si>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</si>
  <si>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</si>
  <si>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</si>
  <si>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</si>
  <si>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</si>
  <si>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</si>
  <si>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</si>
  <si>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</si>
  <si>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</si>
  <si>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</si>
  <si>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</si>
  <si>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</si>
  <si>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</si>
  <si>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</si>
  <si>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</si>
  <si>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</si>
  <si>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</si>
  <si>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</si>
  <si>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</si>
  <si>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</si>
  <si>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</si>
  <si>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</si>
  <si>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</si>
  <si>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</si>
  <si>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</si>
  <si>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</si>
  <si>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</si>
  <si>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</si>
  <si>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</si>
  <si>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</si>
  <si>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</si>
  <si>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</si>
  <si>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</si>
  <si>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</si>
  <si>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</si>
  <si>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</si>
  <si>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</si>
  <si>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</si>
  <si>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</si>
  <si>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</si>
  <si>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</si>
  <si>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</si>
  <si>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</si>
  <si>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</si>
  <si>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</si>
  <si>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</si>
  <si>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</si>
  <si>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</si>
  <si>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</si>
  <si>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</si>
  <si>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</si>
  <si>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</si>
  <si>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</si>
  <si>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</si>
  <si>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</si>
  <si>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</si>
  <si>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</si>
  <si>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</si>
  <si>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</si>
  <si>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</si>
  <si>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</si>
  <si>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</si>
  <si>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</si>
  <si>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</si>
  <si>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</si>
  <si>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</si>
  <si>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</si>
  <si>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</si>
  <si>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</si>
  <si>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</si>
  <si>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</si>
  <si>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</si>
  <si>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</si>
  <si>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</si>
  <si>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</si>
  <si>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</si>
  <si>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</si>
  <si>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</si>
  <si>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</si>
  <si>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</si>
  <si>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</si>
  <si>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</si>
  <si>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</si>
  <si>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</si>
  <si>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</si>
  <si>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</si>
  <si>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</si>
  <si>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</si>
  <si>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</si>
  <si>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</si>
  <si>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</si>
  <si>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</si>
  <si>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</si>
  <si>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</si>
  <si>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</si>
  <si>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</si>
  <si>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</si>
  <si>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</si>
  <si>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</si>
  <si>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</si>
  <si>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</si>
  <si>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</si>
  <si>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</si>
  <si>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</si>
  <si>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</si>
  <si>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</si>
  <si>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</si>
  <si>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</si>
  <si>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</si>
  <si>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</si>
  <si>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</si>
  <si>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</si>
  <si>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</si>
  <si>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</si>
  <si>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</si>
  <si>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</si>
  <si>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</si>
  <si>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</si>
  <si>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</si>
  <si>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</si>
  <si>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</si>
  <si>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</si>
  <si>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</si>
  <si>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</si>
  <si>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</si>
  <si>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</si>
  <si>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</si>
  <si>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</si>
  <si>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</si>
  <si>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</si>
  <si>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</si>
  <si>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</si>
  <si>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</si>
  <si>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</si>
  <si>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</si>
  <si>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</si>
  <si>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</si>
  <si>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</si>
  <si>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</si>
  <si>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</si>
  <si>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</si>
  <si>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</si>
  <si>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</si>
  <si>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</si>
  <si>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</si>
  <si>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</si>
  <si>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</si>
  <si>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</si>
  <si>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</si>
  <si>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</si>
  <si>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</si>
  <si>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</si>
  <si>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</si>
  <si>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</si>
  <si>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</si>
  <si>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</si>
  <si>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</si>
  <si>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</si>
  <si>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</si>
  <si>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</si>
  <si>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</si>
  <si>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</si>
  <si>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</si>
  <si>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</si>
  <si>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</si>
  <si>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</si>
  <si>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</si>
  <si>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</si>
  <si>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</si>
  <si>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</si>
  <si>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</si>
  <si>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</si>
  <si>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</si>
  <si>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</si>
  <si>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</si>
  <si>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</si>
  <si>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</si>
  <si>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</si>
  <si>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</si>
  <si>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</si>
  <si>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</si>
  <si>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</si>
  <si>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</si>
  <si>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</si>
  <si>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</si>
  <si>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</si>
  <si>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</si>
  <si>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</si>
  <si>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</si>
  <si>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</si>
  <si>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</si>
  <si>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</si>
  <si>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</si>
  <si>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</si>
  <si>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</si>
  <si>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</si>
  <si>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</si>
  <si>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</si>
  <si>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</si>
  <si>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</si>
  <si>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</si>
  <si>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</si>
  <si>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</si>
  <si>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</si>
  <si>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</si>
  <si>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</si>
  <si>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</si>
  <si>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</si>
  <si>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</si>
  <si>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</si>
  <si>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</si>
  <si>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</si>
  <si>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</si>
  <si>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</si>
  <si>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</si>
  <si>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</si>
  <si>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</si>
  <si>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</si>
  <si>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</si>
  <si>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</si>
  <si>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</si>
  <si>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</si>
  <si>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</si>
  <si>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</si>
  <si>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</si>
  <si>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</si>
  <si>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</si>
  <si>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</si>
  <si>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</si>
  <si>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</si>
  <si>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</si>
  <si>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</si>
  <si>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</si>
  <si>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</si>
  <si>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</si>
  <si>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</si>
  <si>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</si>
  <si>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</si>
  <si>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</si>
  <si>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</si>
  <si>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</si>
  <si>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</si>
  <si>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</si>
  <si>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</si>
  <si>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</si>
  <si>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</si>
  <si>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</si>
  <si>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</si>
  <si>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</si>
  <si>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</si>
  <si>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</si>
  <si>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</si>
  <si>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</si>
  <si>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</si>
  <si>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</si>
  <si>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</si>
  <si>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</si>
  <si>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</si>
  <si>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</si>
  <si>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</si>
  <si>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</si>
  <si>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</si>
  <si>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</si>
  <si>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</si>
  <si>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</si>
  <si>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</si>
  <si>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</si>
  <si>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</si>
  <si>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</si>
  <si>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</si>
  <si>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</si>
  <si>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</si>
  <si>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</si>
  <si>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</si>
  <si>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</si>
  <si>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</si>
  <si>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</si>
  <si>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</si>
  <si>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</si>
  <si>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</si>
  <si>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</si>
  <si>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</si>
  <si>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</si>
  <si>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</si>
  <si>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</si>
  <si>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</si>
  <si>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</si>
  <si>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</si>
  <si>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</si>
  <si>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</si>
  <si>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</si>
  <si>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</si>
  <si>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</si>
  <si>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</si>
  <si>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</si>
  <si>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</si>
  <si>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</si>
  <si>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</si>
  <si>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</si>
  <si>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</si>
  <si>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</si>
  <si>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</si>
  <si>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</si>
  <si>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</si>
  <si>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</si>
  <si>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</si>
  <si>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</si>
  <si>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</si>
  <si>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</si>
  <si>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</si>
  <si>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</si>
  <si>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</si>
  <si>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</si>
  <si>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</si>
  <si>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</si>
  <si>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</si>
  <si>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</si>
  <si>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</si>
  <si>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</si>
  <si>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</si>
  <si>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</si>
  <si>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</si>
  <si>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</si>
  <si>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</si>
  <si>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</si>
  <si>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</si>
  <si>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</si>
  <si>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</si>
  <si>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</si>
  <si>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</si>
  <si>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</si>
  <si>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</si>
  <si>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</si>
  <si>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</si>
  <si>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</si>
  <si>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</si>
  <si>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</si>
  <si>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</si>
  <si>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</si>
  <si>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</si>
  <si>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</si>
  <si>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</si>
  <si>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</si>
  <si>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</si>
  <si>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</si>
  <si>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</si>
  <si>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</si>
  <si>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</si>
  <si>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</si>
  <si>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</si>
  <si>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</si>
  <si>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</si>
  <si>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</si>
  <si>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</si>
  <si>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</si>
  <si>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</si>
  <si>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</si>
  <si>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</si>
  <si>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</si>
  <si>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</si>
  <si>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</si>
  <si>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</si>
  <si>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</si>
  <si>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</si>
  <si>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</si>
  <si>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</si>
  <si>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</si>
  <si>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</si>
  <si>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</si>
  <si>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</si>
  <si>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</si>
  <si>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</si>
  <si>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</si>
  <si>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</si>
  <si>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</si>
  <si>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</si>
  <si>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</si>
  <si>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</si>
  <si>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</si>
  <si>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</si>
  <si>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</si>
  <si>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</si>
  <si>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</si>
  <si>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</si>
  <si>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</si>
  <si>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</si>
  <si>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</si>
  <si>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</si>
  <si>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</si>
  <si>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</si>
  <si>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</si>
  <si>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</si>
  <si>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</si>
  <si>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</si>
  <si>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</si>
  <si>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</si>
  <si>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</si>
  <si>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</si>
  <si>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</si>
  <si>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</si>
  <si>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</si>
  <si>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</si>
  <si>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</si>
  <si>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</si>
  <si>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</si>
  <si>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</si>
  <si>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</si>
  <si>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</si>
  <si>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</si>
  <si>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</si>
  <si>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</si>
  <si>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</si>
  <si>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</si>
  <si>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</si>
  <si>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</si>
  <si>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</si>
  <si>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</si>
  <si>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</si>
  <si>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</si>
  <si>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</si>
  <si>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</si>
  <si>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</si>
  <si>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</si>
  <si>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</si>
  <si>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</si>
  <si>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</si>
  <si>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</si>
  <si>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</si>
  <si>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</si>
  <si>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</si>
  <si>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</si>
  <si>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</si>
  <si>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</si>
  <si>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</si>
  <si>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</si>
  <si>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</si>
  <si>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</si>
  <si>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</si>
  <si>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</si>
  <si>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</si>
  <si>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</si>
  <si>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</si>
  <si>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</si>
  <si>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</si>
  <si>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</si>
  <si>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</si>
  <si>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</si>
  <si>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</si>
  <si>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</si>
  <si>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</si>
  <si>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</si>
  <si>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</si>
  <si>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</si>
  <si>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</si>
  <si>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</si>
  <si>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</si>
  <si>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</si>
  <si>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</si>
  <si>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</si>
  <si>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</si>
  <si>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</si>
  <si>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</si>
  <si>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</si>
  <si>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</si>
  <si>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</si>
  <si>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</si>
  <si>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</si>
  <si>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</si>
  <si>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</si>
  <si>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</si>
  <si>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</si>
  <si>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</si>
  <si>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</si>
  <si>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</si>
  <si>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</si>
  <si>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</si>
  <si>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</si>
  <si>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</si>
  <si>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</si>
  <si>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</si>
  <si>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</si>
  <si>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</si>
  <si>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</si>
  <si>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</si>
  <si>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</si>
  <si>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</si>
  <si>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</si>
  <si>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</si>
  <si>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</si>
  <si>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</si>
  <si>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</si>
  <si>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</si>
  <si>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</si>
  <si>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</si>
  <si>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</si>
  <si>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</si>
  <si>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</si>
  <si>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</si>
  <si>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</si>
  <si>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</si>
  <si>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</si>
  <si>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</si>
  <si>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</si>
  <si>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</si>
  <si>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</si>
  <si>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</si>
  <si>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</si>
  <si>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</si>
  <si>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</si>
  <si>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</si>
  <si>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</si>
  <si>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</si>
  <si>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</si>
  <si>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</si>
  <si>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</si>
  <si>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</si>
  <si>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</si>
  <si>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</si>
  <si>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</si>
  <si>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</si>
  <si>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</si>
  <si>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</si>
  <si>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</si>
  <si>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</si>
  <si>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</si>
  <si>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</si>
  <si>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</si>
  <si>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</si>
  <si>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</si>
  <si>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</si>
  <si>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</si>
  <si>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</si>
  <si>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</si>
  <si>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</si>
  <si>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</si>
  <si>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</si>
  <si>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</si>
  <si>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</si>
  <si>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</si>
  <si>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</si>
  <si>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</si>
  <si>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</si>
  <si>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</si>
  <si>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</si>
  <si>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</si>
  <si>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</si>
  <si>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</si>
  <si>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</si>
  <si>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</si>
  <si>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</si>
  <si>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</si>
  <si>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</si>
  <si>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</si>
  <si>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</si>
  <si>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</si>
  <si>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</si>
  <si>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</si>
  <si>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</si>
  <si>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</si>
  <si>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</si>
  <si>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</si>
  <si>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</si>
  <si>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</si>
  <si>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</si>
  <si>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</si>
  <si>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</si>
  <si>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</si>
  <si>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</si>
  <si>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</si>
  <si>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</si>
  <si>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</si>
  <si>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</si>
  <si>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</si>
  <si>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</si>
  <si>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</si>
  <si>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</si>
  <si>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</si>
  <si>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</si>
  <si>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</si>
  <si>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</si>
  <si>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</si>
  <si>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</si>
  <si>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</si>
  <si>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</si>
  <si>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</si>
  <si>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</si>
  <si>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</si>
  <si>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</si>
  <si>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</si>
  <si>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</si>
  <si>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</si>
  <si>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</si>
  <si>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</si>
  <si>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</si>
  <si>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</si>
  <si>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</si>
  <si>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</si>
  <si>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</si>
  <si>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</si>
  <si>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</si>
  <si>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</si>
  <si>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</si>
  <si>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</si>
  <si>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</si>
  <si>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</si>
  <si>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</si>
  <si>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</si>
  <si>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</si>
  <si>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</si>
  <si>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</si>
  <si>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</si>
  <si>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</si>
  <si>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</si>
  <si>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</si>
  <si>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</si>
  <si>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</si>
  <si>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</si>
  <si>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</si>
  <si>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</si>
  <si>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</si>
  <si>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</si>
  <si>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</si>
  <si>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</si>
  <si>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</si>
  <si>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</si>
  <si>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</si>
  <si>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</si>
  <si>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</si>
  <si>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</si>
  <si>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</si>
  <si>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</si>
  <si>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</si>
  <si>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</si>
  <si>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</si>
  <si>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</si>
  <si>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</si>
  <si>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</si>
  <si>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</si>
  <si>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</si>
  <si>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</si>
  <si>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</si>
  <si>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</si>
  <si>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</si>
  <si>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</si>
  <si>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</si>
  <si>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</si>
  <si>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</si>
  <si>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</si>
  <si>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</si>
  <si>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</si>
  <si>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</si>
  <si>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</si>
  <si>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</si>
  <si>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</si>
  <si>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</si>
  <si>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</si>
  <si>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</si>
  <si>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</si>
  <si>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</si>
  <si>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</si>
  <si>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</si>
  <si>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</si>
  <si>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</si>
  <si>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</si>
  <si>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</si>
  <si>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</si>
  <si>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</si>
  <si>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</si>
  <si>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</si>
  <si>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</si>
  <si>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</si>
  <si>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</si>
  <si>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</si>
  <si>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</si>
  <si>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</si>
  <si>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</si>
  <si>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</si>
  <si>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</si>
  <si>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</si>
  <si>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</si>
  <si>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</si>
  <si>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</si>
  <si>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</si>
  <si>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</si>
  <si>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</si>
  <si>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</si>
  <si>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</si>
  <si>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</si>
  <si>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</si>
  <si>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</si>
  <si>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</si>
  <si>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</si>
  <si>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</si>
  <si>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</si>
  <si>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</si>
  <si>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</si>
  <si>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</si>
  <si>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</si>
  <si>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</si>
  <si>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</si>
  <si>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</si>
  <si>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</si>
  <si>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</si>
  <si>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</si>
  <si>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</si>
  <si>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</si>
  <si>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</si>
  <si>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</si>
  <si>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</si>
  <si>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</si>
  <si>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</si>
  <si>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</si>
  <si>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</si>
  <si>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</si>
  <si>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</si>
  <si>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</si>
  <si>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</si>
  <si>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</si>
  <si>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</si>
  <si>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</si>
  <si>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</si>
  <si>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</si>
  <si>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</si>
  <si>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</si>
  <si>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</si>
  <si>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</si>
  <si>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</si>
  <si>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</si>
  <si>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</si>
  <si>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</si>
  <si>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</si>
  <si>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</si>
  <si>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</si>
  <si>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</si>
  <si>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</si>
  <si>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</si>
  <si>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</si>
  <si>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</si>
  <si>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</si>
  <si>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</si>
  <si>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</si>
  <si>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</si>
  <si>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</si>
  <si>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</si>
  <si>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</si>
  <si>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</si>
  <si>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</si>
  <si>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</si>
  <si>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</si>
  <si>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</si>
  <si>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</si>
  <si>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</si>
  <si>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</si>
  <si>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</si>
  <si>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</si>
  <si>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</si>
  <si>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</si>
  <si>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</si>
  <si>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</si>
  <si>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</si>
  <si>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</si>
  <si>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</si>
  <si>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</si>
  <si>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</si>
  <si>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</si>
  <si>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</si>
  <si>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</si>
  <si>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</si>
  <si>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</si>
  <si>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</si>
  <si>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</si>
  <si>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</si>
  <si>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</si>
  <si>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</si>
  <si>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</si>
  <si>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</si>
  <si>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</si>
  <si>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</si>
  <si>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</si>
  <si>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</si>
  <si>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</si>
  <si>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</si>
  <si>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</si>
  <si>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</si>
  <si>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</si>
  <si>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</si>
  <si>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</si>
  <si>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</si>
  <si>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</si>
  <si>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</si>
  <si>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</si>
  <si>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</si>
  <si>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</si>
  <si>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</si>
  <si>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</si>
  <si>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</si>
  <si>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</si>
  <si>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</si>
  <si>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</si>
  <si>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</si>
  <si>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</si>
  <si>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</si>
  <si>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</si>
  <si>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</si>
  <si>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</si>
  <si>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</si>
  <si>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</si>
  <si>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</si>
  <si>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</si>
  <si>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</si>
  <si>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</si>
  <si>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</si>
  <si>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</si>
  <si>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</si>
  <si>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</si>
  <si>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</si>
  <si>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</si>
  <si>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</si>
  <si>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</si>
  <si>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</si>
  <si>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</si>
  <si>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</si>
  <si>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</si>
  <si>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</si>
  <si>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</si>
  <si>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</si>
  <si>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</si>
  <si>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</si>
  <si>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</si>
  <si>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</si>
  <si>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</si>
  <si>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</si>
  <si>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</si>
  <si>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</si>
  <si>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</si>
  <si>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</si>
  <si>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</si>
  <si>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</si>
  <si>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</si>
  <si>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</si>
  <si>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</si>
  <si>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</si>
  <si>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</si>
  <si>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</si>
  <si>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</si>
  <si>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</si>
  <si>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</si>
  <si>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</si>
  <si>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</si>
  <si>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</si>
  <si>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</si>
  <si>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</si>
  <si>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</si>
  <si>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</si>
  <si>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</si>
  <si>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</si>
  <si>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</si>
  <si>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</si>
  <si>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</si>
  <si>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</si>
  <si>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</si>
  <si>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</si>
  <si>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</si>
  <si>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</si>
  <si>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</si>
  <si>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</si>
  <si>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</si>
  <si>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</si>
  <si>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</si>
  <si>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</si>
  <si>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</si>
  <si>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</si>
  <si>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</si>
  <si>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</si>
  <si>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</si>
  <si>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</si>
  <si>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</si>
  <si>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</si>
  <si>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</si>
  <si>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</si>
  <si>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</si>
  <si>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</si>
  <si>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</si>
  <si>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</si>
  <si>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</si>
  <si>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</si>
  <si>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</si>
  <si>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</si>
  <si>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</si>
  <si>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</si>
  <si>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</si>
  <si>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</si>
  <si>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</si>
  <si>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</si>
  <si>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</si>
  <si>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</si>
  <si>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</si>
  <si>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</si>
  <si>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</si>
  <si>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</si>
  <si>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</si>
  <si>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</si>
  <si>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</si>
  <si>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</si>
  <si>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</si>
  <si>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</si>
  <si>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</si>
  <si>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</si>
  <si>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</si>
  <si>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</si>
  <si>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</si>
  <si>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</si>
  <si>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</si>
  <si>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</si>
  <si>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</si>
  <si>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</si>
  <si>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</si>
  <si>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</si>
  <si>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</si>
  <si>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</si>
  <si>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</si>
  <si>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</si>
  <si>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</si>
  <si>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</si>
  <si>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</si>
  <si>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</si>
  <si>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</si>
  <si>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</si>
  <si>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</si>
  <si>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</si>
  <si>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</si>
  <si>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</si>
  <si>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</si>
  <si>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</si>
  <si>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</si>
  <si>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</si>
  <si>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</si>
  <si>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</si>
  <si>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</si>
  <si>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</si>
  <si>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</si>
  <si>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</si>
  <si>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</si>
  <si>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</si>
  <si>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</si>
  <si>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</si>
  <si>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</si>
  <si>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</si>
  <si>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</si>
  <si>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</si>
  <si>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</si>
  <si>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</si>
  <si>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</si>
  <si>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</si>
  <si>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</si>
  <si>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</si>
  <si>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</si>
  <si>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</si>
  <si>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</si>
  <si>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</si>
  <si>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</si>
  <si>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</si>
  <si>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</si>
  <si>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</si>
  <si>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</si>
  <si>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</si>
  <si>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</si>
  <si>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</si>
  <si>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</si>
  <si>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</si>
  <si>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</si>
  <si>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</si>
  <si>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</si>
  <si>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</si>
  <si>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</si>
  <si>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</si>
  <si>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</si>
  <si>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</si>
  <si>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</si>
  <si>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</si>
  <si>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</si>
  <si>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</si>
  <si>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</si>
  <si>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</si>
  <si>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</si>
  <si>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</si>
  <si>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</si>
  <si>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</si>
  <si>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</si>
  <si>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</si>
  <si>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</si>
  <si>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</si>
  <si>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</si>
  <si>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</si>
  <si>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</si>
  <si>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</si>
  <si>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</si>
  <si>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</si>
  <si>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</si>
  <si>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</si>
  <si>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</si>
  <si>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</si>
  <si>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</si>
  <si>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</si>
  <si>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</si>
  <si>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</si>
  <si>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</si>
  <si>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</si>
  <si>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</si>
  <si>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</si>
  <si>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</si>
  <si>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</si>
  <si>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</si>
  <si>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</si>
  <si>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</si>
  <si>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</si>
  <si>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</si>
  <si>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</si>
  <si>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</si>
  <si>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</si>
  <si>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</si>
  <si>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</si>
  <si>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</si>
  <si>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</si>
  <si>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</si>
  <si>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</si>
  <si>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</si>
  <si>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</si>
  <si>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</si>
  <si>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</si>
  <si>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</si>
  <si>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</si>
  <si>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</si>
  <si>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</si>
  <si>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</si>
  <si>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</si>
  <si>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</si>
  <si>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</si>
  <si>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</si>
  <si>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</si>
  <si>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</si>
  <si>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</si>
  <si>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</si>
  <si>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</si>
  <si>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</si>
  <si>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</si>
  <si>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</si>
  <si>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</si>
  <si>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</si>
  <si>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</si>
  <si>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</si>
  <si>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</si>
  <si>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</si>
  <si>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</si>
  <si>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</si>
  <si>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</si>
  <si>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</si>
  <si>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</si>
  <si>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</si>
  <si>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</si>
  <si>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</si>
  <si>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</si>
  <si>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</si>
  <si>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</si>
  <si>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</si>
  <si>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</si>
  <si>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</si>
  <si>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</si>
  <si>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</si>
  <si>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</si>
  <si>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</si>
  <si>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</si>
  <si>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</si>
  <si>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</si>
  <si>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</si>
  <si>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</si>
  <si>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</si>
  <si>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</si>
  <si>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</si>
  <si>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</si>
  <si>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</si>
  <si>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</si>
  <si>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</si>
  <si>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</si>
  <si>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</si>
  <si>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</si>
  <si>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</si>
  <si>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</si>
  <si>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</si>
  <si>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</si>
  <si>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</si>
  <si>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</si>
  <si>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</si>
  <si>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</si>
  <si>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</si>
  <si>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</si>
  <si>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</si>
  <si>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</si>
  <si>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</si>
  <si>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</si>
  <si>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</si>
  <si>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</si>
  <si>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</si>
  <si>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</si>
  <si>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</si>
  <si>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</si>
  <si>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</si>
  <si>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</si>
  <si>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</si>
  <si>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</si>
  <si>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</si>
  <si>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</si>
  <si>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</si>
  <si>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</si>
  <si>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</si>
  <si>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</si>
  <si>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</si>
  <si>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</si>
  <si>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</si>
  <si>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</si>
  <si>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</si>
  <si>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</si>
  <si>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</si>
  <si>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</si>
  <si>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</si>
  <si>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</si>
  <si>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</si>
  <si>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</si>
  <si>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</si>
  <si>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</si>
  <si>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</si>
  <si>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</si>
  <si>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</si>
  <si>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</si>
  <si>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</si>
  <si>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</si>
  <si>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</si>
  <si>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</si>
  <si>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</si>
  <si>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</si>
  <si>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</si>
  <si>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</si>
  <si>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</si>
  <si>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</si>
  <si>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</si>
  <si>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</si>
  <si>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</si>
  <si>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</si>
  <si>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</si>
  <si>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</si>
  <si>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</si>
  <si>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</si>
  <si>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</si>
  <si>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</si>
  <si>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</si>
  <si>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</si>
  <si>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</si>
  <si>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</si>
  <si>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</si>
  <si>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</si>
  <si>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</si>
  <si>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</si>
  <si>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</si>
  <si>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</si>
  <si>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</si>
  <si>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</si>
  <si>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</si>
  <si>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</si>
  <si>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</si>
  <si>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</si>
  <si>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</si>
  <si>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</si>
  <si>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</si>
  <si>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</si>
  <si>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</si>
  <si>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</si>
  <si>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</si>
  <si>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</si>
  <si>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</si>
  <si>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</si>
  <si>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</si>
  <si>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</si>
  <si>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</si>
  <si>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</si>
  <si>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</si>
  <si>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</si>
  <si>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</si>
  <si>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</si>
  <si>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</si>
  <si>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</si>
  <si>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</si>
  <si>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</si>
  <si>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</si>
  <si>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</si>
  <si>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</si>
  <si>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</si>
  <si>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</si>
  <si>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</si>
  <si>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</si>
  <si>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</si>
  <si>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</si>
  <si>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</si>
  <si>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</si>
  <si>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</si>
  <si>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</si>
  <si>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</si>
  <si>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</si>
  <si>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</si>
  <si>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</si>
  <si>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</si>
  <si>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</si>
  <si>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</si>
  <si>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</si>
  <si>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</si>
  <si>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</si>
  <si>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</si>
  <si>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</si>
  <si>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</si>
  <si>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</si>
  <si>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</si>
  <si>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</si>
  <si>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</si>
  <si>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</si>
  <si>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</si>
  <si>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</si>
  <si>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</si>
  <si>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</si>
  <si>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</si>
  <si>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</si>
  <si>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</si>
  <si>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</si>
  <si>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</si>
  <si>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</si>
  <si>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</si>
  <si>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</si>
  <si>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</si>
  <si>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</si>
  <si>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</si>
  <si>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</si>
  <si>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</si>
  <si>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</si>
  <si>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</si>
  <si>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</si>
  <si>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</si>
  <si>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</si>
  <si>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</si>
  <si>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</si>
  <si>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</si>
  <si>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</si>
  <si>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</si>
  <si>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</si>
  <si>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</si>
  <si>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</si>
  <si>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</si>
  <si>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</si>
  <si>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</si>
  <si>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</si>
  <si>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</si>
  <si>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</si>
  <si>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</si>
  <si>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</si>
  <si>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</si>
  <si>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</si>
  <si>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</si>
  <si>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</si>
  <si>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</si>
  <si>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</si>
  <si>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</si>
  <si>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</si>
  <si>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</si>
  <si>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</si>
  <si>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</si>
  <si>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</si>
  <si>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</si>
  <si>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</si>
  <si>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</si>
  <si>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</si>
  <si>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</si>
  <si>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</si>
  <si>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</si>
  <si>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</si>
  <si>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</si>
  <si>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</si>
  <si>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</si>
  <si>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</si>
  <si>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</si>
  <si>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</si>
  <si>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</si>
  <si>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</si>
  <si>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</si>
  <si>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</si>
  <si>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</si>
  <si>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</si>
  <si>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</si>
  <si>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</si>
  <si>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</si>
  <si>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</si>
  <si>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</si>
  <si>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</si>
  <si>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</si>
  <si>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</si>
  <si>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</si>
  <si>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</si>
  <si>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</si>
  <si>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</si>
  <si>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</si>
  <si>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</si>
  <si>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</si>
  <si>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</si>
  <si>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</si>
  <si>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</si>
  <si>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</si>
  <si>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</si>
  <si>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</si>
  <si>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</si>
  <si>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</si>
  <si>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</si>
  <si>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</si>
  <si>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</si>
  <si>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</si>
  <si>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</si>
  <si>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</si>
  <si>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</si>
  <si>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</si>
  <si>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</si>
  <si>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</si>
  <si>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</si>
  <si>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</si>
  <si>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</si>
  <si>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</si>
  <si>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</si>
  <si>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</si>
  <si>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</si>
  <si>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</si>
  <si>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</si>
  <si>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</si>
  <si>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</si>
  <si>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</si>
  <si>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</si>
  <si>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</si>
  <si>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</si>
  <si>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</si>
  <si>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</si>
  <si>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</si>
  <si>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</si>
  <si>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</si>
  <si>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</si>
  <si>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</si>
  <si>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</si>
  <si>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</si>
  <si>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</si>
  <si>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</si>
  <si>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</si>
  <si>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</si>
  <si>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</si>
  <si>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</si>
  <si>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</si>
  <si>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</si>
  <si>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</si>
  <si>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</si>
  <si>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</si>
  <si>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</si>
  <si>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</si>
  <si>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</si>
  <si>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</si>
  <si>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</si>
  <si>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</si>
  <si>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</si>
  <si>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</si>
  <si>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</si>
  <si>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</si>
  <si>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</si>
  <si>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</si>
  <si>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</si>
  <si>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</si>
  <si>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</si>
  <si>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</si>
  <si>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</si>
  <si>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</si>
  <si>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</si>
  <si>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</si>
  <si>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</si>
  <si>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</si>
  <si>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</si>
  <si>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</si>
  <si>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</si>
  <si>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</si>
  <si>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</si>
  <si>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</si>
  <si>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</si>
  <si>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</si>
  <si>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</si>
  <si>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</si>
  <si>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</si>
  <si>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</si>
  <si>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</si>
  <si>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</si>
  <si>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</si>
  <si>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</si>
  <si>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</si>
  <si>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</si>
  <si>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</si>
  <si>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</si>
  <si>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</si>
  <si>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</si>
  <si>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</si>
  <si>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</si>
  <si>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</si>
  <si>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</si>
  <si>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</si>
  <si>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</si>
  <si>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</si>
  <si>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</si>
  <si>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</si>
  <si>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</si>
  <si>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</si>
  <si>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</si>
  <si>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</si>
  <si>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</si>
  <si>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</si>
  <si>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</si>
  <si>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</si>
  <si>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</si>
  <si>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</si>
  <si>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</si>
  <si>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</si>
  <si>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</si>
  <si>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</si>
  <si>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</si>
  <si>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</si>
  <si>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</si>
  <si>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</si>
  <si>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</si>
  <si>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</si>
  <si>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</si>
  <si>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</si>
  <si>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</si>
  <si>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</si>
  <si>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</si>
  <si>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</si>
  <si>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</si>
  <si>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</si>
  <si>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</si>
  <si>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</si>
  <si>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</si>
  <si>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</si>
  <si>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</si>
  <si>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</si>
  <si>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00440 ศรีวิไล,สสอ_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</si>
  <si>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</si>
  <si>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</si>
  <si>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</si>
  <si>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</si>
  <si>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</si>
  <si>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</si>
  <si>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</si>
  <si>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</si>
  <si>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</si>
  <si>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</si>
  <si>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</si>
  <si>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</si>
  <si>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</si>
  <si>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</si>
  <si>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</si>
  <si>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</si>
  <si>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</si>
  <si>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</si>
  <si>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</si>
  <si>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</si>
  <si>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</si>
  <si>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</si>
  <si>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</si>
  <si>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</si>
  <si>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</si>
  <si>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</si>
  <si>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</si>
  <si>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</si>
  <si>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</si>
  <si>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</si>
  <si>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</si>
  <si>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</si>
  <si>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</si>
  <si>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</si>
  <si>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</si>
  <si>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</si>
  <si>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</si>
  <si>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</si>
  <si>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</si>
  <si>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</si>
  <si>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</si>
  <si>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</si>
  <si>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</si>
  <si>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</si>
  <si>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</si>
  <si>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</si>
  <si>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</si>
  <si>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</si>
  <si>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</si>
  <si>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</si>
  <si>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</si>
  <si>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</si>
  <si>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</si>
  <si>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</si>
  <si>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</si>
  <si>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</si>
  <si>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</si>
  <si>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</si>
  <si>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</si>
  <si>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</si>
  <si>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</si>
  <si>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</si>
  <si>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</si>
  <si>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</si>
  <si>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</si>
  <si>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</si>
  <si>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</si>
  <si>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</si>
  <si>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</si>
  <si>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</si>
  <si>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</si>
  <si>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</si>
  <si>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</si>
  <si>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</si>
  <si>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</si>
  <si>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</si>
  <si>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</si>
  <si>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</si>
  <si>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</si>
  <si>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</si>
  <si>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</si>
  <si>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</si>
  <si>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</si>
  <si>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</si>
  <si>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</si>
  <si>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</si>
  <si>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</si>
  <si>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</si>
  <si>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</si>
  <si>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</si>
  <si>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</si>
  <si>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</si>
  <si>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</si>
  <si>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</si>
  <si>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</si>
  <si>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</si>
  <si>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</si>
  <si>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</si>
  <si>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</si>
  <si>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</si>
  <si>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</si>
  <si>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</si>
  <si>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</si>
  <si>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</si>
  <si>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</si>
  <si>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</si>
  <si>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</si>
  <si>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</si>
  <si>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</si>
  <si>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</si>
  <si>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</si>
  <si>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</si>
  <si>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</si>
  <si>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</si>
  <si>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</si>
  <si>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</si>
  <si>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</si>
  <si>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</si>
  <si>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</si>
  <si>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</si>
  <si>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</si>
  <si>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</si>
  <si>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</si>
  <si>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</si>
  <si>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</si>
  <si>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</si>
  <si>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</si>
  <si>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</si>
  <si>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</si>
  <si>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</si>
  <si>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</si>
  <si>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</si>
  <si>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</si>
  <si>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</si>
  <si>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</si>
  <si>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</si>
  <si>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</si>
  <si>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</si>
  <si>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</si>
  <si>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</si>
  <si>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</si>
  <si>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</si>
  <si>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</si>
  <si>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</si>
  <si>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</si>
  <si>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</si>
  <si>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</si>
  <si>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</si>
  <si>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</si>
  <si>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</si>
  <si>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</si>
  <si>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</si>
  <si>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</si>
  <si>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</si>
  <si>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</si>
  <si>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</si>
  <si>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</si>
  <si>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</si>
  <si>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</si>
  <si>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</si>
  <si>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</si>
  <si>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</si>
  <si>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</si>
  <si>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</si>
  <si>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</si>
  <si>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</si>
  <si>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</si>
  <si>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</si>
  <si>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</si>
  <si>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</si>
  <si>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</si>
  <si>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</si>
  <si>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</si>
  <si>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</si>
  <si>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</si>
  <si>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</si>
  <si>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</si>
  <si>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</si>
  <si>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</si>
  <si>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</si>
  <si>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</si>
  <si>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</si>
  <si>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</si>
  <si>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</si>
  <si>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</si>
  <si>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</si>
  <si>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</si>
  <si>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</si>
  <si>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</si>
  <si>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</si>
  <si>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</si>
  <si>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</si>
  <si>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</si>
  <si>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</si>
  <si>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</si>
  <si>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</si>
  <si>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</si>
  <si>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</si>
  <si>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</si>
  <si>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</si>
  <si>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</si>
  <si>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</si>
  <si>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</si>
  <si>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</si>
  <si>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</si>
  <si>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</si>
  <si>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</si>
  <si>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</si>
  <si>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</si>
  <si>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</si>
  <si>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</si>
  <si>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</si>
  <si>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</si>
  <si>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</si>
  <si>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</si>
  <si>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</si>
  <si>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</si>
  <si>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</si>
  <si>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</si>
  <si>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</si>
  <si>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</si>
  <si>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</si>
  <si>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</si>
  <si>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</si>
  <si>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</si>
  <si>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</si>
  <si>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</si>
  <si>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</si>
  <si>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</si>
  <si>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</si>
  <si>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</si>
  <si>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</si>
  <si>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</si>
  <si>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</si>
  <si>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</si>
  <si>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</si>
  <si>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</si>
  <si>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</si>
  <si>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</si>
  <si>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</si>
  <si>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</si>
  <si>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</si>
  <si>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</si>
  <si>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</si>
  <si>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</si>
  <si>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</si>
  <si>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</si>
  <si>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</si>
  <si>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</si>
  <si>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</si>
  <si>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</si>
  <si>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</si>
  <si>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</si>
  <si>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</si>
  <si>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</si>
  <si>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</si>
  <si>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</si>
  <si>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</si>
  <si>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</si>
  <si>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</si>
  <si>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</si>
  <si>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</si>
  <si>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</si>
  <si>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</si>
  <si>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</si>
  <si>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</si>
  <si>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</si>
  <si>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</si>
  <si>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</si>
  <si>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</si>
  <si>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</si>
  <si>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</si>
  <si>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</si>
  <si>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</si>
  <si>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</si>
  <si>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</si>
  <si>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</si>
  <si>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</si>
  <si>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</si>
  <si>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</si>
  <si>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</si>
  <si>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</si>
  <si>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</si>
  <si>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</si>
  <si>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</si>
  <si>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</si>
  <si>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</si>
  <si>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</si>
  <si>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</si>
  <si>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</si>
  <si>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</si>
  <si>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</si>
  <si>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</si>
  <si>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</si>
  <si>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</si>
  <si>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</si>
  <si>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</si>
  <si>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</si>
  <si>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</si>
  <si>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</si>
  <si>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</si>
  <si>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</si>
  <si>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</si>
  <si>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</si>
  <si>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</si>
  <si>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</si>
  <si>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</si>
  <si>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</si>
  <si>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</si>
  <si>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</si>
  <si>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</si>
  <si>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</si>
  <si>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</si>
  <si>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</si>
  <si>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</si>
  <si>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</si>
  <si>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</si>
  <si>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</si>
  <si>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</si>
  <si>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</si>
  <si>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</si>
  <si>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</si>
  <si>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</si>
  <si>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</si>
  <si>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</si>
  <si>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</si>
  <si>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</si>
  <si>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</si>
  <si>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</si>
  <si>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</si>
  <si>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</si>
  <si>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</si>
  <si>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</si>
  <si>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</si>
  <si>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</si>
  <si>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</si>
  <si>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</si>
  <si>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</si>
  <si>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</si>
  <si>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</si>
  <si>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</si>
  <si>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</si>
  <si>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</si>
  <si>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</si>
  <si>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</si>
  <si>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</si>
  <si>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</si>
  <si>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</si>
  <si>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</si>
  <si>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</si>
  <si>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</si>
  <si>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</si>
  <si>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</si>
  <si>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</si>
  <si>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</si>
  <si>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</si>
  <si>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</si>
  <si>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</si>
  <si>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</si>
  <si>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</si>
  <si>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</si>
  <si>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</si>
  <si>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</si>
  <si>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</si>
  <si>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</si>
  <si>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</si>
  <si>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</si>
  <si>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</si>
  <si>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</si>
  <si>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</si>
  <si>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</si>
  <si>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</si>
  <si>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</si>
  <si>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</si>
  <si>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</si>
  <si>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</si>
  <si>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</si>
  <si>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</si>
  <si>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</si>
  <si>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</si>
  <si>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</si>
  <si>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</si>
  <si>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</si>
  <si>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</si>
  <si>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</si>
  <si>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</si>
  <si>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</si>
  <si>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</si>
  <si>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</si>
  <si>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</si>
  <si>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</si>
  <si>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</si>
  <si>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</si>
  <si>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</si>
  <si>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</si>
  <si>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</si>
  <si>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</si>
  <si>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</si>
  <si>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</si>
  <si>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</si>
  <si>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</si>
  <si>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</si>
  <si>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</si>
  <si>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</si>
  <si>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</si>
  <si>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</si>
  <si>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</si>
  <si>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</si>
  <si>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</si>
  <si>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</si>
  <si>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</si>
  <si>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</si>
  <si>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</si>
  <si>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</si>
  <si>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</si>
  <si>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</si>
  <si>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</si>
  <si>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</si>
  <si>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</si>
  <si>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</si>
  <si>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</si>
  <si>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</si>
  <si>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</si>
  <si>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</si>
  <si>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</si>
  <si>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</si>
  <si>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</si>
  <si>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</si>
  <si>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</si>
  <si>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</si>
  <si>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</si>
  <si>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</si>
  <si>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</si>
  <si>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</si>
  <si>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</si>
  <si>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</si>
  <si>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</si>
  <si>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</si>
  <si>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</si>
  <si>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</si>
  <si>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</si>
  <si>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</si>
  <si>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</si>
  <si>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</si>
  <si>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</si>
  <si>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</si>
  <si>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</si>
  <si>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</si>
  <si>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</si>
  <si>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</si>
  <si>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</si>
  <si>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</si>
  <si>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</si>
  <si>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</si>
  <si>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</si>
  <si>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</si>
  <si>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</si>
  <si>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</si>
  <si>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</si>
  <si>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</si>
  <si>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</si>
  <si>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</si>
  <si>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</si>
  <si>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</si>
  <si>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</si>
  <si>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</si>
  <si>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</si>
  <si>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</si>
  <si>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</si>
  <si>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</si>
  <si>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</si>
  <si>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</si>
  <si>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</si>
  <si>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</si>
  <si>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</si>
  <si>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</si>
  <si>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</si>
  <si>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</si>
  <si>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</si>
  <si>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</si>
  <si>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</si>
  <si>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</si>
  <si>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</si>
  <si>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</si>
  <si>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</si>
  <si>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</si>
  <si>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</si>
  <si>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</si>
  <si>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</si>
  <si>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</si>
  <si>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</si>
  <si>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</si>
  <si>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</si>
  <si>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</si>
  <si>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</si>
  <si>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</si>
  <si>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</si>
  <si>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</si>
  <si>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</si>
  <si>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</si>
  <si>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</si>
  <si>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</si>
  <si>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</si>
  <si>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</si>
  <si>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</si>
  <si>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</si>
  <si>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</si>
  <si>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</si>
  <si>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</si>
  <si>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</si>
  <si>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</si>
  <si>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</si>
  <si>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</si>
  <si>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</si>
  <si>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</si>
  <si>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</si>
  <si>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</si>
  <si>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</si>
  <si>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</si>
  <si>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</si>
  <si>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</si>
  <si>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</si>
  <si>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</si>
  <si>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</si>
  <si>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</si>
  <si>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</si>
  <si>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</si>
  <si>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</si>
  <si>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</si>
  <si>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</si>
  <si>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</si>
  <si>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</si>
  <si>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</si>
  <si>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</si>
  <si>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</si>
  <si>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</si>
  <si>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</si>
  <si>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</si>
  <si>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</si>
  <si>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</si>
  <si>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</si>
  <si>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</si>
  <si>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</si>
  <si>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</si>
  <si>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</si>
  <si>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</si>
  <si>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</si>
  <si>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</si>
  <si>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</si>
  <si>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</si>
  <si>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</si>
  <si>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</si>
  <si>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</si>
  <si>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</si>
  <si>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</si>
  <si>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</si>
  <si>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</si>
  <si>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</si>
  <si>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</si>
  <si>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</si>
  <si>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</si>
  <si>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</si>
  <si>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</si>
  <si>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</si>
  <si>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</si>
  <si>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</si>
  <si>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</si>
  <si>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</si>
  <si>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</si>
  <si>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</si>
  <si>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</si>
  <si>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</si>
  <si>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</si>
  <si>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</si>
  <si>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</si>
  <si>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</si>
  <si>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</si>
  <si>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</si>
  <si>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</si>
  <si>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</si>
  <si>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</si>
  <si>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</si>
  <si>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</si>
  <si>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</si>
  <si>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</si>
  <si>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</si>
  <si>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</si>
  <si>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</si>
  <si>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</si>
  <si>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</si>
  <si>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</si>
  <si>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</si>
  <si>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</si>
  <si>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</si>
  <si>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</si>
  <si>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</si>
  <si>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</si>
  <si>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</si>
  <si>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</si>
  <si>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</si>
  <si>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</si>
  <si>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</si>
  <si>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</si>
  <si>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</si>
  <si>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</si>
  <si>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</si>
  <si>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</si>
  <si>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</si>
  <si>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</si>
  <si>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</si>
  <si>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</si>
  <si>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</si>
  <si>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</si>
  <si>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</si>
  <si>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</si>
  <si>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</si>
  <si>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</si>
  <si>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</si>
  <si>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</si>
  <si>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</si>
  <si>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</si>
  <si>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</si>
  <si>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</si>
  <si>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</si>
  <si>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</si>
  <si>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</si>
  <si>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</si>
  <si>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</si>
  <si>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</si>
  <si>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</si>
  <si>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</si>
  <si>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</si>
  <si>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</si>
  <si>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</si>
  <si>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</si>
  <si>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</si>
  <si>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</si>
  <si>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</si>
  <si>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</si>
  <si>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</si>
  <si>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</si>
  <si>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</si>
  <si>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</si>
  <si>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</si>
  <si>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</si>
  <si>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</si>
  <si>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</si>
  <si>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</si>
  <si>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</si>
  <si>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</si>
  <si>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</si>
  <si>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</si>
  <si>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</si>
  <si>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</si>
  <si>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</si>
  <si>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</si>
  <si>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</si>
  <si>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</si>
  <si>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</si>
  <si>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</si>
  <si>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</si>
  <si>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</si>
  <si>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</si>
  <si>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</si>
  <si>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</si>
  <si>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</si>
  <si>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</si>
  <si>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</si>
  <si>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</si>
  <si>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</si>
  <si>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</si>
  <si>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</si>
  <si>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</si>
  <si>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</si>
  <si>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</si>
  <si>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</si>
  <si>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</si>
  <si>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</si>
  <si>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</si>
  <si>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</si>
  <si>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</si>
  <si>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</si>
  <si>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</si>
  <si>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</si>
  <si>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</si>
  <si>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</si>
  <si>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</si>
  <si>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</si>
  <si>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</si>
  <si>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</si>
  <si>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</si>
  <si>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</si>
  <si>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</si>
  <si>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</si>
  <si>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</si>
  <si>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</si>
  <si>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</si>
  <si>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</si>
  <si>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</si>
  <si>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</si>
  <si>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</si>
  <si>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</si>
  <si>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</si>
  <si>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</si>
  <si>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</si>
  <si>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</si>
  <si>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</si>
  <si>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</si>
  <si>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</si>
  <si>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</si>
  <si>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</si>
  <si>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</si>
  <si>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</si>
  <si>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</si>
  <si>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</si>
  <si>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</si>
  <si>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</si>
  <si>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</si>
  <si>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</si>
  <si>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</si>
  <si>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</si>
  <si>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</si>
  <si>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</si>
  <si>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</si>
  <si>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</si>
  <si>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</si>
  <si>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</si>
  <si>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</si>
  <si>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</si>
  <si>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</si>
  <si>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</si>
  <si>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</si>
  <si>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</si>
  <si>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</si>
  <si>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</si>
  <si>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</si>
  <si>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</si>
  <si>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</si>
  <si>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</si>
  <si>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</si>
  <si>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</si>
  <si>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</si>
  <si>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</si>
  <si>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</si>
  <si>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</si>
  <si>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</si>
  <si>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</si>
  <si>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</si>
  <si>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</si>
  <si>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</si>
  <si>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</si>
  <si>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</si>
  <si>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</si>
  <si>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</si>
  <si>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</si>
  <si>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</si>
  <si>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</si>
  <si>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</si>
  <si>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</si>
  <si>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</si>
  <si>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</si>
  <si>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</si>
  <si>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</si>
  <si>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</si>
  <si>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</si>
  <si>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</si>
  <si>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</si>
  <si>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</si>
  <si>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</si>
  <si>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</si>
  <si>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</si>
  <si>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</si>
  <si>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</si>
  <si>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</si>
  <si>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</si>
  <si>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</si>
  <si>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</si>
  <si>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</si>
  <si>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</si>
  <si>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</si>
  <si>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</si>
  <si>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</si>
  <si>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</si>
  <si>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</si>
  <si>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</si>
  <si>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</si>
  <si>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</si>
  <si>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</si>
  <si>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</si>
  <si>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</si>
  <si>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</si>
  <si>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</si>
  <si>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</si>
  <si>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</si>
  <si>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</si>
  <si>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</si>
  <si>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</si>
  <si>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</si>
  <si>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</si>
  <si>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</si>
  <si>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</si>
  <si>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</si>
  <si>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</si>
  <si>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</si>
  <si>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</si>
  <si>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</si>
  <si>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</si>
  <si>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</si>
  <si>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</si>
  <si>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</si>
  <si>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</si>
  <si>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</si>
  <si>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</si>
  <si>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</si>
  <si>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</si>
  <si>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</si>
  <si>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</si>
  <si>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</si>
  <si>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</si>
  <si>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</si>
  <si>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</si>
  <si>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</si>
  <si>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</si>
  <si>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</si>
  <si>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</si>
  <si>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</si>
  <si>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</si>
  <si>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</si>
  <si>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</si>
  <si>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</si>
  <si>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</si>
  <si>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</si>
  <si>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</si>
  <si>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</si>
  <si>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</si>
  <si>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</si>
  <si>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</si>
  <si>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</si>
  <si>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</si>
  <si>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</si>
  <si>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>00496 สำนักงานสาธารณสุขอำเภอพรรณานิคม</t>
  </si>
  <si>
    <t>00503 สำนักงานสาธารณสุขอำเภออากาศอำนวย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</si>
  <si>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</si>
  <si>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</si>
  <si>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00510 สำนักงานสาธารณสุขอำเภอภูพาน</t>
  </si>
  <si>
    <t>00497 สำนักงานสาธารณสุขอำเภอพังโคน</t>
  </si>
  <si>
    <t>00508 สำนักงานสาธารณสุขอำเภอเจริญศิลป์</t>
  </si>
  <si>
    <t>2103000000.000</t>
  </si>
  <si>
    <t>2.1.3 รายได้รับล่วงหน้า</t>
  </si>
  <si>
    <t>00431 บึงกาฬ,สสอ_</t>
  </si>
  <si>
    <t>00439 บึงโขงหลง,สสอ_</t>
  </si>
  <si>
    <t>00499 สำนักงานสาธารณสุขอำเภอนิคมน้ำอูน</t>
  </si>
  <si>
    <t xml:space="preserve">สำหรับเดือน เมษายน   ปีงบประมาณ 2565 (ข้อมูล ณ วันที่ 26 พฤษภาคม 2565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</si>
</sst>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81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2" fontId="10" fillId="0" borderId="0" xfId="0" applyNumberFormat="1" applyFont="1" applyFill="1" applyBorder="1"/>
    <xf numFmtId="0" fontId="0" fillId="20" borderId="0" xfId="0" applyFill="1"/>
    <xf numFmtId="0" fontId="0" fillId="20" borderId="19" xfId="0" applyFill="1" applyBorder="1" applyAlignment="1">
      <alignment vertical="center"/>
    </xf>
    <xf numFmtId="0" fontId="0" fillId="20" borderId="20" xfId="0" applyFill="1" applyBorder="1" applyAlignment="1">
      <alignment vertical="center"/>
    </xf>
    <xf numFmtId="0" fontId="24" fillId="22" borderId="18" xfId="0" applyFont="1" applyFill="1" applyBorder="1" applyAlignment="1">
      <alignment horizontal="center" vertical="center" wrapText="1"/>
    </xf>
    <xf numFmtId="0" fontId="25" fillId="23" borderId="18" xfId="0" applyFont="1" applyFill="1" applyBorder="1" applyAlignment="1">
      <alignment horizontal="left" vertical="top"/>
    </xf>
    <xf numFmtId="0" fontId="25" fillId="24" borderId="18" xfId="0" applyFont="1" applyFill="1" applyBorder="1" applyAlignment="1">
      <alignment horizontal="left" vertical="top"/>
    </xf>
    <xf numFmtId="0" fontId="21" fillId="21" borderId="27" xfId="0" applyFont="1" applyFill="1" applyBorder="1" applyAlignment="1">
      <alignment horizontal="center" vertical="center"/>
    </xf>
    <xf numFmtId="0" fontId="0" fillId="20" borderId="28" xfId="0" applyFill="1" applyBorder="1"/>
    <xf numFmtId="0" fontId="0" fillId="20" borderId="29" xfId="0" applyFill="1" applyBorder="1"/>
    <xf numFmtId="0" fontId="23" fillId="20" borderId="30" xfId="0" applyFont="1" applyFill="1" applyBorder="1" applyAlignment="1">
      <alignment horizontal="left" vertical="center" wrapText="1"/>
    </xf>
    <xf numFmtId="0" fontId="0" fillId="20" borderId="31" xfId="0" applyFill="1" applyBorder="1"/>
    <xf numFmtId="0" fontId="24" fillId="22" borderId="30" xfId="0" applyFont="1" applyFill="1" applyBorder="1" applyAlignment="1">
      <alignment horizontal="center" vertical="center" wrapText="1"/>
    </xf>
    <xf numFmtId="17" fontId="24" fillId="22" borderId="32" xfId="0" applyNumberFormat="1" applyFont="1" applyFill="1" applyBorder="1" applyAlignment="1">
      <alignment horizontal="center" vertical="center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3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29" fillId="0" borderId="3" xfId="0" applyFont="1" applyBorder="1"/>
    <xf numFmtId="0" fontId="11" fillId="25" borderId="0" xfId="0" applyFont="1" applyFill="1"/>
    <xf numFmtId="43" fontId="11" fillId="25" borderId="0" xfId="1" applyFont="1" applyFill="1"/>
    <xf numFmtId="187" fontId="11" fillId="25" borderId="0" xfId="1" applyNumberFormat="1" applyFont="1" applyFill="1"/>
    <xf numFmtId="2" fontId="11" fillId="25" borderId="0" xfId="1" applyNumberFormat="1" applyFont="1" applyFill="1"/>
    <xf numFmtId="0" fontId="29" fillId="2" borderId="3" xfId="0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20" borderId="19" xfId="0" applyFont="1" applyFill="1" applyBorder="1" applyAlignment="1">
      <alignment horizontal="left" vertical="center" wrapText="1"/>
    </xf>
    <xf numFmtId="0" fontId="23" fillId="20" borderId="20" xfId="0" applyFont="1" applyFill="1" applyBorder="1" applyAlignment="1">
      <alignment horizontal="left" vertical="center" wrapText="1"/>
    </xf>
    <xf numFmtId="0" fontId="24" fillId="22" borderId="19" xfId="0" applyFont="1" applyFill="1" applyBorder="1" applyAlignment="1">
      <alignment horizontal="center" vertical="center" wrapText="1"/>
    </xf>
    <xf numFmtId="0" fontId="24" fillId="22" borderId="20" xfId="0" applyFont="1" applyFill="1" applyBorder="1" applyAlignment="1">
      <alignment horizontal="center" vertical="center" wrapText="1"/>
    </xf>
    <xf numFmtId="0" fontId="22" fillId="20" borderId="42" xfId="0" applyFont="1" applyFill="1" applyBorder="1" applyAlignment="1">
      <alignment vertical="center" wrapText="1"/>
    </xf>
    <xf numFmtId="0" fontId="22" fillId="20" borderId="43" xfId="0" applyFont="1" applyFill="1" applyBorder="1" applyAlignment="1">
      <alignment vertical="center" wrapText="1"/>
    </xf>
    <xf numFmtId="0" fontId="22" fillId="20" borderId="44" xfId="0" applyFont="1" applyFill="1" applyBorder="1" applyAlignment="1">
      <alignment vertical="center" wrapText="1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3" borderId="37" xfId="0" applyFont="1" applyFill="1" applyBorder="1" applyAlignment="1">
      <alignment horizontal="left" vertical="top"/>
    </xf>
    <xf numFmtId="0" fontId="25" fillId="23" borderId="38" xfId="0" applyFont="1" applyFill="1" applyBorder="1" applyAlignment="1">
      <alignment vertical="top" wrapText="1"/>
    </xf>
    <xf numFmtId="0" fontId="25" fillId="23" borderId="39" xfId="0" applyFont="1" applyFill="1" applyBorder="1" applyAlignment="1">
      <alignment vertical="top" wrapText="1"/>
    </xf>
    <xf numFmtId="0" fontId="25" fillId="23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สำหรับเดือนเมษายน 2565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942544"/>
        <c:axId val="1909943088"/>
      </c:barChart>
      <c:catAx>
        <c:axId val="190994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909943088"/>
        <c:crosses val="autoZero"/>
        <c:auto val="1"/>
        <c:lblAlgn val="ctr"/>
        <c:lblOffset val="100"/>
        <c:noMultiLvlLbl val="0"/>
      </c:catAx>
      <c:valAx>
        <c:axId val="19099430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9099425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M1" zoomScale="102" zoomScaleNormal="102" workbookViewId="0">
      <selection sqref="A1:AD1048576"/>
    </sheetView>
  </sheetViews>
  <sheetFormatPr defaultRowHeight="13.8" x14ac:dyDescent="0.25"/>
  <cols>
    <col min="1" max="1" width="26.59765625" bestFit="1" customWidth="1"/>
  </cols>
  <sheetData>
    <row r="1" spans="1:30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2448</v>
      </c>
      <c r="J1" t="s">
        <v>2449</v>
      </c>
      <c r="K1" t="s">
        <v>3347</v>
      </c>
      <c r="L1" t="s">
        <v>3335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2456</v>
      </c>
      <c r="T1" t="s">
        <v>2457</v>
      </c>
      <c r="U1" t="s">
        <v>2458</v>
      </c>
      <c r="V1" t="s">
        <v>2459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2467</v>
      </c>
    </row>
    <row r="2" spans="1:30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2476</v>
      </c>
      <c r="J2" t="s">
        <v>2477</v>
      </c>
      <c r="K2" t="s">
        <v>3348</v>
      </c>
      <c r="L2" t="s">
        <v>3336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2484</v>
      </c>
      <c r="T2" t="s">
        <v>2485</v>
      </c>
      <c r="U2" t="s">
        <v>2486</v>
      </c>
      <c r="V2" t="s">
        <v>2487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2495</v>
      </c>
    </row>
    <row r="3" spans="1:30" x14ac:dyDescent="0.25">
      <c r="A3" t="s">
        <v>2496</v>
      </c>
      <c r="B3">
        <v>50702261.649999999</v>
      </c>
      <c r="C3">
        <v>3862628.84</v>
      </c>
      <c r="D3">
        <v>4713442.26</v>
      </c>
      <c r="E3">
        <v>21469</v>
      </c>
      <c r="F3">
        <v>68210179.290000007</v>
      </c>
      <c r="G3">
        <v>30341507.050000001</v>
      </c>
      <c r="H3">
        <v>74000</v>
      </c>
      <c r="I3">
        <v>333451</v>
      </c>
      <c r="J3">
        <v>956.8</v>
      </c>
      <c r="K3">
        <v>191520</v>
      </c>
      <c r="L3">
        <v>4604.17</v>
      </c>
      <c r="M3">
        <v>11501209.25</v>
      </c>
      <c r="N3">
        <v>16549165.619999999</v>
      </c>
      <c r="O3">
        <v>-8463529.6099999994</v>
      </c>
      <c r="P3">
        <v>1462467.19</v>
      </c>
      <c r="Q3">
        <v>6013633.5800000001</v>
      </c>
      <c r="R3">
        <v>124056280.84</v>
      </c>
      <c r="S3">
        <v>3925.69</v>
      </c>
      <c r="T3">
        <v>62471060.789999999</v>
      </c>
      <c r="U3">
        <v>3290250</v>
      </c>
      <c r="V3">
        <v>41149.71</v>
      </c>
      <c r="W3">
        <v>48596803.869999997</v>
      </c>
      <c r="X3">
        <v>10753625.16</v>
      </c>
      <c r="Y3">
        <v>62918918.780000001</v>
      </c>
      <c r="Z3">
        <v>128697</v>
      </c>
      <c r="AA3">
        <v>36339</v>
      </c>
      <c r="AB3">
        <v>38450265.189999998</v>
      </c>
      <c r="AC3">
        <v>7801742.6600000001</v>
      </c>
      <c r="AD3">
        <v>441537.17</v>
      </c>
    </row>
    <row r="4" spans="1:30" x14ac:dyDescent="0.25">
      <c r="A4" t="s">
        <v>3349</v>
      </c>
      <c r="B4">
        <v>276063.05</v>
      </c>
      <c r="D4">
        <v>66200.19</v>
      </c>
      <c r="F4">
        <v>3337673.98</v>
      </c>
      <c r="G4">
        <v>78700.95</v>
      </c>
      <c r="M4">
        <v>2980</v>
      </c>
      <c r="N4">
        <v>1483.06</v>
      </c>
      <c r="Q4">
        <v>3527664.76</v>
      </c>
      <c r="R4">
        <v>13498.58</v>
      </c>
      <c r="V4">
        <v>222.9</v>
      </c>
      <c r="X4">
        <v>698320</v>
      </c>
      <c r="Y4">
        <v>231857.28</v>
      </c>
      <c r="AA4">
        <v>5312</v>
      </c>
      <c r="AB4">
        <v>140395.23000000001</v>
      </c>
      <c r="AC4">
        <v>101966.62</v>
      </c>
    </row>
    <row r="5" spans="1:30" x14ac:dyDescent="0.25">
      <c r="A5" t="s">
        <v>2497</v>
      </c>
      <c r="B5">
        <v>99566.95</v>
      </c>
      <c r="D5">
        <v>5895</v>
      </c>
      <c r="F5">
        <v>1093247.02</v>
      </c>
      <c r="G5">
        <v>13.04</v>
      </c>
      <c r="I5">
        <v>0</v>
      </c>
      <c r="N5">
        <v>0</v>
      </c>
      <c r="Q5">
        <v>-1659785.21</v>
      </c>
      <c r="R5">
        <v>2794467.22</v>
      </c>
      <c r="T5">
        <v>2260</v>
      </c>
      <c r="V5">
        <v>48.72</v>
      </c>
      <c r="W5">
        <v>392700</v>
      </c>
      <c r="X5">
        <v>183056</v>
      </c>
      <c r="Y5">
        <v>470034</v>
      </c>
      <c r="AB5">
        <v>6982.94</v>
      </c>
      <c r="AC5">
        <v>37007.78</v>
      </c>
    </row>
    <row r="6" spans="1:30" x14ac:dyDescent="0.25">
      <c r="A6" t="s">
        <v>3337</v>
      </c>
      <c r="B6">
        <v>200638.2</v>
      </c>
      <c r="F6">
        <v>1856981.03</v>
      </c>
      <c r="G6">
        <v>77286</v>
      </c>
      <c r="L6">
        <v>4604.17</v>
      </c>
      <c r="N6">
        <v>16304246.58</v>
      </c>
      <c r="O6">
        <v>-8464080.6099999994</v>
      </c>
      <c r="Q6">
        <v>-2222928.63</v>
      </c>
      <c r="W6">
        <v>1057770</v>
      </c>
      <c r="Y6">
        <v>1175238</v>
      </c>
      <c r="AB6">
        <v>3369468.28</v>
      </c>
    </row>
    <row r="7" spans="1:30" x14ac:dyDescent="0.25">
      <c r="A7" t="s">
        <v>2498</v>
      </c>
      <c r="B7">
        <v>62704.35</v>
      </c>
      <c r="D7">
        <v>3032</v>
      </c>
      <c r="F7">
        <v>2495553.7400000002</v>
      </c>
      <c r="G7">
        <v>18127.25</v>
      </c>
      <c r="N7">
        <v>39151</v>
      </c>
      <c r="Q7">
        <v>1735684.81</v>
      </c>
      <c r="R7">
        <v>840540.25</v>
      </c>
      <c r="T7">
        <v>50000</v>
      </c>
      <c r="V7">
        <v>49.52</v>
      </c>
      <c r="W7">
        <v>741730.5</v>
      </c>
      <c r="Y7">
        <v>741730.5</v>
      </c>
      <c r="AA7">
        <v>2260</v>
      </c>
      <c r="AB7">
        <v>4040</v>
      </c>
      <c r="AC7">
        <v>79708.240000000005</v>
      </c>
    </row>
    <row r="8" spans="1:30" x14ac:dyDescent="0.25">
      <c r="A8" t="s">
        <v>3350</v>
      </c>
      <c r="B8">
        <v>473900.34</v>
      </c>
      <c r="D8">
        <v>2081.7399999999998</v>
      </c>
      <c r="F8">
        <v>7</v>
      </c>
      <c r="G8">
        <v>2</v>
      </c>
      <c r="M8">
        <v>400772</v>
      </c>
      <c r="Q8">
        <v>-2981183.68</v>
      </c>
      <c r="R8">
        <v>3075853.92</v>
      </c>
      <c r="T8">
        <v>93420</v>
      </c>
      <c r="V8">
        <v>102.49</v>
      </c>
      <c r="W8">
        <v>1975100</v>
      </c>
      <c r="X8">
        <v>50200</v>
      </c>
      <c r="Y8">
        <v>1975100</v>
      </c>
      <c r="AB8">
        <v>155674.15</v>
      </c>
      <c r="AC8">
        <v>7499.5</v>
      </c>
    </row>
    <row r="9" spans="1:30" x14ac:dyDescent="0.25">
      <c r="A9" t="s">
        <v>2499</v>
      </c>
      <c r="B9">
        <v>24092.799999999999</v>
      </c>
      <c r="F9">
        <v>389187.53</v>
      </c>
      <c r="G9">
        <v>3</v>
      </c>
      <c r="M9">
        <v>13200</v>
      </c>
      <c r="N9">
        <v>750</v>
      </c>
      <c r="Q9">
        <v>-1704605.67</v>
      </c>
      <c r="R9">
        <v>2129382.7599999998</v>
      </c>
      <c r="V9">
        <v>10.55</v>
      </c>
      <c r="W9">
        <v>575896</v>
      </c>
      <c r="X9">
        <v>2066856</v>
      </c>
      <c r="Y9">
        <v>741636</v>
      </c>
      <c r="AA9">
        <v>8991</v>
      </c>
      <c r="AB9">
        <v>66616</v>
      </c>
      <c r="AC9">
        <v>48463.31</v>
      </c>
    </row>
    <row r="10" spans="1:30" x14ac:dyDescent="0.25">
      <c r="A10" t="s">
        <v>167</v>
      </c>
      <c r="B10">
        <v>1957748.01</v>
      </c>
      <c r="C10">
        <v>25243</v>
      </c>
      <c r="D10">
        <v>103603.13</v>
      </c>
      <c r="F10">
        <v>213254.55</v>
      </c>
      <c r="G10">
        <v>328197.28000000003</v>
      </c>
      <c r="M10">
        <v>616321</v>
      </c>
      <c r="N10">
        <v>3818.36</v>
      </c>
      <c r="Q10">
        <v>-518828.81</v>
      </c>
      <c r="R10">
        <v>2551638.71</v>
      </c>
      <c r="T10">
        <v>1621797.78</v>
      </c>
      <c r="V10">
        <v>1638.48</v>
      </c>
      <c r="W10">
        <v>1340887.8</v>
      </c>
      <c r="X10">
        <v>-50000</v>
      </c>
      <c r="Y10">
        <v>1542334.8</v>
      </c>
      <c r="AA10">
        <v>4060</v>
      </c>
      <c r="AB10">
        <v>1066171.45</v>
      </c>
      <c r="AC10">
        <v>236585.1</v>
      </c>
      <c r="AD10">
        <v>1200</v>
      </c>
    </row>
    <row r="11" spans="1:30" x14ac:dyDescent="0.25">
      <c r="A11" t="s">
        <v>169</v>
      </c>
      <c r="B11">
        <v>1318385.6599999999</v>
      </c>
      <c r="C11">
        <v>0</v>
      </c>
      <c r="D11">
        <v>94711.26</v>
      </c>
      <c r="F11">
        <v>1917729.64</v>
      </c>
      <c r="G11">
        <v>622717.02</v>
      </c>
      <c r="M11">
        <v>161459</v>
      </c>
      <c r="N11">
        <v>0</v>
      </c>
      <c r="Q11">
        <v>1330380.94</v>
      </c>
      <c r="R11">
        <v>2241809.08</v>
      </c>
      <c r="T11">
        <v>1205552.7</v>
      </c>
      <c r="U11">
        <v>120500</v>
      </c>
      <c r="V11">
        <v>1101.81</v>
      </c>
      <c r="W11">
        <v>739480</v>
      </c>
      <c r="Y11">
        <v>962339</v>
      </c>
      <c r="Z11">
        <v>8336</v>
      </c>
      <c r="AB11">
        <v>536323.25</v>
      </c>
      <c r="AC11">
        <v>259291.7</v>
      </c>
    </row>
    <row r="12" spans="1:30" x14ac:dyDescent="0.25">
      <c r="A12" t="s">
        <v>171</v>
      </c>
      <c r="B12">
        <v>712434.7</v>
      </c>
      <c r="C12">
        <v>414521.92</v>
      </c>
      <c r="D12">
        <v>36099.68</v>
      </c>
      <c r="F12">
        <v>943366.9</v>
      </c>
      <c r="G12">
        <v>585631.43000000005</v>
      </c>
      <c r="I12">
        <v>0</v>
      </c>
      <c r="M12">
        <v>132167.85</v>
      </c>
      <c r="N12">
        <v>277.27</v>
      </c>
      <c r="Q12">
        <v>616123.66</v>
      </c>
      <c r="R12">
        <v>1390481.55</v>
      </c>
      <c r="T12">
        <v>1934070.86</v>
      </c>
      <c r="U12">
        <v>261800</v>
      </c>
      <c r="V12">
        <v>795.53</v>
      </c>
      <c r="W12">
        <v>793080</v>
      </c>
      <c r="Y12">
        <v>958843</v>
      </c>
      <c r="Z12">
        <v>1698</v>
      </c>
      <c r="AA12">
        <v>8148</v>
      </c>
      <c r="AB12">
        <v>942742.6</v>
      </c>
      <c r="AC12">
        <v>179650.49</v>
      </c>
      <c r="AD12">
        <v>480</v>
      </c>
    </row>
    <row r="13" spans="1:30" x14ac:dyDescent="0.25">
      <c r="A13" t="s">
        <v>173</v>
      </c>
      <c r="B13">
        <v>1515628.88</v>
      </c>
      <c r="C13">
        <v>192265.91</v>
      </c>
      <c r="D13">
        <v>81471.47</v>
      </c>
      <c r="F13">
        <v>258042.8</v>
      </c>
      <c r="G13">
        <v>458486.55</v>
      </c>
      <c r="I13">
        <v>0</v>
      </c>
      <c r="M13">
        <v>192248.9</v>
      </c>
      <c r="N13">
        <v>237.38</v>
      </c>
      <c r="Q13">
        <v>25810.73</v>
      </c>
      <c r="R13">
        <v>1997230.39</v>
      </c>
      <c r="T13">
        <v>1337555.56</v>
      </c>
      <c r="V13">
        <v>1499.4</v>
      </c>
      <c r="W13">
        <v>720628.3</v>
      </c>
      <c r="Y13">
        <v>1042713.3</v>
      </c>
      <c r="Z13">
        <v>4060</v>
      </c>
      <c r="AB13">
        <v>406713.95</v>
      </c>
      <c r="AC13">
        <v>192181.78</v>
      </c>
    </row>
    <row r="14" spans="1:30" x14ac:dyDescent="0.25">
      <c r="A14" t="s">
        <v>175</v>
      </c>
      <c r="B14">
        <v>1092731.95</v>
      </c>
      <c r="C14">
        <v>41991.5</v>
      </c>
      <c r="D14">
        <v>36106.79</v>
      </c>
      <c r="F14">
        <v>420310.11</v>
      </c>
      <c r="G14">
        <v>232832.17</v>
      </c>
      <c r="I14">
        <v>-83200</v>
      </c>
      <c r="M14">
        <v>74773</v>
      </c>
      <c r="N14">
        <v>3631.11</v>
      </c>
      <c r="Q14">
        <v>-998656.89</v>
      </c>
      <c r="R14">
        <v>2502473.91</v>
      </c>
      <c r="T14">
        <v>1699334.32</v>
      </c>
      <c r="U14">
        <v>121920</v>
      </c>
      <c r="V14">
        <v>1140.8900000000001</v>
      </c>
      <c r="W14">
        <v>1100829.3999999999</v>
      </c>
      <c r="Y14">
        <v>1554452.4</v>
      </c>
      <c r="AB14">
        <v>720341.62</v>
      </c>
      <c r="AC14">
        <v>89464.92</v>
      </c>
    </row>
    <row r="15" spans="1:30" x14ac:dyDescent="0.25">
      <c r="A15" t="s">
        <v>177</v>
      </c>
      <c r="B15">
        <v>683692.87</v>
      </c>
      <c r="C15">
        <v>28292</v>
      </c>
      <c r="D15">
        <v>443645.12</v>
      </c>
      <c r="F15">
        <v>122620.12</v>
      </c>
      <c r="G15">
        <v>652057.06999999995</v>
      </c>
      <c r="I15">
        <v>8500</v>
      </c>
      <c r="M15">
        <v>91283.77</v>
      </c>
      <c r="N15">
        <v>11707.57</v>
      </c>
      <c r="Q15">
        <v>-280526.63</v>
      </c>
      <c r="R15">
        <v>2525004.41</v>
      </c>
      <c r="T15">
        <v>959896.92</v>
      </c>
      <c r="V15">
        <v>825.55</v>
      </c>
      <c r="W15">
        <v>1146963.3</v>
      </c>
      <c r="Y15">
        <v>1309831.3</v>
      </c>
      <c r="Z15">
        <v>35520</v>
      </c>
      <c r="AB15">
        <v>771676.43</v>
      </c>
      <c r="AC15">
        <v>277729.98</v>
      </c>
    </row>
    <row r="16" spans="1:30" x14ac:dyDescent="0.25">
      <c r="A16" t="s">
        <v>179</v>
      </c>
      <c r="B16">
        <v>333289.61</v>
      </c>
      <c r="C16">
        <v>11692</v>
      </c>
      <c r="D16">
        <v>101377.66</v>
      </c>
      <c r="F16">
        <v>201456.74</v>
      </c>
      <c r="G16">
        <v>789345.55</v>
      </c>
      <c r="M16">
        <v>60000</v>
      </c>
      <c r="N16">
        <v>2393.0500000000002</v>
      </c>
      <c r="Q16">
        <v>-2973935.87</v>
      </c>
      <c r="R16">
        <v>4613167.97</v>
      </c>
      <c r="T16">
        <v>917501.08</v>
      </c>
      <c r="V16">
        <v>318.11</v>
      </c>
      <c r="Y16">
        <v>313817.24</v>
      </c>
      <c r="AB16">
        <v>721176.35</v>
      </c>
      <c r="AC16">
        <v>52489.45</v>
      </c>
    </row>
    <row r="17" spans="1:29" x14ac:dyDescent="0.25">
      <c r="A17" t="s">
        <v>181</v>
      </c>
      <c r="B17">
        <v>313453.08</v>
      </c>
      <c r="C17">
        <v>1121.53</v>
      </c>
      <c r="D17">
        <v>303039.12</v>
      </c>
      <c r="F17">
        <v>1581361.89</v>
      </c>
      <c r="G17">
        <v>691318.39</v>
      </c>
      <c r="M17">
        <v>289428.36</v>
      </c>
      <c r="N17">
        <v>11504</v>
      </c>
      <c r="Q17">
        <v>-15012.72</v>
      </c>
      <c r="R17">
        <v>2841083.43</v>
      </c>
      <c r="T17">
        <v>830216.52</v>
      </c>
      <c r="V17">
        <v>601.52</v>
      </c>
      <c r="W17">
        <v>599820</v>
      </c>
      <c r="X17">
        <v>86836.53</v>
      </c>
      <c r="Y17">
        <v>1057068</v>
      </c>
      <c r="AB17">
        <v>220935.6</v>
      </c>
      <c r="AC17">
        <v>86441.95</v>
      </c>
    </row>
    <row r="18" spans="1:29" x14ac:dyDescent="0.25">
      <c r="A18" t="s">
        <v>183</v>
      </c>
      <c r="B18">
        <v>468476.74</v>
      </c>
      <c r="C18">
        <v>0</v>
      </c>
      <c r="D18">
        <v>59603.14</v>
      </c>
      <c r="F18">
        <v>3721608.04</v>
      </c>
      <c r="G18">
        <v>410360.85</v>
      </c>
      <c r="I18">
        <v>0</v>
      </c>
      <c r="M18">
        <v>373112.61</v>
      </c>
      <c r="N18">
        <v>93.45</v>
      </c>
      <c r="P18">
        <v>2424646.83</v>
      </c>
      <c r="R18">
        <v>675062.61</v>
      </c>
      <c r="T18">
        <v>551431.63</v>
      </c>
      <c r="V18">
        <v>742.06</v>
      </c>
      <c r="W18">
        <v>1804485</v>
      </c>
      <c r="X18">
        <v>230000</v>
      </c>
      <c r="Y18">
        <v>818531.16</v>
      </c>
      <c r="AB18">
        <v>498449.17</v>
      </c>
      <c r="AC18">
        <v>203553.13</v>
      </c>
    </row>
    <row r="19" spans="1:29" x14ac:dyDescent="0.25">
      <c r="A19" t="s">
        <v>185</v>
      </c>
      <c r="B19">
        <v>884058.51</v>
      </c>
      <c r="C19">
        <v>179470</v>
      </c>
      <c r="D19">
        <v>184540.59</v>
      </c>
      <c r="F19">
        <v>165944.16</v>
      </c>
      <c r="G19">
        <v>648913.81999999995</v>
      </c>
      <c r="I19">
        <v>0</v>
      </c>
      <c r="M19">
        <v>139047.96</v>
      </c>
      <c r="N19">
        <v>8314.92</v>
      </c>
      <c r="Q19">
        <v>-271654.02</v>
      </c>
      <c r="R19">
        <v>1767990.24</v>
      </c>
      <c r="T19">
        <v>1889102.08</v>
      </c>
      <c r="V19">
        <v>722.41</v>
      </c>
      <c r="W19">
        <v>847820</v>
      </c>
      <c r="Y19">
        <v>1023944</v>
      </c>
      <c r="Z19">
        <v>4060</v>
      </c>
      <c r="AB19">
        <v>1048425.62</v>
      </c>
      <c r="AC19">
        <v>120586.89</v>
      </c>
    </row>
    <row r="20" spans="1:29" x14ac:dyDescent="0.25">
      <c r="A20" t="s">
        <v>187</v>
      </c>
      <c r="B20">
        <v>619619.57999999996</v>
      </c>
      <c r="C20">
        <v>0</v>
      </c>
      <c r="D20">
        <v>121557.93</v>
      </c>
      <c r="F20">
        <v>3602961.96</v>
      </c>
      <c r="G20">
        <v>926337.79</v>
      </c>
      <c r="M20">
        <v>243609.7</v>
      </c>
      <c r="N20">
        <v>18058.099999999999</v>
      </c>
      <c r="P20">
        <v>3333463.4</v>
      </c>
      <c r="Q20">
        <v>81721.210000000006</v>
      </c>
      <c r="R20">
        <v>938360.62</v>
      </c>
      <c r="T20">
        <v>1005441.77</v>
      </c>
      <c r="W20">
        <v>1622327.1</v>
      </c>
      <c r="Y20">
        <v>1965294.1</v>
      </c>
      <c r="AB20">
        <v>478116.24</v>
      </c>
      <c r="AC20">
        <v>147346.95000000001</v>
      </c>
    </row>
    <row r="21" spans="1:29" x14ac:dyDescent="0.25">
      <c r="A21" t="s">
        <v>189</v>
      </c>
      <c r="B21">
        <v>618128.88</v>
      </c>
      <c r="C21">
        <v>0</v>
      </c>
      <c r="D21">
        <v>135982.9</v>
      </c>
      <c r="F21">
        <v>243061.87</v>
      </c>
      <c r="G21">
        <v>825598.42</v>
      </c>
      <c r="M21">
        <v>220288.45</v>
      </c>
      <c r="N21">
        <v>4230</v>
      </c>
      <c r="Q21">
        <v>1245479.32</v>
      </c>
      <c r="R21">
        <v>909939.73</v>
      </c>
      <c r="T21">
        <v>608814.77</v>
      </c>
      <c r="V21">
        <v>514.5</v>
      </c>
      <c r="W21">
        <v>1013110</v>
      </c>
      <c r="Y21">
        <v>1399458</v>
      </c>
      <c r="AB21">
        <v>444760.05</v>
      </c>
      <c r="AC21">
        <v>140486.65</v>
      </c>
    </row>
    <row r="22" spans="1:29" x14ac:dyDescent="0.25">
      <c r="A22" t="s">
        <v>191</v>
      </c>
      <c r="B22">
        <v>1263199.6399999999</v>
      </c>
      <c r="C22">
        <v>12000</v>
      </c>
      <c r="D22">
        <v>210407.99</v>
      </c>
      <c r="F22">
        <v>667024.5</v>
      </c>
      <c r="G22">
        <v>510108.85</v>
      </c>
      <c r="I22">
        <v>0</v>
      </c>
      <c r="M22">
        <v>988709.51</v>
      </c>
      <c r="N22">
        <v>-1143.5899999999999</v>
      </c>
      <c r="Q22">
        <v>385101.72</v>
      </c>
      <c r="R22">
        <v>1741975.93</v>
      </c>
      <c r="T22">
        <v>978500.78</v>
      </c>
      <c r="U22">
        <v>7780</v>
      </c>
      <c r="W22">
        <v>813960</v>
      </c>
      <c r="Y22">
        <v>860543</v>
      </c>
      <c r="AB22">
        <v>1208897.3</v>
      </c>
      <c r="AC22">
        <v>50553.07</v>
      </c>
    </row>
    <row r="23" spans="1:29" x14ac:dyDescent="0.25">
      <c r="A23" t="s">
        <v>193</v>
      </c>
      <c r="B23">
        <v>493326.25</v>
      </c>
      <c r="C23">
        <v>29324.14</v>
      </c>
      <c r="D23">
        <v>244279.79</v>
      </c>
      <c r="F23">
        <v>1754712.47</v>
      </c>
      <c r="G23">
        <v>444921.99</v>
      </c>
      <c r="I23">
        <v>0</v>
      </c>
      <c r="M23">
        <v>171067.15</v>
      </c>
      <c r="N23">
        <v>286.54000000000002</v>
      </c>
      <c r="Q23">
        <v>850249.28</v>
      </c>
      <c r="R23">
        <v>2083742</v>
      </c>
      <c r="T23">
        <v>827683.38</v>
      </c>
      <c r="V23">
        <v>571.34</v>
      </c>
      <c r="W23">
        <v>430260</v>
      </c>
      <c r="Y23">
        <v>728947</v>
      </c>
      <c r="AB23">
        <v>388376.78</v>
      </c>
      <c r="AC23">
        <v>131291.26999999999</v>
      </c>
    </row>
    <row r="24" spans="1:29" x14ac:dyDescent="0.25">
      <c r="A24" t="s">
        <v>198</v>
      </c>
      <c r="B24">
        <v>550962.27</v>
      </c>
      <c r="C24">
        <v>0</v>
      </c>
      <c r="D24">
        <v>21155.51</v>
      </c>
      <c r="F24">
        <v>161872.38</v>
      </c>
      <c r="G24">
        <v>39480.519999999997</v>
      </c>
      <c r="N24">
        <v>0</v>
      </c>
      <c r="P24">
        <v>-183930.23999999999</v>
      </c>
      <c r="Q24">
        <v>654578</v>
      </c>
      <c r="T24">
        <v>1838477.9</v>
      </c>
      <c r="V24">
        <v>382.11</v>
      </c>
      <c r="W24">
        <v>1096228</v>
      </c>
      <c r="X24">
        <v>10500</v>
      </c>
      <c r="Y24">
        <v>1526717</v>
      </c>
      <c r="AA24">
        <v>3000</v>
      </c>
      <c r="AB24">
        <v>916623.84</v>
      </c>
      <c r="AC24">
        <v>65924.25</v>
      </c>
    </row>
    <row r="25" spans="1:29" x14ac:dyDescent="0.25">
      <c r="A25" t="s">
        <v>199</v>
      </c>
      <c r="B25">
        <v>404872.13</v>
      </c>
      <c r="C25">
        <v>0</v>
      </c>
      <c r="D25">
        <v>41162.47</v>
      </c>
      <c r="F25">
        <v>899953.64</v>
      </c>
      <c r="G25">
        <v>1350869.82</v>
      </c>
      <c r="N25">
        <v>0</v>
      </c>
      <c r="P25">
        <v>-160236.91</v>
      </c>
      <c r="Q25">
        <v>2645305.21</v>
      </c>
      <c r="T25">
        <v>1504406.03</v>
      </c>
      <c r="V25">
        <v>307.24</v>
      </c>
      <c r="W25">
        <v>1268410</v>
      </c>
      <c r="X25">
        <v>21000</v>
      </c>
      <c r="Y25">
        <v>1395565.97</v>
      </c>
      <c r="AB25">
        <v>848570.5</v>
      </c>
      <c r="AC25">
        <v>131552.04</v>
      </c>
    </row>
    <row r="26" spans="1:29" x14ac:dyDescent="0.25">
      <c r="A26" t="s">
        <v>200</v>
      </c>
      <c r="B26">
        <v>295298.26</v>
      </c>
      <c r="C26">
        <v>1939730</v>
      </c>
      <c r="D26">
        <v>99838.71</v>
      </c>
      <c r="F26">
        <v>338857.72</v>
      </c>
      <c r="G26">
        <v>2207374.77</v>
      </c>
      <c r="M26">
        <v>232636</v>
      </c>
      <c r="N26">
        <v>53298.58</v>
      </c>
      <c r="O26">
        <v>0</v>
      </c>
      <c r="Q26">
        <v>2356065.7799999998</v>
      </c>
      <c r="R26">
        <v>1839928.23</v>
      </c>
      <c r="T26">
        <v>1058065.26</v>
      </c>
      <c r="W26">
        <v>772240</v>
      </c>
      <c r="X26">
        <v>63300</v>
      </c>
      <c r="Y26">
        <v>1028575</v>
      </c>
      <c r="AB26">
        <v>301837.23</v>
      </c>
      <c r="AC26">
        <v>9722.16</v>
      </c>
    </row>
    <row r="27" spans="1:29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B27">
        <v>62221</v>
      </c>
      <c r="AC27">
        <v>17983.599999999999</v>
      </c>
    </row>
    <row r="28" spans="1:29" x14ac:dyDescent="0.25">
      <c r="A28" t="s">
        <v>202</v>
      </c>
      <c r="B28">
        <v>165621.42000000001</v>
      </c>
      <c r="C28">
        <v>0</v>
      </c>
      <c r="D28">
        <v>15018.48</v>
      </c>
      <c r="F28">
        <v>1978643.38</v>
      </c>
      <c r="G28">
        <v>206857.78</v>
      </c>
      <c r="N28">
        <v>11517</v>
      </c>
      <c r="Q28">
        <v>-567793.26</v>
      </c>
      <c r="R28">
        <v>3122820.6</v>
      </c>
      <c r="T28">
        <v>730250.4</v>
      </c>
      <c r="W28">
        <v>458080</v>
      </c>
      <c r="Y28">
        <v>756814</v>
      </c>
      <c r="AB28">
        <v>348434.24</v>
      </c>
      <c r="AC28">
        <v>182835.44</v>
      </c>
    </row>
    <row r="29" spans="1:29" x14ac:dyDescent="0.25">
      <c r="A29" t="s">
        <v>203</v>
      </c>
      <c r="B29">
        <v>614764.35</v>
      </c>
      <c r="C29">
        <v>0</v>
      </c>
      <c r="D29">
        <v>7656.39</v>
      </c>
      <c r="F29">
        <v>1069278.68</v>
      </c>
      <c r="G29">
        <v>961464.7</v>
      </c>
      <c r="M29">
        <v>268675</v>
      </c>
      <c r="N29">
        <v>7420</v>
      </c>
      <c r="Q29">
        <v>2155793.19</v>
      </c>
      <c r="T29">
        <v>1079021.81</v>
      </c>
      <c r="V29">
        <v>668.43</v>
      </c>
      <c r="W29">
        <v>285850</v>
      </c>
      <c r="X29">
        <v>9000</v>
      </c>
      <c r="Y29">
        <v>689124</v>
      </c>
      <c r="AA29">
        <v>1048</v>
      </c>
      <c r="AB29">
        <v>344506.69</v>
      </c>
      <c r="AC29">
        <v>56185.62</v>
      </c>
    </row>
    <row r="30" spans="1:29" x14ac:dyDescent="0.25">
      <c r="A30" t="s">
        <v>204</v>
      </c>
      <c r="B30">
        <v>707958.88</v>
      </c>
      <c r="C30">
        <v>58928</v>
      </c>
      <c r="D30">
        <v>93203.51</v>
      </c>
      <c r="F30">
        <v>809069.49</v>
      </c>
      <c r="G30">
        <v>1020763.69</v>
      </c>
      <c r="M30">
        <v>231674</v>
      </c>
      <c r="N30">
        <v>-1663</v>
      </c>
      <c r="P30">
        <v>-210876.62</v>
      </c>
      <c r="Q30">
        <v>2709594.88</v>
      </c>
      <c r="T30">
        <v>627098.44999999995</v>
      </c>
      <c r="V30">
        <v>1.1299999999999999</v>
      </c>
      <c r="W30">
        <v>438480</v>
      </c>
      <c r="Y30">
        <v>597040</v>
      </c>
      <c r="AB30">
        <v>267619.73</v>
      </c>
      <c r="AC30">
        <v>144925.54</v>
      </c>
    </row>
    <row r="31" spans="1:29" x14ac:dyDescent="0.25">
      <c r="A31" t="s">
        <v>205</v>
      </c>
      <c r="B31">
        <v>437051.47</v>
      </c>
      <c r="C31">
        <v>0</v>
      </c>
      <c r="D31">
        <v>1022.96</v>
      </c>
      <c r="E31">
        <v>21469</v>
      </c>
      <c r="F31">
        <v>75173</v>
      </c>
      <c r="G31">
        <v>506997.27</v>
      </c>
      <c r="N31">
        <v>20144</v>
      </c>
      <c r="O31">
        <v>551</v>
      </c>
      <c r="P31">
        <v>-2190280.75</v>
      </c>
      <c r="Q31">
        <v>41156.1</v>
      </c>
      <c r="R31">
        <v>3095144.84</v>
      </c>
      <c r="T31">
        <v>717696.33</v>
      </c>
      <c r="U31">
        <v>85111</v>
      </c>
      <c r="V31">
        <v>483.52</v>
      </c>
      <c r="W31">
        <v>1084130</v>
      </c>
      <c r="X31">
        <v>32109</v>
      </c>
      <c r="Y31">
        <v>1274081</v>
      </c>
      <c r="AB31">
        <v>329708.34000000003</v>
      </c>
      <c r="AC31">
        <v>143542</v>
      </c>
    </row>
    <row r="32" spans="1:29" x14ac:dyDescent="0.25">
      <c r="A32" t="s">
        <v>206</v>
      </c>
      <c r="B32">
        <v>718016.1</v>
      </c>
      <c r="C32">
        <v>0</v>
      </c>
      <c r="D32">
        <v>7346</v>
      </c>
      <c r="F32">
        <v>792979.67</v>
      </c>
      <c r="G32">
        <v>2676907.09</v>
      </c>
      <c r="N32">
        <v>3832</v>
      </c>
      <c r="Q32">
        <v>3943255.19</v>
      </c>
      <c r="T32">
        <v>1301928.42</v>
      </c>
      <c r="W32">
        <v>1058301</v>
      </c>
      <c r="Y32">
        <v>1392403</v>
      </c>
      <c r="AB32">
        <v>380762.04</v>
      </c>
      <c r="AC32">
        <v>265322.71000000002</v>
      </c>
    </row>
    <row r="33" spans="1:30" x14ac:dyDescent="0.25">
      <c r="A33" t="s">
        <v>207</v>
      </c>
      <c r="B33">
        <v>582520.62</v>
      </c>
      <c r="C33">
        <v>15000</v>
      </c>
      <c r="D33">
        <v>33875.370000000003</v>
      </c>
      <c r="F33">
        <v>1270456.5</v>
      </c>
      <c r="G33">
        <v>24174</v>
      </c>
      <c r="N33">
        <v>3081</v>
      </c>
      <c r="Q33">
        <v>-40536.97</v>
      </c>
      <c r="R33">
        <v>1455376.69</v>
      </c>
      <c r="T33">
        <v>1052628.01</v>
      </c>
      <c r="V33">
        <v>198.66</v>
      </c>
      <c r="Y33">
        <v>265381</v>
      </c>
      <c r="AB33">
        <v>162800</v>
      </c>
      <c r="AC33">
        <v>46039.9</v>
      </c>
    </row>
    <row r="34" spans="1:30" x14ac:dyDescent="0.25">
      <c r="A34" t="s">
        <v>208</v>
      </c>
      <c r="B34">
        <v>557924.16</v>
      </c>
      <c r="C34">
        <v>56236.52</v>
      </c>
      <c r="D34">
        <v>216802.74</v>
      </c>
      <c r="F34">
        <v>644375.87</v>
      </c>
      <c r="G34">
        <v>266271.86</v>
      </c>
      <c r="N34">
        <v>0</v>
      </c>
      <c r="Q34">
        <v>293859.27</v>
      </c>
      <c r="R34">
        <v>1829621.52</v>
      </c>
      <c r="T34">
        <v>1044154.31</v>
      </c>
      <c r="V34">
        <v>531.34</v>
      </c>
      <c r="Y34">
        <v>399872</v>
      </c>
      <c r="AB34">
        <v>535073.96</v>
      </c>
      <c r="AC34">
        <v>146639.32999999999</v>
      </c>
    </row>
    <row r="35" spans="1:30" x14ac:dyDescent="0.25">
      <c r="A35" t="s">
        <v>209</v>
      </c>
      <c r="B35">
        <v>508696.49</v>
      </c>
      <c r="C35">
        <v>0</v>
      </c>
      <c r="D35">
        <v>9534.7800000000007</v>
      </c>
      <c r="F35">
        <v>366286.27</v>
      </c>
      <c r="G35">
        <v>142767.1</v>
      </c>
      <c r="H35">
        <v>1</v>
      </c>
      <c r="M35">
        <v>349174</v>
      </c>
      <c r="N35">
        <v>-2234</v>
      </c>
      <c r="Q35">
        <v>-1995822.78</v>
      </c>
      <c r="R35">
        <v>2563303.2200000002</v>
      </c>
      <c r="T35">
        <v>1103818.1599999999</v>
      </c>
      <c r="W35">
        <v>58890</v>
      </c>
      <c r="Y35">
        <v>589633</v>
      </c>
      <c r="AB35">
        <v>240679.49</v>
      </c>
      <c r="AC35">
        <v>81030.47</v>
      </c>
    </row>
    <row r="36" spans="1:30" x14ac:dyDescent="0.25">
      <c r="A36" t="s">
        <v>213</v>
      </c>
      <c r="B36">
        <v>1608709.21</v>
      </c>
      <c r="C36">
        <v>4928</v>
      </c>
      <c r="D36">
        <v>34255.4</v>
      </c>
      <c r="F36">
        <v>483477.12</v>
      </c>
      <c r="G36">
        <v>67611.710000000006</v>
      </c>
      <c r="I36">
        <v>14720</v>
      </c>
      <c r="M36">
        <v>525496</v>
      </c>
      <c r="N36">
        <v>2519.8000000000002</v>
      </c>
      <c r="Q36">
        <v>-2756755.41</v>
      </c>
      <c r="R36">
        <v>3551030.77</v>
      </c>
      <c r="T36">
        <v>1754126.48</v>
      </c>
      <c r="V36">
        <v>1106.51</v>
      </c>
      <c r="W36">
        <v>1364793.22</v>
      </c>
      <c r="X36">
        <v>31880</v>
      </c>
      <c r="Y36">
        <v>1720754.22</v>
      </c>
      <c r="AB36">
        <v>381710.42</v>
      </c>
      <c r="AC36">
        <v>91801.29</v>
      </c>
      <c r="AD36">
        <v>20000</v>
      </c>
    </row>
    <row r="37" spans="1:30" x14ac:dyDescent="0.25">
      <c r="A37" t="s">
        <v>214</v>
      </c>
      <c r="B37">
        <v>731487.24</v>
      </c>
      <c r="C37">
        <v>60672.88</v>
      </c>
      <c r="D37">
        <v>75674.41</v>
      </c>
      <c r="F37">
        <v>245186</v>
      </c>
      <c r="G37">
        <v>149643.32</v>
      </c>
      <c r="I37">
        <v>65000</v>
      </c>
      <c r="N37">
        <v>4624.96</v>
      </c>
      <c r="Q37">
        <v>-719783.87</v>
      </c>
      <c r="R37">
        <v>1997207.95</v>
      </c>
      <c r="T37">
        <v>1064700.02</v>
      </c>
      <c r="V37">
        <v>1048.05</v>
      </c>
      <c r="W37">
        <v>567273</v>
      </c>
      <c r="Y37">
        <v>916127</v>
      </c>
      <c r="AB37">
        <v>692717.82</v>
      </c>
      <c r="AC37">
        <v>44608.18</v>
      </c>
    </row>
    <row r="38" spans="1:30" x14ac:dyDescent="0.25">
      <c r="A38" t="s">
        <v>215</v>
      </c>
      <c r="B38">
        <v>674926.8</v>
      </c>
      <c r="C38">
        <v>89518.5</v>
      </c>
      <c r="D38">
        <v>19626.439999999999</v>
      </c>
      <c r="F38">
        <v>146952.94</v>
      </c>
      <c r="G38">
        <v>30936.23</v>
      </c>
      <c r="M38">
        <v>283850</v>
      </c>
      <c r="N38">
        <v>4300.7299999999996</v>
      </c>
      <c r="Q38">
        <v>-2481032.38</v>
      </c>
      <c r="R38">
        <v>2854572.07</v>
      </c>
      <c r="T38">
        <v>1261813.8400000001</v>
      </c>
      <c r="U38">
        <v>1518800</v>
      </c>
      <c r="V38">
        <v>311</v>
      </c>
      <c r="W38">
        <v>754036.5</v>
      </c>
      <c r="Y38">
        <v>971283.5</v>
      </c>
      <c r="Z38">
        <v>3648</v>
      </c>
      <c r="AB38">
        <v>2132802.17</v>
      </c>
      <c r="AC38">
        <v>30553.74</v>
      </c>
      <c r="AD38">
        <v>20000</v>
      </c>
    </row>
    <row r="39" spans="1:30" x14ac:dyDescent="0.25">
      <c r="A39" t="s">
        <v>216</v>
      </c>
      <c r="B39">
        <v>797540.37</v>
      </c>
      <c r="C39">
        <v>33992.65</v>
      </c>
      <c r="D39">
        <v>14052.4</v>
      </c>
      <c r="F39">
        <v>345501.15</v>
      </c>
      <c r="G39">
        <v>110164.26</v>
      </c>
      <c r="I39">
        <v>0</v>
      </c>
      <c r="N39">
        <v>1050</v>
      </c>
      <c r="Q39">
        <v>-399490.11</v>
      </c>
      <c r="R39">
        <v>1440362.48</v>
      </c>
      <c r="T39">
        <v>865330.78</v>
      </c>
      <c r="V39">
        <v>587.30999999999995</v>
      </c>
      <c r="Y39">
        <v>153115</v>
      </c>
      <c r="Z39">
        <v>6779</v>
      </c>
      <c r="AB39">
        <v>236590.86</v>
      </c>
      <c r="AC39">
        <v>133961.01999999999</v>
      </c>
    </row>
    <row r="40" spans="1:30" x14ac:dyDescent="0.25">
      <c r="A40" t="s">
        <v>217</v>
      </c>
      <c r="B40">
        <v>752389.87</v>
      </c>
      <c r="C40">
        <v>25662.55</v>
      </c>
      <c r="D40">
        <v>13486.57</v>
      </c>
      <c r="F40">
        <v>2477576.75</v>
      </c>
      <c r="G40">
        <v>280177.65000000002</v>
      </c>
      <c r="I40">
        <v>0</v>
      </c>
      <c r="M40">
        <v>159744.9</v>
      </c>
      <c r="N40">
        <v>0</v>
      </c>
      <c r="Q40">
        <v>2689157.8</v>
      </c>
      <c r="R40">
        <v>455164.99</v>
      </c>
      <c r="T40">
        <v>659263.01</v>
      </c>
      <c r="U40">
        <v>28500</v>
      </c>
      <c r="V40">
        <v>549.62</v>
      </c>
      <c r="W40">
        <v>963302.6</v>
      </c>
      <c r="Y40">
        <v>1105028.6000000001</v>
      </c>
      <c r="Z40">
        <v>1040</v>
      </c>
      <c r="AB40">
        <v>229524.77</v>
      </c>
      <c r="AC40">
        <v>191986.16</v>
      </c>
    </row>
    <row r="41" spans="1:30" x14ac:dyDescent="0.25">
      <c r="A41" t="s">
        <v>218</v>
      </c>
      <c r="B41">
        <v>668876.43000000005</v>
      </c>
      <c r="C41">
        <v>4576.2</v>
      </c>
      <c r="D41">
        <v>128619.91</v>
      </c>
      <c r="F41">
        <v>189936.84</v>
      </c>
      <c r="G41">
        <v>363488.06</v>
      </c>
      <c r="N41">
        <v>9905.51</v>
      </c>
      <c r="Q41">
        <v>-966346.17</v>
      </c>
      <c r="R41">
        <v>1976836.89</v>
      </c>
      <c r="T41">
        <v>875468.74</v>
      </c>
      <c r="V41">
        <v>500.53</v>
      </c>
      <c r="W41">
        <v>692420</v>
      </c>
      <c r="Y41">
        <v>769545</v>
      </c>
      <c r="Z41">
        <v>5283</v>
      </c>
      <c r="AB41">
        <v>409916.92</v>
      </c>
      <c r="AC41">
        <v>75477.14</v>
      </c>
    </row>
    <row r="42" spans="1:30" x14ac:dyDescent="0.25">
      <c r="A42" t="s">
        <v>219</v>
      </c>
      <c r="B42">
        <v>1034832.24</v>
      </c>
      <c r="C42">
        <v>89384.25</v>
      </c>
      <c r="D42">
        <v>47348.480000000003</v>
      </c>
      <c r="F42">
        <v>273519.51</v>
      </c>
      <c r="G42">
        <v>212488.69</v>
      </c>
      <c r="I42">
        <v>0</v>
      </c>
      <c r="M42">
        <v>3837.4</v>
      </c>
      <c r="N42">
        <v>2552.98</v>
      </c>
      <c r="Q42">
        <v>-657163.15</v>
      </c>
      <c r="R42">
        <v>1732965.71</v>
      </c>
      <c r="T42">
        <v>1423223.9</v>
      </c>
      <c r="U42">
        <v>62850</v>
      </c>
      <c r="V42">
        <v>946.02</v>
      </c>
      <c r="W42">
        <v>788811.5</v>
      </c>
      <c r="Y42">
        <v>1057990.5</v>
      </c>
      <c r="Z42">
        <v>850</v>
      </c>
      <c r="AB42">
        <v>484252.95</v>
      </c>
      <c r="AC42">
        <v>59094.98</v>
      </c>
    </row>
    <row r="43" spans="1:30" x14ac:dyDescent="0.25">
      <c r="A43" t="s">
        <v>220</v>
      </c>
      <c r="B43">
        <v>621447.67000000004</v>
      </c>
      <c r="C43">
        <v>48128.92</v>
      </c>
      <c r="D43">
        <v>282893.15999999997</v>
      </c>
      <c r="F43">
        <v>187131</v>
      </c>
      <c r="G43">
        <v>62670.43</v>
      </c>
      <c r="I43">
        <v>194849</v>
      </c>
      <c r="M43">
        <v>95847.039999999994</v>
      </c>
      <c r="N43">
        <v>1714.9</v>
      </c>
      <c r="Q43">
        <v>-999664.08</v>
      </c>
      <c r="R43">
        <v>2083523.09</v>
      </c>
      <c r="T43">
        <v>936289.89</v>
      </c>
      <c r="V43">
        <v>581.78</v>
      </c>
      <c r="W43">
        <v>413154</v>
      </c>
      <c r="Y43">
        <v>626368</v>
      </c>
      <c r="Z43">
        <v>5723</v>
      </c>
      <c r="AB43">
        <v>607556.52</v>
      </c>
      <c r="AC43">
        <v>217739.76</v>
      </c>
    </row>
    <row r="44" spans="1:30" x14ac:dyDescent="0.25">
      <c r="A44" t="s">
        <v>221</v>
      </c>
      <c r="B44">
        <v>702298.51</v>
      </c>
      <c r="C44">
        <v>22000</v>
      </c>
      <c r="D44">
        <v>30043.39</v>
      </c>
      <c r="F44">
        <v>1050175.6100000001</v>
      </c>
      <c r="G44">
        <v>213984.17</v>
      </c>
      <c r="I44">
        <v>0</v>
      </c>
      <c r="N44">
        <v>2500</v>
      </c>
      <c r="Q44">
        <v>1905442.14</v>
      </c>
      <c r="T44">
        <v>1033933.94</v>
      </c>
      <c r="V44">
        <v>621.42999999999995</v>
      </c>
      <c r="W44">
        <v>594321</v>
      </c>
      <c r="Y44">
        <v>977535</v>
      </c>
      <c r="Z44">
        <v>920</v>
      </c>
      <c r="AA44">
        <v>640</v>
      </c>
      <c r="AB44">
        <v>346020.54</v>
      </c>
      <c r="AC44">
        <v>120705.07</v>
      </c>
    </row>
    <row r="45" spans="1:30" x14ac:dyDescent="0.25">
      <c r="A45" t="s">
        <v>222</v>
      </c>
      <c r="B45">
        <v>553980.67000000004</v>
      </c>
      <c r="C45">
        <v>144108.09</v>
      </c>
      <c r="D45">
        <v>35766.92</v>
      </c>
      <c r="F45">
        <v>615837.78</v>
      </c>
      <c r="G45">
        <v>229502.56</v>
      </c>
      <c r="I45">
        <v>59680</v>
      </c>
      <c r="M45">
        <v>147100</v>
      </c>
      <c r="N45">
        <v>6812.07</v>
      </c>
      <c r="Q45">
        <v>-423177.52</v>
      </c>
      <c r="R45">
        <v>1500565.11</v>
      </c>
      <c r="T45">
        <v>1108759.93</v>
      </c>
      <c r="U45">
        <v>345750</v>
      </c>
      <c r="V45">
        <v>241.3</v>
      </c>
      <c r="W45">
        <v>840128.7</v>
      </c>
      <c r="Y45">
        <v>1089929.7</v>
      </c>
      <c r="Z45">
        <v>2663</v>
      </c>
      <c r="AB45">
        <v>759739.79</v>
      </c>
      <c r="AC45">
        <v>91655.96</v>
      </c>
    </row>
    <row r="46" spans="1:30" x14ac:dyDescent="0.25">
      <c r="A46" t="s">
        <v>224</v>
      </c>
      <c r="B46">
        <v>573902.01</v>
      </c>
      <c r="C46">
        <v>4107.8999999999996</v>
      </c>
      <c r="D46">
        <v>5949.45</v>
      </c>
      <c r="F46">
        <v>17373</v>
      </c>
      <c r="G46">
        <v>33.979999999999997</v>
      </c>
      <c r="I46">
        <v>0</v>
      </c>
      <c r="M46">
        <v>21000</v>
      </c>
      <c r="N46">
        <v>2164.27</v>
      </c>
      <c r="Q46">
        <v>-2101244.9500000002</v>
      </c>
      <c r="R46">
        <v>2280594.58</v>
      </c>
      <c r="T46">
        <v>994319.73</v>
      </c>
      <c r="V46">
        <v>299.57</v>
      </c>
      <c r="W46">
        <v>1037637.7</v>
      </c>
      <c r="Y46">
        <v>1291478.17</v>
      </c>
      <c r="Z46">
        <v>6563</v>
      </c>
      <c r="AB46">
        <v>253059.68</v>
      </c>
      <c r="AC46">
        <v>11549.71</v>
      </c>
    </row>
    <row r="47" spans="1:30" x14ac:dyDescent="0.25">
      <c r="A47" t="s">
        <v>228</v>
      </c>
      <c r="B47">
        <v>100707.31</v>
      </c>
      <c r="C47">
        <v>22839.75</v>
      </c>
      <c r="D47">
        <v>140421.70000000001</v>
      </c>
      <c r="F47">
        <v>5724274.21</v>
      </c>
      <c r="G47">
        <v>1795193.74</v>
      </c>
      <c r="I47">
        <v>0</v>
      </c>
      <c r="N47">
        <v>2004.25</v>
      </c>
      <c r="P47">
        <v>-1378318.91</v>
      </c>
      <c r="Q47">
        <v>7233484.8600000003</v>
      </c>
      <c r="R47">
        <v>2114009</v>
      </c>
      <c r="T47">
        <v>353418.28</v>
      </c>
      <c r="U47">
        <v>94250</v>
      </c>
      <c r="V47">
        <v>907.36</v>
      </c>
      <c r="W47">
        <v>318529.15000000002</v>
      </c>
      <c r="Y47">
        <v>493007.15</v>
      </c>
      <c r="AB47">
        <v>140179.75</v>
      </c>
      <c r="AC47">
        <v>170581.69</v>
      </c>
    </row>
    <row r="48" spans="1:30" x14ac:dyDescent="0.25">
      <c r="A48" t="s">
        <v>229</v>
      </c>
      <c r="B48">
        <v>260334.87</v>
      </c>
      <c r="C48">
        <v>18476.13</v>
      </c>
      <c r="D48">
        <v>19621.7</v>
      </c>
      <c r="F48">
        <v>3442621.77</v>
      </c>
      <c r="G48">
        <v>194522.51</v>
      </c>
      <c r="I48">
        <v>0</v>
      </c>
      <c r="N48">
        <v>1343.1</v>
      </c>
      <c r="Q48">
        <v>2521978.5699999998</v>
      </c>
      <c r="R48">
        <v>1646714.98</v>
      </c>
      <c r="T48">
        <v>382683.88</v>
      </c>
      <c r="V48">
        <v>671.14</v>
      </c>
      <c r="W48">
        <v>621004.80000000005</v>
      </c>
      <c r="Y48">
        <v>785581.8</v>
      </c>
      <c r="AB48">
        <v>196644.22</v>
      </c>
      <c r="AC48">
        <v>129675.4</v>
      </c>
      <c r="AD48">
        <v>208040</v>
      </c>
    </row>
    <row r="49" spans="1:30" x14ac:dyDescent="0.25">
      <c r="A49" t="s">
        <v>230</v>
      </c>
      <c r="B49">
        <v>1050136.57</v>
      </c>
      <c r="C49">
        <v>6041.5</v>
      </c>
      <c r="D49">
        <v>13834.46</v>
      </c>
      <c r="F49">
        <v>1382929.23</v>
      </c>
      <c r="G49">
        <v>1941419.06</v>
      </c>
      <c r="H49">
        <v>73999</v>
      </c>
      <c r="I49">
        <v>0</v>
      </c>
      <c r="N49">
        <v>1172</v>
      </c>
      <c r="P49">
        <v>27700</v>
      </c>
      <c r="Q49">
        <v>2294688.44</v>
      </c>
      <c r="R49">
        <v>2273364.33</v>
      </c>
      <c r="T49">
        <v>158324.28</v>
      </c>
      <c r="V49">
        <v>1343.72</v>
      </c>
      <c r="W49">
        <v>523349.2</v>
      </c>
      <c r="Y49">
        <v>695465.2</v>
      </c>
      <c r="AB49">
        <v>55824.61</v>
      </c>
      <c r="AC49">
        <v>158262.34</v>
      </c>
    </row>
    <row r="50" spans="1:30" x14ac:dyDescent="0.25">
      <c r="A50" t="s">
        <v>234</v>
      </c>
      <c r="B50">
        <v>1363077.03</v>
      </c>
      <c r="C50">
        <v>0</v>
      </c>
      <c r="D50">
        <v>56.37</v>
      </c>
      <c r="F50">
        <v>26200.3</v>
      </c>
      <c r="G50">
        <v>596285.84</v>
      </c>
      <c r="I50">
        <v>0</v>
      </c>
      <c r="J50">
        <v>956.8</v>
      </c>
      <c r="N50">
        <v>3498.3</v>
      </c>
      <c r="Q50">
        <v>-610377.69999999995</v>
      </c>
      <c r="R50">
        <v>2191305.25</v>
      </c>
      <c r="S50">
        <v>1131.93</v>
      </c>
      <c r="T50">
        <v>1075317.3999999999</v>
      </c>
      <c r="W50">
        <v>904825.6</v>
      </c>
      <c r="Y50">
        <v>1035267.6</v>
      </c>
      <c r="AB50">
        <v>352615.44</v>
      </c>
      <c r="AC50">
        <v>54735</v>
      </c>
    </row>
    <row r="51" spans="1:30" x14ac:dyDescent="0.25">
      <c r="A51" t="s">
        <v>235</v>
      </c>
      <c r="B51">
        <v>1993729.01</v>
      </c>
      <c r="C51">
        <v>0</v>
      </c>
      <c r="D51">
        <v>122827.41</v>
      </c>
      <c r="F51">
        <v>980295.28</v>
      </c>
      <c r="G51">
        <v>64672.42</v>
      </c>
      <c r="I51">
        <v>-4000</v>
      </c>
      <c r="M51">
        <v>100950</v>
      </c>
      <c r="N51">
        <v>5892.04</v>
      </c>
      <c r="Q51">
        <v>274569.81</v>
      </c>
      <c r="R51">
        <v>2281491.52</v>
      </c>
      <c r="T51">
        <v>2389972.81</v>
      </c>
      <c r="V51">
        <v>1576.15</v>
      </c>
      <c r="W51">
        <v>1799313.6</v>
      </c>
      <c r="Y51">
        <v>2047713.6</v>
      </c>
      <c r="AB51">
        <v>860114.01</v>
      </c>
      <c r="AC51">
        <v>107214.2</v>
      </c>
    </row>
    <row r="52" spans="1:30" x14ac:dyDescent="0.25">
      <c r="A52" t="s">
        <v>236</v>
      </c>
      <c r="B52">
        <v>939296.78</v>
      </c>
      <c r="C52">
        <v>6192</v>
      </c>
      <c r="D52">
        <v>20469.43</v>
      </c>
      <c r="F52">
        <v>16180.34</v>
      </c>
      <c r="G52">
        <v>1367571.44</v>
      </c>
      <c r="I52">
        <v>0</v>
      </c>
      <c r="J52">
        <v>0</v>
      </c>
      <c r="N52">
        <v>3369.73</v>
      </c>
      <c r="Q52">
        <v>-697981.57</v>
      </c>
      <c r="R52">
        <v>2647377.69</v>
      </c>
      <c r="T52">
        <v>1531152.26</v>
      </c>
      <c r="V52">
        <v>362.71</v>
      </c>
      <c r="W52">
        <v>1066157.3</v>
      </c>
      <c r="Y52">
        <v>1066157.3</v>
      </c>
      <c r="AB52">
        <v>851627.61</v>
      </c>
      <c r="AC52">
        <v>80441.05</v>
      </c>
      <c r="AD52">
        <v>202.17</v>
      </c>
    </row>
    <row r="53" spans="1:30" x14ac:dyDescent="0.25">
      <c r="A53" t="s">
        <v>237</v>
      </c>
      <c r="B53">
        <v>1714436.14</v>
      </c>
      <c r="C53">
        <v>0</v>
      </c>
      <c r="D53">
        <v>71394</v>
      </c>
      <c r="F53">
        <v>43555.22</v>
      </c>
      <c r="G53">
        <v>304015.23</v>
      </c>
      <c r="I53">
        <v>0</v>
      </c>
      <c r="K53">
        <v>191520</v>
      </c>
      <c r="N53">
        <v>5118.3999999999996</v>
      </c>
      <c r="Q53">
        <v>-2944736.05</v>
      </c>
      <c r="R53">
        <v>4706462.17</v>
      </c>
      <c r="T53">
        <v>1403605.62</v>
      </c>
      <c r="V53">
        <v>3161.97</v>
      </c>
      <c r="W53">
        <v>1102299.8</v>
      </c>
      <c r="Y53">
        <v>1433233.8</v>
      </c>
      <c r="AB53">
        <v>578561.03</v>
      </c>
      <c r="AC53">
        <v>85996.49</v>
      </c>
    </row>
    <row r="54" spans="1:30" x14ac:dyDescent="0.25">
      <c r="A54" t="s">
        <v>241</v>
      </c>
      <c r="B54">
        <v>1186611.49</v>
      </c>
      <c r="C54">
        <v>0</v>
      </c>
      <c r="D54">
        <v>73354.83</v>
      </c>
      <c r="F54">
        <v>959184.25</v>
      </c>
      <c r="G54">
        <v>1167004.04</v>
      </c>
      <c r="M54">
        <v>175150</v>
      </c>
      <c r="N54">
        <v>-33255.800000000003</v>
      </c>
      <c r="Q54">
        <v>2247188.98</v>
      </c>
      <c r="R54">
        <v>954921</v>
      </c>
      <c r="T54">
        <v>114473.14</v>
      </c>
      <c r="V54">
        <v>1502.07</v>
      </c>
      <c r="W54">
        <v>588031.36</v>
      </c>
      <c r="X54">
        <v>896500.05</v>
      </c>
      <c r="Y54">
        <v>965242.36</v>
      </c>
      <c r="AB54">
        <v>330475.71000000002</v>
      </c>
      <c r="AC54">
        <v>214138.12</v>
      </c>
      <c r="AD54">
        <v>48500</v>
      </c>
    </row>
    <row r="55" spans="1:30" x14ac:dyDescent="0.25">
      <c r="A55" t="s">
        <v>242</v>
      </c>
      <c r="B55">
        <v>2844543.29</v>
      </c>
      <c r="C55">
        <v>25520</v>
      </c>
      <c r="D55">
        <v>126691.7</v>
      </c>
      <c r="F55">
        <v>1690892.62</v>
      </c>
      <c r="G55">
        <v>367072.98</v>
      </c>
      <c r="M55">
        <v>1604338.13</v>
      </c>
      <c r="N55">
        <v>-35448.199999999997</v>
      </c>
      <c r="Q55">
        <v>-385757.9</v>
      </c>
      <c r="R55">
        <v>2528782.23</v>
      </c>
      <c r="T55">
        <v>182809.11</v>
      </c>
      <c r="U55">
        <v>112100</v>
      </c>
      <c r="V55">
        <v>2772.09</v>
      </c>
      <c r="W55">
        <v>738819</v>
      </c>
      <c r="X55">
        <v>3381081.66</v>
      </c>
      <c r="Y55">
        <v>1126586</v>
      </c>
      <c r="Z55">
        <v>7038</v>
      </c>
      <c r="AB55">
        <v>1701603.34</v>
      </c>
      <c r="AC55">
        <v>188548.19</v>
      </c>
      <c r="AD55">
        <v>15000</v>
      </c>
    </row>
    <row r="56" spans="1:30" x14ac:dyDescent="0.25">
      <c r="A56" t="s">
        <v>243</v>
      </c>
      <c r="B56">
        <v>188434.49</v>
      </c>
      <c r="C56">
        <v>0</v>
      </c>
      <c r="D56">
        <v>25790</v>
      </c>
      <c r="F56">
        <v>707089.31</v>
      </c>
      <c r="G56">
        <v>250714.79</v>
      </c>
      <c r="M56">
        <v>-738546</v>
      </c>
      <c r="N56">
        <v>1186.77</v>
      </c>
      <c r="Q56">
        <v>-516090.56</v>
      </c>
      <c r="R56">
        <v>2500517.0699999998</v>
      </c>
      <c r="T56">
        <v>198299.58</v>
      </c>
      <c r="U56">
        <v>129789</v>
      </c>
      <c r="V56">
        <v>399.93</v>
      </c>
      <c r="W56">
        <v>1339932.5</v>
      </c>
      <c r="X56">
        <v>549678.9</v>
      </c>
      <c r="Y56">
        <v>1512632.5</v>
      </c>
      <c r="AB56">
        <v>582909.81000000006</v>
      </c>
      <c r="AC56">
        <v>116216.29</v>
      </c>
      <c r="AD56">
        <v>26000</v>
      </c>
    </row>
    <row r="57" spans="1:30" x14ac:dyDescent="0.25">
      <c r="A57" t="s">
        <v>244</v>
      </c>
      <c r="B57">
        <v>705634.09</v>
      </c>
      <c r="C57">
        <v>0</v>
      </c>
      <c r="D57">
        <v>37026.199999999997</v>
      </c>
      <c r="F57">
        <v>452058.77</v>
      </c>
      <c r="G57">
        <v>290061.65999999997</v>
      </c>
      <c r="N57">
        <v>-8918.4</v>
      </c>
      <c r="Q57">
        <v>-346557.21</v>
      </c>
      <c r="R57">
        <v>1946573.94</v>
      </c>
      <c r="T57">
        <v>180860.38</v>
      </c>
      <c r="V57">
        <v>727.66</v>
      </c>
      <c r="W57">
        <v>657016</v>
      </c>
      <c r="X57">
        <v>723278.4</v>
      </c>
      <c r="Y57">
        <v>930372</v>
      </c>
      <c r="Z57">
        <v>8344</v>
      </c>
      <c r="AB57">
        <v>354764.56</v>
      </c>
      <c r="AC57">
        <v>128238.49</v>
      </c>
      <c r="AD57">
        <v>26000</v>
      </c>
    </row>
    <row r="58" spans="1:30" x14ac:dyDescent="0.25">
      <c r="A58" t="s">
        <v>245</v>
      </c>
      <c r="B58">
        <v>724511.79</v>
      </c>
      <c r="C58">
        <v>0</v>
      </c>
      <c r="D58">
        <v>33108.07</v>
      </c>
      <c r="F58">
        <v>311337.36</v>
      </c>
      <c r="G58">
        <v>219649.8</v>
      </c>
      <c r="M58">
        <v>163735.51999999999</v>
      </c>
      <c r="N58">
        <v>1001.1</v>
      </c>
      <c r="Q58">
        <v>1881471.51</v>
      </c>
      <c r="R58">
        <v>-980950.37</v>
      </c>
      <c r="T58">
        <v>286387.43</v>
      </c>
      <c r="U58">
        <v>-61600</v>
      </c>
      <c r="V58">
        <v>719.09</v>
      </c>
      <c r="W58">
        <v>1195820.5</v>
      </c>
      <c r="X58">
        <v>764440</v>
      </c>
      <c r="Y58">
        <v>1384022.5</v>
      </c>
      <c r="AB58">
        <v>451583.2</v>
      </c>
      <c r="AC58">
        <v>46844.06</v>
      </c>
    </row>
    <row r="59" spans="1:30" x14ac:dyDescent="0.25">
      <c r="A59" t="s">
        <v>246</v>
      </c>
      <c r="B59">
        <v>581922.81000000006</v>
      </c>
      <c r="C59">
        <v>0</v>
      </c>
      <c r="D59">
        <v>6022.38</v>
      </c>
      <c r="F59">
        <v>765663.5</v>
      </c>
      <c r="G59">
        <v>84390.1</v>
      </c>
      <c r="H59">
        <v>0</v>
      </c>
      <c r="M59">
        <v>170945</v>
      </c>
      <c r="N59">
        <v>2582.4499999999998</v>
      </c>
      <c r="Q59">
        <v>-435767.7</v>
      </c>
      <c r="R59">
        <v>1692734</v>
      </c>
      <c r="T59">
        <v>71464.05</v>
      </c>
      <c r="V59">
        <v>648.47</v>
      </c>
      <c r="W59">
        <v>365442</v>
      </c>
      <c r="X59">
        <v>712754.15</v>
      </c>
      <c r="Y59">
        <v>754419</v>
      </c>
      <c r="AB59">
        <v>279389.86</v>
      </c>
      <c r="AC59">
        <v>109683.77</v>
      </c>
    </row>
    <row r="60" spans="1:30" x14ac:dyDescent="0.25">
      <c r="A60" t="s">
        <v>250</v>
      </c>
      <c r="B60">
        <v>1306948.94</v>
      </c>
      <c r="C60">
        <v>0</v>
      </c>
      <c r="D60">
        <v>12635.5</v>
      </c>
      <c r="F60">
        <v>501159.24</v>
      </c>
      <c r="G60">
        <v>-468580.24</v>
      </c>
      <c r="I60">
        <v>-7980</v>
      </c>
      <c r="M60">
        <v>571999</v>
      </c>
      <c r="N60">
        <v>2454.65</v>
      </c>
      <c r="Q60">
        <v>-1350422.64</v>
      </c>
      <c r="R60">
        <v>2210713.7999999998</v>
      </c>
      <c r="T60">
        <v>1379069.93</v>
      </c>
      <c r="V60">
        <v>1057.6500000000001</v>
      </c>
      <c r="W60">
        <v>581994</v>
      </c>
      <c r="X60">
        <v>61009.2</v>
      </c>
      <c r="Y60">
        <v>673436</v>
      </c>
      <c r="AA60">
        <v>408</v>
      </c>
      <c r="AB60">
        <v>583987.43999999994</v>
      </c>
      <c r="AC60">
        <v>372704.71</v>
      </c>
      <c r="AD60">
        <v>9590</v>
      </c>
    </row>
    <row r="61" spans="1:30" x14ac:dyDescent="0.25">
      <c r="A61" t="s">
        <v>251</v>
      </c>
      <c r="B61">
        <v>910771.24</v>
      </c>
      <c r="C61">
        <v>93943</v>
      </c>
      <c r="D61">
        <v>160251.82999999999</v>
      </c>
      <c r="F61">
        <v>302767.90999999997</v>
      </c>
      <c r="G61">
        <v>202305.45</v>
      </c>
      <c r="I61">
        <v>14080</v>
      </c>
      <c r="M61">
        <v>303631</v>
      </c>
      <c r="N61">
        <v>0</v>
      </c>
      <c r="Q61">
        <v>-439749.6</v>
      </c>
      <c r="R61">
        <v>1549075.07</v>
      </c>
      <c r="T61">
        <v>1559235.84</v>
      </c>
      <c r="U61">
        <v>15300</v>
      </c>
      <c r="V61">
        <v>539.29</v>
      </c>
      <c r="W61">
        <v>1317218</v>
      </c>
      <c r="X61">
        <v>52823.1</v>
      </c>
      <c r="Y61">
        <v>1638842.79</v>
      </c>
      <c r="AA61">
        <v>1392</v>
      </c>
      <c r="AB61">
        <v>630479.28</v>
      </c>
      <c r="AC61">
        <v>128843.2</v>
      </c>
      <c r="AD61">
        <v>13116</v>
      </c>
    </row>
    <row r="62" spans="1:30" x14ac:dyDescent="0.25">
      <c r="A62" t="s">
        <v>252</v>
      </c>
      <c r="B62">
        <v>768809.92</v>
      </c>
      <c r="C62">
        <v>39933</v>
      </c>
      <c r="D62">
        <v>65630.94</v>
      </c>
      <c r="F62">
        <v>132752.51999999999</v>
      </c>
      <c r="G62">
        <v>108069.29</v>
      </c>
      <c r="M62">
        <v>253905</v>
      </c>
      <c r="N62">
        <v>0</v>
      </c>
      <c r="Q62">
        <v>-2994067.77</v>
      </c>
      <c r="R62">
        <v>3406179.86</v>
      </c>
      <c r="T62">
        <v>1853173.81</v>
      </c>
      <c r="X62">
        <v>69802.17</v>
      </c>
      <c r="Y62">
        <v>328933</v>
      </c>
      <c r="AB62">
        <v>844087.56</v>
      </c>
      <c r="AC62">
        <v>62351.41</v>
      </c>
      <c r="AD62">
        <v>19016</v>
      </c>
    </row>
    <row r="63" spans="1:30" x14ac:dyDescent="0.25">
      <c r="A63" t="s">
        <v>253</v>
      </c>
      <c r="B63">
        <v>1935091.94</v>
      </c>
      <c r="C63">
        <v>22086</v>
      </c>
      <c r="D63">
        <v>34568.089999999997</v>
      </c>
      <c r="F63">
        <v>170488.28</v>
      </c>
      <c r="G63">
        <v>176004.11</v>
      </c>
      <c r="I63">
        <v>8200</v>
      </c>
      <c r="M63">
        <v>1386712</v>
      </c>
      <c r="N63">
        <v>1008.97</v>
      </c>
      <c r="Q63">
        <v>-1184587.6599999999</v>
      </c>
      <c r="R63">
        <v>1679166.57</v>
      </c>
      <c r="T63">
        <v>1690418.74</v>
      </c>
      <c r="U63">
        <v>95000</v>
      </c>
      <c r="V63">
        <v>1716.45</v>
      </c>
      <c r="W63">
        <v>656979.14</v>
      </c>
      <c r="Y63">
        <v>803170.14</v>
      </c>
      <c r="AB63">
        <v>962966.87</v>
      </c>
      <c r="AC63">
        <v>35979.78</v>
      </c>
      <c r="AD63">
        <v>11629</v>
      </c>
    </row>
    <row r="64" spans="1:30" x14ac:dyDescent="0.25">
      <c r="A64" t="s">
        <v>254</v>
      </c>
      <c r="B64">
        <v>426762.65</v>
      </c>
      <c r="C64">
        <v>14018</v>
      </c>
      <c r="D64">
        <v>42642.16</v>
      </c>
      <c r="F64">
        <v>464722.89</v>
      </c>
      <c r="G64">
        <v>194268.57</v>
      </c>
      <c r="I64">
        <v>0</v>
      </c>
      <c r="M64">
        <v>147900</v>
      </c>
      <c r="N64">
        <v>0</v>
      </c>
      <c r="Q64">
        <v>-355511.83</v>
      </c>
      <c r="R64">
        <v>1290095.46</v>
      </c>
      <c r="T64">
        <v>1055695.1000000001</v>
      </c>
      <c r="U64">
        <v>330800</v>
      </c>
      <c r="V64">
        <v>417.28</v>
      </c>
      <c r="W64">
        <v>1308703</v>
      </c>
      <c r="X64">
        <v>109200</v>
      </c>
      <c r="Y64">
        <v>1437376</v>
      </c>
      <c r="Z64">
        <v>26172</v>
      </c>
      <c r="AA64">
        <v>1080</v>
      </c>
      <c r="AB64">
        <v>976836.96</v>
      </c>
      <c r="AC64">
        <v>123294.78</v>
      </c>
    </row>
    <row r="65" spans="1:30" x14ac:dyDescent="0.25">
      <c r="A65" t="s">
        <v>255</v>
      </c>
      <c r="B65">
        <v>1058296.05</v>
      </c>
      <c r="C65">
        <v>68283</v>
      </c>
      <c r="D65">
        <v>51937.89</v>
      </c>
      <c r="F65">
        <v>41262.78</v>
      </c>
      <c r="G65">
        <v>-78829.25</v>
      </c>
      <c r="I65">
        <v>0</v>
      </c>
      <c r="M65">
        <v>252505</v>
      </c>
      <c r="N65">
        <v>23571</v>
      </c>
      <c r="Q65">
        <v>-1459424</v>
      </c>
      <c r="R65">
        <v>2056145.55</v>
      </c>
      <c r="T65">
        <v>1277447.52</v>
      </c>
      <c r="V65">
        <v>815.44</v>
      </c>
      <c r="W65">
        <v>1007438.8</v>
      </c>
      <c r="Y65">
        <v>1191299.8</v>
      </c>
      <c r="AB65">
        <v>540897.75</v>
      </c>
      <c r="AC65">
        <v>57732.29</v>
      </c>
      <c r="AD65">
        <v>22764</v>
      </c>
    </row>
    <row r="66" spans="1:30" x14ac:dyDescent="0.25">
      <c r="A66" t="s">
        <v>259</v>
      </c>
      <c r="B66">
        <v>583161.78</v>
      </c>
      <c r="C66">
        <v>0</v>
      </c>
      <c r="D66">
        <v>95308.27</v>
      </c>
      <c r="F66">
        <v>412200.5</v>
      </c>
      <c r="G66">
        <v>282188.08</v>
      </c>
      <c r="I66">
        <v>13850</v>
      </c>
      <c r="M66">
        <v>48841</v>
      </c>
      <c r="N66">
        <v>20215.5</v>
      </c>
      <c r="Q66">
        <v>-1577768.65</v>
      </c>
      <c r="R66">
        <v>2912713.08</v>
      </c>
      <c r="S66">
        <v>1097.74</v>
      </c>
      <c r="T66">
        <v>1094903.77</v>
      </c>
      <c r="U66">
        <v>21600</v>
      </c>
      <c r="Y66">
        <v>188424</v>
      </c>
      <c r="AB66">
        <v>621340.4</v>
      </c>
      <c r="AC66">
        <v>158390.68</v>
      </c>
    </row>
    <row r="67" spans="1:30" x14ac:dyDescent="0.25">
      <c r="A67" t="s">
        <v>260</v>
      </c>
      <c r="B67">
        <v>680423.98</v>
      </c>
      <c r="C67">
        <v>0</v>
      </c>
      <c r="D67">
        <v>30478.28</v>
      </c>
      <c r="F67">
        <v>773506.25</v>
      </c>
      <c r="G67">
        <v>289259.43</v>
      </c>
      <c r="I67">
        <v>0</v>
      </c>
      <c r="M67">
        <v>16200</v>
      </c>
      <c r="N67">
        <v>3040.32</v>
      </c>
      <c r="Q67">
        <v>497299.53</v>
      </c>
      <c r="R67">
        <v>1364480.05</v>
      </c>
      <c r="T67">
        <v>704696.96</v>
      </c>
      <c r="V67">
        <v>1083.48</v>
      </c>
      <c r="Y67">
        <v>179427</v>
      </c>
      <c r="AB67">
        <v>381365.73</v>
      </c>
      <c r="AC67">
        <v>107703.17</v>
      </c>
    </row>
    <row r="68" spans="1:30" x14ac:dyDescent="0.25">
      <c r="A68" t="s">
        <v>261</v>
      </c>
      <c r="B68">
        <v>189398.78</v>
      </c>
      <c r="C68">
        <v>0</v>
      </c>
      <c r="D68">
        <v>9329.9</v>
      </c>
      <c r="F68">
        <v>735762.42</v>
      </c>
      <c r="G68">
        <v>167997.89</v>
      </c>
      <c r="I68">
        <v>43248</v>
      </c>
      <c r="N68">
        <v>2340.84</v>
      </c>
      <c r="Q68">
        <v>-899305.65</v>
      </c>
      <c r="R68">
        <v>2067672.51</v>
      </c>
      <c r="T68">
        <v>548437.27</v>
      </c>
      <c r="V68">
        <v>456.43</v>
      </c>
      <c r="Y68">
        <v>66091</v>
      </c>
      <c r="AB68">
        <v>371137.78</v>
      </c>
      <c r="AC68">
        <v>88406.94</v>
      </c>
    </row>
    <row r="69" spans="1:30" x14ac:dyDescent="0.25">
      <c r="A69" t="s">
        <v>262</v>
      </c>
      <c r="B69">
        <v>551103.49</v>
      </c>
      <c r="C69">
        <v>0</v>
      </c>
      <c r="D69">
        <v>9864.4500000000007</v>
      </c>
      <c r="F69">
        <v>1117033.58</v>
      </c>
      <c r="G69">
        <v>235885.2</v>
      </c>
      <c r="I69">
        <v>6504</v>
      </c>
      <c r="M69">
        <v>70000</v>
      </c>
      <c r="N69">
        <v>1502</v>
      </c>
      <c r="Q69">
        <v>-526351.86</v>
      </c>
      <c r="R69">
        <v>2226508.67</v>
      </c>
      <c r="S69">
        <v>390.01</v>
      </c>
      <c r="T69">
        <v>1214705.18</v>
      </c>
      <c r="Y69">
        <v>224724</v>
      </c>
      <c r="AB69">
        <v>564809.55000000005</v>
      </c>
      <c r="AC69">
        <v>136467.23000000001</v>
      </c>
    </row>
    <row r="70" spans="1:30" x14ac:dyDescent="0.25">
      <c r="A70" t="s">
        <v>263</v>
      </c>
      <c r="B70">
        <v>923069.08</v>
      </c>
      <c r="C70">
        <v>12400</v>
      </c>
      <c r="D70">
        <v>37445.760000000002</v>
      </c>
      <c r="F70">
        <v>354268.06</v>
      </c>
      <c r="G70">
        <v>460220.39</v>
      </c>
      <c r="I70">
        <v>0</v>
      </c>
      <c r="M70">
        <v>483440</v>
      </c>
      <c r="N70">
        <v>1669</v>
      </c>
      <c r="Q70">
        <v>-726931.76</v>
      </c>
      <c r="R70">
        <v>2114406.96</v>
      </c>
      <c r="S70">
        <v>1012.01</v>
      </c>
      <c r="T70">
        <v>1156624.96</v>
      </c>
      <c r="Y70">
        <v>188566</v>
      </c>
      <c r="AB70">
        <v>752350.21</v>
      </c>
      <c r="AC70">
        <v>123418.25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AF1" zoomScale="94" zoomScaleNormal="94" workbookViewId="0">
      <selection activeCell="AL12" sqref="AL12:AL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9.3984375" bestFit="1" customWidth="1"/>
    <col min="6" max="6" width="32.09765625" bestFit="1" customWidth="1"/>
    <col min="7" max="7" width="31" bestFit="1" customWidth="1"/>
    <col min="8" max="8" width="22.59765625" bestFit="1" customWidth="1"/>
    <col min="9" max="9" width="22.19921875" bestFit="1" customWidth="1"/>
    <col min="10" max="11" width="14.8984375" bestFit="1" customWidth="1"/>
    <col min="12" max="12" width="20.59765625" bestFit="1" customWidth="1"/>
    <col min="13" max="13" width="16.5" bestFit="1" customWidth="1"/>
    <col min="14" max="14" width="19.09765625" bestFit="1" customWidth="1"/>
    <col min="15" max="15" width="18.5" bestFit="1" customWidth="1"/>
    <col min="16" max="16" width="20.296875" bestFit="1" customWidth="1"/>
    <col min="17" max="17" width="22.09765625" bestFit="1" customWidth="1"/>
    <col min="18" max="18" width="26.69921875" bestFit="1" customWidth="1"/>
    <col min="19" max="19" width="26.8984375" bestFit="1" customWidth="1"/>
    <col min="20" max="20" width="14.8984375" bestFit="1" customWidth="1"/>
    <col min="21" max="21" width="43.3984375" bestFit="1" customWidth="1"/>
    <col min="22" max="22" width="44" bestFit="1" customWidth="1"/>
    <col min="23" max="23" width="27.8984375" bestFit="1" customWidth="1"/>
    <col min="24" max="24" width="53.796875" bestFit="1" customWidth="1"/>
    <col min="25" max="25" width="14.8984375" bestFit="1" customWidth="1"/>
    <col min="26" max="26" width="19.3984375" bestFit="1" customWidth="1"/>
    <col min="27" max="27" width="25.8984375" bestFit="1" customWidth="1"/>
    <col min="28" max="28" width="24" bestFit="1" customWidth="1"/>
    <col min="29" max="29" width="41" bestFit="1" customWidth="1"/>
    <col min="30" max="30" width="29.59765625" bestFit="1" customWidth="1"/>
    <col min="31" max="31" width="21.3984375" bestFit="1" customWidth="1"/>
    <col min="32" max="32" width="32.19921875" bestFit="1" customWidth="1"/>
    <col min="33" max="33" width="25.19921875" bestFit="1" customWidth="1"/>
    <col min="34" max="34" width="17.19921875" style="41" bestFit="1" customWidth="1"/>
    <col min="35" max="35" width="14.5" style="28" bestFit="1" customWidth="1"/>
    <col min="36" max="36" width="15.09765625" style="25" bestFit="1" customWidth="1"/>
    <col min="37" max="37" width="16.09765625" style="37" bestFit="1" customWidth="1"/>
    <col min="38" max="38" width="16.09765625" style="35" bestFit="1" customWidth="1"/>
    <col min="39" max="39" width="15.69921875" style="26" bestFit="1" customWidth="1"/>
    <col min="40" max="16384" width="9" style="1"/>
  </cols>
  <sheetData>
    <row r="1" spans="1:39" x14ac:dyDescent="0.25">
      <c r="E1" t="s">
        <v>2440</v>
      </c>
      <c r="F1" t="s">
        <v>2441</v>
      </c>
      <c r="G1" t="s">
        <v>2442</v>
      </c>
      <c r="H1" t="s">
        <v>2443</v>
      </c>
      <c r="I1" t="s">
        <v>2444</v>
      </c>
      <c r="J1" t="s">
        <v>2445</v>
      </c>
      <c r="K1" t="s">
        <v>2446</v>
      </c>
      <c r="L1" t="s">
        <v>3182</v>
      </c>
      <c r="M1" t="s">
        <v>2448</v>
      </c>
      <c r="N1" t="s">
        <v>2449</v>
      </c>
      <c r="O1" t="s">
        <v>2450</v>
      </c>
      <c r="P1" t="s">
        <v>2451</v>
      </c>
      <c r="Q1" t="s">
        <v>2452</v>
      </c>
      <c r="R1" t="s">
        <v>2453</v>
      </c>
      <c r="S1" t="s">
        <v>2454</v>
      </c>
      <c r="T1" t="s">
        <v>2455</v>
      </c>
      <c r="U1" t="s">
        <v>2457</v>
      </c>
      <c r="V1" t="s">
        <v>2458</v>
      </c>
      <c r="W1" t="s">
        <v>2459</v>
      </c>
      <c r="X1" t="s">
        <v>2460</v>
      </c>
      <c r="Y1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2584</v>
      </c>
      <c r="AF1" t="s">
        <v>2467</v>
      </c>
      <c r="AG1" t="s">
        <v>2587</v>
      </c>
      <c r="AH1" s="40" t="s">
        <v>6</v>
      </c>
      <c r="AI1" s="27" t="s">
        <v>7</v>
      </c>
      <c r="AJ1" s="14" t="s">
        <v>8</v>
      </c>
      <c r="AK1" s="17" t="s">
        <v>9</v>
      </c>
      <c r="AL1" s="18" t="s">
        <v>10</v>
      </c>
      <c r="AM1" s="57" t="s">
        <v>11</v>
      </c>
    </row>
    <row r="2" spans="1:39" x14ac:dyDescent="0.25">
      <c r="E2" t="s">
        <v>2468</v>
      </c>
      <c r="F2" t="s">
        <v>2469</v>
      </c>
      <c r="G2" t="s">
        <v>2470</v>
      </c>
      <c r="H2" t="s">
        <v>2471</v>
      </c>
      <c r="I2" t="s">
        <v>2472</v>
      </c>
      <c r="J2" t="s">
        <v>2473</v>
      </c>
      <c r="K2" t="s">
        <v>2474</v>
      </c>
      <c r="L2" t="s">
        <v>3183</v>
      </c>
      <c r="M2" t="s">
        <v>2476</v>
      </c>
      <c r="N2" t="s">
        <v>2477</v>
      </c>
      <c r="O2" t="s">
        <v>2478</v>
      </c>
      <c r="P2" t="s">
        <v>2479</v>
      </c>
      <c r="Q2" t="s">
        <v>2480</v>
      </c>
      <c r="R2" t="s">
        <v>2481</v>
      </c>
      <c r="S2" t="s">
        <v>2482</v>
      </c>
      <c r="T2" t="s">
        <v>2483</v>
      </c>
      <c r="U2" t="s">
        <v>2485</v>
      </c>
      <c r="V2" t="s">
        <v>2486</v>
      </c>
      <c r="W2" t="s">
        <v>2487</v>
      </c>
      <c r="X2" t="s">
        <v>2488</v>
      </c>
      <c r="Y2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2589</v>
      </c>
      <c r="AF2" t="s">
        <v>2495</v>
      </c>
      <c r="AG2" t="s">
        <v>2592</v>
      </c>
      <c r="AH2" s="40"/>
      <c r="AI2" s="27"/>
      <c r="AJ2" s="14"/>
      <c r="AK2" s="19"/>
      <c r="AL2" s="20"/>
      <c r="AM2" s="14"/>
    </row>
    <row r="3" spans="1:39" x14ac:dyDescent="0.25">
      <c r="C3" s="65" t="s">
        <v>795</v>
      </c>
      <c r="E3" t="s">
        <v>2496</v>
      </c>
      <c r="F3">
        <v>74368838.359999999</v>
      </c>
      <c r="G3">
        <v>6586036.79</v>
      </c>
      <c r="H3">
        <v>3035870.98</v>
      </c>
      <c r="I3">
        <v>0</v>
      </c>
      <c r="J3">
        <v>80524101.670000002</v>
      </c>
      <c r="K3">
        <v>48839897.979999997</v>
      </c>
      <c r="L3">
        <v>149750</v>
      </c>
      <c r="M3">
        <v>488231.67999999999</v>
      </c>
      <c r="N3">
        <v>55826.53</v>
      </c>
      <c r="O3">
        <v>457880</v>
      </c>
      <c r="P3">
        <v>-326566.90000000002</v>
      </c>
      <c r="Q3">
        <v>816021.4</v>
      </c>
      <c r="R3">
        <v>-613397.63</v>
      </c>
      <c r="S3">
        <v>87749940.650000006</v>
      </c>
      <c r="T3">
        <v>111772175.73999999</v>
      </c>
      <c r="U3">
        <v>86711705.590000004</v>
      </c>
      <c r="V3">
        <v>9264380.8100000005</v>
      </c>
      <c r="W3">
        <v>69821.86</v>
      </c>
      <c r="X3">
        <v>98308398.319999993</v>
      </c>
      <c r="Y3">
        <v>9953675.0600000005</v>
      </c>
      <c r="Z3">
        <v>116158248.28</v>
      </c>
      <c r="AA3">
        <v>109034</v>
      </c>
      <c r="AB3">
        <v>174754</v>
      </c>
      <c r="AC3">
        <v>34979532.939999998</v>
      </c>
      <c r="AD3">
        <v>17824932.82</v>
      </c>
      <c r="AE3">
        <v>1572990</v>
      </c>
      <c r="AF3">
        <v>2027477.69</v>
      </c>
      <c r="AG3">
        <v>55376</v>
      </c>
      <c r="AH3" s="73">
        <f>SUM(AH4:AH123)</f>
        <v>83804464.159999982</v>
      </c>
      <c r="AI3" s="77">
        <f>SUM(AI4:AI123)</f>
        <v>541931.68999999983</v>
      </c>
      <c r="AJ3" s="21">
        <f>SUM(AJ4:AJ123)</f>
        <v>83262532.469999999</v>
      </c>
      <c r="AK3" s="22">
        <f>SUM(AK4:AK123)</f>
        <v>220566237.52000004</v>
      </c>
      <c r="AL3" s="16">
        <f t="shared" ref="AL3:AL11" si="0">SUM(Y3:AG3)</f>
        <v>182856020.78999999</v>
      </c>
      <c r="AM3" s="26">
        <f>SUM(AM4:AM123)</f>
        <v>42396205.400000013</v>
      </c>
    </row>
    <row r="4" spans="1:39" x14ac:dyDescent="0.25">
      <c r="E4" t="s">
        <v>2932</v>
      </c>
      <c r="F4">
        <v>1389635</v>
      </c>
      <c r="H4">
        <v>32920</v>
      </c>
      <c r="J4">
        <v>8</v>
      </c>
      <c r="K4">
        <v>233237.65</v>
      </c>
      <c r="N4">
        <v>0</v>
      </c>
      <c r="O4">
        <v>25500</v>
      </c>
      <c r="P4">
        <v>44270</v>
      </c>
      <c r="S4">
        <v>824418.46</v>
      </c>
      <c r="T4">
        <v>560321.12</v>
      </c>
      <c r="U4">
        <v>142800</v>
      </c>
      <c r="V4">
        <v>3870</v>
      </c>
      <c r="W4">
        <v>64.67</v>
      </c>
      <c r="X4">
        <v>2465998.14</v>
      </c>
      <c r="Y4">
        <v>1178413.6399999999</v>
      </c>
      <c r="Z4">
        <v>2472318.14</v>
      </c>
      <c r="AB4">
        <v>14700</v>
      </c>
      <c r="AC4">
        <v>187612.79999999999</v>
      </c>
      <c r="AD4">
        <v>131224.44</v>
      </c>
      <c r="AE4">
        <v>10000</v>
      </c>
      <c r="AH4" s="73">
        <f t="shared" ref="AH4:AH12" si="1">SUM(F4:I4)</f>
        <v>1422555</v>
      </c>
      <c r="AI4" s="77">
        <f t="shared" ref="AI4:AI11" si="2">SUM(L4:O4)</f>
        <v>25500</v>
      </c>
      <c r="AJ4" s="21">
        <f>AH4-AI4</f>
        <v>1397055</v>
      </c>
      <c r="AK4" s="22">
        <f t="shared" ref="AK4:AK11" si="3">SUM(T4:AG4)</f>
        <v>7167322.9500000011</v>
      </c>
      <c r="AL4" s="16">
        <f t="shared" si="0"/>
        <v>3994269.02</v>
      </c>
      <c r="AM4" s="26">
        <f>AK4-AL4</f>
        <v>3173053.9300000011</v>
      </c>
    </row>
    <row r="5" spans="1:39" x14ac:dyDescent="0.25">
      <c r="E5" t="s">
        <v>2933</v>
      </c>
      <c r="F5">
        <v>277306.26</v>
      </c>
      <c r="G5">
        <v>32400</v>
      </c>
      <c r="H5">
        <v>8565</v>
      </c>
      <c r="J5">
        <v>239640.48</v>
      </c>
      <c r="K5">
        <v>104385.72</v>
      </c>
      <c r="P5">
        <v>30513.99</v>
      </c>
      <c r="S5">
        <v>-1571973.08</v>
      </c>
      <c r="T5">
        <v>2026803.02</v>
      </c>
      <c r="V5">
        <v>132000</v>
      </c>
      <c r="W5">
        <v>24.8</v>
      </c>
      <c r="X5">
        <v>573345.5</v>
      </c>
      <c r="Y5">
        <v>790550</v>
      </c>
      <c r="Z5">
        <v>585345.5</v>
      </c>
      <c r="AA5">
        <v>7830</v>
      </c>
      <c r="AB5">
        <v>22070</v>
      </c>
      <c r="AC5">
        <v>141609.89000000001</v>
      </c>
      <c r="AD5">
        <v>101611.38</v>
      </c>
      <c r="AH5" s="73">
        <f t="shared" si="1"/>
        <v>318271.26</v>
      </c>
      <c r="AI5" s="77">
        <f t="shared" si="2"/>
        <v>0</v>
      </c>
      <c r="AJ5" s="21">
        <f t="shared" ref="AJ5:AJ11" si="4">AH5-AI5</f>
        <v>318271.26</v>
      </c>
      <c r="AK5" s="22">
        <f t="shared" si="3"/>
        <v>4381190.09</v>
      </c>
      <c r="AL5" s="16">
        <f t="shared" si="0"/>
        <v>1649016.77</v>
      </c>
      <c r="AM5" s="26">
        <f t="shared" ref="AM5:AM68" si="5">AK5-AL5</f>
        <v>2732173.32</v>
      </c>
    </row>
    <row r="6" spans="1:39" x14ac:dyDescent="0.25">
      <c r="E6" t="s">
        <v>2934</v>
      </c>
      <c r="F6">
        <v>220312.37</v>
      </c>
      <c r="H6">
        <v>44552</v>
      </c>
      <c r="J6">
        <v>2353134.0499999998</v>
      </c>
      <c r="K6">
        <v>6435.69</v>
      </c>
      <c r="M6">
        <v>0</v>
      </c>
      <c r="N6">
        <v>0</v>
      </c>
      <c r="O6">
        <v>8000</v>
      </c>
      <c r="P6">
        <v>109.49</v>
      </c>
      <c r="S6">
        <v>1813384.7</v>
      </c>
      <c r="T6">
        <v>716949.66</v>
      </c>
      <c r="V6">
        <v>3160</v>
      </c>
      <c r="W6">
        <v>12.86</v>
      </c>
      <c r="X6">
        <v>931977.5</v>
      </c>
      <c r="Y6">
        <v>1179540</v>
      </c>
      <c r="Z6">
        <v>957077.5</v>
      </c>
      <c r="AB6">
        <v>1800</v>
      </c>
      <c r="AC6">
        <v>172462.67</v>
      </c>
      <c r="AD6">
        <v>87919.93</v>
      </c>
      <c r="AE6">
        <v>224440</v>
      </c>
      <c r="AH6" s="73">
        <f t="shared" si="1"/>
        <v>264864.37</v>
      </c>
      <c r="AI6" s="77">
        <f t="shared" si="2"/>
        <v>8000</v>
      </c>
      <c r="AJ6" s="21">
        <f t="shared" si="4"/>
        <v>256864.37</v>
      </c>
      <c r="AK6" s="22">
        <f t="shared" si="3"/>
        <v>4275340.12</v>
      </c>
      <c r="AL6" s="16">
        <f t="shared" si="0"/>
        <v>2623240.1</v>
      </c>
      <c r="AM6" s="26">
        <f t="shared" si="5"/>
        <v>1652100.02</v>
      </c>
    </row>
    <row r="7" spans="1:39" x14ac:dyDescent="0.25">
      <c r="A7" s="1" t="s">
        <v>576</v>
      </c>
      <c r="E7" t="s">
        <v>2935</v>
      </c>
      <c r="F7">
        <v>196535.67</v>
      </c>
      <c r="H7">
        <v>52151.69</v>
      </c>
      <c r="J7">
        <v>3013915.03</v>
      </c>
      <c r="K7">
        <v>93204.87</v>
      </c>
      <c r="M7">
        <v>0</v>
      </c>
      <c r="N7">
        <v>2674.42</v>
      </c>
      <c r="P7">
        <v>83.9</v>
      </c>
      <c r="S7">
        <v>2795348.73</v>
      </c>
      <c r="T7">
        <v>550717.67000000004</v>
      </c>
      <c r="U7">
        <v>9600</v>
      </c>
      <c r="W7">
        <v>3.6</v>
      </c>
      <c r="X7">
        <v>942967.04</v>
      </c>
      <c r="Y7">
        <v>540920</v>
      </c>
      <c r="Z7">
        <v>957967.04</v>
      </c>
      <c r="AB7">
        <v>1388</v>
      </c>
      <c r="AC7">
        <v>102150.55</v>
      </c>
      <c r="AD7">
        <v>174382.51</v>
      </c>
      <c r="AE7">
        <v>92120</v>
      </c>
      <c r="AH7" s="73">
        <f t="shared" si="1"/>
        <v>248687.36000000002</v>
      </c>
      <c r="AI7" s="77">
        <f t="shared" si="2"/>
        <v>2674.42</v>
      </c>
      <c r="AJ7" s="21">
        <f t="shared" si="4"/>
        <v>246012.94</v>
      </c>
      <c r="AK7" s="22">
        <f t="shared" si="3"/>
        <v>3372216.41</v>
      </c>
      <c r="AL7" s="16">
        <f t="shared" si="0"/>
        <v>1868928.1</v>
      </c>
      <c r="AM7" s="26">
        <f t="shared" si="5"/>
        <v>1503288.31</v>
      </c>
    </row>
    <row r="8" spans="1:39" x14ac:dyDescent="0.25">
      <c r="E8" t="s">
        <v>2936</v>
      </c>
      <c r="F8">
        <v>202285.23</v>
      </c>
      <c r="G8">
        <v>15150</v>
      </c>
      <c r="H8">
        <v>21252</v>
      </c>
      <c r="I8">
        <v>0</v>
      </c>
      <c r="J8">
        <v>1777737.21</v>
      </c>
      <c r="K8">
        <v>31524.54</v>
      </c>
      <c r="M8">
        <v>5000</v>
      </c>
      <c r="N8">
        <v>0</v>
      </c>
      <c r="O8">
        <v>8000</v>
      </c>
      <c r="P8">
        <v>-243.72</v>
      </c>
      <c r="S8">
        <v>-255259.07</v>
      </c>
      <c r="T8">
        <v>2257089.6800000002</v>
      </c>
      <c r="V8">
        <v>110000</v>
      </c>
      <c r="W8">
        <v>70.400000000000006</v>
      </c>
      <c r="X8">
        <v>1039678.5</v>
      </c>
      <c r="Y8">
        <v>726293.89</v>
      </c>
      <c r="Z8">
        <v>1078188.5</v>
      </c>
      <c r="AB8">
        <v>20332</v>
      </c>
      <c r="AC8">
        <v>228758.53</v>
      </c>
      <c r="AD8">
        <v>121311.67</v>
      </c>
      <c r="AE8">
        <v>215520</v>
      </c>
      <c r="AH8" s="73">
        <f t="shared" si="1"/>
        <v>238687.23</v>
      </c>
      <c r="AI8" s="77">
        <f t="shared" si="2"/>
        <v>13000</v>
      </c>
      <c r="AJ8" s="21">
        <f t="shared" si="4"/>
        <v>225687.23</v>
      </c>
      <c r="AK8" s="22">
        <f t="shared" si="3"/>
        <v>5797243.1700000009</v>
      </c>
      <c r="AL8" s="16">
        <f t="shared" si="0"/>
        <v>2390404.5900000003</v>
      </c>
      <c r="AM8" s="26">
        <f t="shared" si="5"/>
        <v>3406838.5800000005</v>
      </c>
    </row>
    <row r="9" spans="1:39" x14ac:dyDescent="0.25">
      <c r="E9" t="s">
        <v>2937</v>
      </c>
      <c r="F9">
        <v>537559.54</v>
      </c>
      <c r="G9">
        <v>62060</v>
      </c>
      <c r="H9">
        <v>0</v>
      </c>
      <c r="J9">
        <v>3536081.37</v>
      </c>
      <c r="K9">
        <v>39550.800000000003</v>
      </c>
      <c r="M9">
        <v>0</v>
      </c>
      <c r="N9">
        <v>541.58000000000004</v>
      </c>
      <c r="O9">
        <v>1540</v>
      </c>
      <c r="P9">
        <v>10500</v>
      </c>
      <c r="S9">
        <v>3488019.75</v>
      </c>
      <c r="T9">
        <v>253201</v>
      </c>
      <c r="W9">
        <v>91.75</v>
      </c>
      <c r="X9">
        <v>533567.04</v>
      </c>
      <c r="Y9">
        <v>1214539.22</v>
      </c>
      <c r="Z9">
        <v>533567.04</v>
      </c>
      <c r="AB9">
        <v>8000</v>
      </c>
      <c r="AC9">
        <v>269527.28999999998</v>
      </c>
      <c r="AD9">
        <v>160644.29999999999</v>
      </c>
      <c r="AE9">
        <v>163010</v>
      </c>
      <c r="AH9" s="73">
        <f t="shared" si="1"/>
        <v>599619.54</v>
      </c>
      <c r="AI9" s="77">
        <f t="shared" si="2"/>
        <v>2081.58</v>
      </c>
      <c r="AJ9" s="21">
        <f t="shared" si="4"/>
        <v>597537.96000000008</v>
      </c>
      <c r="AK9" s="22">
        <f t="shared" si="3"/>
        <v>3136147.6399999997</v>
      </c>
      <c r="AL9" s="16">
        <f t="shared" si="0"/>
        <v>2349287.85</v>
      </c>
      <c r="AM9" s="26">
        <f t="shared" si="5"/>
        <v>786859.78999999957</v>
      </c>
    </row>
    <row r="10" spans="1:39" x14ac:dyDescent="0.25">
      <c r="E10" t="s">
        <v>2938</v>
      </c>
      <c r="F10">
        <v>116459.16</v>
      </c>
      <c r="H10">
        <v>5370</v>
      </c>
      <c r="J10">
        <v>3082244.9</v>
      </c>
      <c r="K10">
        <v>3</v>
      </c>
      <c r="M10">
        <v>0</v>
      </c>
      <c r="N10">
        <v>0</v>
      </c>
      <c r="O10">
        <v>3940</v>
      </c>
      <c r="P10">
        <v>17091.900000000001</v>
      </c>
      <c r="S10">
        <v>3178171.87</v>
      </c>
      <c r="W10">
        <v>13.53</v>
      </c>
      <c r="X10">
        <v>555705.5</v>
      </c>
      <c r="Y10">
        <v>628777.43000000005</v>
      </c>
      <c r="Z10">
        <v>584205.5</v>
      </c>
      <c r="AB10">
        <v>6288</v>
      </c>
      <c r="AC10">
        <v>160530.04999999999</v>
      </c>
      <c r="AD10">
        <v>100979.62</v>
      </c>
      <c r="AE10">
        <v>90620</v>
      </c>
      <c r="AH10" s="73">
        <f t="shared" si="1"/>
        <v>121829.16</v>
      </c>
      <c r="AI10" s="77">
        <f t="shared" si="2"/>
        <v>3940</v>
      </c>
      <c r="AJ10" s="21">
        <f t="shared" si="4"/>
        <v>117889.16</v>
      </c>
      <c r="AK10" s="22">
        <f t="shared" si="3"/>
        <v>2127119.63</v>
      </c>
      <c r="AL10" s="16">
        <f t="shared" si="0"/>
        <v>1571400.6</v>
      </c>
      <c r="AM10" s="26">
        <f t="shared" si="5"/>
        <v>555719.0299999998</v>
      </c>
    </row>
    <row r="11" spans="1:39" x14ac:dyDescent="0.25">
      <c r="E11" t="s">
        <v>2939</v>
      </c>
      <c r="F11">
        <v>187547.68</v>
      </c>
      <c r="H11">
        <v>0</v>
      </c>
      <c r="J11">
        <v>3382749.81</v>
      </c>
      <c r="K11">
        <v>22519.74</v>
      </c>
      <c r="P11">
        <v>15800.01</v>
      </c>
      <c r="S11">
        <v>3401558.66</v>
      </c>
      <c r="T11">
        <v>99610.62</v>
      </c>
      <c r="V11">
        <v>19568.78</v>
      </c>
      <c r="W11">
        <v>62.42</v>
      </c>
      <c r="X11">
        <v>496776</v>
      </c>
      <c r="Y11">
        <v>459700</v>
      </c>
      <c r="Z11">
        <v>498876</v>
      </c>
      <c r="AB11">
        <v>15900</v>
      </c>
      <c r="AC11">
        <v>94083.53</v>
      </c>
      <c r="AD11">
        <v>106899.73</v>
      </c>
      <c r="AH11" s="73">
        <f t="shared" si="1"/>
        <v>187547.68</v>
      </c>
      <c r="AI11" s="77">
        <f t="shared" si="2"/>
        <v>0</v>
      </c>
      <c r="AJ11" s="21">
        <f t="shared" si="4"/>
        <v>187547.68</v>
      </c>
      <c r="AK11" s="22">
        <f t="shared" si="3"/>
        <v>1791477.0799999998</v>
      </c>
      <c r="AL11" s="16">
        <f t="shared" si="0"/>
        <v>1175459.26</v>
      </c>
      <c r="AM11" s="26">
        <f t="shared" si="5"/>
        <v>616017.81999999983</v>
      </c>
    </row>
    <row r="12" spans="1:39" x14ac:dyDescent="0.25">
      <c r="A12" s="1" t="s">
        <v>409</v>
      </c>
      <c r="B12" s="1" t="s">
        <v>411</v>
      </c>
      <c r="C12" s="65">
        <v>4017</v>
      </c>
      <c r="D12" s="65" t="s">
        <v>1005</v>
      </c>
      <c r="E12" t="s">
        <v>2940</v>
      </c>
      <c r="F12">
        <v>1013157.73</v>
      </c>
      <c r="G12">
        <v>1250</v>
      </c>
      <c r="H12">
        <v>47162.37</v>
      </c>
      <c r="J12">
        <v>1069775.6599999999</v>
      </c>
      <c r="K12">
        <v>269250.11</v>
      </c>
      <c r="M12">
        <v>0</v>
      </c>
      <c r="S12">
        <v>1404234.11</v>
      </c>
      <c r="T12">
        <v>685585.33</v>
      </c>
      <c r="U12">
        <v>461612.34</v>
      </c>
      <c r="V12">
        <v>357538</v>
      </c>
      <c r="W12">
        <v>787.54</v>
      </c>
      <c r="X12">
        <v>1456628</v>
      </c>
      <c r="Y12">
        <v>17200</v>
      </c>
      <c r="Z12">
        <v>1535627</v>
      </c>
      <c r="AC12">
        <v>188587.79</v>
      </c>
      <c r="AD12">
        <v>170175.21</v>
      </c>
      <c r="AH12" s="73">
        <f t="shared" si="1"/>
        <v>1061570.1000000001</v>
      </c>
      <c r="AI12" s="77">
        <f>SUM(M12:P12)</f>
        <v>0</v>
      </c>
      <c r="AJ12" s="21">
        <f>AH12-AI12</f>
        <v>1061570.1000000001</v>
      </c>
      <c r="AK12" s="22">
        <f>SUM(U12:Y12)</f>
        <v>2293765.88</v>
      </c>
      <c r="AL12" s="16">
        <f>SUM(Z12:AG12)</f>
        <v>1894390</v>
      </c>
      <c r="AM12" s="26">
        <f t="shared" si="5"/>
        <v>399375.87999999989</v>
      </c>
    </row>
    <row r="13" spans="1:39" x14ac:dyDescent="0.25">
      <c r="A13" s="1" t="s">
        <v>409</v>
      </c>
      <c r="B13" s="1" t="s">
        <v>411</v>
      </c>
      <c r="C13" s="65">
        <v>4254</v>
      </c>
      <c r="D13" s="65" t="s">
        <v>1006</v>
      </c>
      <c r="E13" t="s">
        <v>2941</v>
      </c>
      <c r="F13">
        <v>686848.8</v>
      </c>
      <c r="G13">
        <v>79098.95</v>
      </c>
      <c r="H13">
        <v>30303.21</v>
      </c>
      <c r="J13">
        <v>185296.02</v>
      </c>
      <c r="K13">
        <v>856775.3</v>
      </c>
      <c r="S13">
        <v>-402478.96</v>
      </c>
      <c r="T13">
        <v>1517319.83</v>
      </c>
      <c r="U13">
        <v>1232712.82</v>
      </c>
      <c r="W13">
        <v>635.47</v>
      </c>
      <c r="X13">
        <v>1635591</v>
      </c>
      <c r="Y13">
        <v>78620</v>
      </c>
      <c r="Z13">
        <v>1768359</v>
      </c>
      <c r="AC13">
        <v>186569.93</v>
      </c>
      <c r="AD13">
        <v>164048.95000000001</v>
      </c>
      <c r="AH13" s="73">
        <f t="shared" ref="AH13:AH76" si="6">SUM(F13:I13)</f>
        <v>796250.96</v>
      </c>
      <c r="AI13" s="77">
        <f t="shared" ref="AI13:AI76" si="7">SUM(M13:P13)</f>
        <v>0</v>
      </c>
      <c r="AJ13" s="21">
        <f t="shared" ref="AJ13:AJ76" si="8">AH13-AI13</f>
        <v>796250.96</v>
      </c>
      <c r="AK13" s="22">
        <f t="shared" ref="AK13:AK76" si="9">SUM(U13:Y13)</f>
        <v>2947559.29</v>
      </c>
      <c r="AL13" s="16">
        <f t="shared" ref="AL13:AL76" si="10">SUM(Z13:AG13)</f>
        <v>2118977.88</v>
      </c>
      <c r="AM13" s="26">
        <f t="shared" si="5"/>
        <v>828581.41000000015</v>
      </c>
    </row>
    <row r="14" spans="1:39" x14ac:dyDescent="0.25">
      <c r="A14" s="1" t="s">
        <v>409</v>
      </c>
      <c r="B14" s="1" t="s">
        <v>411</v>
      </c>
      <c r="C14" s="65">
        <v>2828</v>
      </c>
      <c r="D14" s="65" t="s">
        <v>1007</v>
      </c>
      <c r="E14" t="s">
        <v>2942</v>
      </c>
      <c r="F14">
        <v>158210.35999999999</v>
      </c>
      <c r="G14">
        <v>0</v>
      </c>
      <c r="H14">
        <v>78693.710000000006</v>
      </c>
      <c r="J14">
        <v>780576.73</v>
      </c>
      <c r="K14">
        <v>340002.27</v>
      </c>
      <c r="M14">
        <v>0</v>
      </c>
      <c r="P14">
        <v>0</v>
      </c>
      <c r="S14">
        <v>105563.55</v>
      </c>
      <c r="T14">
        <v>1326846.8</v>
      </c>
      <c r="U14">
        <v>497059.72</v>
      </c>
      <c r="V14">
        <v>684520</v>
      </c>
      <c r="W14">
        <v>357.65</v>
      </c>
      <c r="X14">
        <v>941709.5</v>
      </c>
      <c r="Y14">
        <v>35920</v>
      </c>
      <c r="Z14">
        <v>1014493.5</v>
      </c>
      <c r="AC14">
        <v>229266.29</v>
      </c>
      <c r="AD14">
        <v>163647.16</v>
      </c>
      <c r="AH14" s="73">
        <f t="shared" si="6"/>
        <v>236904.07</v>
      </c>
      <c r="AI14" s="77">
        <f t="shared" si="7"/>
        <v>0</v>
      </c>
      <c r="AJ14" s="21">
        <f t="shared" si="8"/>
        <v>236904.07</v>
      </c>
      <c r="AK14" s="22">
        <f t="shared" si="9"/>
        <v>2159566.87</v>
      </c>
      <c r="AL14" s="16">
        <f t="shared" si="10"/>
        <v>1407406.95</v>
      </c>
      <c r="AM14" s="26">
        <f t="shared" si="5"/>
        <v>752159.92000000016</v>
      </c>
    </row>
    <row r="15" spans="1:39" x14ac:dyDescent="0.25">
      <c r="A15" s="1" t="s">
        <v>409</v>
      </c>
      <c r="B15" s="1" t="s">
        <v>411</v>
      </c>
      <c r="C15" s="65">
        <v>4184</v>
      </c>
      <c r="D15" s="65" t="s">
        <v>1008</v>
      </c>
      <c r="E15" t="s">
        <v>2943</v>
      </c>
      <c r="F15">
        <v>1018328.67</v>
      </c>
      <c r="G15">
        <v>28228.09</v>
      </c>
      <c r="H15">
        <v>69824.05</v>
      </c>
      <c r="J15">
        <v>15520.15</v>
      </c>
      <c r="K15">
        <v>681291.56</v>
      </c>
      <c r="M15">
        <v>-13000</v>
      </c>
      <c r="S15">
        <v>98298.559999999998</v>
      </c>
      <c r="T15">
        <v>1336486.2</v>
      </c>
      <c r="U15">
        <v>797889.23</v>
      </c>
      <c r="V15">
        <v>120000</v>
      </c>
      <c r="W15">
        <v>849.73</v>
      </c>
      <c r="X15">
        <v>2035226</v>
      </c>
      <c r="Y15">
        <v>80190</v>
      </c>
      <c r="Z15">
        <v>2125320.4</v>
      </c>
      <c r="AC15">
        <v>265394.12</v>
      </c>
      <c r="AD15">
        <v>135592.68</v>
      </c>
      <c r="AF15">
        <v>14000</v>
      </c>
      <c r="AH15" s="73">
        <f t="shared" si="6"/>
        <v>1116380.81</v>
      </c>
      <c r="AI15" s="77">
        <f t="shared" si="7"/>
        <v>-13000</v>
      </c>
      <c r="AJ15" s="21">
        <f t="shared" si="8"/>
        <v>1129380.81</v>
      </c>
      <c r="AK15" s="22">
        <f t="shared" si="9"/>
        <v>3034154.96</v>
      </c>
      <c r="AL15" s="16">
        <f t="shared" si="10"/>
        <v>2540307.2000000002</v>
      </c>
      <c r="AM15" s="26">
        <f t="shared" si="5"/>
        <v>493847.75999999978</v>
      </c>
    </row>
    <row r="16" spans="1:39" x14ac:dyDescent="0.25">
      <c r="A16" s="1" t="s">
        <v>409</v>
      </c>
      <c r="B16" s="1" t="s">
        <v>411</v>
      </c>
      <c r="C16" s="65">
        <v>7069</v>
      </c>
      <c r="D16" s="65" t="s">
        <v>1009</v>
      </c>
      <c r="E16" t="s">
        <v>2944</v>
      </c>
      <c r="F16">
        <v>1393399.95</v>
      </c>
      <c r="G16">
        <v>64007.1</v>
      </c>
      <c r="H16">
        <v>75804.509999999995</v>
      </c>
      <c r="J16">
        <v>921048.69</v>
      </c>
      <c r="K16">
        <v>286178.01</v>
      </c>
      <c r="M16">
        <v>0</v>
      </c>
      <c r="P16">
        <v>338.07</v>
      </c>
      <c r="S16">
        <v>757086.89</v>
      </c>
      <c r="T16">
        <v>2146839.4900000002</v>
      </c>
      <c r="U16">
        <v>762056.52</v>
      </c>
      <c r="V16">
        <v>200000</v>
      </c>
      <c r="W16">
        <v>1409.16</v>
      </c>
      <c r="X16">
        <v>1674711.5</v>
      </c>
      <c r="Z16">
        <v>2093005.9</v>
      </c>
      <c r="AA16">
        <v>2000</v>
      </c>
      <c r="AC16">
        <v>270632.43</v>
      </c>
      <c r="AD16">
        <v>178053.09</v>
      </c>
      <c r="AF16">
        <v>71120</v>
      </c>
      <c r="AH16" s="73">
        <f t="shared" si="6"/>
        <v>1533211.56</v>
      </c>
      <c r="AI16" s="77">
        <f t="shared" si="7"/>
        <v>338.07</v>
      </c>
      <c r="AJ16" s="21">
        <f t="shared" si="8"/>
        <v>1532873.49</v>
      </c>
      <c r="AK16" s="22">
        <f t="shared" si="9"/>
        <v>2638177.1800000002</v>
      </c>
      <c r="AL16" s="16">
        <f t="shared" si="10"/>
        <v>2614811.42</v>
      </c>
      <c r="AM16" s="26">
        <f t="shared" si="5"/>
        <v>23365.760000000242</v>
      </c>
    </row>
    <row r="17" spans="1:39" x14ac:dyDescent="0.25">
      <c r="A17" s="1" t="s">
        <v>409</v>
      </c>
      <c r="B17" s="1" t="s">
        <v>411</v>
      </c>
      <c r="C17" s="65">
        <v>6198</v>
      </c>
      <c r="D17" s="65" t="s">
        <v>1010</v>
      </c>
      <c r="E17" t="s">
        <v>2945</v>
      </c>
      <c r="F17">
        <v>731862.32</v>
      </c>
      <c r="G17">
        <v>1250</v>
      </c>
      <c r="H17">
        <v>85944.77</v>
      </c>
      <c r="J17">
        <v>38345.769999999997</v>
      </c>
      <c r="K17">
        <v>373609.93</v>
      </c>
      <c r="M17">
        <v>0</v>
      </c>
      <c r="S17">
        <v>-200651.01</v>
      </c>
      <c r="T17">
        <v>1602780.76</v>
      </c>
      <c r="U17">
        <v>717101.74</v>
      </c>
      <c r="W17">
        <v>635.33000000000004</v>
      </c>
      <c r="X17">
        <v>1654913.17</v>
      </c>
      <c r="Y17">
        <v>33400</v>
      </c>
      <c r="Z17">
        <v>1926041.17</v>
      </c>
      <c r="AC17">
        <v>333976.76</v>
      </c>
      <c r="AD17">
        <v>134859.26999999999</v>
      </c>
      <c r="AF17">
        <v>92000</v>
      </c>
      <c r="AH17" s="73">
        <f t="shared" si="6"/>
        <v>819057.09</v>
      </c>
      <c r="AI17" s="77">
        <f t="shared" si="7"/>
        <v>0</v>
      </c>
      <c r="AJ17" s="21">
        <f t="shared" si="8"/>
        <v>819057.09</v>
      </c>
      <c r="AK17" s="22">
        <f t="shared" si="9"/>
        <v>2406050.2399999998</v>
      </c>
      <c r="AL17" s="16">
        <f t="shared" si="10"/>
        <v>2486877.1999999997</v>
      </c>
      <c r="AM17" s="26">
        <f t="shared" si="5"/>
        <v>-80826.959999999963</v>
      </c>
    </row>
    <row r="18" spans="1:39" x14ac:dyDescent="0.25">
      <c r="A18" s="1" t="s">
        <v>409</v>
      </c>
      <c r="B18" s="1" t="s">
        <v>411</v>
      </c>
      <c r="C18" s="65">
        <v>2120</v>
      </c>
      <c r="D18" s="65" t="s">
        <v>1011</v>
      </c>
      <c r="E18" t="s">
        <v>2946</v>
      </c>
      <c r="F18">
        <v>657172.18999999994</v>
      </c>
      <c r="G18">
        <v>0</v>
      </c>
      <c r="H18">
        <v>16192.86</v>
      </c>
      <c r="J18">
        <v>294215.46000000002</v>
      </c>
      <c r="K18">
        <v>1734809.58</v>
      </c>
      <c r="M18">
        <v>3000</v>
      </c>
      <c r="P18">
        <v>542.05999999999995</v>
      </c>
      <c r="S18">
        <v>1151639.2</v>
      </c>
      <c r="T18">
        <v>2036704.82</v>
      </c>
      <c r="U18">
        <v>981184.86</v>
      </c>
      <c r="W18">
        <v>925.06</v>
      </c>
      <c r="X18">
        <v>851796.5</v>
      </c>
      <c r="Y18">
        <v>40225</v>
      </c>
      <c r="Z18">
        <v>1073548.75</v>
      </c>
      <c r="AA18">
        <v>480</v>
      </c>
      <c r="AB18">
        <v>1058</v>
      </c>
      <c r="AC18">
        <v>514659.21</v>
      </c>
      <c r="AD18">
        <v>538351.80000000005</v>
      </c>
      <c r="AF18">
        <v>120000</v>
      </c>
      <c r="AH18" s="73">
        <f t="shared" si="6"/>
        <v>673365.04999999993</v>
      </c>
      <c r="AI18" s="77">
        <f t="shared" si="7"/>
        <v>3542.06</v>
      </c>
      <c r="AJ18" s="21">
        <f t="shared" si="8"/>
        <v>669822.98999999987</v>
      </c>
      <c r="AK18" s="22">
        <f t="shared" si="9"/>
        <v>1874131.42</v>
      </c>
      <c r="AL18" s="16">
        <f t="shared" si="10"/>
        <v>2248097.7599999998</v>
      </c>
      <c r="AM18" s="26">
        <f t="shared" si="5"/>
        <v>-373966.33999999985</v>
      </c>
    </row>
    <row r="19" spans="1:39" x14ac:dyDescent="0.25">
      <c r="A19" s="1" t="s">
        <v>409</v>
      </c>
      <c r="B19" s="1" t="s">
        <v>411</v>
      </c>
      <c r="C19" s="65">
        <v>808</v>
      </c>
      <c r="D19" s="65" t="s">
        <v>1012</v>
      </c>
      <c r="E19" t="s">
        <v>2947</v>
      </c>
      <c r="F19">
        <v>563258.38</v>
      </c>
      <c r="G19">
        <v>18944.88</v>
      </c>
      <c r="H19">
        <v>98076.14</v>
      </c>
      <c r="J19">
        <v>997758</v>
      </c>
      <c r="K19">
        <v>485328.22</v>
      </c>
      <c r="M19">
        <v>0</v>
      </c>
      <c r="P19">
        <v>0</v>
      </c>
      <c r="S19">
        <v>2202188.56</v>
      </c>
      <c r="T19">
        <v>118427.08</v>
      </c>
      <c r="U19">
        <v>450170.83</v>
      </c>
      <c r="W19">
        <v>543.77</v>
      </c>
      <c r="X19">
        <v>769600</v>
      </c>
      <c r="Y19">
        <v>0.01</v>
      </c>
      <c r="Z19">
        <v>769600</v>
      </c>
      <c r="AC19">
        <v>246768.37</v>
      </c>
      <c r="AD19">
        <v>221991.26</v>
      </c>
      <c r="AF19">
        <v>82105</v>
      </c>
      <c r="AH19" s="73">
        <f t="shared" si="6"/>
        <v>680279.4</v>
      </c>
      <c r="AI19" s="77">
        <f t="shared" si="7"/>
        <v>0</v>
      </c>
      <c r="AJ19" s="21">
        <f t="shared" si="8"/>
        <v>680279.4</v>
      </c>
      <c r="AK19" s="22">
        <f t="shared" si="9"/>
        <v>1220314.6100000001</v>
      </c>
      <c r="AL19" s="16">
        <f t="shared" si="10"/>
        <v>1320464.6299999999</v>
      </c>
      <c r="AM19" s="26">
        <f t="shared" si="5"/>
        <v>-100150.01999999979</v>
      </c>
    </row>
    <row r="20" spans="1:39" x14ac:dyDescent="0.25">
      <c r="A20" s="1" t="s">
        <v>409</v>
      </c>
      <c r="B20" s="1" t="s">
        <v>411</v>
      </c>
      <c r="C20" s="65">
        <v>5257</v>
      </c>
      <c r="D20" s="65" t="s">
        <v>1013</v>
      </c>
      <c r="E20" t="s">
        <v>2948</v>
      </c>
      <c r="F20">
        <v>1870533.35</v>
      </c>
      <c r="G20">
        <v>340294.2</v>
      </c>
      <c r="H20">
        <v>91776.52</v>
      </c>
      <c r="J20">
        <v>21206.01</v>
      </c>
      <c r="K20">
        <v>268800.59000000003</v>
      </c>
      <c r="M20">
        <v>0</v>
      </c>
      <c r="P20">
        <v>0</v>
      </c>
      <c r="S20">
        <v>280099.09999999998</v>
      </c>
      <c r="T20">
        <v>1863971.92</v>
      </c>
      <c r="U20">
        <v>803198.45</v>
      </c>
      <c r="V20">
        <v>424299</v>
      </c>
      <c r="W20">
        <v>1773.15</v>
      </c>
      <c r="X20">
        <v>956417.5</v>
      </c>
      <c r="Y20">
        <v>40000</v>
      </c>
      <c r="Z20">
        <v>1115228.5</v>
      </c>
      <c r="AC20">
        <v>420443.52</v>
      </c>
      <c r="AD20">
        <v>129541.43</v>
      </c>
      <c r="AF20">
        <v>57335</v>
      </c>
      <c r="AH20" s="73">
        <f t="shared" si="6"/>
        <v>2302604.0700000003</v>
      </c>
      <c r="AI20" s="77">
        <f t="shared" si="7"/>
        <v>0</v>
      </c>
      <c r="AJ20" s="21">
        <f t="shared" si="8"/>
        <v>2302604.0700000003</v>
      </c>
      <c r="AK20" s="22">
        <f t="shared" si="9"/>
        <v>2225688.0999999996</v>
      </c>
      <c r="AL20" s="16">
        <f t="shared" si="10"/>
        <v>1722548.45</v>
      </c>
      <c r="AM20" s="26">
        <f t="shared" si="5"/>
        <v>503139.64999999967</v>
      </c>
    </row>
    <row r="21" spans="1:39" x14ac:dyDescent="0.25">
      <c r="A21" s="1" t="s">
        <v>409</v>
      </c>
      <c r="B21" s="1" t="s">
        <v>411</v>
      </c>
      <c r="C21" s="65">
        <v>5547</v>
      </c>
      <c r="D21" s="65" t="s">
        <v>1014</v>
      </c>
      <c r="E21" t="s">
        <v>2949</v>
      </c>
      <c r="F21">
        <v>517215.76</v>
      </c>
      <c r="G21">
        <v>82531.899999999994</v>
      </c>
      <c r="H21">
        <v>124375.93</v>
      </c>
      <c r="J21">
        <v>683688.8</v>
      </c>
      <c r="K21">
        <v>1292305.4099999999</v>
      </c>
      <c r="M21">
        <v>0</v>
      </c>
      <c r="P21">
        <v>0</v>
      </c>
      <c r="S21">
        <v>882961.77</v>
      </c>
      <c r="T21">
        <v>2519990.75</v>
      </c>
      <c r="U21">
        <v>986751.51</v>
      </c>
      <c r="V21">
        <v>151500</v>
      </c>
      <c r="W21">
        <v>942.58</v>
      </c>
      <c r="X21">
        <v>1419224.06</v>
      </c>
      <c r="Y21">
        <v>24500</v>
      </c>
      <c r="Z21">
        <v>1857163.06</v>
      </c>
      <c r="AC21">
        <v>653564.62</v>
      </c>
      <c r="AD21">
        <v>452635.19</v>
      </c>
      <c r="AF21">
        <v>134350</v>
      </c>
      <c r="AH21" s="73">
        <f t="shared" si="6"/>
        <v>724123.59000000008</v>
      </c>
      <c r="AI21" s="77">
        <f t="shared" si="7"/>
        <v>0</v>
      </c>
      <c r="AJ21" s="21">
        <f t="shared" si="8"/>
        <v>724123.59000000008</v>
      </c>
      <c r="AK21" s="22">
        <f t="shared" si="9"/>
        <v>2582918.1500000004</v>
      </c>
      <c r="AL21" s="16">
        <f t="shared" si="10"/>
        <v>3097712.87</v>
      </c>
      <c r="AM21" s="26">
        <f t="shared" si="5"/>
        <v>-514794.71999999974</v>
      </c>
    </row>
    <row r="22" spans="1:39" x14ac:dyDescent="0.25">
      <c r="A22" s="1" t="s">
        <v>409</v>
      </c>
      <c r="B22" s="1" t="s">
        <v>411</v>
      </c>
      <c r="C22" s="65">
        <v>4817</v>
      </c>
      <c r="D22" s="65" t="s">
        <v>1015</v>
      </c>
      <c r="E22" t="s">
        <v>2950</v>
      </c>
      <c r="F22">
        <v>563096.04</v>
      </c>
      <c r="G22">
        <v>71761</v>
      </c>
      <c r="H22">
        <v>19800</v>
      </c>
      <c r="J22">
        <v>327446.99</v>
      </c>
      <c r="K22">
        <v>548391.72</v>
      </c>
      <c r="M22">
        <v>0</v>
      </c>
      <c r="S22">
        <v>-3784358.5</v>
      </c>
      <c r="T22">
        <v>4994895.4800000004</v>
      </c>
      <c r="U22">
        <v>1154669.32</v>
      </c>
      <c r="V22">
        <v>262676</v>
      </c>
      <c r="W22">
        <v>430.57</v>
      </c>
      <c r="X22">
        <v>1564449.5</v>
      </c>
      <c r="Y22">
        <v>57925</v>
      </c>
      <c r="Z22">
        <v>1564449.5</v>
      </c>
      <c r="AC22">
        <v>743866.19</v>
      </c>
      <c r="AD22">
        <v>278885.93</v>
      </c>
      <c r="AF22">
        <v>-5000</v>
      </c>
      <c r="AH22" s="73">
        <f t="shared" si="6"/>
        <v>654657.04</v>
      </c>
      <c r="AI22" s="77">
        <f t="shared" si="7"/>
        <v>0</v>
      </c>
      <c r="AJ22" s="21">
        <f t="shared" si="8"/>
        <v>654657.04</v>
      </c>
      <c r="AK22" s="22">
        <f t="shared" si="9"/>
        <v>3040150.39</v>
      </c>
      <c r="AL22" s="16">
        <f t="shared" si="10"/>
        <v>2582201.62</v>
      </c>
      <c r="AM22" s="26">
        <f t="shared" si="5"/>
        <v>457948.77</v>
      </c>
    </row>
    <row r="23" spans="1:39" x14ac:dyDescent="0.25">
      <c r="A23" s="1" t="s">
        <v>409</v>
      </c>
      <c r="B23" s="1" t="s">
        <v>411</v>
      </c>
      <c r="C23" s="65">
        <v>4661</v>
      </c>
      <c r="D23" s="65" t="s">
        <v>1016</v>
      </c>
      <c r="E23" t="s">
        <v>2951</v>
      </c>
      <c r="F23">
        <v>450851.99</v>
      </c>
      <c r="G23">
        <v>24495.5</v>
      </c>
      <c r="H23">
        <v>140518.04999999999</v>
      </c>
      <c r="J23">
        <v>722617.01</v>
      </c>
      <c r="K23">
        <v>507335.08</v>
      </c>
      <c r="M23">
        <v>0</v>
      </c>
      <c r="P23">
        <v>56.31</v>
      </c>
      <c r="S23">
        <v>381759.27</v>
      </c>
      <c r="T23">
        <v>1550129.81</v>
      </c>
      <c r="U23">
        <v>660674.98</v>
      </c>
      <c r="W23">
        <v>296.88</v>
      </c>
      <c r="X23">
        <v>1912333.46</v>
      </c>
      <c r="Y23">
        <v>47800</v>
      </c>
      <c r="Z23">
        <v>1997937.26</v>
      </c>
      <c r="AC23">
        <v>385773.33</v>
      </c>
      <c r="AD23">
        <v>203182.49</v>
      </c>
      <c r="AF23">
        <v>26000</v>
      </c>
      <c r="AH23" s="73">
        <f t="shared" si="6"/>
        <v>615865.54</v>
      </c>
      <c r="AI23" s="77">
        <f t="shared" si="7"/>
        <v>56.31</v>
      </c>
      <c r="AJ23" s="21">
        <f t="shared" si="8"/>
        <v>615809.23</v>
      </c>
      <c r="AK23" s="22">
        <f t="shared" si="9"/>
        <v>2621105.3199999998</v>
      </c>
      <c r="AL23" s="16">
        <f t="shared" si="10"/>
        <v>2612893.08</v>
      </c>
      <c r="AM23" s="26">
        <f t="shared" si="5"/>
        <v>8212.2399999997579</v>
      </c>
    </row>
    <row r="24" spans="1:39" x14ac:dyDescent="0.25">
      <c r="A24" s="1" t="s">
        <v>409</v>
      </c>
      <c r="B24" s="1" t="s">
        <v>411</v>
      </c>
      <c r="C24" s="65">
        <v>7585</v>
      </c>
      <c r="D24" s="65" t="s">
        <v>1017</v>
      </c>
      <c r="E24" t="s">
        <v>2952</v>
      </c>
      <c r="F24">
        <v>3369350.99</v>
      </c>
      <c r="G24">
        <v>203841.79</v>
      </c>
      <c r="H24">
        <v>20813.8</v>
      </c>
      <c r="J24">
        <v>56667.5</v>
      </c>
      <c r="K24">
        <v>533111.29</v>
      </c>
      <c r="M24">
        <v>0</v>
      </c>
      <c r="P24">
        <v>0</v>
      </c>
      <c r="S24">
        <v>1076468.82</v>
      </c>
      <c r="T24">
        <v>2878887.21</v>
      </c>
      <c r="U24">
        <v>892667.23</v>
      </c>
      <c r="V24">
        <v>570120</v>
      </c>
      <c r="W24">
        <v>3627.4</v>
      </c>
      <c r="X24">
        <v>2651943</v>
      </c>
      <c r="Y24">
        <v>18500</v>
      </c>
      <c r="Z24">
        <v>2781723</v>
      </c>
      <c r="AA24">
        <v>320</v>
      </c>
      <c r="AB24">
        <v>1584</v>
      </c>
      <c r="AC24">
        <v>706381.79</v>
      </c>
      <c r="AD24">
        <v>229659.5</v>
      </c>
      <c r="AF24">
        <v>24500</v>
      </c>
      <c r="AH24" s="73">
        <f t="shared" si="6"/>
        <v>3594006.58</v>
      </c>
      <c r="AI24" s="77">
        <f t="shared" si="7"/>
        <v>0</v>
      </c>
      <c r="AJ24" s="21">
        <f t="shared" si="8"/>
        <v>3594006.58</v>
      </c>
      <c r="AK24" s="22">
        <f t="shared" si="9"/>
        <v>4136857.63</v>
      </c>
      <c r="AL24" s="16">
        <f t="shared" si="10"/>
        <v>3744168.29</v>
      </c>
      <c r="AM24" s="26">
        <f t="shared" si="5"/>
        <v>392689.33999999985</v>
      </c>
    </row>
    <row r="25" spans="1:39" x14ac:dyDescent="0.25">
      <c r="A25" s="1" t="s">
        <v>409</v>
      </c>
      <c r="B25" s="1" t="s">
        <v>411</v>
      </c>
      <c r="C25" s="65">
        <v>6519</v>
      </c>
      <c r="D25" s="65" t="s">
        <v>1018</v>
      </c>
      <c r="E25" t="s">
        <v>2953</v>
      </c>
      <c r="F25">
        <v>886812.21</v>
      </c>
      <c r="G25">
        <v>205197.55</v>
      </c>
      <c r="H25">
        <v>30419.56</v>
      </c>
      <c r="J25">
        <v>294188.05</v>
      </c>
      <c r="K25">
        <v>413855.89</v>
      </c>
      <c r="M25">
        <v>0</v>
      </c>
      <c r="P25">
        <v>717.58</v>
      </c>
      <c r="S25">
        <v>-729016.03</v>
      </c>
      <c r="T25">
        <v>2079998.65</v>
      </c>
      <c r="U25">
        <v>713840.51</v>
      </c>
      <c r="V25">
        <v>460477</v>
      </c>
      <c r="W25">
        <v>580.64</v>
      </c>
      <c r="X25">
        <v>1478302</v>
      </c>
      <c r="Y25">
        <v>33000</v>
      </c>
      <c r="Z25">
        <v>1637564</v>
      </c>
      <c r="AC25">
        <v>305661.37</v>
      </c>
      <c r="AD25">
        <v>186041.72</v>
      </c>
      <c r="AH25" s="73">
        <f t="shared" si="6"/>
        <v>1122429.32</v>
      </c>
      <c r="AI25" s="77">
        <f t="shared" si="7"/>
        <v>717.58</v>
      </c>
      <c r="AJ25" s="21">
        <f t="shared" si="8"/>
        <v>1121711.74</v>
      </c>
      <c r="AK25" s="22">
        <f t="shared" si="9"/>
        <v>2686200.15</v>
      </c>
      <c r="AL25" s="16">
        <f t="shared" si="10"/>
        <v>2129267.0900000003</v>
      </c>
      <c r="AM25" s="26">
        <f t="shared" si="5"/>
        <v>556933.05999999959</v>
      </c>
    </row>
    <row r="26" spans="1:39" x14ac:dyDescent="0.25">
      <c r="A26" s="1" t="s">
        <v>409</v>
      </c>
      <c r="B26" s="1" t="s">
        <v>411</v>
      </c>
      <c r="C26" s="65">
        <v>4531</v>
      </c>
      <c r="D26" s="65" t="s">
        <v>1019</v>
      </c>
      <c r="E26" t="s">
        <v>2954</v>
      </c>
      <c r="F26">
        <v>728625.16</v>
      </c>
      <c r="G26">
        <v>84744.28</v>
      </c>
      <c r="H26">
        <v>48921.48</v>
      </c>
      <c r="J26">
        <v>927405.8</v>
      </c>
      <c r="K26">
        <v>276003.48</v>
      </c>
      <c r="M26">
        <v>0</v>
      </c>
      <c r="P26">
        <v>0</v>
      </c>
      <c r="S26">
        <v>1475559.45</v>
      </c>
      <c r="T26">
        <v>413083.29</v>
      </c>
      <c r="U26">
        <v>643365.5</v>
      </c>
      <c r="V26">
        <v>126700</v>
      </c>
      <c r="W26">
        <v>1130.92</v>
      </c>
      <c r="X26">
        <v>1526007.5</v>
      </c>
      <c r="Y26">
        <v>73000</v>
      </c>
      <c r="Z26">
        <v>1695918.7</v>
      </c>
      <c r="AC26">
        <v>248287.48</v>
      </c>
      <c r="AD26">
        <v>152386.07</v>
      </c>
      <c r="AH26" s="73">
        <f t="shared" si="6"/>
        <v>862290.92</v>
      </c>
      <c r="AI26" s="77">
        <f t="shared" si="7"/>
        <v>0</v>
      </c>
      <c r="AJ26" s="21">
        <f t="shared" si="8"/>
        <v>862290.92</v>
      </c>
      <c r="AK26" s="22">
        <f t="shared" si="9"/>
        <v>2370203.92</v>
      </c>
      <c r="AL26" s="16">
        <f t="shared" si="10"/>
        <v>2096592.25</v>
      </c>
      <c r="AM26" s="26">
        <f t="shared" si="5"/>
        <v>273611.66999999993</v>
      </c>
    </row>
    <row r="27" spans="1:39" x14ac:dyDescent="0.25">
      <c r="A27" s="1" t="s">
        <v>409</v>
      </c>
      <c r="B27" s="1" t="s">
        <v>411</v>
      </c>
      <c r="C27" s="65">
        <v>2937</v>
      </c>
      <c r="D27" s="65" t="s">
        <v>1020</v>
      </c>
      <c r="E27" t="s">
        <v>2955</v>
      </c>
      <c r="F27">
        <v>619899.53</v>
      </c>
      <c r="G27">
        <v>1250</v>
      </c>
      <c r="H27">
        <v>18003.48</v>
      </c>
      <c r="J27">
        <v>541529.52</v>
      </c>
      <c r="K27">
        <v>308753.93</v>
      </c>
      <c r="M27">
        <v>9000</v>
      </c>
      <c r="S27">
        <v>-787896.24</v>
      </c>
      <c r="T27">
        <v>2337378.21</v>
      </c>
      <c r="U27">
        <v>560027.71</v>
      </c>
      <c r="W27">
        <v>733.21</v>
      </c>
      <c r="X27">
        <v>1185043</v>
      </c>
      <c r="Y27">
        <v>6035</v>
      </c>
      <c r="Z27">
        <v>1194043</v>
      </c>
      <c r="AC27">
        <v>281407.87</v>
      </c>
      <c r="AD27">
        <v>143133.56</v>
      </c>
      <c r="AF27">
        <v>42000</v>
      </c>
      <c r="AH27" s="73">
        <f t="shared" si="6"/>
        <v>639153.01</v>
      </c>
      <c r="AI27" s="77">
        <f t="shared" si="7"/>
        <v>9000</v>
      </c>
      <c r="AJ27" s="21">
        <f t="shared" si="8"/>
        <v>630153.01</v>
      </c>
      <c r="AK27" s="22">
        <f t="shared" si="9"/>
        <v>1751838.92</v>
      </c>
      <c r="AL27" s="16">
        <f t="shared" si="10"/>
        <v>1660584.4300000002</v>
      </c>
      <c r="AM27" s="26">
        <f t="shared" si="5"/>
        <v>91254.489999999758</v>
      </c>
    </row>
    <row r="28" spans="1:39" x14ac:dyDescent="0.25">
      <c r="A28" s="1" t="s">
        <v>409</v>
      </c>
      <c r="B28" s="1" t="s">
        <v>411</v>
      </c>
      <c r="C28" s="65">
        <v>2576</v>
      </c>
      <c r="D28" s="65" t="s">
        <v>1021</v>
      </c>
      <c r="E28" t="s">
        <v>2956</v>
      </c>
      <c r="F28">
        <v>807010.76</v>
      </c>
      <c r="G28">
        <v>0</v>
      </c>
      <c r="H28">
        <v>21328.12</v>
      </c>
      <c r="J28">
        <v>256214.23</v>
      </c>
      <c r="K28">
        <v>300589.86</v>
      </c>
      <c r="M28">
        <v>5000</v>
      </c>
      <c r="P28">
        <v>210</v>
      </c>
      <c r="S28">
        <v>-1300068.98</v>
      </c>
      <c r="T28">
        <v>2446216.73</v>
      </c>
      <c r="U28">
        <v>652385.17000000004</v>
      </c>
      <c r="V28">
        <v>153400</v>
      </c>
      <c r="W28">
        <v>477.25</v>
      </c>
      <c r="X28">
        <v>947768.5</v>
      </c>
      <c r="Y28">
        <v>84995</v>
      </c>
      <c r="Z28">
        <v>1092472.5</v>
      </c>
      <c r="AC28">
        <v>260103.1</v>
      </c>
      <c r="AD28">
        <v>176759.13</v>
      </c>
      <c r="AH28" s="73">
        <f t="shared" si="6"/>
        <v>828338.88</v>
      </c>
      <c r="AI28" s="77">
        <f t="shared" si="7"/>
        <v>5210</v>
      </c>
      <c r="AJ28" s="21">
        <f t="shared" si="8"/>
        <v>823128.88</v>
      </c>
      <c r="AK28" s="22">
        <f t="shared" si="9"/>
        <v>1839025.92</v>
      </c>
      <c r="AL28" s="16">
        <f t="shared" si="10"/>
        <v>1529334.73</v>
      </c>
      <c r="AM28" s="26">
        <f t="shared" si="5"/>
        <v>309691.18999999994</v>
      </c>
    </row>
    <row r="29" spans="1:39" x14ac:dyDescent="0.25">
      <c r="A29" s="1" t="s">
        <v>414</v>
      </c>
      <c r="B29" s="1" t="s">
        <v>415</v>
      </c>
      <c r="C29" s="65">
        <v>3880</v>
      </c>
      <c r="D29" s="65" t="s">
        <v>1022</v>
      </c>
      <c r="E29" t="s">
        <v>2957</v>
      </c>
      <c r="F29">
        <v>2285475.58</v>
      </c>
      <c r="G29">
        <v>434795.15</v>
      </c>
      <c r="H29">
        <v>10331.61</v>
      </c>
      <c r="J29">
        <v>606711.54</v>
      </c>
      <c r="K29">
        <v>372573.9</v>
      </c>
      <c r="P29">
        <v>10166</v>
      </c>
      <c r="S29">
        <v>758562.94</v>
      </c>
      <c r="T29">
        <v>1940194.37</v>
      </c>
      <c r="U29">
        <v>1779345.76</v>
      </c>
      <c r="V29">
        <v>181700</v>
      </c>
      <c r="W29">
        <v>1816.4</v>
      </c>
      <c r="X29">
        <v>1380112</v>
      </c>
      <c r="Y29">
        <v>520</v>
      </c>
      <c r="Z29">
        <v>1561574.92</v>
      </c>
      <c r="AC29">
        <v>444233.88</v>
      </c>
      <c r="AD29">
        <v>157230.89000000001</v>
      </c>
      <c r="AH29" s="73">
        <f t="shared" si="6"/>
        <v>2730602.34</v>
      </c>
      <c r="AI29" s="77">
        <f t="shared" si="7"/>
        <v>10166</v>
      </c>
      <c r="AJ29" s="21">
        <f t="shared" si="8"/>
        <v>2720436.34</v>
      </c>
      <c r="AK29" s="22">
        <f t="shared" si="9"/>
        <v>3343494.16</v>
      </c>
      <c r="AL29" s="16">
        <f t="shared" si="10"/>
        <v>2163039.69</v>
      </c>
      <c r="AM29" s="26">
        <f t="shared" si="5"/>
        <v>1180454.4700000002</v>
      </c>
    </row>
    <row r="30" spans="1:39" x14ac:dyDescent="0.25">
      <c r="A30" s="1" t="s">
        <v>414</v>
      </c>
      <c r="B30" s="1" t="s">
        <v>415</v>
      </c>
      <c r="C30" s="65">
        <v>3169</v>
      </c>
      <c r="D30" s="65" t="s">
        <v>1023</v>
      </c>
      <c r="E30" t="s">
        <v>2958</v>
      </c>
      <c r="F30">
        <v>770867.45</v>
      </c>
      <c r="G30">
        <v>438315.79</v>
      </c>
      <c r="H30">
        <v>2118.2199999999998</v>
      </c>
      <c r="J30">
        <v>1937115.07</v>
      </c>
      <c r="K30">
        <v>943446.91</v>
      </c>
      <c r="P30">
        <v>1337</v>
      </c>
      <c r="S30">
        <v>3934026.61</v>
      </c>
      <c r="T30">
        <v>225942.27</v>
      </c>
      <c r="U30">
        <v>984686.17</v>
      </c>
      <c r="W30">
        <v>780.88</v>
      </c>
      <c r="X30">
        <v>711234</v>
      </c>
      <c r="Z30">
        <v>904495</v>
      </c>
      <c r="AC30">
        <v>404210.19</v>
      </c>
      <c r="AD30">
        <v>285728.3</v>
      </c>
      <c r="AH30" s="73">
        <f t="shared" si="6"/>
        <v>1211301.46</v>
      </c>
      <c r="AI30" s="77">
        <f t="shared" si="7"/>
        <v>1337</v>
      </c>
      <c r="AJ30" s="21">
        <f t="shared" si="8"/>
        <v>1209964.46</v>
      </c>
      <c r="AK30" s="22">
        <f t="shared" si="9"/>
        <v>1696701.05</v>
      </c>
      <c r="AL30" s="16">
        <f t="shared" si="10"/>
        <v>1594433.49</v>
      </c>
      <c r="AM30" s="26">
        <f t="shared" si="5"/>
        <v>102267.56000000006</v>
      </c>
    </row>
    <row r="31" spans="1:39" x14ac:dyDescent="0.25">
      <c r="A31" s="1" t="s">
        <v>414</v>
      </c>
      <c r="B31" s="1" t="s">
        <v>415</v>
      </c>
      <c r="C31" s="65">
        <v>7059</v>
      </c>
      <c r="D31" s="65" t="s">
        <v>1024</v>
      </c>
      <c r="E31" t="s">
        <v>2959</v>
      </c>
      <c r="F31">
        <v>2005141.25</v>
      </c>
      <c r="G31">
        <v>569837</v>
      </c>
      <c r="H31">
        <v>16114.84</v>
      </c>
      <c r="J31">
        <v>1017294.26</v>
      </c>
      <c r="K31">
        <v>205181.72</v>
      </c>
      <c r="P31">
        <v>0</v>
      </c>
      <c r="S31">
        <v>2783148.7</v>
      </c>
      <c r="T31">
        <v>519805.36</v>
      </c>
      <c r="U31">
        <v>1621309.52</v>
      </c>
      <c r="V31">
        <v>439200</v>
      </c>
      <c r="W31">
        <v>2002.11</v>
      </c>
      <c r="X31">
        <v>2337061.5</v>
      </c>
      <c r="Y31">
        <v>169992</v>
      </c>
      <c r="Z31">
        <v>2743244.5</v>
      </c>
      <c r="AC31">
        <v>988092.28</v>
      </c>
      <c r="AD31">
        <v>105383.34</v>
      </c>
      <c r="AH31" s="73">
        <f t="shared" si="6"/>
        <v>2591093.09</v>
      </c>
      <c r="AI31" s="77">
        <f t="shared" si="7"/>
        <v>0</v>
      </c>
      <c r="AJ31" s="21">
        <f t="shared" si="8"/>
        <v>2591093.09</v>
      </c>
      <c r="AK31" s="22">
        <f t="shared" si="9"/>
        <v>4569565.13</v>
      </c>
      <c r="AL31" s="16">
        <f t="shared" si="10"/>
        <v>3836720.12</v>
      </c>
      <c r="AM31" s="26">
        <f t="shared" si="5"/>
        <v>732845.00999999978</v>
      </c>
    </row>
    <row r="32" spans="1:39" x14ac:dyDescent="0.25">
      <c r="A32" s="1" t="s">
        <v>414</v>
      </c>
      <c r="B32" s="1" t="s">
        <v>415</v>
      </c>
      <c r="C32" s="65">
        <v>4668</v>
      </c>
      <c r="D32" s="65" t="s">
        <v>1025</v>
      </c>
      <c r="E32" t="s">
        <v>2960</v>
      </c>
      <c r="F32">
        <v>1449946.52</v>
      </c>
      <c r="G32">
        <v>237714.6</v>
      </c>
      <c r="H32">
        <v>25195.87</v>
      </c>
      <c r="J32">
        <v>2068082.99</v>
      </c>
      <c r="K32">
        <v>686165.2</v>
      </c>
      <c r="P32">
        <v>0</v>
      </c>
      <c r="S32">
        <v>4118472.33</v>
      </c>
      <c r="T32">
        <v>164243.42000000001</v>
      </c>
      <c r="U32">
        <v>1138218.08</v>
      </c>
      <c r="W32">
        <v>1465.68</v>
      </c>
      <c r="X32">
        <v>992470.5</v>
      </c>
      <c r="Z32">
        <v>1189756.5</v>
      </c>
      <c r="AB32">
        <v>1530</v>
      </c>
      <c r="AC32">
        <v>313944.65999999997</v>
      </c>
      <c r="AD32">
        <v>252145.67</v>
      </c>
      <c r="AF32">
        <v>14868</v>
      </c>
      <c r="AH32" s="73">
        <f t="shared" si="6"/>
        <v>1712856.9900000002</v>
      </c>
      <c r="AI32" s="77">
        <f t="shared" si="7"/>
        <v>0</v>
      </c>
      <c r="AJ32" s="21">
        <f t="shared" si="8"/>
        <v>1712856.9900000002</v>
      </c>
      <c r="AK32" s="22">
        <f t="shared" si="9"/>
        <v>2132154.2599999998</v>
      </c>
      <c r="AL32" s="16">
        <f t="shared" si="10"/>
        <v>1772244.8299999998</v>
      </c>
      <c r="AM32" s="26">
        <f t="shared" si="5"/>
        <v>359909.42999999993</v>
      </c>
    </row>
    <row r="33" spans="1:39" x14ac:dyDescent="0.25">
      <c r="A33" s="1" t="s">
        <v>414</v>
      </c>
      <c r="B33" s="1" t="s">
        <v>415</v>
      </c>
      <c r="C33" s="65">
        <v>5951</v>
      </c>
      <c r="D33" s="65" t="s">
        <v>1026</v>
      </c>
      <c r="E33" t="s">
        <v>2961</v>
      </c>
      <c r="F33">
        <v>703968.38</v>
      </c>
      <c r="G33">
        <v>182933.5</v>
      </c>
      <c r="H33">
        <v>222.39</v>
      </c>
      <c r="J33">
        <v>578776.6</v>
      </c>
      <c r="K33">
        <v>381942.7</v>
      </c>
      <c r="P33">
        <v>1443</v>
      </c>
      <c r="S33">
        <v>-1795569.8</v>
      </c>
      <c r="T33">
        <v>3631737.05</v>
      </c>
      <c r="U33">
        <v>1296918.54</v>
      </c>
      <c r="V33">
        <v>368710</v>
      </c>
      <c r="W33">
        <v>668.44</v>
      </c>
      <c r="X33">
        <v>1678327</v>
      </c>
      <c r="Z33">
        <v>1888847</v>
      </c>
      <c r="AB33">
        <v>5692</v>
      </c>
      <c r="AC33">
        <v>1101244.07</v>
      </c>
      <c r="AD33">
        <v>118007.59</v>
      </c>
      <c r="AH33" s="73">
        <f t="shared" si="6"/>
        <v>887124.27</v>
      </c>
      <c r="AI33" s="77">
        <f t="shared" si="7"/>
        <v>1443</v>
      </c>
      <c r="AJ33" s="21">
        <f t="shared" si="8"/>
        <v>885681.27</v>
      </c>
      <c r="AK33" s="22">
        <f t="shared" si="9"/>
        <v>3344623.98</v>
      </c>
      <c r="AL33" s="16">
        <f t="shared" si="10"/>
        <v>3113790.66</v>
      </c>
      <c r="AM33" s="26">
        <f t="shared" si="5"/>
        <v>230833.31999999983</v>
      </c>
    </row>
    <row r="34" spans="1:39" x14ac:dyDescent="0.25">
      <c r="A34" s="1" t="s">
        <v>414</v>
      </c>
      <c r="B34" s="1" t="s">
        <v>415</v>
      </c>
      <c r="C34" s="65">
        <v>4528</v>
      </c>
      <c r="D34" s="65" t="s">
        <v>1027</v>
      </c>
      <c r="E34" t="s">
        <v>2962</v>
      </c>
      <c r="F34">
        <v>718187.26</v>
      </c>
      <c r="G34">
        <v>268658.81</v>
      </c>
      <c r="H34">
        <v>24745.97</v>
      </c>
      <c r="J34">
        <v>281167.90000000002</v>
      </c>
      <c r="K34">
        <v>572466.54</v>
      </c>
      <c r="O34">
        <v>181900</v>
      </c>
      <c r="P34">
        <v>0</v>
      </c>
      <c r="S34">
        <v>1006210.96</v>
      </c>
      <c r="T34">
        <v>669957.9</v>
      </c>
      <c r="U34">
        <v>1591714.99</v>
      </c>
      <c r="W34">
        <v>692.73</v>
      </c>
      <c r="X34">
        <v>341701.5</v>
      </c>
      <c r="Y34">
        <v>23124</v>
      </c>
      <c r="Z34">
        <v>700664.5</v>
      </c>
      <c r="AB34">
        <v>1370</v>
      </c>
      <c r="AC34">
        <v>826710.04</v>
      </c>
      <c r="AD34">
        <v>119351.06</v>
      </c>
      <c r="AH34" s="73">
        <f t="shared" si="6"/>
        <v>1011592.04</v>
      </c>
      <c r="AI34" s="77">
        <f t="shared" si="7"/>
        <v>181900</v>
      </c>
      <c r="AJ34" s="21">
        <f t="shared" si="8"/>
        <v>829692.04</v>
      </c>
      <c r="AK34" s="22">
        <f t="shared" si="9"/>
        <v>1957233.22</v>
      </c>
      <c r="AL34" s="16">
        <f t="shared" si="10"/>
        <v>1648095.6</v>
      </c>
      <c r="AM34" s="26">
        <f t="shared" si="5"/>
        <v>309137.61999999988</v>
      </c>
    </row>
    <row r="35" spans="1:39" x14ac:dyDescent="0.25">
      <c r="A35" s="1" t="s">
        <v>414</v>
      </c>
      <c r="B35" s="1" t="s">
        <v>415</v>
      </c>
      <c r="C35" s="65">
        <v>5805</v>
      </c>
      <c r="D35" s="65" t="s">
        <v>1028</v>
      </c>
      <c r="E35" t="s">
        <v>2963</v>
      </c>
      <c r="F35">
        <v>1577385.23</v>
      </c>
      <c r="G35">
        <v>334880.62</v>
      </c>
      <c r="H35">
        <v>19010.84</v>
      </c>
      <c r="J35">
        <v>622250.51</v>
      </c>
      <c r="K35">
        <v>444806.59</v>
      </c>
      <c r="P35">
        <v>0</v>
      </c>
      <c r="S35">
        <v>263714.21999999997</v>
      </c>
      <c r="T35">
        <v>2501284.2200000002</v>
      </c>
      <c r="U35">
        <v>1290513.3899999999</v>
      </c>
      <c r="W35">
        <v>1841.19</v>
      </c>
      <c r="X35">
        <v>1436250</v>
      </c>
      <c r="Z35">
        <v>1691039</v>
      </c>
      <c r="AC35">
        <v>430240.53</v>
      </c>
      <c r="AD35">
        <v>120759.7</v>
      </c>
      <c r="AH35" s="73">
        <f t="shared" si="6"/>
        <v>1931276.6900000002</v>
      </c>
      <c r="AI35" s="77">
        <f t="shared" si="7"/>
        <v>0</v>
      </c>
      <c r="AJ35" s="21">
        <f t="shared" si="8"/>
        <v>1931276.6900000002</v>
      </c>
      <c r="AK35" s="22">
        <f t="shared" si="9"/>
        <v>2728604.58</v>
      </c>
      <c r="AL35" s="16">
        <f t="shared" si="10"/>
        <v>2242039.2300000004</v>
      </c>
      <c r="AM35" s="26">
        <f t="shared" si="5"/>
        <v>486565.34999999963</v>
      </c>
    </row>
    <row r="36" spans="1:39" x14ac:dyDescent="0.25">
      <c r="A36" s="1" t="s">
        <v>414</v>
      </c>
      <c r="B36" s="1" t="s">
        <v>415</v>
      </c>
      <c r="C36" s="65">
        <v>3290</v>
      </c>
      <c r="D36" s="65" t="s">
        <v>1029</v>
      </c>
      <c r="E36" t="s">
        <v>2964</v>
      </c>
      <c r="F36">
        <v>851960.87</v>
      </c>
      <c r="G36">
        <v>143999.29999999999</v>
      </c>
      <c r="H36">
        <v>5821.38</v>
      </c>
      <c r="J36">
        <v>1954323.11</v>
      </c>
      <c r="K36">
        <v>617051.48</v>
      </c>
      <c r="P36">
        <v>0</v>
      </c>
      <c r="S36">
        <v>1716880.81</v>
      </c>
      <c r="T36">
        <v>1692932.58</v>
      </c>
      <c r="U36">
        <v>1312309.94</v>
      </c>
      <c r="V36">
        <v>99750</v>
      </c>
      <c r="W36">
        <v>747.72</v>
      </c>
      <c r="X36">
        <v>1033052</v>
      </c>
      <c r="Z36">
        <v>1351062</v>
      </c>
      <c r="AB36">
        <v>1690</v>
      </c>
      <c r="AC36">
        <v>490278.93</v>
      </c>
      <c r="AD36">
        <v>230535.98</v>
      </c>
      <c r="AH36" s="73">
        <f t="shared" si="6"/>
        <v>1001781.5499999999</v>
      </c>
      <c r="AI36" s="77">
        <f t="shared" si="7"/>
        <v>0</v>
      </c>
      <c r="AJ36" s="21">
        <f t="shared" si="8"/>
        <v>1001781.5499999999</v>
      </c>
      <c r="AK36" s="22">
        <f t="shared" si="9"/>
        <v>2445859.66</v>
      </c>
      <c r="AL36" s="16">
        <f t="shared" si="10"/>
        <v>2073566.91</v>
      </c>
      <c r="AM36" s="26">
        <f t="shared" si="5"/>
        <v>372292.75000000023</v>
      </c>
    </row>
    <row r="37" spans="1:39" x14ac:dyDescent="0.25">
      <c r="A37" s="1" t="s">
        <v>414</v>
      </c>
      <c r="B37" s="1" t="s">
        <v>415</v>
      </c>
      <c r="C37" s="65">
        <v>5014</v>
      </c>
      <c r="D37" s="65" t="s">
        <v>1030</v>
      </c>
      <c r="E37" t="s">
        <v>2965</v>
      </c>
      <c r="F37">
        <v>794081.79</v>
      </c>
      <c r="G37">
        <v>274091.52000000002</v>
      </c>
      <c r="H37">
        <v>14787.72</v>
      </c>
      <c r="J37">
        <v>1137717.53</v>
      </c>
      <c r="K37">
        <v>448492.47</v>
      </c>
      <c r="P37">
        <v>879</v>
      </c>
      <c r="S37">
        <v>2118262.31</v>
      </c>
      <c r="U37">
        <v>1106420.21</v>
      </c>
      <c r="V37">
        <v>232130</v>
      </c>
      <c r="W37">
        <v>535.83000000000004</v>
      </c>
      <c r="X37">
        <v>347478.95</v>
      </c>
      <c r="Z37">
        <v>476160.52</v>
      </c>
      <c r="AC37">
        <v>332927.73</v>
      </c>
      <c r="AD37">
        <v>167557.01999999999</v>
      </c>
      <c r="AH37" s="73">
        <f t="shared" si="6"/>
        <v>1082961.03</v>
      </c>
      <c r="AI37" s="77">
        <f t="shared" si="7"/>
        <v>879</v>
      </c>
      <c r="AJ37" s="21">
        <f t="shared" si="8"/>
        <v>1082082.03</v>
      </c>
      <c r="AK37" s="22">
        <f t="shared" si="9"/>
        <v>1686564.99</v>
      </c>
      <c r="AL37" s="16">
        <f t="shared" si="10"/>
        <v>976645.27</v>
      </c>
      <c r="AM37" s="26">
        <f t="shared" si="5"/>
        <v>709919.72</v>
      </c>
    </row>
    <row r="38" spans="1:39" x14ac:dyDescent="0.25">
      <c r="A38" s="1" t="s">
        <v>414</v>
      </c>
      <c r="B38" s="1" t="s">
        <v>415</v>
      </c>
      <c r="C38" s="65">
        <v>4611</v>
      </c>
      <c r="D38" s="65" t="s">
        <v>1031</v>
      </c>
      <c r="E38" t="s">
        <v>2966</v>
      </c>
      <c r="F38">
        <v>1226164.03</v>
      </c>
      <c r="G38">
        <v>292550.5</v>
      </c>
      <c r="H38">
        <v>8640.75</v>
      </c>
      <c r="J38">
        <v>826816.69</v>
      </c>
      <c r="K38">
        <v>455293.41</v>
      </c>
      <c r="P38">
        <v>0</v>
      </c>
      <c r="S38">
        <v>2088244.73</v>
      </c>
      <c r="U38">
        <v>1789829.69</v>
      </c>
      <c r="W38">
        <v>880.08</v>
      </c>
      <c r="X38">
        <v>2300344.5</v>
      </c>
      <c r="Z38">
        <v>2580709.5</v>
      </c>
      <c r="AC38">
        <v>438362.29</v>
      </c>
      <c r="AD38">
        <v>116381.83</v>
      </c>
      <c r="AH38" s="73">
        <f t="shared" si="6"/>
        <v>1527355.28</v>
      </c>
      <c r="AI38" s="77">
        <f t="shared" si="7"/>
        <v>0</v>
      </c>
      <c r="AJ38" s="21">
        <f t="shared" si="8"/>
        <v>1527355.28</v>
      </c>
      <c r="AK38" s="22">
        <f t="shared" si="9"/>
        <v>4091054.27</v>
      </c>
      <c r="AL38" s="16">
        <f t="shared" si="10"/>
        <v>3135453.62</v>
      </c>
      <c r="AM38" s="26">
        <f t="shared" si="5"/>
        <v>955600.64999999991</v>
      </c>
    </row>
    <row r="39" spans="1:39" x14ac:dyDescent="0.25">
      <c r="A39" s="1" t="s">
        <v>418</v>
      </c>
      <c r="B39" s="1" t="s">
        <v>419</v>
      </c>
      <c r="C39" s="65">
        <v>2051</v>
      </c>
      <c r="D39" s="65" t="s">
        <v>1032</v>
      </c>
      <c r="E39" t="s">
        <v>2967</v>
      </c>
      <c r="F39">
        <v>1670649.84</v>
      </c>
      <c r="G39">
        <v>70547.399999999994</v>
      </c>
      <c r="H39">
        <v>72683.600000000006</v>
      </c>
      <c r="J39">
        <v>370140.98</v>
      </c>
      <c r="K39">
        <v>772868.53</v>
      </c>
      <c r="M39">
        <v>24139.8</v>
      </c>
      <c r="P39">
        <v>33.729999999999997</v>
      </c>
      <c r="Q39">
        <v>30041.5</v>
      </c>
      <c r="S39">
        <v>580485.52</v>
      </c>
      <c r="T39">
        <v>1814650.86</v>
      </c>
      <c r="U39">
        <v>1332380.6299999999</v>
      </c>
      <c r="V39">
        <v>2880.5</v>
      </c>
      <c r="W39">
        <v>1869.42</v>
      </c>
      <c r="X39">
        <v>1874635.28</v>
      </c>
      <c r="Y39">
        <v>14040</v>
      </c>
      <c r="Z39">
        <v>2103141.2799999998</v>
      </c>
      <c r="AC39">
        <v>259406.58</v>
      </c>
      <c r="AD39">
        <v>189319.03</v>
      </c>
      <c r="AH39" s="73">
        <f t="shared" si="6"/>
        <v>1813880.84</v>
      </c>
      <c r="AI39" s="77">
        <f t="shared" si="7"/>
        <v>24173.53</v>
      </c>
      <c r="AJ39" s="21">
        <f t="shared" si="8"/>
        <v>1789707.31</v>
      </c>
      <c r="AK39" s="22">
        <f t="shared" si="9"/>
        <v>3225805.83</v>
      </c>
      <c r="AL39" s="16">
        <f t="shared" si="10"/>
        <v>2551866.8899999997</v>
      </c>
      <c r="AM39" s="26">
        <f t="shared" si="5"/>
        <v>673938.94000000041</v>
      </c>
    </row>
    <row r="40" spans="1:39" x14ac:dyDescent="0.25">
      <c r="A40" s="1" t="s">
        <v>418</v>
      </c>
      <c r="B40" s="1" t="s">
        <v>419</v>
      </c>
      <c r="C40" s="65">
        <v>1787</v>
      </c>
      <c r="D40" s="65" t="s">
        <v>1033</v>
      </c>
      <c r="E40" t="s">
        <v>2968</v>
      </c>
      <c r="F40">
        <v>520888.64</v>
      </c>
      <c r="G40">
        <v>22627.35</v>
      </c>
      <c r="H40">
        <v>68693.16</v>
      </c>
      <c r="J40">
        <v>1256319.73</v>
      </c>
      <c r="K40">
        <v>97050.01</v>
      </c>
      <c r="M40">
        <v>10822.4</v>
      </c>
      <c r="P40">
        <v>118400</v>
      </c>
      <c r="S40">
        <v>-53782.74</v>
      </c>
      <c r="T40">
        <v>1633793.05</v>
      </c>
      <c r="U40">
        <v>1164690.33</v>
      </c>
      <c r="W40">
        <v>548.54</v>
      </c>
      <c r="X40">
        <v>1264836.78</v>
      </c>
      <c r="Y40">
        <v>56630</v>
      </c>
      <c r="Z40">
        <v>1504657.78</v>
      </c>
      <c r="AC40">
        <v>445339.11</v>
      </c>
      <c r="AD40">
        <v>151012.57999999999</v>
      </c>
      <c r="AH40" s="73">
        <f t="shared" si="6"/>
        <v>612209.15</v>
      </c>
      <c r="AI40" s="77">
        <f t="shared" si="7"/>
        <v>129222.39999999999</v>
      </c>
      <c r="AJ40" s="21">
        <f t="shared" si="8"/>
        <v>482986.75</v>
      </c>
      <c r="AK40" s="22">
        <f t="shared" si="9"/>
        <v>2486705.6500000004</v>
      </c>
      <c r="AL40" s="16">
        <f t="shared" si="10"/>
        <v>2101009.4700000002</v>
      </c>
      <c r="AM40" s="26">
        <f t="shared" si="5"/>
        <v>385696.18000000017</v>
      </c>
    </row>
    <row r="41" spans="1:39" x14ac:dyDescent="0.25">
      <c r="A41" s="1" t="s">
        <v>418</v>
      </c>
      <c r="B41" s="1" t="s">
        <v>419</v>
      </c>
      <c r="C41" s="65">
        <v>2904</v>
      </c>
      <c r="D41" s="65" t="s">
        <v>1034</v>
      </c>
      <c r="E41" t="s">
        <v>2969</v>
      </c>
      <c r="F41">
        <v>844999.82</v>
      </c>
      <c r="G41">
        <v>41947.91</v>
      </c>
      <c r="H41">
        <v>30937.439999999999</v>
      </c>
      <c r="J41">
        <v>1128526.3899999999</v>
      </c>
      <c r="K41">
        <v>199916.03</v>
      </c>
      <c r="M41">
        <v>11024.4</v>
      </c>
      <c r="P41">
        <v>1173.6199999999999</v>
      </c>
      <c r="S41">
        <v>1922248.18</v>
      </c>
      <c r="T41">
        <v>174893.33</v>
      </c>
      <c r="U41">
        <v>922963.42</v>
      </c>
      <c r="W41">
        <v>990.66</v>
      </c>
      <c r="X41">
        <v>1400031.8</v>
      </c>
      <c r="Y41">
        <v>11160</v>
      </c>
      <c r="Z41">
        <v>1624510.79</v>
      </c>
      <c r="AA41">
        <v>22000</v>
      </c>
      <c r="AC41">
        <v>308063.90999999997</v>
      </c>
      <c r="AD41">
        <v>110033.12</v>
      </c>
      <c r="AH41" s="73">
        <f t="shared" si="6"/>
        <v>917885.16999999993</v>
      </c>
      <c r="AI41" s="77">
        <f t="shared" si="7"/>
        <v>12198.02</v>
      </c>
      <c r="AJ41" s="21">
        <f t="shared" si="8"/>
        <v>905687.14999999991</v>
      </c>
      <c r="AK41" s="22">
        <f t="shared" si="9"/>
        <v>2335145.88</v>
      </c>
      <c r="AL41" s="16">
        <f t="shared" si="10"/>
        <v>2064607.8199999998</v>
      </c>
      <c r="AM41" s="26">
        <f t="shared" si="5"/>
        <v>270538.06000000006</v>
      </c>
    </row>
    <row r="42" spans="1:39" x14ac:dyDescent="0.25">
      <c r="A42" s="1" t="s">
        <v>418</v>
      </c>
      <c r="B42" s="1" t="s">
        <v>419</v>
      </c>
      <c r="C42" s="65">
        <v>3978</v>
      </c>
      <c r="D42" s="65" t="s">
        <v>1035</v>
      </c>
      <c r="E42" t="s">
        <v>2970</v>
      </c>
      <c r="F42">
        <v>1897487.01</v>
      </c>
      <c r="G42">
        <v>153074.03</v>
      </c>
      <c r="H42">
        <v>39928</v>
      </c>
      <c r="J42">
        <v>995563.44</v>
      </c>
      <c r="K42">
        <v>314530.90999999997</v>
      </c>
      <c r="M42">
        <v>51234.5</v>
      </c>
      <c r="P42">
        <v>3207.35</v>
      </c>
      <c r="Q42">
        <v>463433.55</v>
      </c>
      <c r="S42">
        <v>1493866.76</v>
      </c>
      <c r="T42">
        <v>1781475.04</v>
      </c>
      <c r="U42">
        <v>1985656.54</v>
      </c>
      <c r="V42">
        <v>20194.79</v>
      </c>
      <c r="W42">
        <v>2269.4499999999998</v>
      </c>
      <c r="X42">
        <v>1579186.5</v>
      </c>
      <c r="Y42">
        <v>19990</v>
      </c>
      <c r="Z42">
        <v>1974742.5</v>
      </c>
      <c r="AC42">
        <v>1561090.85</v>
      </c>
      <c r="AD42">
        <v>191547.74</v>
      </c>
      <c r="AH42" s="73">
        <f t="shared" si="6"/>
        <v>2090489.04</v>
      </c>
      <c r="AI42" s="77">
        <f t="shared" si="7"/>
        <v>54441.85</v>
      </c>
      <c r="AJ42" s="21">
        <f t="shared" si="8"/>
        <v>2036047.19</v>
      </c>
      <c r="AK42" s="22">
        <f t="shared" si="9"/>
        <v>3607297.2800000003</v>
      </c>
      <c r="AL42" s="16">
        <f t="shared" si="10"/>
        <v>3727381.09</v>
      </c>
      <c r="AM42" s="26">
        <f t="shared" si="5"/>
        <v>-120083.80999999959</v>
      </c>
    </row>
    <row r="43" spans="1:39" x14ac:dyDescent="0.25">
      <c r="A43" s="1" t="s">
        <v>418</v>
      </c>
      <c r="B43" s="1" t="s">
        <v>419</v>
      </c>
      <c r="C43" s="65">
        <v>3763</v>
      </c>
      <c r="D43" s="65" t="s">
        <v>1036</v>
      </c>
      <c r="E43" t="s">
        <v>2971</v>
      </c>
      <c r="F43">
        <v>2228742.0099999998</v>
      </c>
      <c r="G43">
        <v>43984.72</v>
      </c>
      <c r="H43">
        <v>31075.51</v>
      </c>
      <c r="J43">
        <v>209892.62</v>
      </c>
      <c r="K43">
        <v>172493.11</v>
      </c>
      <c r="M43">
        <v>27411.200000000001</v>
      </c>
      <c r="P43">
        <v>1858.43</v>
      </c>
      <c r="S43">
        <v>-271253.71000000002</v>
      </c>
      <c r="T43">
        <v>1769380.27</v>
      </c>
      <c r="U43">
        <v>1585128.97</v>
      </c>
      <c r="V43">
        <v>407550</v>
      </c>
      <c r="W43">
        <v>1887.29</v>
      </c>
      <c r="X43">
        <v>1644485.1</v>
      </c>
      <c r="Y43">
        <v>30260</v>
      </c>
      <c r="Z43">
        <v>1813196.1</v>
      </c>
      <c r="AA43">
        <v>5000</v>
      </c>
      <c r="AC43">
        <v>413490.15</v>
      </c>
      <c r="AD43">
        <v>111543.33</v>
      </c>
      <c r="AH43" s="73">
        <f t="shared" si="6"/>
        <v>2303802.2399999998</v>
      </c>
      <c r="AI43" s="77">
        <f t="shared" si="7"/>
        <v>29269.63</v>
      </c>
      <c r="AJ43" s="21">
        <f t="shared" si="8"/>
        <v>2274532.61</v>
      </c>
      <c r="AK43" s="22">
        <f t="shared" si="9"/>
        <v>3669311.3600000003</v>
      </c>
      <c r="AL43" s="16">
        <f t="shared" si="10"/>
        <v>2343229.58</v>
      </c>
      <c r="AM43" s="26">
        <f t="shared" si="5"/>
        <v>1326081.7800000003</v>
      </c>
    </row>
    <row r="44" spans="1:39" x14ac:dyDescent="0.25">
      <c r="A44" s="1" t="s">
        <v>418</v>
      </c>
      <c r="B44" s="1" t="s">
        <v>419</v>
      </c>
      <c r="C44" s="65">
        <v>973</v>
      </c>
      <c r="D44" s="65" t="s">
        <v>1037</v>
      </c>
      <c r="E44" t="s">
        <v>2972</v>
      </c>
      <c r="F44">
        <v>780918.85</v>
      </c>
      <c r="G44">
        <v>28371.48</v>
      </c>
      <c r="H44">
        <v>5707.35</v>
      </c>
      <c r="J44">
        <v>828961.66</v>
      </c>
      <c r="K44">
        <v>578346.56999999995</v>
      </c>
      <c r="M44">
        <v>15304.8</v>
      </c>
      <c r="P44">
        <v>0</v>
      </c>
      <c r="S44">
        <v>-1722903.05</v>
      </c>
      <c r="T44">
        <v>2854151.72</v>
      </c>
      <c r="U44">
        <v>1755714.49</v>
      </c>
      <c r="V44">
        <v>209480</v>
      </c>
      <c r="W44">
        <v>592.17999999999995</v>
      </c>
      <c r="X44">
        <v>758209</v>
      </c>
      <c r="Y44">
        <v>13070</v>
      </c>
      <c r="Z44">
        <v>1013131</v>
      </c>
      <c r="AC44">
        <v>275238.65000000002</v>
      </c>
      <c r="AD44">
        <v>219443.58</v>
      </c>
      <c r="AH44" s="73">
        <f t="shared" si="6"/>
        <v>814997.67999999993</v>
      </c>
      <c r="AI44" s="77">
        <f t="shared" si="7"/>
        <v>15304.8</v>
      </c>
      <c r="AJ44" s="21">
        <f t="shared" si="8"/>
        <v>799692.87999999989</v>
      </c>
      <c r="AK44" s="22">
        <f t="shared" si="9"/>
        <v>2737065.67</v>
      </c>
      <c r="AL44" s="16">
        <f t="shared" si="10"/>
        <v>1507813.23</v>
      </c>
      <c r="AM44" s="26">
        <f t="shared" si="5"/>
        <v>1229252.44</v>
      </c>
    </row>
    <row r="45" spans="1:39" x14ac:dyDescent="0.25">
      <c r="A45" s="1" t="s">
        <v>418</v>
      </c>
      <c r="B45" s="1" t="s">
        <v>419</v>
      </c>
      <c r="C45" s="65">
        <v>4069</v>
      </c>
      <c r="D45" s="65" t="s">
        <v>1038</v>
      </c>
      <c r="E45" t="s">
        <v>2973</v>
      </c>
      <c r="F45">
        <v>997872.74</v>
      </c>
      <c r="G45">
        <v>18229.740000000002</v>
      </c>
      <c r="H45">
        <v>19194.75</v>
      </c>
      <c r="J45">
        <v>490177.34</v>
      </c>
      <c r="K45">
        <v>91791.52</v>
      </c>
      <c r="M45">
        <v>17979.599999999999</v>
      </c>
      <c r="P45">
        <v>1104.5</v>
      </c>
      <c r="S45">
        <v>-516334.26</v>
      </c>
      <c r="T45">
        <v>1653756.5</v>
      </c>
      <c r="U45">
        <v>1243790.83</v>
      </c>
      <c r="W45">
        <v>889.79</v>
      </c>
      <c r="X45">
        <v>839855.5</v>
      </c>
      <c r="Y45">
        <v>16430</v>
      </c>
      <c r="Z45">
        <v>1111230.5</v>
      </c>
      <c r="AC45">
        <v>309773.64</v>
      </c>
      <c r="AD45">
        <v>59842.23</v>
      </c>
      <c r="AH45" s="73">
        <f t="shared" si="6"/>
        <v>1035297.23</v>
      </c>
      <c r="AI45" s="77">
        <f t="shared" si="7"/>
        <v>19084.099999999999</v>
      </c>
      <c r="AJ45" s="21">
        <f t="shared" si="8"/>
        <v>1016213.13</v>
      </c>
      <c r="AK45" s="22">
        <f t="shared" si="9"/>
        <v>2100966.12</v>
      </c>
      <c r="AL45" s="16">
        <f t="shared" si="10"/>
        <v>1480846.37</v>
      </c>
      <c r="AM45" s="26">
        <f t="shared" si="5"/>
        <v>620119.75</v>
      </c>
    </row>
    <row r="46" spans="1:39" x14ac:dyDescent="0.25">
      <c r="A46" s="1" t="s">
        <v>418</v>
      </c>
      <c r="B46" s="1" t="s">
        <v>419</v>
      </c>
      <c r="C46" s="65">
        <v>5012</v>
      </c>
      <c r="D46" s="65" t="s">
        <v>1039</v>
      </c>
      <c r="E46" t="s">
        <v>2974</v>
      </c>
      <c r="F46">
        <v>706980.01</v>
      </c>
      <c r="G46">
        <v>222668.45</v>
      </c>
      <c r="H46">
        <v>23324.2</v>
      </c>
      <c r="J46">
        <v>567929.1</v>
      </c>
      <c r="K46">
        <v>608635.47</v>
      </c>
      <c r="M46">
        <v>10442</v>
      </c>
      <c r="P46">
        <v>6750.71</v>
      </c>
      <c r="S46">
        <v>-14200.77</v>
      </c>
      <c r="T46">
        <v>1474437.8</v>
      </c>
      <c r="U46">
        <v>1368636.37</v>
      </c>
      <c r="V46">
        <v>289590</v>
      </c>
      <c r="W46">
        <v>678.51</v>
      </c>
      <c r="X46">
        <v>807185</v>
      </c>
      <c r="Y46">
        <v>14150</v>
      </c>
      <c r="Z46">
        <v>927071</v>
      </c>
      <c r="AC46">
        <v>619072.99</v>
      </c>
      <c r="AD46">
        <v>144924.88</v>
      </c>
      <c r="AH46" s="73">
        <f t="shared" si="6"/>
        <v>952972.65999999992</v>
      </c>
      <c r="AI46" s="77">
        <f t="shared" si="7"/>
        <v>17192.71</v>
      </c>
      <c r="AJ46" s="21">
        <f t="shared" si="8"/>
        <v>935779.95</v>
      </c>
      <c r="AK46" s="22">
        <f t="shared" si="9"/>
        <v>2480239.88</v>
      </c>
      <c r="AL46" s="16">
        <f t="shared" si="10"/>
        <v>1691068.87</v>
      </c>
      <c r="AM46" s="26">
        <f t="shared" si="5"/>
        <v>789171.00999999978</v>
      </c>
    </row>
    <row r="47" spans="1:39" x14ac:dyDescent="0.25">
      <c r="A47" s="1" t="s">
        <v>418</v>
      </c>
      <c r="B47" s="1" t="s">
        <v>419</v>
      </c>
      <c r="C47" s="65">
        <v>5988</v>
      </c>
      <c r="D47" s="65" t="s">
        <v>1040</v>
      </c>
      <c r="E47" t="s">
        <v>2975</v>
      </c>
      <c r="F47">
        <v>851480.38</v>
      </c>
      <c r="G47">
        <v>69384.59</v>
      </c>
      <c r="H47">
        <v>64605.31</v>
      </c>
      <c r="J47">
        <v>1203313.2</v>
      </c>
      <c r="K47">
        <v>177758.29</v>
      </c>
      <c r="M47">
        <v>95685.62</v>
      </c>
      <c r="P47">
        <v>45.38</v>
      </c>
      <c r="S47">
        <v>-249928.94</v>
      </c>
      <c r="T47">
        <v>2017007.85</v>
      </c>
      <c r="U47">
        <v>2092224.9</v>
      </c>
      <c r="V47">
        <v>407280</v>
      </c>
      <c r="W47">
        <v>499.66</v>
      </c>
      <c r="X47">
        <v>1467409.8</v>
      </c>
      <c r="Y47">
        <v>19820</v>
      </c>
      <c r="Z47">
        <v>1841641.8</v>
      </c>
      <c r="AC47">
        <v>1273487.3799999999</v>
      </c>
      <c r="AD47">
        <v>178298.32</v>
      </c>
      <c r="AH47" s="73">
        <f t="shared" si="6"/>
        <v>985470.28</v>
      </c>
      <c r="AI47" s="77">
        <f t="shared" si="7"/>
        <v>95731</v>
      </c>
      <c r="AJ47" s="21">
        <f t="shared" si="8"/>
        <v>889739.28</v>
      </c>
      <c r="AK47" s="22">
        <f t="shared" si="9"/>
        <v>3987234.3600000003</v>
      </c>
      <c r="AL47" s="16">
        <f t="shared" si="10"/>
        <v>3293427.4999999995</v>
      </c>
      <c r="AM47" s="26">
        <f t="shared" si="5"/>
        <v>693806.8600000008</v>
      </c>
    </row>
    <row r="48" spans="1:39" x14ac:dyDescent="0.25">
      <c r="A48" s="1" t="s">
        <v>418</v>
      </c>
      <c r="B48" s="1" t="s">
        <v>419</v>
      </c>
      <c r="C48" s="65">
        <v>2518</v>
      </c>
      <c r="D48" s="65" t="s">
        <v>1041</v>
      </c>
      <c r="E48" t="s">
        <v>2976</v>
      </c>
      <c r="F48">
        <v>654856.54</v>
      </c>
      <c r="G48">
        <v>11043.61</v>
      </c>
      <c r="H48">
        <v>45860.22</v>
      </c>
      <c r="J48">
        <v>1045369.07</v>
      </c>
      <c r="K48">
        <v>72418.59</v>
      </c>
      <c r="M48">
        <v>24822.2</v>
      </c>
      <c r="P48">
        <v>750.77</v>
      </c>
      <c r="S48">
        <v>1392874.65</v>
      </c>
      <c r="T48">
        <v>216270.07999999999</v>
      </c>
      <c r="U48">
        <v>982772.68</v>
      </c>
      <c r="V48">
        <v>89600</v>
      </c>
      <c r="X48">
        <v>1078650</v>
      </c>
      <c r="Y48">
        <v>12838</v>
      </c>
      <c r="Z48">
        <v>1327495</v>
      </c>
      <c r="AC48">
        <v>387173.95</v>
      </c>
      <c r="AD48">
        <v>110161.4</v>
      </c>
      <c r="AH48" s="73">
        <f t="shared" si="6"/>
        <v>711760.37</v>
      </c>
      <c r="AI48" s="77">
        <f t="shared" si="7"/>
        <v>25572.97</v>
      </c>
      <c r="AJ48" s="21">
        <f t="shared" si="8"/>
        <v>686187.4</v>
      </c>
      <c r="AK48" s="22">
        <f t="shared" si="9"/>
        <v>2163860.6800000002</v>
      </c>
      <c r="AL48" s="16">
        <f t="shared" si="10"/>
        <v>1824830.3499999999</v>
      </c>
      <c r="AM48" s="26">
        <f t="shared" si="5"/>
        <v>339030.33000000031</v>
      </c>
    </row>
    <row r="49" spans="1:39" x14ac:dyDescent="0.25">
      <c r="A49" s="1" t="s">
        <v>418</v>
      </c>
      <c r="B49" s="1" t="s">
        <v>419</v>
      </c>
      <c r="C49" s="65">
        <v>5747</v>
      </c>
      <c r="D49" s="65" t="s">
        <v>1042</v>
      </c>
      <c r="E49" t="s">
        <v>2977</v>
      </c>
      <c r="F49">
        <v>1294254.45</v>
      </c>
      <c r="G49">
        <v>54160.08</v>
      </c>
      <c r="H49">
        <v>27420.9</v>
      </c>
      <c r="J49">
        <v>1127988.57</v>
      </c>
      <c r="K49">
        <v>303905.5</v>
      </c>
      <c r="M49">
        <v>16025</v>
      </c>
      <c r="P49">
        <v>3039</v>
      </c>
      <c r="Q49">
        <v>269918.17</v>
      </c>
      <c r="S49">
        <v>-94365.1</v>
      </c>
      <c r="T49">
        <v>2076002.99</v>
      </c>
      <c r="U49">
        <v>2355755.4700000002</v>
      </c>
      <c r="V49">
        <v>1832</v>
      </c>
      <c r="W49">
        <v>1201.27</v>
      </c>
      <c r="X49">
        <v>1305425</v>
      </c>
      <c r="Y49">
        <v>30960</v>
      </c>
      <c r="Z49">
        <v>1726484</v>
      </c>
      <c r="AA49">
        <v>3000</v>
      </c>
      <c r="AC49">
        <v>1055682.78</v>
      </c>
      <c r="AD49">
        <v>147539.49</v>
      </c>
      <c r="AH49" s="73">
        <f t="shared" si="6"/>
        <v>1375835.43</v>
      </c>
      <c r="AI49" s="77">
        <f t="shared" si="7"/>
        <v>19064</v>
      </c>
      <c r="AJ49" s="21">
        <f t="shared" si="8"/>
        <v>1356771.43</v>
      </c>
      <c r="AK49" s="22">
        <f t="shared" si="9"/>
        <v>3695173.74</v>
      </c>
      <c r="AL49" s="16">
        <f t="shared" si="10"/>
        <v>2932706.2700000005</v>
      </c>
      <c r="AM49" s="26">
        <f t="shared" si="5"/>
        <v>762467.46999999974</v>
      </c>
    </row>
    <row r="50" spans="1:39" x14ac:dyDescent="0.25">
      <c r="A50" s="1" t="s">
        <v>418</v>
      </c>
      <c r="B50" s="1" t="s">
        <v>419</v>
      </c>
      <c r="C50" s="65">
        <v>3454</v>
      </c>
      <c r="D50" s="65" t="s">
        <v>1043</v>
      </c>
      <c r="E50" t="s">
        <v>2978</v>
      </c>
      <c r="F50">
        <v>847197.8</v>
      </c>
      <c r="G50">
        <v>115887.07</v>
      </c>
      <c r="H50">
        <v>25998.81</v>
      </c>
      <c r="J50">
        <v>613841.80000000005</v>
      </c>
      <c r="K50">
        <v>129190.35</v>
      </c>
      <c r="M50">
        <v>18563.8</v>
      </c>
      <c r="P50">
        <v>1414.9</v>
      </c>
      <c r="S50">
        <v>-1475356.38</v>
      </c>
      <c r="T50">
        <v>2700044.99</v>
      </c>
      <c r="U50">
        <v>1322469.01</v>
      </c>
      <c r="V50">
        <v>-21940</v>
      </c>
      <c r="W50">
        <v>752.39</v>
      </c>
      <c r="X50">
        <v>1203843.8999999999</v>
      </c>
      <c r="Y50">
        <v>22760</v>
      </c>
      <c r="Z50">
        <v>1432333.9</v>
      </c>
      <c r="AC50">
        <v>316713.34000000003</v>
      </c>
      <c r="AD50">
        <v>100439.54</v>
      </c>
      <c r="AH50" s="73">
        <f t="shared" si="6"/>
        <v>989083.68000000017</v>
      </c>
      <c r="AI50" s="77">
        <f t="shared" si="7"/>
        <v>19978.7</v>
      </c>
      <c r="AJ50" s="21">
        <f t="shared" si="8"/>
        <v>969104.98000000021</v>
      </c>
      <c r="AK50" s="22">
        <f t="shared" si="9"/>
        <v>2527885.2999999998</v>
      </c>
      <c r="AL50" s="16">
        <f t="shared" si="10"/>
        <v>1849486.78</v>
      </c>
      <c r="AM50" s="26">
        <f t="shared" si="5"/>
        <v>678398.51999999979</v>
      </c>
    </row>
    <row r="51" spans="1:39" x14ac:dyDescent="0.25">
      <c r="A51" s="1" t="s">
        <v>418</v>
      </c>
      <c r="B51" s="1" t="s">
        <v>419</v>
      </c>
      <c r="C51" s="65">
        <v>3787</v>
      </c>
      <c r="D51" s="65" t="s">
        <v>1044</v>
      </c>
      <c r="E51" t="s">
        <v>2979</v>
      </c>
      <c r="F51">
        <v>873268.83</v>
      </c>
      <c r="G51">
        <v>94266.71</v>
      </c>
      <c r="H51">
        <v>12359.75</v>
      </c>
      <c r="J51">
        <v>607396.32999999996</v>
      </c>
      <c r="K51">
        <v>43136.77</v>
      </c>
      <c r="M51">
        <v>14516</v>
      </c>
      <c r="P51">
        <v>970.38</v>
      </c>
      <c r="Q51">
        <v>45072.59</v>
      </c>
      <c r="S51">
        <v>-620405.68000000005</v>
      </c>
      <c r="T51">
        <v>1671717.03</v>
      </c>
      <c r="U51">
        <v>1240290.33</v>
      </c>
      <c r="V51">
        <v>2372.16</v>
      </c>
      <c r="W51">
        <v>787.69</v>
      </c>
      <c r="X51">
        <v>829913</v>
      </c>
      <c r="Y51">
        <v>11520</v>
      </c>
      <c r="Z51">
        <v>977631</v>
      </c>
      <c r="AC51">
        <v>373491.59</v>
      </c>
      <c r="AD51">
        <v>62102.52</v>
      </c>
      <c r="AH51" s="73">
        <f t="shared" si="6"/>
        <v>979895.28999999992</v>
      </c>
      <c r="AI51" s="77">
        <f t="shared" si="7"/>
        <v>15486.38</v>
      </c>
      <c r="AJ51" s="21">
        <f t="shared" si="8"/>
        <v>964408.90999999992</v>
      </c>
      <c r="AK51" s="22">
        <f t="shared" si="9"/>
        <v>2084883.18</v>
      </c>
      <c r="AL51" s="16">
        <f t="shared" si="10"/>
        <v>1413225.11</v>
      </c>
      <c r="AM51" s="26">
        <f t="shared" si="5"/>
        <v>671658.06999999983</v>
      </c>
    </row>
    <row r="52" spans="1:39" x14ac:dyDescent="0.25">
      <c r="A52" s="1" t="s">
        <v>418</v>
      </c>
      <c r="B52" s="1" t="s">
        <v>419</v>
      </c>
      <c r="C52" s="65">
        <v>4306</v>
      </c>
      <c r="D52" s="65" t="s">
        <v>1045</v>
      </c>
      <c r="E52" t="s">
        <v>2980</v>
      </c>
      <c r="F52">
        <v>843834.12</v>
      </c>
      <c r="G52">
        <v>25326.33</v>
      </c>
      <c r="H52">
        <v>33738.85</v>
      </c>
      <c r="J52">
        <v>760863.3</v>
      </c>
      <c r="K52">
        <v>111993.16</v>
      </c>
      <c r="M52">
        <v>18381.5</v>
      </c>
      <c r="P52">
        <v>42.06</v>
      </c>
      <c r="S52">
        <v>804785.92</v>
      </c>
      <c r="T52">
        <v>579857.57999999996</v>
      </c>
      <c r="U52">
        <v>1337589.98</v>
      </c>
      <c r="W52">
        <v>821.39</v>
      </c>
      <c r="X52">
        <v>770569.5</v>
      </c>
      <c r="Y52">
        <v>13168</v>
      </c>
      <c r="Z52">
        <v>995171.5</v>
      </c>
      <c r="AC52">
        <v>466659.94</v>
      </c>
      <c r="AD52">
        <v>103428.73</v>
      </c>
      <c r="AH52" s="73">
        <f t="shared" si="6"/>
        <v>902899.29999999993</v>
      </c>
      <c r="AI52" s="77">
        <f t="shared" si="7"/>
        <v>18423.560000000001</v>
      </c>
      <c r="AJ52" s="21">
        <f t="shared" si="8"/>
        <v>884475.73999999987</v>
      </c>
      <c r="AK52" s="22">
        <f t="shared" si="9"/>
        <v>2122148.87</v>
      </c>
      <c r="AL52" s="16">
        <f t="shared" si="10"/>
        <v>1565260.17</v>
      </c>
      <c r="AM52" s="26">
        <f t="shared" si="5"/>
        <v>556888.70000000019</v>
      </c>
    </row>
    <row r="53" spans="1:39" x14ac:dyDescent="0.25">
      <c r="A53" s="1" t="s">
        <v>418</v>
      </c>
      <c r="B53" s="1" t="s">
        <v>419</v>
      </c>
      <c r="C53" s="65">
        <v>2587</v>
      </c>
      <c r="D53" s="65" t="s">
        <v>1046</v>
      </c>
      <c r="E53" t="s">
        <v>2981</v>
      </c>
      <c r="F53">
        <v>1094939.3899999999</v>
      </c>
      <c r="G53">
        <v>180661.97</v>
      </c>
      <c r="H53">
        <v>19595.84</v>
      </c>
      <c r="J53">
        <v>1111167.75</v>
      </c>
      <c r="K53">
        <v>74282.84</v>
      </c>
      <c r="M53">
        <v>19764.2</v>
      </c>
      <c r="P53">
        <v>2380.1</v>
      </c>
      <c r="Q53">
        <v>7555.59</v>
      </c>
      <c r="S53">
        <v>1583682.61</v>
      </c>
      <c r="T53">
        <v>446722.69</v>
      </c>
      <c r="U53">
        <v>1165366.22</v>
      </c>
      <c r="V53">
        <v>3111.08</v>
      </c>
      <c r="X53">
        <v>1398716</v>
      </c>
      <c r="Y53">
        <v>10240</v>
      </c>
      <c r="Z53">
        <v>1584118</v>
      </c>
      <c r="AC53">
        <v>321772.51</v>
      </c>
      <c r="AD53">
        <v>104420.19</v>
      </c>
      <c r="AH53" s="73">
        <f t="shared" si="6"/>
        <v>1295197.2</v>
      </c>
      <c r="AI53" s="77">
        <f t="shared" si="7"/>
        <v>22144.3</v>
      </c>
      <c r="AJ53" s="21">
        <f t="shared" si="8"/>
        <v>1273052.8999999999</v>
      </c>
      <c r="AK53" s="22">
        <f t="shared" si="9"/>
        <v>2577433.2999999998</v>
      </c>
      <c r="AL53" s="16">
        <f t="shared" si="10"/>
        <v>2010310.7</v>
      </c>
      <c r="AM53" s="26">
        <f t="shared" si="5"/>
        <v>567122.59999999986</v>
      </c>
    </row>
    <row r="54" spans="1:39" x14ac:dyDescent="0.25">
      <c r="A54" s="1" t="s">
        <v>422</v>
      </c>
      <c r="B54" s="1" t="s">
        <v>423</v>
      </c>
      <c r="C54" s="65">
        <v>2455</v>
      </c>
      <c r="D54" s="65" t="s">
        <v>1047</v>
      </c>
      <c r="E54" t="s">
        <v>2984</v>
      </c>
      <c r="F54">
        <v>361954.14</v>
      </c>
      <c r="G54">
        <v>5000</v>
      </c>
      <c r="H54">
        <v>63753.65</v>
      </c>
      <c r="J54">
        <v>4</v>
      </c>
      <c r="K54">
        <v>2331560.35</v>
      </c>
      <c r="M54">
        <v>9700</v>
      </c>
      <c r="P54">
        <v>0</v>
      </c>
      <c r="S54">
        <v>1320008.23</v>
      </c>
      <c r="T54">
        <v>1557377.06</v>
      </c>
      <c r="U54">
        <v>460040.77</v>
      </c>
      <c r="V54">
        <v>305100</v>
      </c>
      <c r="W54">
        <v>256.95</v>
      </c>
      <c r="X54">
        <v>883305.5</v>
      </c>
      <c r="Y54">
        <v>10615</v>
      </c>
      <c r="Z54">
        <v>1094139.5</v>
      </c>
      <c r="AC54">
        <v>168675.32</v>
      </c>
      <c r="AD54">
        <v>391919.55</v>
      </c>
      <c r="AF54">
        <v>32000</v>
      </c>
      <c r="AH54" s="73">
        <f t="shared" si="6"/>
        <v>430707.79000000004</v>
      </c>
      <c r="AI54" s="77">
        <f t="shared" si="7"/>
        <v>9700</v>
      </c>
      <c r="AJ54" s="21">
        <f t="shared" si="8"/>
        <v>421007.79000000004</v>
      </c>
      <c r="AK54" s="22">
        <f t="shared" si="9"/>
        <v>1659318.22</v>
      </c>
      <c r="AL54" s="16">
        <f t="shared" si="10"/>
        <v>1686734.37</v>
      </c>
      <c r="AM54" s="26">
        <f t="shared" si="5"/>
        <v>-27416.15000000014</v>
      </c>
    </row>
    <row r="55" spans="1:39" x14ac:dyDescent="0.25">
      <c r="A55" s="1" t="s">
        <v>422</v>
      </c>
      <c r="B55" s="1" t="s">
        <v>423</v>
      </c>
      <c r="C55" s="65">
        <v>2020</v>
      </c>
      <c r="D55" s="65" t="s">
        <v>1048</v>
      </c>
      <c r="E55" t="s">
        <v>2985</v>
      </c>
      <c r="F55">
        <v>78208.350000000006</v>
      </c>
      <c r="G55">
        <v>17625</v>
      </c>
      <c r="H55">
        <v>52059.54</v>
      </c>
      <c r="J55">
        <v>850674.08</v>
      </c>
      <c r="K55">
        <v>2611304.0699999998</v>
      </c>
      <c r="M55">
        <v>52257.66</v>
      </c>
      <c r="P55">
        <v>551.23</v>
      </c>
      <c r="S55">
        <v>2785106.66</v>
      </c>
      <c r="T55">
        <v>1296912.72</v>
      </c>
      <c r="U55">
        <v>660197.75</v>
      </c>
      <c r="W55">
        <v>249.95</v>
      </c>
      <c r="X55">
        <v>873851</v>
      </c>
      <c r="Y55">
        <v>9350</v>
      </c>
      <c r="Z55">
        <v>1081709</v>
      </c>
      <c r="AC55">
        <v>314167.69</v>
      </c>
      <c r="AD55">
        <v>567344.24</v>
      </c>
      <c r="AG55">
        <v>7000</v>
      </c>
      <c r="AH55" s="73">
        <f t="shared" si="6"/>
        <v>147892.89000000001</v>
      </c>
      <c r="AI55" s="77">
        <f t="shared" si="7"/>
        <v>52808.890000000007</v>
      </c>
      <c r="AJ55" s="21">
        <f t="shared" si="8"/>
        <v>95084</v>
      </c>
      <c r="AK55" s="22">
        <f t="shared" si="9"/>
        <v>1543648.7</v>
      </c>
      <c r="AL55" s="16">
        <f t="shared" si="10"/>
        <v>1970220.93</v>
      </c>
      <c r="AM55" s="26">
        <f t="shared" si="5"/>
        <v>-426572.23</v>
      </c>
    </row>
    <row r="56" spans="1:39" x14ac:dyDescent="0.25">
      <c r="A56" s="1" t="s">
        <v>422</v>
      </c>
      <c r="B56" s="1" t="s">
        <v>423</v>
      </c>
      <c r="C56" s="65">
        <v>3422</v>
      </c>
      <c r="D56" s="65" t="s">
        <v>1049</v>
      </c>
      <c r="E56" t="s">
        <v>2986</v>
      </c>
      <c r="F56">
        <v>501980.3</v>
      </c>
      <c r="G56">
        <v>0</v>
      </c>
      <c r="H56">
        <v>37739.22</v>
      </c>
      <c r="J56">
        <v>439090.13</v>
      </c>
      <c r="K56">
        <v>2267218.16</v>
      </c>
      <c r="M56">
        <v>0</v>
      </c>
      <c r="P56">
        <v>0</v>
      </c>
      <c r="S56">
        <v>1934477.58</v>
      </c>
      <c r="T56">
        <v>1593000.06</v>
      </c>
      <c r="U56">
        <v>653124.15</v>
      </c>
      <c r="V56">
        <v>131481.5</v>
      </c>
      <c r="W56">
        <v>657.78</v>
      </c>
      <c r="X56">
        <v>876819.3</v>
      </c>
      <c r="Y56">
        <v>10000</v>
      </c>
      <c r="Z56">
        <v>1065624.3</v>
      </c>
      <c r="AA56">
        <v>960</v>
      </c>
      <c r="AB56">
        <v>2288</v>
      </c>
      <c r="AC56">
        <v>264591.27</v>
      </c>
      <c r="AD56">
        <v>427159.43</v>
      </c>
      <c r="AG56">
        <v>47876</v>
      </c>
      <c r="AH56" s="73">
        <f t="shared" si="6"/>
        <v>539719.52</v>
      </c>
      <c r="AI56" s="77">
        <f t="shared" si="7"/>
        <v>0</v>
      </c>
      <c r="AJ56" s="21">
        <f t="shared" si="8"/>
        <v>539719.52</v>
      </c>
      <c r="AK56" s="22">
        <f t="shared" si="9"/>
        <v>1672082.73</v>
      </c>
      <c r="AL56" s="16">
        <f t="shared" si="10"/>
        <v>1808499</v>
      </c>
      <c r="AM56" s="26">
        <f t="shared" si="5"/>
        <v>-136416.27000000002</v>
      </c>
    </row>
    <row r="57" spans="1:39" x14ac:dyDescent="0.25">
      <c r="A57" s="1" t="s">
        <v>422</v>
      </c>
      <c r="B57" s="1" t="s">
        <v>423</v>
      </c>
      <c r="C57" s="65">
        <v>2553</v>
      </c>
      <c r="D57" s="65" t="s">
        <v>1050</v>
      </c>
      <c r="E57" t="s">
        <v>2987</v>
      </c>
      <c r="F57">
        <v>603110.06000000006</v>
      </c>
      <c r="G57">
        <v>0</v>
      </c>
      <c r="H57">
        <v>22790.240000000002</v>
      </c>
      <c r="J57">
        <v>2</v>
      </c>
      <c r="K57">
        <v>2231931.88</v>
      </c>
      <c r="M57">
        <v>20000</v>
      </c>
      <c r="P57">
        <v>480.52</v>
      </c>
      <c r="S57">
        <v>1973057.28</v>
      </c>
      <c r="T57">
        <v>1261656.71</v>
      </c>
      <c r="U57">
        <v>569591.49</v>
      </c>
      <c r="V57">
        <v>131600</v>
      </c>
      <c r="W57">
        <v>768.33</v>
      </c>
      <c r="X57">
        <v>1313252.5</v>
      </c>
      <c r="Y57">
        <v>3030</v>
      </c>
      <c r="Z57">
        <v>1517536.5</v>
      </c>
      <c r="AA57">
        <v>480</v>
      </c>
      <c r="AB57">
        <v>1140</v>
      </c>
      <c r="AC57">
        <v>318625.27</v>
      </c>
      <c r="AD57">
        <v>443339.22</v>
      </c>
      <c r="AE57">
        <v>10500</v>
      </c>
      <c r="AH57" s="73">
        <f t="shared" si="6"/>
        <v>625900.30000000005</v>
      </c>
      <c r="AI57" s="77">
        <f t="shared" si="7"/>
        <v>20480.52</v>
      </c>
      <c r="AJ57" s="21">
        <f t="shared" si="8"/>
        <v>605419.78</v>
      </c>
      <c r="AK57" s="22">
        <f t="shared" si="9"/>
        <v>2018242.3199999998</v>
      </c>
      <c r="AL57" s="16">
        <f t="shared" si="10"/>
        <v>2291620.9900000002</v>
      </c>
      <c r="AM57" s="26">
        <f t="shared" si="5"/>
        <v>-273378.67000000039</v>
      </c>
    </row>
    <row r="58" spans="1:39" x14ac:dyDescent="0.25">
      <c r="A58" s="1" t="s">
        <v>422</v>
      </c>
      <c r="B58" s="1" t="s">
        <v>423</v>
      </c>
      <c r="C58" s="65">
        <v>961</v>
      </c>
      <c r="D58" s="65" t="s">
        <v>1051</v>
      </c>
      <c r="E58" t="s">
        <v>3011</v>
      </c>
      <c r="F58">
        <v>198836.26</v>
      </c>
      <c r="G58">
        <v>0</v>
      </c>
      <c r="H58">
        <v>26144.59</v>
      </c>
      <c r="J58">
        <v>3</v>
      </c>
      <c r="K58">
        <v>2168931.85</v>
      </c>
      <c r="M58">
        <v>12949</v>
      </c>
      <c r="P58">
        <v>0</v>
      </c>
      <c r="S58">
        <v>2647477.11</v>
      </c>
      <c r="U58">
        <v>409762.1</v>
      </c>
      <c r="V58">
        <v>87050</v>
      </c>
      <c r="W58">
        <v>182.1</v>
      </c>
      <c r="X58">
        <v>644616</v>
      </c>
      <c r="Z58">
        <v>801656</v>
      </c>
      <c r="AC58">
        <v>147311.98000000001</v>
      </c>
      <c r="AD58">
        <v>381522.64</v>
      </c>
      <c r="AF58">
        <v>960</v>
      </c>
      <c r="AH58" s="73">
        <f t="shared" si="6"/>
        <v>224980.85</v>
      </c>
      <c r="AI58" s="77">
        <f t="shared" si="7"/>
        <v>12949</v>
      </c>
      <c r="AJ58" s="21">
        <f t="shared" si="8"/>
        <v>212031.85</v>
      </c>
      <c r="AK58" s="22">
        <f t="shared" si="9"/>
        <v>1141610.2</v>
      </c>
      <c r="AL58" s="16">
        <f t="shared" si="10"/>
        <v>1331450.6200000001</v>
      </c>
      <c r="AM58" s="26">
        <f t="shared" si="5"/>
        <v>-189840.42000000016</v>
      </c>
    </row>
    <row r="59" spans="1:39" x14ac:dyDescent="0.25">
      <c r="A59" s="1" t="s">
        <v>422</v>
      </c>
      <c r="B59" s="1" t="s">
        <v>423</v>
      </c>
      <c r="C59" s="65">
        <v>2039</v>
      </c>
      <c r="D59" s="65" t="s">
        <v>1052</v>
      </c>
      <c r="E59" t="s">
        <v>3012</v>
      </c>
      <c r="F59">
        <v>818553.28</v>
      </c>
      <c r="G59">
        <v>12860</v>
      </c>
      <c r="H59">
        <v>28823.16</v>
      </c>
      <c r="J59">
        <v>222811.59</v>
      </c>
      <c r="K59">
        <v>1957462.49</v>
      </c>
      <c r="M59">
        <v>0</v>
      </c>
      <c r="P59">
        <v>18.690000000000001</v>
      </c>
      <c r="S59">
        <v>3546586.96</v>
      </c>
      <c r="U59">
        <v>457020.48</v>
      </c>
      <c r="W59">
        <v>1197.67</v>
      </c>
      <c r="X59">
        <v>1176061.5</v>
      </c>
      <c r="Z59">
        <v>1403760.5</v>
      </c>
      <c r="AC59">
        <v>172945.32</v>
      </c>
      <c r="AD59">
        <v>420558.89</v>
      </c>
      <c r="AF59">
        <v>49000</v>
      </c>
      <c r="AG59">
        <v>500</v>
      </c>
      <c r="AH59" s="73">
        <f t="shared" si="6"/>
        <v>860236.44000000006</v>
      </c>
      <c r="AI59" s="77">
        <f t="shared" si="7"/>
        <v>18.690000000000001</v>
      </c>
      <c r="AJ59" s="21">
        <f t="shared" si="8"/>
        <v>860217.75000000012</v>
      </c>
      <c r="AK59" s="22">
        <f t="shared" si="9"/>
        <v>1634279.65</v>
      </c>
      <c r="AL59" s="16">
        <f t="shared" si="10"/>
        <v>2046764.71</v>
      </c>
      <c r="AM59" s="26">
        <f t="shared" si="5"/>
        <v>-412485.06000000006</v>
      </c>
    </row>
    <row r="60" spans="1:39" x14ac:dyDescent="0.25">
      <c r="A60" s="1" t="s">
        <v>426</v>
      </c>
      <c r="B60" s="1" t="s">
        <v>427</v>
      </c>
      <c r="C60" s="65">
        <v>3187</v>
      </c>
      <c r="D60" s="65" t="s">
        <v>1053</v>
      </c>
      <c r="E60" t="s">
        <v>2991</v>
      </c>
      <c r="F60">
        <v>376506.28</v>
      </c>
      <c r="G60">
        <v>0</v>
      </c>
      <c r="H60">
        <v>29013.82</v>
      </c>
      <c r="J60">
        <v>117320.58</v>
      </c>
      <c r="K60">
        <v>287155.96999999997</v>
      </c>
      <c r="O60">
        <v>216000</v>
      </c>
      <c r="P60">
        <v>2310.44</v>
      </c>
      <c r="R60">
        <v>-71729.52</v>
      </c>
      <c r="S60">
        <v>875.64</v>
      </c>
      <c r="T60">
        <v>280935.62</v>
      </c>
      <c r="U60">
        <v>1011714.74</v>
      </c>
      <c r="V60">
        <v>155900</v>
      </c>
      <c r="W60">
        <v>338.5</v>
      </c>
      <c r="X60">
        <v>1318837.8999999999</v>
      </c>
      <c r="Z60">
        <v>1517244.9</v>
      </c>
      <c r="AA60">
        <v>848</v>
      </c>
      <c r="AC60">
        <v>390542.23</v>
      </c>
      <c r="AD60">
        <v>26984.400000000001</v>
      </c>
      <c r="AF60">
        <v>4500</v>
      </c>
      <c r="AH60" s="73">
        <f t="shared" si="6"/>
        <v>405520.10000000003</v>
      </c>
      <c r="AI60" s="77">
        <f t="shared" si="7"/>
        <v>218310.44</v>
      </c>
      <c r="AJ60" s="21">
        <f t="shared" si="8"/>
        <v>187209.66000000003</v>
      </c>
      <c r="AK60" s="22">
        <f t="shared" si="9"/>
        <v>2486791.1399999997</v>
      </c>
      <c r="AL60" s="16">
        <f t="shared" si="10"/>
        <v>1940119.5299999998</v>
      </c>
      <c r="AM60" s="26">
        <f t="shared" si="5"/>
        <v>546671.60999999987</v>
      </c>
    </row>
    <row r="61" spans="1:39" x14ac:dyDescent="0.25">
      <c r="A61" s="1" t="s">
        <v>426</v>
      </c>
      <c r="B61" s="1" t="s">
        <v>427</v>
      </c>
      <c r="C61" s="65">
        <v>4931</v>
      </c>
      <c r="D61" s="65" t="s">
        <v>1054</v>
      </c>
      <c r="E61" t="s">
        <v>2992</v>
      </c>
      <c r="F61">
        <v>1335149.44</v>
      </c>
      <c r="G61">
        <v>68550</v>
      </c>
      <c r="H61">
        <v>41321.550000000003</v>
      </c>
      <c r="J61">
        <v>3085713.04</v>
      </c>
      <c r="K61">
        <v>2961334.44</v>
      </c>
      <c r="P61">
        <v>136.63</v>
      </c>
      <c r="S61">
        <v>7067013.1799999997</v>
      </c>
      <c r="T61">
        <v>179132.84</v>
      </c>
      <c r="U61">
        <v>1338275.2</v>
      </c>
      <c r="V61">
        <v>516000</v>
      </c>
      <c r="W61">
        <v>1070.6300000000001</v>
      </c>
      <c r="X61">
        <v>1571259.29</v>
      </c>
      <c r="Z61">
        <v>1983187.72</v>
      </c>
      <c r="AC61">
        <v>470339.47</v>
      </c>
      <c r="AD61">
        <v>346882.11</v>
      </c>
      <c r="AF61">
        <v>4500</v>
      </c>
      <c r="AH61" s="73">
        <f t="shared" si="6"/>
        <v>1445020.99</v>
      </c>
      <c r="AI61" s="77">
        <f t="shared" si="7"/>
        <v>136.63</v>
      </c>
      <c r="AJ61" s="21">
        <f t="shared" si="8"/>
        <v>1444884.36</v>
      </c>
      <c r="AK61" s="22">
        <f t="shared" si="9"/>
        <v>3426605.12</v>
      </c>
      <c r="AL61" s="16">
        <f t="shared" si="10"/>
        <v>2804909.3</v>
      </c>
      <c r="AM61" s="26">
        <f t="shared" si="5"/>
        <v>621695.8200000003</v>
      </c>
    </row>
    <row r="62" spans="1:39" x14ac:dyDescent="0.25">
      <c r="A62" s="1" t="s">
        <v>577</v>
      </c>
      <c r="B62" s="1" t="s">
        <v>427</v>
      </c>
      <c r="C62" s="65">
        <v>2673</v>
      </c>
      <c r="D62" s="65" t="s">
        <v>1055</v>
      </c>
      <c r="E62" t="s">
        <v>2993</v>
      </c>
      <c r="F62">
        <v>386751.36</v>
      </c>
      <c r="G62">
        <v>16500</v>
      </c>
      <c r="H62">
        <v>41154.730000000003</v>
      </c>
      <c r="J62">
        <v>9868</v>
      </c>
      <c r="K62">
        <v>250195.28</v>
      </c>
      <c r="P62">
        <v>4356</v>
      </c>
      <c r="S62">
        <v>-2837518.22</v>
      </c>
      <c r="T62">
        <v>2768470.84</v>
      </c>
      <c r="U62">
        <v>946438.17</v>
      </c>
      <c r="V62">
        <v>336000</v>
      </c>
      <c r="W62">
        <v>267.36</v>
      </c>
      <c r="X62">
        <v>579915.19999999995</v>
      </c>
      <c r="Y62">
        <v>100000</v>
      </c>
      <c r="Z62">
        <v>908306.2</v>
      </c>
      <c r="AC62">
        <v>188690.56</v>
      </c>
      <c r="AD62">
        <v>41582.71</v>
      </c>
      <c r="AF62">
        <v>54500</v>
      </c>
      <c r="AH62" s="73">
        <f t="shared" si="6"/>
        <v>444406.08999999997</v>
      </c>
      <c r="AI62" s="77">
        <f t="shared" si="7"/>
        <v>4356</v>
      </c>
      <c r="AJ62" s="21">
        <f t="shared" si="8"/>
        <v>440050.08999999997</v>
      </c>
      <c r="AK62" s="22">
        <f t="shared" si="9"/>
        <v>1962620.73</v>
      </c>
      <c r="AL62" s="16">
        <f t="shared" si="10"/>
        <v>1193079.47</v>
      </c>
      <c r="AM62" s="26">
        <f t="shared" si="5"/>
        <v>769541.26</v>
      </c>
    </row>
    <row r="63" spans="1:39" x14ac:dyDescent="0.25">
      <c r="A63" s="1" t="s">
        <v>426</v>
      </c>
      <c r="B63" s="1" t="s">
        <v>427</v>
      </c>
      <c r="C63" s="65">
        <v>3204</v>
      </c>
      <c r="D63" s="65" t="s">
        <v>1056</v>
      </c>
      <c r="E63" t="s">
        <v>2994</v>
      </c>
      <c r="F63">
        <v>411225.88</v>
      </c>
      <c r="G63">
        <v>0</v>
      </c>
      <c r="H63">
        <v>12897.85</v>
      </c>
      <c r="J63">
        <v>196447.26</v>
      </c>
      <c r="K63">
        <v>1309861.6200000001</v>
      </c>
      <c r="P63">
        <v>2510.83</v>
      </c>
      <c r="S63">
        <v>307212.39</v>
      </c>
      <c r="T63">
        <v>2027508.56</v>
      </c>
      <c r="U63">
        <v>1118343.6499999999</v>
      </c>
      <c r="V63">
        <v>381380</v>
      </c>
      <c r="W63">
        <v>675.88</v>
      </c>
      <c r="X63">
        <v>1106598.8999999999</v>
      </c>
      <c r="Z63">
        <v>1430231.9</v>
      </c>
      <c r="AC63">
        <v>953277.13</v>
      </c>
      <c r="AD63">
        <v>268336.84000000003</v>
      </c>
      <c r="AF63">
        <v>55003.73</v>
      </c>
      <c r="AH63" s="73">
        <f t="shared" si="6"/>
        <v>424123.73</v>
      </c>
      <c r="AI63" s="77">
        <f t="shared" si="7"/>
        <v>2510.83</v>
      </c>
      <c r="AJ63" s="21">
        <f t="shared" si="8"/>
        <v>421612.89999999997</v>
      </c>
      <c r="AK63" s="22">
        <f t="shared" si="9"/>
        <v>2606998.4299999997</v>
      </c>
      <c r="AL63" s="16">
        <f t="shared" si="10"/>
        <v>2706849.5999999996</v>
      </c>
      <c r="AM63" s="26">
        <f t="shared" si="5"/>
        <v>-99851.169999999925</v>
      </c>
    </row>
    <row r="64" spans="1:39" x14ac:dyDescent="0.25">
      <c r="A64" s="1" t="s">
        <v>426</v>
      </c>
      <c r="B64" s="1" t="s">
        <v>427</v>
      </c>
      <c r="C64" s="65">
        <v>2244</v>
      </c>
      <c r="D64" s="65" t="s">
        <v>1057</v>
      </c>
      <c r="E64" t="s">
        <v>2995</v>
      </c>
      <c r="F64">
        <v>856724.74</v>
      </c>
      <c r="G64">
        <v>0</v>
      </c>
      <c r="H64">
        <v>61973.99</v>
      </c>
      <c r="J64">
        <v>1593196.59</v>
      </c>
      <c r="K64">
        <v>282244.73</v>
      </c>
      <c r="P64">
        <v>87148.23</v>
      </c>
      <c r="S64">
        <v>4109409.78</v>
      </c>
      <c r="T64">
        <v>179132.84</v>
      </c>
      <c r="U64">
        <v>1250785.6000000001</v>
      </c>
      <c r="V64">
        <v>184600</v>
      </c>
      <c r="W64">
        <v>926.73</v>
      </c>
      <c r="X64">
        <v>556690</v>
      </c>
      <c r="Y64">
        <v>154000</v>
      </c>
      <c r="Z64">
        <v>927861</v>
      </c>
      <c r="AA64">
        <v>2448</v>
      </c>
      <c r="AC64">
        <v>790111.24</v>
      </c>
      <c r="AD64">
        <v>301314.75</v>
      </c>
      <c r="AF64">
        <v>161225</v>
      </c>
      <c r="AH64" s="73">
        <f t="shared" si="6"/>
        <v>918698.73</v>
      </c>
      <c r="AI64" s="77">
        <f t="shared" si="7"/>
        <v>87148.23</v>
      </c>
      <c r="AJ64" s="21">
        <f t="shared" si="8"/>
        <v>831550.5</v>
      </c>
      <c r="AK64" s="22">
        <f t="shared" si="9"/>
        <v>2147002.33</v>
      </c>
      <c r="AL64" s="16">
        <f t="shared" si="10"/>
        <v>2182959.9900000002</v>
      </c>
      <c r="AM64" s="26">
        <f t="shared" si="5"/>
        <v>-35957.660000000149</v>
      </c>
    </row>
    <row r="65" spans="1:39" x14ac:dyDescent="0.25">
      <c r="A65" s="1" t="s">
        <v>430</v>
      </c>
      <c r="B65" s="1" t="s">
        <v>431</v>
      </c>
      <c r="C65" s="65">
        <v>5619</v>
      </c>
      <c r="D65" s="65" t="s">
        <v>1058</v>
      </c>
      <c r="E65" t="s">
        <v>2996</v>
      </c>
      <c r="F65">
        <v>792879.24</v>
      </c>
      <c r="G65">
        <v>60428.5</v>
      </c>
      <c r="H65">
        <v>23855.93</v>
      </c>
      <c r="J65">
        <v>1459420.46</v>
      </c>
      <c r="K65">
        <v>255606.76</v>
      </c>
      <c r="M65">
        <v>0</v>
      </c>
      <c r="N65">
        <v>43000</v>
      </c>
      <c r="P65">
        <v>0</v>
      </c>
      <c r="S65">
        <v>-116660.08</v>
      </c>
      <c r="T65">
        <v>2752937.45</v>
      </c>
      <c r="U65">
        <v>623894.65</v>
      </c>
      <c r="W65">
        <v>904.97</v>
      </c>
      <c r="X65">
        <v>1512088</v>
      </c>
      <c r="Y65">
        <v>315770</v>
      </c>
      <c r="Z65">
        <v>1806435</v>
      </c>
      <c r="AA65">
        <v>2396</v>
      </c>
      <c r="AC65">
        <v>311139.28000000003</v>
      </c>
      <c r="AD65">
        <v>178018.66</v>
      </c>
      <c r="AE65">
        <v>43000</v>
      </c>
      <c r="AH65" s="73">
        <f t="shared" si="6"/>
        <v>877163.67</v>
      </c>
      <c r="AI65" s="77">
        <f t="shared" si="7"/>
        <v>43000</v>
      </c>
      <c r="AJ65" s="21">
        <f t="shared" si="8"/>
        <v>834163.67</v>
      </c>
      <c r="AK65" s="22">
        <f t="shared" si="9"/>
        <v>2452657.62</v>
      </c>
      <c r="AL65" s="16">
        <f t="shared" si="10"/>
        <v>2340988.9400000004</v>
      </c>
      <c r="AM65" s="26">
        <f t="shared" si="5"/>
        <v>111668.6799999997</v>
      </c>
    </row>
    <row r="66" spans="1:39" x14ac:dyDescent="0.25">
      <c r="A66" s="1" t="s">
        <v>430</v>
      </c>
      <c r="B66" s="1" t="s">
        <v>431</v>
      </c>
      <c r="C66" s="65">
        <v>5086</v>
      </c>
      <c r="D66" s="65" t="s">
        <v>1059</v>
      </c>
      <c r="E66" t="s">
        <v>2997</v>
      </c>
      <c r="F66">
        <v>797008.19</v>
      </c>
      <c r="G66">
        <v>0</v>
      </c>
      <c r="H66">
        <v>41766.18</v>
      </c>
      <c r="J66">
        <v>532972.5</v>
      </c>
      <c r="K66">
        <v>796789.75</v>
      </c>
      <c r="M66">
        <v>0</v>
      </c>
      <c r="P66">
        <v>5505.5</v>
      </c>
      <c r="S66">
        <v>-617694.13</v>
      </c>
      <c r="T66">
        <v>3437556.74</v>
      </c>
      <c r="U66">
        <v>695682.35</v>
      </c>
      <c r="W66">
        <v>683.06</v>
      </c>
      <c r="X66">
        <v>1606606.5</v>
      </c>
      <c r="Y66">
        <v>355139.62</v>
      </c>
      <c r="Z66">
        <v>1943787.5</v>
      </c>
      <c r="AC66">
        <v>191116.14</v>
      </c>
      <c r="AD66">
        <v>387752.75</v>
      </c>
      <c r="AH66" s="73">
        <f t="shared" si="6"/>
        <v>838774.37</v>
      </c>
      <c r="AI66" s="77">
        <f t="shared" si="7"/>
        <v>5505.5</v>
      </c>
      <c r="AJ66" s="21">
        <f t="shared" si="8"/>
        <v>833268.87</v>
      </c>
      <c r="AK66" s="22">
        <f t="shared" si="9"/>
        <v>2658111.5300000003</v>
      </c>
      <c r="AL66" s="16">
        <f t="shared" si="10"/>
        <v>2522656.39</v>
      </c>
      <c r="AM66" s="26">
        <f t="shared" si="5"/>
        <v>135455.14000000013</v>
      </c>
    </row>
    <row r="67" spans="1:39" x14ac:dyDescent="0.25">
      <c r="A67" s="1" t="s">
        <v>430</v>
      </c>
      <c r="B67" s="1" t="s">
        <v>431</v>
      </c>
      <c r="C67" s="65">
        <v>7208</v>
      </c>
      <c r="D67" s="65" t="s">
        <v>1060</v>
      </c>
      <c r="E67" t="s">
        <v>2998</v>
      </c>
      <c r="F67">
        <v>1118482.45</v>
      </c>
      <c r="G67">
        <v>0</v>
      </c>
      <c r="H67">
        <v>68168.58</v>
      </c>
      <c r="J67">
        <v>1273258.73</v>
      </c>
      <c r="K67">
        <v>385409.97</v>
      </c>
      <c r="M67">
        <v>0</v>
      </c>
      <c r="P67">
        <v>12376</v>
      </c>
      <c r="S67">
        <v>1621676.38</v>
      </c>
      <c r="T67">
        <v>785641.8</v>
      </c>
      <c r="U67">
        <v>656992.46</v>
      </c>
      <c r="V67">
        <v>270000</v>
      </c>
      <c r="W67">
        <v>1138.82</v>
      </c>
      <c r="X67">
        <v>1356467</v>
      </c>
      <c r="Y67">
        <v>161565.25</v>
      </c>
      <c r="Z67">
        <v>1535915</v>
      </c>
      <c r="AA67">
        <v>3664</v>
      </c>
      <c r="AC67">
        <v>242016.91</v>
      </c>
      <c r="AD67">
        <v>115600.3</v>
      </c>
      <c r="AH67" s="73">
        <f t="shared" si="6"/>
        <v>1186651.03</v>
      </c>
      <c r="AI67" s="77">
        <f t="shared" si="7"/>
        <v>12376</v>
      </c>
      <c r="AJ67" s="21">
        <f t="shared" si="8"/>
        <v>1174275.03</v>
      </c>
      <c r="AK67" s="22">
        <f t="shared" si="9"/>
        <v>2446163.5299999998</v>
      </c>
      <c r="AL67" s="16">
        <f t="shared" si="10"/>
        <v>1897196.21</v>
      </c>
      <c r="AM67" s="26">
        <f t="shared" si="5"/>
        <v>548967.31999999983</v>
      </c>
    </row>
    <row r="68" spans="1:39" x14ac:dyDescent="0.25">
      <c r="A68" s="1" t="s">
        <v>434</v>
      </c>
      <c r="B68" s="1" t="s">
        <v>435</v>
      </c>
      <c r="C68" s="65">
        <v>2983</v>
      </c>
      <c r="D68" s="65" t="s">
        <v>1061</v>
      </c>
      <c r="E68" t="s">
        <v>2999</v>
      </c>
      <c r="F68">
        <v>1990469.41</v>
      </c>
      <c r="G68">
        <v>0</v>
      </c>
      <c r="H68">
        <v>38500</v>
      </c>
      <c r="J68">
        <v>289409.83</v>
      </c>
      <c r="K68">
        <v>38518.67</v>
      </c>
      <c r="M68">
        <v>486</v>
      </c>
      <c r="P68">
        <v>3575.52</v>
      </c>
      <c r="S68">
        <v>1477656.06</v>
      </c>
      <c r="U68">
        <v>2968906.23</v>
      </c>
      <c r="W68">
        <v>1721.77</v>
      </c>
      <c r="X68">
        <v>1334657</v>
      </c>
      <c r="Z68">
        <v>2021459</v>
      </c>
      <c r="AA68">
        <v>816</v>
      </c>
      <c r="AB68">
        <v>7088</v>
      </c>
      <c r="AC68">
        <v>838522.7</v>
      </c>
      <c r="AD68">
        <v>184287.2</v>
      </c>
      <c r="AF68">
        <v>42294.5</v>
      </c>
      <c r="AH68" s="73">
        <f t="shared" si="6"/>
        <v>2028969.41</v>
      </c>
      <c r="AI68" s="77">
        <f t="shared" si="7"/>
        <v>4061.52</v>
      </c>
      <c r="AJ68" s="21">
        <f t="shared" si="8"/>
        <v>2024907.89</v>
      </c>
      <c r="AK68" s="22">
        <f t="shared" si="9"/>
        <v>4305285</v>
      </c>
      <c r="AL68" s="16">
        <f t="shared" si="10"/>
        <v>3094467.4000000004</v>
      </c>
      <c r="AM68" s="26">
        <f t="shared" si="5"/>
        <v>1210817.5999999996</v>
      </c>
    </row>
    <row r="69" spans="1:39" x14ac:dyDescent="0.25">
      <c r="A69" s="1" t="s">
        <v>434</v>
      </c>
      <c r="B69" s="1" t="s">
        <v>435</v>
      </c>
      <c r="C69" s="65">
        <v>3185</v>
      </c>
      <c r="D69" s="65" t="s">
        <v>1062</v>
      </c>
      <c r="E69" t="s">
        <v>3000</v>
      </c>
      <c r="F69">
        <v>597811.67000000004</v>
      </c>
      <c r="G69">
        <v>86400</v>
      </c>
      <c r="H69">
        <v>26378.59</v>
      </c>
      <c r="J69">
        <v>1440702.34</v>
      </c>
      <c r="K69">
        <v>73918.77</v>
      </c>
      <c r="P69">
        <v>-48663.85</v>
      </c>
      <c r="S69">
        <v>2195038.7999999998</v>
      </c>
      <c r="U69">
        <v>948407.44</v>
      </c>
      <c r="X69">
        <v>763900</v>
      </c>
      <c r="Z69">
        <v>924735</v>
      </c>
      <c r="AC69">
        <v>350347.88</v>
      </c>
      <c r="AD69">
        <v>134641.39000000001</v>
      </c>
      <c r="AF69">
        <v>76656.75</v>
      </c>
      <c r="AH69" s="73">
        <f t="shared" si="6"/>
        <v>710590.26</v>
      </c>
      <c r="AI69" s="77">
        <f t="shared" si="7"/>
        <v>-48663.85</v>
      </c>
      <c r="AJ69" s="21">
        <f t="shared" si="8"/>
        <v>759254.11</v>
      </c>
      <c r="AK69" s="22">
        <f t="shared" si="9"/>
        <v>1712307.44</v>
      </c>
      <c r="AL69" s="16">
        <f t="shared" si="10"/>
        <v>1486381.02</v>
      </c>
      <c r="AM69" s="26">
        <f t="shared" ref="AM69:AM83" si="11">AK69-AL69</f>
        <v>225926.41999999993</v>
      </c>
    </row>
    <row r="70" spans="1:39" x14ac:dyDescent="0.25">
      <c r="A70" s="1" t="s">
        <v>434</v>
      </c>
      <c r="B70" s="1" t="s">
        <v>435</v>
      </c>
      <c r="C70" s="65">
        <v>5687</v>
      </c>
      <c r="D70" s="65" t="s">
        <v>1063</v>
      </c>
      <c r="E70" t="s">
        <v>3001</v>
      </c>
      <c r="F70">
        <v>1114879.1599999999</v>
      </c>
      <c r="G70">
        <v>0</v>
      </c>
      <c r="H70">
        <v>119146.78</v>
      </c>
      <c r="J70">
        <v>105823.12</v>
      </c>
      <c r="K70">
        <v>214177.82</v>
      </c>
      <c r="P70">
        <v>4640</v>
      </c>
      <c r="S70">
        <v>809812.07</v>
      </c>
      <c r="U70">
        <v>2454925.96</v>
      </c>
      <c r="W70">
        <v>1990.66</v>
      </c>
      <c r="X70">
        <v>1779107</v>
      </c>
      <c r="Z70">
        <v>2257568</v>
      </c>
      <c r="AC70">
        <v>827247.01</v>
      </c>
      <c r="AD70">
        <v>82351.240000000005</v>
      </c>
      <c r="AF70">
        <v>50862.559999999998</v>
      </c>
      <c r="AH70" s="73">
        <f t="shared" si="6"/>
        <v>1234025.94</v>
      </c>
      <c r="AI70" s="77">
        <f t="shared" si="7"/>
        <v>4640</v>
      </c>
      <c r="AJ70" s="21">
        <f t="shared" si="8"/>
        <v>1229385.94</v>
      </c>
      <c r="AK70" s="22">
        <f t="shared" si="9"/>
        <v>4236023.62</v>
      </c>
      <c r="AL70" s="16">
        <f t="shared" si="10"/>
        <v>3218028.81</v>
      </c>
      <c r="AM70" s="26">
        <f t="shared" si="11"/>
        <v>1017994.81</v>
      </c>
    </row>
    <row r="71" spans="1:39" x14ac:dyDescent="0.25">
      <c r="A71" s="1" t="s">
        <v>434</v>
      </c>
      <c r="B71" s="1" t="s">
        <v>435</v>
      </c>
      <c r="C71" s="65">
        <v>5400</v>
      </c>
      <c r="D71" s="65" t="s">
        <v>1064</v>
      </c>
      <c r="E71" t="s">
        <v>3002</v>
      </c>
      <c r="F71">
        <v>2348890.09</v>
      </c>
      <c r="G71">
        <v>0</v>
      </c>
      <c r="H71">
        <v>19459</v>
      </c>
      <c r="J71">
        <v>1210010.3400000001</v>
      </c>
      <c r="K71">
        <v>21300.48</v>
      </c>
      <c r="P71">
        <v>-251884.5</v>
      </c>
      <c r="S71">
        <v>3058248.56</v>
      </c>
      <c r="U71">
        <v>2468529.54</v>
      </c>
      <c r="W71">
        <v>2716.3</v>
      </c>
      <c r="X71">
        <v>1144353</v>
      </c>
      <c r="Z71">
        <v>1416273</v>
      </c>
      <c r="AA71">
        <v>10600</v>
      </c>
      <c r="AB71">
        <v>1400</v>
      </c>
      <c r="AC71">
        <v>782389.33</v>
      </c>
      <c r="AD71">
        <v>179650.33</v>
      </c>
      <c r="AF71">
        <v>86370.33</v>
      </c>
      <c r="AH71" s="73">
        <f t="shared" si="6"/>
        <v>2368349.09</v>
      </c>
      <c r="AI71" s="77">
        <f t="shared" si="7"/>
        <v>-251884.5</v>
      </c>
      <c r="AJ71" s="21">
        <f t="shared" si="8"/>
        <v>2620233.59</v>
      </c>
      <c r="AK71" s="22">
        <f t="shared" si="9"/>
        <v>3615598.84</v>
      </c>
      <c r="AL71" s="16">
        <f t="shared" si="10"/>
        <v>2476682.9900000002</v>
      </c>
      <c r="AM71" s="26">
        <f t="shared" si="11"/>
        <v>1138915.8499999996</v>
      </c>
    </row>
    <row r="72" spans="1:39" x14ac:dyDescent="0.25">
      <c r="A72" s="1" t="s">
        <v>434</v>
      </c>
      <c r="B72" s="1" t="s">
        <v>435</v>
      </c>
      <c r="C72" s="65">
        <v>9957</v>
      </c>
      <c r="D72" s="65" t="s">
        <v>1065</v>
      </c>
      <c r="E72" t="s">
        <v>3003</v>
      </c>
      <c r="F72">
        <v>3017281.28</v>
      </c>
      <c r="G72">
        <v>0</v>
      </c>
      <c r="H72">
        <v>40000</v>
      </c>
      <c r="J72">
        <v>1725315.57</v>
      </c>
      <c r="K72">
        <v>494768.96</v>
      </c>
      <c r="O72">
        <v>13000</v>
      </c>
      <c r="P72">
        <v>-267</v>
      </c>
      <c r="S72">
        <v>3871032.42</v>
      </c>
      <c r="U72">
        <v>3517148.97</v>
      </c>
      <c r="W72">
        <v>2862.31</v>
      </c>
      <c r="X72">
        <v>2500439.1</v>
      </c>
      <c r="Z72">
        <v>2798030.1</v>
      </c>
      <c r="AA72">
        <v>25460</v>
      </c>
      <c r="AB72">
        <v>35000</v>
      </c>
      <c r="AC72">
        <v>843571.97</v>
      </c>
      <c r="AD72">
        <v>298204.42</v>
      </c>
      <c r="AF72">
        <v>82393.5</v>
      </c>
      <c r="AH72" s="73">
        <f t="shared" si="6"/>
        <v>3057281.28</v>
      </c>
      <c r="AI72" s="77">
        <f t="shared" si="7"/>
        <v>12733</v>
      </c>
      <c r="AJ72" s="21">
        <f t="shared" si="8"/>
        <v>3044548.28</v>
      </c>
      <c r="AK72" s="22">
        <f t="shared" si="9"/>
        <v>6020450.3800000008</v>
      </c>
      <c r="AL72" s="16">
        <f t="shared" si="10"/>
        <v>4082659.99</v>
      </c>
      <c r="AM72" s="26">
        <f t="shared" si="11"/>
        <v>1937790.3900000006</v>
      </c>
    </row>
    <row r="73" spans="1:39" x14ac:dyDescent="0.25">
      <c r="A73" s="1" t="s">
        <v>434</v>
      </c>
      <c r="B73" s="1" t="s">
        <v>435</v>
      </c>
      <c r="C73" s="65">
        <v>2898</v>
      </c>
      <c r="D73" s="65" t="s">
        <v>1066</v>
      </c>
      <c r="E73" t="s">
        <v>3004</v>
      </c>
      <c r="F73">
        <v>1234580.75</v>
      </c>
      <c r="G73">
        <v>0</v>
      </c>
      <c r="H73">
        <v>40853.32</v>
      </c>
      <c r="J73">
        <v>267394.61</v>
      </c>
      <c r="K73">
        <v>364109.7</v>
      </c>
      <c r="L73">
        <v>149750</v>
      </c>
      <c r="P73">
        <v>3251.5</v>
      </c>
      <c r="S73">
        <v>1436973.29</v>
      </c>
      <c r="U73">
        <v>1295734.02</v>
      </c>
      <c r="W73">
        <v>1372.6</v>
      </c>
      <c r="X73">
        <v>1029825</v>
      </c>
      <c r="Y73">
        <v>253189</v>
      </c>
      <c r="Z73">
        <v>1029825</v>
      </c>
      <c r="AC73">
        <v>434997.51</v>
      </c>
      <c r="AD73">
        <v>155298.72</v>
      </c>
      <c r="AF73">
        <v>12635.8</v>
      </c>
      <c r="AH73" s="73">
        <f t="shared" si="6"/>
        <v>1275434.07</v>
      </c>
      <c r="AI73" s="77">
        <f t="shared" si="7"/>
        <v>3251.5</v>
      </c>
      <c r="AJ73" s="21">
        <f t="shared" si="8"/>
        <v>1272182.57</v>
      </c>
      <c r="AK73" s="22">
        <f t="shared" si="9"/>
        <v>2580120.62</v>
      </c>
      <c r="AL73" s="16">
        <f t="shared" si="10"/>
        <v>1632757.03</v>
      </c>
      <c r="AM73" s="26">
        <f t="shared" si="11"/>
        <v>947363.59000000008</v>
      </c>
    </row>
    <row r="74" spans="1:39" x14ac:dyDescent="0.25">
      <c r="A74" s="1" t="s">
        <v>434</v>
      </c>
      <c r="B74" s="1" t="s">
        <v>435</v>
      </c>
      <c r="C74" s="65">
        <v>3080</v>
      </c>
      <c r="D74" s="65" t="s">
        <v>1067</v>
      </c>
      <c r="E74" t="s">
        <v>3005</v>
      </c>
      <c r="F74">
        <v>1258965.6499999999</v>
      </c>
      <c r="G74">
        <v>0</v>
      </c>
      <c r="H74">
        <v>34684.6</v>
      </c>
      <c r="J74">
        <v>1026423</v>
      </c>
      <c r="K74">
        <v>106004.41</v>
      </c>
      <c r="M74">
        <v>162</v>
      </c>
      <c r="P74">
        <v>26934.67</v>
      </c>
      <c r="S74">
        <v>1472668.6</v>
      </c>
      <c r="U74">
        <v>1961307.55</v>
      </c>
      <c r="W74">
        <v>825.03</v>
      </c>
      <c r="X74">
        <v>658794.5</v>
      </c>
      <c r="Z74">
        <v>1062869.5</v>
      </c>
      <c r="AC74">
        <v>190088.25</v>
      </c>
      <c r="AD74">
        <v>136029</v>
      </c>
      <c r="AF74">
        <v>35885.75</v>
      </c>
      <c r="AH74" s="73">
        <f t="shared" si="6"/>
        <v>1293650.25</v>
      </c>
      <c r="AI74" s="77">
        <f t="shared" si="7"/>
        <v>27096.67</v>
      </c>
      <c r="AJ74" s="21">
        <f t="shared" si="8"/>
        <v>1266553.58</v>
      </c>
      <c r="AK74" s="22">
        <f t="shared" si="9"/>
        <v>2620927.08</v>
      </c>
      <c r="AL74" s="16">
        <f t="shared" si="10"/>
        <v>1424872.5</v>
      </c>
      <c r="AM74" s="26">
        <f t="shared" si="11"/>
        <v>1196054.58</v>
      </c>
    </row>
    <row r="75" spans="1:39" x14ac:dyDescent="0.25">
      <c r="A75" s="1" t="s">
        <v>438</v>
      </c>
      <c r="B75" s="1" t="s">
        <v>439</v>
      </c>
      <c r="C75" s="65">
        <v>5394</v>
      </c>
      <c r="D75" s="65" t="s">
        <v>1068</v>
      </c>
      <c r="E75" t="s">
        <v>3006</v>
      </c>
      <c r="F75">
        <v>784978.1</v>
      </c>
      <c r="G75">
        <v>74790.58</v>
      </c>
      <c r="H75">
        <v>61920</v>
      </c>
      <c r="J75">
        <v>847436.98</v>
      </c>
      <c r="K75">
        <v>1425628.9</v>
      </c>
      <c r="N75">
        <v>93</v>
      </c>
      <c r="P75">
        <v>3479.45</v>
      </c>
      <c r="S75">
        <v>842520.71</v>
      </c>
      <c r="T75">
        <v>2174520.91</v>
      </c>
      <c r="U75">
        <v>1655011.32</v>
      </c>
      <c r="W75">
        <v>904.59</v>
      </c>
      <c r="X75">
        <v>1117698.25</v>
      </c>
      <c r="Z75">
        <v>1409222.25</v>
      </c>
      <c r="AA75">
        <v>1644</v>
      </c>
      <c r="AC75">
        <v>450579.84</v>
      </c>
      <c r="AD75">
        <v>389369.16</v>
      </c>
      <c r="AF75">
        <v>62742.61</v>
      </c>
      <c r="AH75" s="73">
        <f t="shared" si="6"/>
        <v>921688.67999999993</v>
      </c>
      <c r="AI75" s="77">
        <f t="shared" si="7"/>
        <v>3572.45</v>
      </c>
      <c r="AJ75" s="21">
        <f t="shared" si="8"/>
        <v>918116.23</v>
      </c>
      <c r="AK75" s="22">
        <f t="shared" si="9"/>
        <v>2773614.16</v>
      </c>
      <c r="AL75" s="16">
        <f t="shared" si="10"/>
        <v>2313557.86</v>
      </c>
      <c r="AM75" s="26">
        <f t="shared" si="11"/>
        <v>460056.30000000028</v>
      </c>
    </row>
    <row r="76" spans="1:39" x14ac:dyDescent="0.25">
      <c r="A76" s="1" t="s">
        <v>438</v>
      </c>
      <c r="B76" s="1" t="s">
        <v>439</v>
      </c>
      <c r="C76" s="65">
        <v>6493</v>
      </c>
      <c r="D76" s="65" t="s">
        <v>1069</v>
      </c>
      <c r="E76" t="s">
        <v>3007</v>
      </c>
      <c r="F76">
        <v>1147029.68</v>
      </c>
      <c r="G76">
        <v>61074.25</v>
      </c>
      <c r="H76">
        <v>100047.03</v>
      </c>
      <c r="J76">
        <v>1042690.64</v>
      </c>
      <c r="K76">
        <v>765636.06</v>
      </c>
      <c r="N76">
        <v>2680</v>
      </c>
      <c r="P76">
        <v>2772.61</v>
      </c>
      <c r="S76">
        <v>581969.43999999994</v>
      </c>
      <c r="T76">
        <v>2426315.1</v>
      </c>
      <c r="U76">
        <v>2241368.69</v>
      </c>
      <c r="W76">
        <v>1386.83</v>
      </c>
      <c r="X76">
        <v>1292415</v>
      </c>
      <c r="Z76">
        <v>1887659</v>
      </c>
      <c r="AA76">
        <v>2456</v>
      </c>
      <c r="AB76">
        <v>6748</v>
      </c>
      <c r="AC76">
        <v>729437.99</v>
      </c>
      <c r="AD76">
        <v>361977.02</v>
      </c>
      <c r="AF76">
        <v>149152</v>
      </c>
      <c r="AH76" s="73">
        <f t="shared" si="6"/>
        <v>1308150.96</v>
      </c>
      <c r="AI76" s="77">
        <f t="shared" si="7"/>
        <v>5452.6100000000006</v>
      </c>
      <c r="AJ76" s="21">
        <f t="shared" si="8"/>
        <v>1302698.3499999999</v>
      </c>
      <c r="AK76" s="22">
        <f t="shared" si="9"/>
        <v>3535170.52</v>
      </c>
      <c r="AL76" s="16">
        <f t="shared" si="10"/>
        <v>3137430.0100000002</v>
      </c>
      <c r="AM76" s="26">
        <f t="shared" si="11"/>
        <v>397740.50999999978</v>
      </c>
    </row>
    <row r="77" spans="1:39" x14ac:dyDescent="0.25">
      <c r="A77" s="1" t="s">
        <v>438</v>
      </c>
      <c r="B77" s="1" t="s">
        <v>439</v>
      </c>
      <c r="C77" s="65">
        <v>2652</v>
      </c>
      <c r="D77" s="65" t="s">
        <v>1070</v>
      </c>
      <c r="E77" t="s">
        <v>3008</v>
      </c>
      <c r="F77">
        <v>989603.27</v>
      </c>
      <c r="G77">
        <v>213606.01</v>
      </c>
      <c r="H77">
        <v>14653.73</v>
      </c>
      <c r="J77">
        <v>48803.71</v>
      </c>
      <c r="K77">
        <v>152674.43</v>
      </c>
      <c r="P77">
        <v>2852.51</v>
      </c>
      <c r="S77">
        <v>-433242.72</v>
      </c>
      <c r="T77">
        <v>1120243.3</v>
      </c>
      <c r="U77">
        <v>1486873.38</v>
      </c>
      <c r="V77">
        <v>150000</v>
      </c>
      <c r="W77">
        <v>64.430000000000007</v>
      </c>
      <c r="X77">
        <v>621635</v>
      </c>
      <c r="Z77">
        <v>819250</v>
      </c>
      <c r="AA77">
        <v>672</v>
      </c>
      <c r="AB77">
        <v>160</v>
      </c>
      <c r="AC77">
        <v>535189.52</v>
      </c>
      <c r="AD77">
        <v>86037.23</v>
      </c>
      <c r="AF77">
        <v>12276</v>
      </c>
      <c r="AH77" s="73">
        <f t="shared" ref="AH77:AH86" si="12">SUM(F77:I77)</f>
        <v>1217863.01</v>
      </c>
      <c r="AI77" s="77">
        <f t="shared" ref="AI77:AI86" si="13">SUM(M77:P77)</f>
        <v>2852.51</v>
      </c>
      <c r="AJ77" s="21">
        <f t="shared" ref="AJ77:AJ86" si="14">AH77-AI77</f>
        <v>1215010.5</v>
      </c>
      <c r="AK77" s="22">
        <f t="shared" ref="AK77:AK86" si="15">SUM(U77:Y77)</f>
        <v>2258572.8099999996</v>
      </c>
      <c r="AL77" s="16">
        <f t="shared" ref="AL77:AL86" si="16">SUM(Z77:AG77)</f>
        <v>1453584.75</v>
      </c>
      <c r="AM77" s="26">
        <f t="shared" si="11"/>
        <v>804988.05999999959</v>
      </c>
    </row>
    <row r="78" spans="1:39" x14ac:dyDescent="0.25">
      <c r="A78" s="1" t="s">
        <v>438</v>
      </c>
      <c r="B78" s="1" t="s">
        <v>439</v>
      </c>
      <c r="C78" s="65">
        <v>5048</v>
      </c>
      <c r="D78" s="65" t="s">
        <v>1071</v>
      </c>
      <c r="E78" t="s">
        <v>3009</v>
      </c>
      <c r="F78">
        <v>462214.93</v>
      </c>
      <c r="G78">
        <v>191855.98</v>
      </c>
      <c r="H78">
        <v>26160</v>
      </c>
      <c r="J78">
        <v>918225.96</v>
      </c>
      <c r="K78">
        <v>381175.45</v>
      </c>
      <c r="N78">
        <v>2540</v>
      </c>
      <c r="P78">
        <v>2967.96</v>
      </c>
      <c r="S78">
        <v>-808687.32</v>
      </c>
      <c r="T78">
        <v>2732486.08</v>
      </c>
      <c r="U78">
        <v>1173370.3600000001</v>
      </c>
      <c r="W78">
        <v>577.1</v>
      </c>
      <c r="X78">
        <v>1548826.4</v>
      </c>
      <c r="Z78">
        <v>1909648.4</v>
      </c>
      <c r="AA78">
        <v>640</v>
      </c>
      <c r="AB78">
        <v>2516</v>
      </c>
      <c r="AC78">
        <v>351339.42</v>
      </c>
      <c r="AD78">
        <v>201419.02</v>
      </c>
      <c r="AF78">
        <v>38343.03</v>
      </c>
      <c r="AH78" s="73">
        <f t="shared" si="12"/>
        <v>680230.91</v>
      </c>
      <c r="AI78" s="77">
        <f t="shared" si="13"/>
        <v>5507.96</v>
      </c>
      <c r="AJ78" s="21">
        <f t="shared" si="14"/>
        <v>674722.95000000007</v>
      </c>
      <c r="AK78" s="22">
        <f t="shared" si="15"/>
        <v>2722773.8600000003</v>
      </c>
      <c r="AL78" s="16">
        <f t="shared" si="16"/>
        <v>2503905.8699999996</v>
      </c>
      <c r="AM78" s="26">
        <f t="shared" si="11"/>
        <v>218867.99000000069</v>
      </c>
    </row>
    <row r="79" spans="1:39" x14ac:dyDescent="0.25">
      <c r="A79" s="1" t="s">
        <v>438</v>
      </c>
      <c r="B79" s="1" t="s">
        <v>439</v>
      </c>
      <c r="C79" s="65">
        <v>4607</v>
      </c>
      <c r="D79" s="65" t="s">
        <v>1072</v>
      </c>
      <c r="E79" t="s">
        <v>3010</v>
      </c>
      <c r="F79">
        <v>660894.09</v>
      </c>
      <c r="G79">
        <v>45653</v>
      </c>
      <c r="H79">
        <v>5500</v>
      </c>
      <c r="J79">
        <v>1734329.52</v>
      </c>
      <c r="K79">
        <v>349638.59</v>
      </c>
      <c r="N79">
        <v>3501</v>
      </c>
      <c r="P79">
        <v>2437.2199999999998</v>
      </c>
      <c r="S79">
        <v>-269528.77</v>
      </c>
      <c r="T79">
        <v>3283107.89</v>
      </c>
      <c r="U79">
        <v>1077749.8</v>
      </c>
      <c r="W79">
        <v>995.29</v>
      </c>
      <c r="X79">
        <v>1072725.5</v>
      </c>
      <c r="Z79">
        <v>1340350.5</v>
      </c>
      <c r="AA79">
        <v>640</v>
      </c>
      <c r="AB79">
        <v>3328</v>
      </c>
      <c r="AC79">
        <v>465889.74</v>
      </c>
      <c r="AD79">
        <v>162425.49</v>
      </c>
      <c r="AF79">
        <v>204459</v>
      </c>
      <c r="AH79" s="73">
        <f t="shared" si="12"/>
        <v>712047.09</v>
      </c>
      <c r="AI79" s="77">
        <f t="shared" si="13"/>
        <v>5938.2199999999993</v>
      </c>
      <c r="AJ79" s="21">
        <f t="shared" si="14"/>
        <v>706108.87</v>
      </c>
      <c r="AK79" s="22">
        <f t="shared" si="15"/>
        <v>2151470.59</v>
      </c>
      <c r="AL79" s="16">
        <f t="shared" si="16"/>
        <v>2177092.73</v>
      </c>
      <c r="AM79" s="26">
        <f t="shared" si="11"/>
        <v>-25622.14000000013</v>
      </c>
    </row>
    <row r="80" spans="1:39" x14ac:dyDescent="0.25">
      <c r="A80" s="1" t="s">
        <v>438</v>
      </c>
      <c r="B80" s="1" t="s">
        <v>439</v>
      </c>
      <c r="C80" s="65">
        <v>3828</v>
      </c>
      <c r="D80" s="65" t="s">
        <v>1073</v>
      </c>
      <c r="E80" t="s">
        <v>3013</v>
      </c>
      <c r="F80">
        <v>973474.96</v>
      </c>
      <c r="G80">
        <v>31430</v>
      </c>
      <c r="H80">
        <v>16370</v>
      </c>
      <c r="J80">
        <v>332068.2</v>
      </c>
      <c r="K80">
        <v>185252.69</v>
      </c>
      <c r="P80">
        <v>-479961.71</v>
      </c>
      <c r="S80">
        <v>349784.12</v>
      </c>
      <c r="T80">
        <v>1600443.98</v>
      </c>
      <c r="U80">
        <v>900834.98</v>
      </c>
      <c r="W80">
        <v>1324.49</v>
      </c>
      <c r="X80">
        <v>829143</v>
      </c>
      <c r="Z80">
        <v>944007</v>
      </c>
      <c r="AC80">
        <v>277456.40000000002</v>
      </c>
      <c r="AD80">
        <v>157106.10999999999</v>
      </c>
      <c r="AF80">
        <v>119678.5</v>
      </c>
      <c r="AH80" s="73">
        <f t="shared" si="12"/>
        <v>1021274.96</v>
      </c>
      <c r="AI80" s="77">
        <f t="shared" si="13"/>
        <v>-479961.71</v>
      </c>
      <c r="AJ80" s="21">
        <f t="shared" si="14"/>
        <v>1501236.67</v>
      </c>
      <c r="AK80" s="22">
        <f t="shared" si="15"/>
        <v>1731302.47</v>
      </c>
      <c r="AL80" s="16">
        <f t="shared" si="16"/>
        <v>1498248.0099999998</v>
      </c>
      <c r="AM80" s="26">
        <f t="shared" si="11"/>
        <v>233054.4600000002</v>
      </c>
    </row>
    <row r="81" spans="1:39" x14ac:dyDescent="0.25">
      <c r="A81" s="1" t="s">
        <v>442</v>
      </c>
      <c r="B81" s="1" t="s">
        <v>443</v>
      </c>
      <c r="C81" s="65">
        <v>1142</v>
      </c>
      <c r="D81" s="65" t="s">
        <v>1074</v>
      </c>
      <c r="E81" t="s">
        <v>2982</v>
      </c>
      <c r="F81">
        <v>132546.54</v>
      </c>
      <c r="G81">
        <v>0</v>
      </c>
      <c r="H81">
        <v>10566.1</v>
      </c>
      <c r="J81">
        <v>1717749.66</v>
      </c>
      <c r="K81">
        <v>197507.51</v>
      </c>
      <c r="P81">
        <v>0</v>
      </c>
      <c r="S81">
        <v>3159683.49</v>
      </c>
      <c r="U81">
        <v>327194.87</v>
      </c>
      <c r="W81">
        <v>250.56</v>
      </c>
      <c r="X81">
        <v>634138.64</v>
      </c>
      <c r="Z81">
        <v>755714.64</v>
      </c>
      <c r="AA81">
        <v>3040</v>
      </c>
      <c r="AC81">
        <v>111083.67</v>
      </c>
      <c r="AD81">
        <v>1098823.0900000001</v>
      </c>
      <c r="AH81" s="73">
        <f t="shared" si="12"/>
        <v>143112.64000000001</v>
      </c>
      <c r="AI81" s="77">
        <f t="shared" si="13"/>
        <v>0</v>
      </c>
      <c r="AJ81" s="21">
        <f t="shared" si="14"/>
        <v>143112.64000000001</v>
      </c>
      <c r="AK81" s="22">
        <f t="shared" si="15"/>
        <v>961584.07000000007</v>
      </c>
      <c r="AL81" s="16">
        <f t="shared" si="16"/>
        <v>1968661.4000000001</v>
      </c>
      <c r="AM81" s="26">
        <f t="shared" si="11"/>
        <v>-1007077.3300000001</v>
      </c>
    </row>
    <row r="82" spans="1:39" x14ac:dyDescent="0.25">
      <c r="A82" s="1" t="s">
        <v>442</v>
      </c>
      <c r="B82" s="1" t="s">
        <v>443</v>
      </c>
      <c r="C82" s="65">
        <v>1176</v>
      </c>
      <c r="D82" s="65" t="s">
        <v>1075</v>
      </c>
      <c r="E82" t="s">
        <v>2983</v>
      </c>
      <c r="F82">
        <v>722706.67</v>
      </c>
      <c r="G82">
        <v>39000</v>
      </c>
      <c r="H82">
        <v>15755.02</v>
      </c>
      <c r="J82">
        <v>2462065.87</v>
      </c>
      <c r="K82">
        <v>102467.03</v>
      </c>
      <c r="P82">
        <v>2355</v>
      </c>
      <c r="S82">
        <v>1780357.41</v>
      </c>
      <c r="T82">
        <v>1891769.64</v>
      </c>
      <c r="U82">
        <v>622116.63</v>
      </c>
      <c r="W82">
        <v>917.58</v>
      </c>
      <c r="X82">
        <v>355004.64</v>
      </c>
      <c r="Z82">
        <v>559400.64</v>
      </c>
      <c r="AA82">
        <v>3700</v>
      </c>
      <c r="AC82">
        <v>274837.73</v>
      </c>
      <c r="AD82">
        <v>409252.91</v>
      </c>
      <c r="AF82">
        <v>18670</v>
      </c>
      <c r="AH82" s="73">
        <f t="shared" si="12"/>
        <v>777461.69000000006</v>
      </c>
      <c r="AI82" s="77">
        <f t="shared" si="13"/>
        <v>2355</v>
      </c>
      <c r="AJ82" s="21">
        <f t="shared" si="14"/>
        <v>775106.69000000006</v>
      </c>
      <c r="AK82" s="22">
        <f t="shared" si="15"/>
        <v>978038.85</v>
      </c>
      <c r="AL82" s="16">
        <f t="shared" si="16"/>
        <v>1265861.28</v>
      </c>
      <c r="AM82" s="26">
        <f t="shared" si="11"/>
        <v>-287822.43000000005</v>
      </c>
    </row>
    <row r="83" spans="1:39" x14ac:dyDescent="0.25">
      <c r="A83" s="1" t="s">
        <v>442</v>
      </c>
      <c r="B83" s="1" t="s">
        <v>443</v>
      </c>
      <c r="C83" s="65">
        <v>2332</v>
      </c>
      <c r="D83" s="65" t="s">
        <v>1076</v>
      </c>
      <c r="E83" t="s">
        <v>2988</v>
      </c>
      <c r="F83">
        <v>185761.86</v>
      </c>
      <c r="G83">
        <v>14800</v>
      </c>
      <c r="H83">
        <v>12846.38</v>
      </c>
      <c r="J83">
        <v>771275.96</v>
      </c>
      <c r="K83">
        <v>1494801.26</v>
      </c>
      <c r="P83">
        <v>0</v>
      </c>
      <c r="R83">
        <v>-541668.11</v>
      </c>
      <c r="S83">
        <v>1428073.88</v>
      </c>
      <c r="T83">
        <v>1861215.28</v>
      </c>
      <c r="U83">
        <v>575184.66</v>
      </c>
      <c r="V83">
        <v>72000</v>
      </c>
      <c r="W83">
        <v>350.93</v>
      </c>
      <c r="X83">
        <v>813612.9</v>
      </c>
      <c r="Z83">
        <v>1095426.8999999999</v>
      </c>
      <c r="AA83">
        <v>2048</v>
      </c>
      <c r="AC83">
        <v>247105.85</v>
      </c>
      <c r="AD83">
        <v>246126.91</v>
      </c>
      <c r="AF83">
        <v>90.63</v>
      </c>
      <c r="AH83" s="73">
        <f t="shared" si="12"/>
        <v>213408.24</v>
      </c>
      <c r="AI83" s="77">
        <f t="shared" si="13"/>
        <v>0</v>
      </c>
      <c r="AJ83" s="21">
        <f t="shared" si="14"/>
        <v>213408.24</v>
      </c>
      <c r="AK83" s="22">
        <f t="shared" si="15"/>
        <v>1461148.4900000002</v>
      </c>
      <c r="AL83" s="16">
        <f t="shared" si="16"/>
        <v>1590798.2899999998</v>
      </c>
      <c r="AM83" s="26">
        <f t="shared" si="11"/>
        <v>-129649.79999999958</v>
      </c>
    </row>
    <row r="84" spans="1:39" x14ac:dyDescent="0.25">
      <c r="A84" s="1" t="s">
        <v>442</v>
      </c>
      <c r="B84" s="1" t="s">
        <v>443</v>
      </c>
      <c r="C84" s="65">
        <v>2410</v>
      </c>
      <c r="D84" s="65" t="s">
        <v>1077</v>
      </c>
      <c r="E84" t="s">
        <v>2989</v>
      </c>
      <c r="F84">
        <v>61406.85</v>
      </c>
      <c r="G84">
        <v>0</v>
      </c>
      <c r="H84">
        <v>4643.5600000000004</v>
      </c>
      <c r="J84">
        <v>286003.28000000003</v>
      </c>
      <c r="K84">
        <v>1330251.3600000001</v>
      </c>
      <c r="P84">
        <v>0</v>
      </c>
      <c r="S84">
        <v>2017497</v>
      </c>
      <c r="U84">
        <v>546915.80000000005</v>
      </c>
      <c r="V84">
        <v>30000</v>
      </c>
      <c r="W84">
        <v>164.5</v>
      </c>
      <c r="X84">
        <v>1198202</v>
      </c>
      <c r="Z84">
        <v>1467149</v>
      </c>
      <c r="AC84">
        <v>201541.24</v>
      </c>
      <c r="AD84">
        <v>231063.46</v>
      </c>
      <c r="AH84" s="73">
        <f t="shared" si="12"/>
        <v>66050.41</v>
      </c>
      <c r="AI84" s="77">
        <f t="shared" si="13"/>
        <v>0</v>
      </c>
      <c r="AJ84" s="21">
        <f t="shared" si="14"/>
        <v>66050.41</v>
      </c>
      <c r="AK84" s="22">
        <f t="shared" si="15"/>
        <v>1775282.3</v>
      </c>
      <c r="AL84" s="16">
        <f t="shared" si="16"/>
        <v>1899753.7</v>
      </c>
      <c r="AM84" s="26">
        <f>AK84-AL84</f>
        <v>-124471.39999999991</v>
      </c>
    </row>
    <row r="85" spans="1:39" s="238" customFormat="1" x14ac:dyDescent="0.25">
      <c r="A85" s="238" t="s">
        <v>442</v>
      </c>
      <c r="B85" s="238" t="s">
        <v>443</v>
      </c>
      <c r="C85" s="239">
        <v>3521</v>
      </c>
      <c r="D85" s="239" t="s">
        <v>1078</v>
      </c>
      <c r="E85" t="s">
        <v>2990</v>
      </c>
      <c r="F85">
        <v>230241.57</v>
      </c>
      <c r="G85">
        <v>0</v>
      </c>
      <c r="H85">
        <v>42667.31</v>
      </c>
      <c r="I85"/>
      <c r="J85">
        <v>2471700.1800000002</v>
      </c>
      <c r="K85">
        <v>2072472.62</v>
      </c>
      <c r="L85"/>
      <c r="M85"/>
      <c r="N85"/>
      <c r="O85"/>
      <c r="P85">
        <v>1606.61</v>
      </c>
      <c r="Q85"/>
      <c r="R85"/>
      <c r="S85">
        <v>1247872.1200000001</v>
      </c>
      <c r="T85">
        <v>4000000</v>
      </c>
      <c r="U85">
        <v>751796.93</v>
      </c>
      <c r="V85"/>
      <c r="W85">
        <v>378.52</v>
      </c>
      <c r="X85">
        <v>845480.28</v>
      </c>
      <c r="Y85"/>
      <c r="Z85">
        <v>1075106.28</v>
      </c>
      <c r="AA85">
        <v>5892</v>
      </c>
      <c r="AB85"/>
      <c r="AC85">
        <v>272207.34999999998</v>
      </c>
      <c r="AD85">
        <v>526291.04</v>
      </c>
      <c r="AE85"/>
      <c r="AF85"/>
      <c r="AG85"/>
      <c r="AH85" s="73">
        <f t="shared" si="12"/>
        <v>272908.88</v>
      </c>
      <c r="AI85" s="77">
        <f t="shared" si="13"/>
        <v>1606.61</v>
      </c>
      <c r="AJ85" s="21">
        <f t="shared" si="14"/>
        <v>271302.27</v>
      </c>
      <c r="AK85" s="22">
        <f t="shared" si="15"/>
        <v>1597655.73</v>
      </c>
      <c r="AL85" s="16">
        <f t="shared" si="16"/>
        <v>1879496.67</v>
      </c>
      <c r="AM85" s="26">
        <f t="shared" ref="AM85:AM86" si="17">AK85-AL85</f>
        <v>-281840.93999999994</v>
      </c>
    </row>
    <row r="86" spans="1:39" x14ac:dyDescent="0.25">
      <c r="AH86" s="73">
        <f t="shared" si="12"/>
        <v>0</v>
      </c>
      <c r="AI86" s="77">
        <f t="shared" si="13"/>
        <v>0</v>
      </c>
      <c r="AJ86" s="21">
        <f t="shared" si="14"/>
        <v>0</v>
      </c>
      <c r="AK86" s="22">
        <f t="shared" si="15"/>
        <v>0</v>
      </c>
      <c r="AL86" s="16">
        <f t="shared" si="16"/>
        <v>0</v>
      </c>
      <c r="AM86" s="26">
        <f t="shared" si="17"/>
        <v>0</v>
      </c>
    </row>
    <row r="87" spans="1:39" x14ac:dyDescent="0.25">
      <c r="AH87" s="42"/>
      <c r="AI87" s="29"/>
      <c r="AJ87" s="26"/>
      <c r="AK87" s="24"/>
      <c r="AL87" s="23"/>
    </row>
    <row r="88" spans="1:39" x14ac:dyDescent="0.25">
      <c r="AH88" s="42"/>
      <c r="AI88" s="29"/>
      <c r="AJ88" s="26"/>
      <c r="AK88" s="24"/>
      <c r="AL88" s="23"/>
    </row>
    <row r="89" spans="1:39" x14ac:dyDescent="0.25">
      <c r="AH89" s="42"/>
      <c r="AI89" s="29"/>
      <c r="AJ89" s="26"/>
      <c r="AK89" s="24"/>
      <c r="AL89" s="23"/>
    </row>
    <row r="90" spans="1:39" x14ac:dyDescent="0.25">
      <c r="AH90" s="42"/>
      <c r="AI90" s="29"/>
      <c r="AJ90" s="26"/>
      <c r="AK90" s="24"/>
      <c r="AL90" s="23"/>
    </row>
    <row r="91" spans="1:39" x14ac:dyDescent="0.25">
      <c r="AH91" s="42"/>
      <c r="AI91" s="29"/>
      <c r="AJ91" s="26"/>
      <c r="AK91" s="24"/>
      <c r="AL91" s="23"/>
    </row>
    <row r="92" spans="1:39" x14ac:dyDescent="0.25">
      <c r="AH92" s="42"/>
      <c r="AI92" s="29"/>
      <c r="AJ92" s="26"/>
      <c r="AK92" s="24"/>
      <c r="AL92" s="23"/>
    </row>
    <row r="93" spans="1:39" x14ac:dyDescent="0.25">
      <c r="AH93" s="42"/>
      <c r="AI93" s="29"/>
      <c r="AJ93" s="26"/>
      <c r="AK93" s="24"/>
      <c r="AL93" s="23"/>
    </row>
    <row r="94" spans="1:39" x14ac:dyDescent="0.25">
      <c r="AH94" s="42"/>
      <c r="AI94" s="29"/>
      <c r="AJ94" s="26"/>
      <c r="AK94" s="24"/>
      <c r="AL94" s="23"/>
    </row>
    <row r="95" spans="1:39" x14ac:dyDescent="0.25">
      <c r="AH95" s="42"/>
      <c r="AI95" s="29"/>
      <c r="AJ95" s="26"/>
      <c r="AK95" s="24"/>
      <c r="AL95" s="23"/>
    </row>
    <row r="96" spans="1:39" x14ac:dyDescent="0.25">
      <c r="AH96" s="42"/>
      <c r="AI96" s="29"/>
      <c r="AJ96" s="26"/>
      <c r="AK96" s="24"/>
      <c r="AL96" s="23"/>
    </row>
    <row r="97" spans="34:38" x14ac:dyDescent="0.25">
      <c r="AH97" s="42"/>
      <c r="AI97" s="29"/>
      <c r="AJ97" s="26"/>
      <c r="AK97" s="24"/>
      <c r="AL97" s="23"/>
    </row>
    <row r="98" spans="34:38" x14ac:dyDescent="0.25">
      <c r="AH98" s="42"/>
      <c r="AI98" s="29"/>
      <c r="AJ98" s="26"/>
      <c r="AK98" s="24"/>
      <c r="AL98" s="23"/>
    </row>
    <row r="99" spans="34:38" x14ac:dyDescent="0.25">
      <c r="AH99" s="42"/>
      <c r="AI99" s="29"/>
      <c r="AJ99" s="26"/>
      <c r="AK99" s="24"/>
      <c r="AL99" s="23"/>
    </row>
    <row r="100" spans="34:38" x14ac:dyDescent="0.25">
      <c r="AH100" s="42"/>
      <c r="AI100" s="29"/>
      <c r="AJ100" s="26"/>
      <c r="AK100" s="24"/>
      <c r="AL100" s="23"/>
    </row>
    <row r="101" spans="34:38" x14ac:dyDescent="0.25">
      <c r="AH101" s="42"/>
      <c r="AI101" s="29"/>
      <c r="AJ101" s="26"/>
      <c r="AK101" s="24"/>
      <c r="AL101" s="23"/>
    </row>
    <row r="102" spans="34:38" x14ac:dyDescent="0.25">
      <c r="AH102" s="42"/>
      <c r="AI102" s="29"/>
      <c r="AJ102" s="26"/>
      <c r="AK102" s="24"/>
      <c r="AL102" s="23"/>
    </row>
    <row r="103" spans="34:38" x14ac:dyDescent="0.25">
      <c r="AH103" s="42"/>
      <c r="AI103" s="29"/>
      <c r="AJ103" s="26"/>
      <c r="AK103" s="24"/>
      <c r="AL103" s="23"/>
    </row>
    <row r="104" spans="34:38" x14ac:dyDescent="0.25">
      <c r="AH104" s="42"/>
      <c r="AI104" s="29"/>
      <c r="AJ104" s="26"/>
      <c r="AK104" s="24"/>
      <c r="AL104" s="23"/>
    </row>
    <row r="105" spans="34:38" x14ac:dyDescent="0.25">
      <c r="AH105" s="42"/>
      <c r="AI105" s="29"/>
      <c r="AJ105" s="26"/>
      <c r="AK105" s="24"/>
      <c r="AL105" s="23"/>
    </row>
    <row r="106" spans="34:38" x14ac:dyDescent="0.25">
      <c r="AH106" s="42"/>
      <c r="AI106" s="29"/>
      <c r="AJ106" s="26"/>
      <c r="AK106" s="24"/>
      <c r="AL106" s="23"/>
    </row>
    <row r="107" spans="34:38" x14ac:dyDescent="0.25">
      <c r="AH107" s="42"/>
      <c r="AI107" s="29"/>
      <c r="AJ107" s="26"/>
      <c r="AK107" s="24"/>
      <c r="AL107" s="23"/>
    </row>
    <row r="108" spans="34:38" x14ac:dyDescent="0.25">
      <c r="AH108" s="42"/>
      <c r="AI108" s="29"/>
      <c r="AJ108" s="26"/>
      <c r="AK108" s="24"/>
      <c r="AL108" s="23"/>
    </row>
    <row r="109" spans="34:38" x14ac:dyDescent="0.25">
      <c r="AH109" s="42"/>
      <c r="AI109" s="29"/>
      <c r="AJ109" s="26"/>
      <c r="AK109" s="24"/>
      <c r="AL109" s="23"/>
    </row>
    <row r="110" spans="34:38" x14ac:dyDescent="0.25">
      <c r="AH110" s="42"/>
      <c r="AI110" s="29"/>
      <c r="AJ110" s="26"/>
      <c r="AK110" s="24"/>
      <c r="AL110" s="23"/>
    </row>
    <row r="111" spans="34:38" x14ac:dyDescent="0.25">
      <c r="AH111" s="42"/>
      <c r="AI111" s="29"/>
      <c r="AJ111" s="26"/>
      <c r="AK111" s="24"/>
      <c r="AL111" s="23"/>
    </row>
    <row r="112" spans="34:38" x14ac:dyDescent="0.25">
      <c r="AH112" s="42"/>
      <c r="AI112" s="29"/>
      <c r="AJ112" s="26"/>
      <c r="AK112" s="24"/>
      <c r="AL112" s="23"/>
    </row>
    <row r="113" spans="34:38" x14ac:dyDescent="0.25">
      <c r="AH113" s="42"/>
      <c r="AI113" s="29"/>
      <c r="AJ113" s="26"/>
      <c r="AK113" s="24"/>
      <c r="AL113" s="23"/>
    </row>
    <row r="114" spans="34:38" x14ac:dyDescent="0.25">
      <c r="AH114" s="42"/>
      <c r="AI114" s="29"/>
      <c r="AJ114" s="26"/>
      <c r="AK114" s="24"/>
      <c r="AL114" s="23"/>
    </row>
    <row r="115" spans="34:38" x14ac:dyDescent="0.25">
      <c r="AH115" s="42"/>
      <c r="AI115" s="29"/>
      <c r="AJ115" s="26"/>
      <c r="AK115" s="24"/>
      <c r="AL115" s="23"/>
    </row>
    <row r="116" spans="34:38" x14ac:dyDescent="0.25">
      <c r="AH116" s="42"/>
      <c r="AI116" s="29"/>
      <c r="AJ116" s="26"/>
      <c r="AK116" s="24"/>
      <c r="AL116" s="23"/>
    </row>
    <row r="117" spans="34:38" x14ac:dyDescent="0.25">
      <c r="AH117" s="42"/>
      <c r="AI117" s="29"/>
      <c r="AJ117" s="26"/>
      <c r="AK117" s="24"/>
      <c r="AL117" s="23"/>
    </row>
    <row r="118" spans="34:38" x14ac:dyDescent="0.25">
      <c r="AH118" s="42"/>
      <c r="AI118" s="29"/>
      <c r="AJ118" s="26"/>
      <c r="AK118" s="24"/>
      <c r="AL118" s="23"/>
    </row>
    <row r="119" spans="34:38" x14ac:dyDescent="0.25">
      <c r="AH119" s="42"/>
      <c r="AI119" s="29"/>
      <c r="AJ119" s="26"/>
      <c r="AK119" s="24"/>
      <c r="AL119" s="23"/>
    </row>
    <row r="120" spans="34:38" x14ac:dyDescent="0.25">
      <c r="AH120" s="42"/>
      <c r="AI120" s="29"/>
      <c r="AJ120" s="26"/>
      <c r="AK120" s="24"/>
      <c r="AL120" s="23"/>
    </row>
    <row r="121" spans="34:38" x14ac:dyDescent="0.25">
      <c r="AH121" s="42"/>
      <c r="AI121" s="29"/>
      <c r="AJ121" s="26"/>
      <c r="AK121" s="24"/>
      <c r="AL121" s="23"/>
    </row>
    <row r="122" spans="34:38" x14ac:dyDescent="0.25">
      <c r="AH122" s="42"/>
      <c r="AI122" s="29"/>
      <c r="AJ122" s="26"/>
      <c r="AK122" s="24"/>
      <c r="AL122" s="23"/>
    </row>
    <row r="123" spans="34:38" x14ac:dyDescent="0.25">
      <c r="AH123" s="42"/>
      <c r="AI123" s="29"/>
      <c r="AJ123" s="26"/>
      <c r="AK123" s="24"/>
      <c r="AL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I1" zoomScale="98" zoomScaleNormal="98" workbookViewId="0">
      <selection sqref="A1:AB1048576"/>
    </sheetView>
  </sheetViews>
  <sheetFormatPr defaultRowHeight="13.8" x14ac:dyDescent="0.25"/>
  <cols>
    <col min="1" max="1" width="39.296875" bestFit="1" customWidth="1"/>
    <col min="7" max="15" width="8.796875" customWidth="1"/>
  </cols>
  <sheetData>
    <row r="1" spans="1:28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2448</v>
      </c>
      <c r="H1" t="s">
        <v>2449</v>
      </c>
      <c r="I1" t="s">
        <v>2450</v>
      </c>
      <c r="J1" t="s">
        <v>2451</v>
      </c>
      <c r="K1" t="s">
        <v>2583</v>
      </c>
      <c r="L1" t="s">
        <v>2453</v>
      </c>
      <c r="M1" t="s">
        <v>2454</v>
      </c>
      <c r="N1" t="s">
        <v>2455</v>
      </c>
      <c r="O1" t="s">
        <v>2456</v>
      </c>
      <c r="P1" t="s">
        <v>2457</v>
      </c>
      <c r="Q1" t="s">
        <v>2458</v>
      </c>
      <c r="R1" t="s">
        <v>2459</v>
      </c>
      <c r="S1" t="s">
        <v>2803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2584</v>
      </c>
      <c r="AB1" t="s">
        <v>2467</v>
      </c>
    </row>
    <row r="2" spans="1:28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2476</v>
      </c>
      <c r="H2" t="s">
        <v>2477</v>
      </c>
      <c r="I2" t="s">
        <v>2478</v>
      </c>
      <c r="J2" t="s">
        <v>2479</v>
      </c>
      <c r="K2" t="s">
        <v>2588</v>
      </c>
      <c r="L2" t="s">
        <v>2481</v>
      </c>
      <c r="M2" t="s">
        <v>2482</v>
      </c>
      <c r="N2" t="s">
        <v>2483</v>
      </c>
      <c r="O2" t="s">
        <v>2484</v>
      </c>
      <c r="P2" t="s">
        <v>2485</v>
      </c>
      <c r="Q2" t="s">
        <v>2486</v>
      </c>
      <c r="R2" t="s">
        <v>2487</v>
      </c>
      <c r="S2" t="s">
        <v>2804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2589</v>
      </c>
      <c r="AB2" t="s">
        <v>2495</v>
      </c>
    </row>
    <row r="3" spans="1:28" x14ac:dyDescent="0.25">
      <c r="A3" t="s">
        <v>2496</v>
      </c>
      <c r="B3">
        <v>128567405.34</v>
      </c>
      <c r="C3">
        <v>2277249.15</v>
      </c>
      <c r="D3">
        <v>19180996.09</v>
      </c>
      <c r="E3">
        <v>77970128.719999999</v>
      </c>
      <c r="F3">
        <v>29206274.670000002</v>
      </c>
      <c r="G3">
        <v>321143.21000000002</v>
      </c>
      <c r="H3">
        <v>0</v>
      </c>
      <c r="I3">
        <v>16107</v>
      </c>
      <c r="J3">
        <v>1233746.18</v>
      </c>
      <c r="K3">
        <v>200</v>
      </c>
      <c r="L3">
        <v>-6929665.5499999998</v>
      </c>
      <c r="M3">
        <v>-80116307.200000003</v>
      </c>
      <c r="N3">
        <v>301924413.01999998</v>
      </c>
      <c r="O3">
        <v>12055.43</v>
      </c>
      <c r="P3">
        <v>203688366.88</v>
      </c>
      <c r="Q3">
        <v>17235561.239999998</v>
      </c>
      <c r="R3">
        <v>34089.56</v>
      </c>
      <c r="S3">
        <v>20411.080000000002</v>
      </c>
      <c r="T3">
        <v>202255060.19999999</v>
      </c>
      <c r="U3">
        <v>27902746.539999999</v>
      </c>
      <c r="V3">
        <v>261902877.21000001</v>
      </c>
      <c r="W3">
        <v>128610</v>
      </c>
      <c r="X3">
        <v>103934</v>
      </c>
      <c r="Y3">
        <v>97246591.629999995</v>
      </c>
      <c r="Z3">
        <v>13731760.689999999</v>
      </c>
      <c r="AA3">
        <v>11929553.5</v>
      </c>
      <c r="AB3">
        <v>431076.62</v>
      </c>
    </row>
    <row r="4" spans="1:28" x14ac:dyDescent="0.25">
      <c r="A4" t="s">
        <v>3340</v>
      </c>
      <c r="B4">
        <v>198833.4</v>
      </c>
      <c r="D4">
        <v>13870</v>
      </c>
      <c r="E4">
        <v>2561602.39</v>
      </c>
      <c r="F4">
        <v>125537.06</v>
      </c>
      <c r="G4">
        <v>11000</v>
      </c>
      <c r="H4">
        <v>0</v>
      </c>
      <c r="M4">
        <v>1319697.55</v>
      </c>
      <c r="N4">
        <v>1532600</v>
      </c>
      <c r="R4">
        <v>86.71</v>
      </c>
      <c r="S4">
        <v>1555</v>
      </c>
      <c r="T4">
        <v>1212895.5</v>
      </c>
      <c r="U4">
        <v>1905408.6</v>
      </c>
      <c r="V4">
        <v>1567925.5</v>
      </c>
      <c r="Y4">
        <v>107695.05</v>
      </c>
      <c r="Z4">
        <v>139724.96</v>
      </c>
      <c r="AA4">
        <v>1506610</v>
      </c>
      <c r="AB4">
        <v>1655</v>
      </c>
    </row>
    <row r="5" spans="1:28" x14ac:dyDescent="0.25">
      <c r="A5" t="s">
        <v>3345</v>
      </c>
      <c r="B5">
        <v>136111.65</v>
      </c>
      <c r="D5">
        <v>3895</v>
      </c>
      <c r="E5">
        <v>1662502</v>
      </c>
      <c r="F5">
        <v>5161.87</v>
      </c>
      <c r="M5">
        <v>-546900.94999999995</v>
      </c>
      <c r="N5">
        <v>2300000</v>
      </c>
      <c r="R5">
        <v>79.94</v>
      </c>
      <c r="T5">
        <v>613989</v>
      </c>
      <c r="U5">
        <v>1053486</v>
      </c>
      <c r="V5">
        <v>929495</v>
      </c>
      <c r="W5">
        <v>10626</v>
      </c>
      <c r="X5">
        <v>4272</v>
      </c>
      <c r="Y5">
        <v>39848.04</v>
      </c>
      <c r="Z5">
        <v>70542.429999999993</v>
      </c>
      <c r="AA5">
        <v>1976140</v>
      </c>
    </row>
    <row r="6" spans="1:28" x14ac:dyDescent="0.25">
      <c r="A6" t="s">
        <v>3351</v>
      </c>
      <c r="B6">
        <v>131863.04000000001</v>
      </c>
      <c r="D6">
        <v>44385</v>
      </c>
      <c r="E6">
        <v>2</v>
      </c>
      <c r="F6">
        <v>34</v>
      </c>
      <c r="G6">
        <v>0</v>
      </c>
      <c r="M6">
        <v>-1131923.03</v>
      </c>
      <c r="N6">
        <v>1250300</v>
      </c>
      <c r="R6">
        <v>139.33000000000001</v>
      </c>
      <c r="T6">
        <v>776112</v>
      </c>
      <c r="U6">
        <v>514210.09</v>
      </c>
      <c r="V6">
        <v>829912</v>
      </c>
      <c r="Y6">
        <v>80742.350000000006</v>
      </c>
      <c r="AA6">
        <v>375300</v>
      </c>
    </row>
    <row r="7" spans="1:28" x14ac:dyDescent="0.25">
      <c r="A7" t="s">
        <v>3341</v>
      </c>
      <c r="B7">
        <v>114674.5</v>
      </c>
      <c r="D7">
        <v>6595</v>
      </c>
      <c r="E7">
        <v>1621652.43</v>
      </c>
      <c r="F7">
        <v>9</v>
      </c>
      <c r="G7">
        <v>-28800</v>
      </c>
      <c r="M7">
        <v>495724.7</v>
      </c>
      <c r="N7">
        <v>1223648</v>
      </c>
      <c r="R7">
        <v>87.79</v>
      </c>
      <c r="S7">
        <v>3050</v>
      </c>
      <c r="T7">
        <v>834764</v>
      </c>
      <c r="U7">
        <v>1665327.69</v>
      </c>
      <c r="V7">
        <v>1140074</v>
      </c>
      <c r="Y7">
        <v>92413.93</v>
      </c>
      <c r="Z7">
        <v>37933.32</v>
      </c>
      <c r="AA7">
        <v>2636243.5</v>
      </c>
      <c r="AB7">
        <v>3150</v>
      </c>
    </row>
    <row r="8" spans="1:28" x14ac:dyDescent="0.25">
      <c r="A8" t="s">
        <v>3342</v>
      </c>
      <c r="B8">
        <v>86189.67</v>
      </c>
      <c r="D8">
        <v>3300</v>
      </c>
      <c r="E8">
        <v>805765.15</v>
      </c>
      <c r="F8">
        <v>141.34</v>
      </c>
      <c r="G8">
        <v>0</v>
      </c>
      <c r="M8">
        <v>-499689.97</v>
      </c>
      <c r="N8">
        <v>1385124.66</v>
      </c>
      <c r="R8">
        <v>28.04</v>
      </c>
      <c r="T8">
        <v>1947746.5</v>
      </c>
      <c r="U8">
        <v>664324</v>
      </c>
      <c r="V8">
        <v>2052746.5</v>
      </c>
      <c r="Y8">
        <v>45793.31</v>
      </c>
      <c r="Z8">
        <v>68797.259999999995</v>
      </c>
      <c r="AA8">
        <v>900520</v>
      </c>
    </row>
    <row r="9" spans="1:28" x14ac:dyDescent="0.25">
      <c r="A9" t="s">
        <v>3343</v>
      </c>
      <c r="B9">
        <v>166015.12</v>
      </c>
      <c r="D9">
        <v>4750</v>
      </c>
      <c r="E9">
        <v>2</v>
      </c>
      <c r="F9">
        <v>28</v>
      </c>
      <c r="G9">
        <v>15400</v>
      </c>
      <c r="M9">
        <v>-1025047.23</v>
      </c>
      <c r="N9">
        <v>1199644.94</v>
      </c>
      <c r="R9">
        <v>94.34</v>
      </c>
      <c r="T9">
        <v>781966.5</v>
      </c>
      <c r="U9">
        <v>960820</v>
      </c>
      <c r="V9">
        <v>1065691.5</v>
      </c>
      <c r="Y9">
        <v>121791.93</v>
      </c>
      <c r="AA9">
        <v>874180</v>
      </c>
    </row>
    <row r="10" spans="1:28" x14ac:dyDescent="0.25">
      <c r="A10" t="s">
        <v>3346</v>
      </c>
      <c r="B10">
        <v>-381223.14</v>
      </c>
      <c r="E10">
        <v>5</v>
      </c>
      <c r="F10">
        <v>26</v>
      </c>
      <c r="M10">
        <v>-1642724.49</v>
      </c>
      <c r="N10">
        <v>1642759</v>
      </c>
      <c r="R10">
        <v>61.05</v>
      </c>
      <c r="T10">
        <v>363930</v>
      </c>
      <c r="U10">
        <v>465050</v>
      </c>
      <c r="V10">
        <v>602130</v>
      </c>
      <c r="Y10">
        <v>41557.699999999997</v>
      </c>
      <c r="AA10">
        <v>2518700</v>
      </c>
    </row>
    <row r="11" spans="1:28" x14ac:dyDescent="0.25">
      <c r="A11" t="s">
        <v>3344</v>
      </c>
      <c r="B11">
        <v>12900.71</v>
      </c>
      <c r="D11">
        <v>49524</v>
      </c>
      <c r="F11">
        <v>129.32</v>
      </c>
      <c r="G11">
        <v>8423</v>
      </c>
      <c r="M11">
        <v>-999136.09</v>
      </c>
      <c r="N11">
        <v>1067330</v>
      </c>
      <c r="S11">
        <v>11195</v>
      </c>
      <c r="T11">
        <v>833574</v>
      </c>
      <c r="U11">
        <v>401432.42</v>
      </c>
      <c r="V11">
        <v>1022574</v>
      </c>
      <c r="W11">
        <v>1720</v>
      </c>
      <c r="Y11">
        <v>39886.42</v>
      </c>
      <c r="Z11">
        <v>1088.8800000000001</v>
      </c>
      <c r="AA11">
        <v>957000</v>
      </c>
      <c r="AB11">
        <v>11195</v>
      </c>
    </row>
    <row r="22" spans="1:28" x14ac:dyDescent="0.25">
      <c r="A22" t="s">
        <v>3014</v>
      </c>
      <c r="B22">
        <v>767562.07</v>
      </c>
      <c r="C22">
        <v>46739.41</v>
      </c>
      <c r="D22">
        <v>607879.1</v>
      </c>
      <c r="E22">
        <v>196774</v>
      </c>
      <c r="F22">
        <v>185761.78</v>
      </c>
      <c r="J22">
        <v>-1300</v>
      </c>
      <c r="M22">
        <v>1561979.88</v>
      </c>
      <c r="P22">
        <v>920397.89</v>
      </c>
      <c r="R22">
        <v>885.45</v>
      </c>
      <c r="T22">
        <v>1647305.2</v>
      </c>
      <c r="U22">
        <v>45000</v>
      </c>
      <c r="V22">
        <v>1879795.2</v>
      </c>
      <c r="Y22">
        <v>219571.9</v>
      </c>
      <c r="Z22">
        <v>101684.96</v>
      </c>
    </row>
    <row r="23" spans="1:28" x14ac:dyDescent="0.25">
      <c r="A23" t="s">
        <v>3015</v>
      </c>
      <c r="B23">
        <v>652900.93999999994</v>
      </c>
      <c r="C23">
        <v>27269.56</v>
      </c>
      <c r="D23">
        <v>186683.35</v>
      </c>
      <c r="E23">
        <v>155132.16</v>
      </c>
      <c r="F23">
        <v>90209.93</v>
      </c>
      <c r="J23">
        <v>0</v>
      </c>
      <c r="M23">
        <v>-1549609</v>
      </c>
      <c r="N23">
        <v>2340148.79</v>
      </c>
      <c r="P23">
        <v>859984.6</v>
      </c>
      <c r="Q23">
        <v>70000</v>
      </c>
      <c r="R23">
        <v>632.52</v>
      </c>
      <c r="T23">
        <v>1294867.6000000001</v>
      </c>
      <c r="U23">
        <v>110600</v>
      </c>
      <c r="V23">
        <v>1544041.6</v>
      </c>
      <c r="Y23">
        <v>294376.40000000002</v>
      </c>
      <c r="Z23">
        <v>41385.57</v>
      </c>
    </row>
    <row r="24" spans="1:28" x14ac:dyDescent="0.25">
      <c r="A24" t="s">
        <v>3016</v>
      </c>
      <c r="B24">
        <v>1875901.34</v>
      </c>
      <c r="C24">
        <v>53587.34</v>
      </c>
      <c r="D24">
        <v>386891.39</v>
      </c>
      <c r="E24">
        <v>166233.57999999999</v>
      </c>
      <c r="F24">
        <v>71399.570000000007</v>
      </c>
      <c r="J24">
        <v>1068</v>
      </c>
      <c r="M24">
        <v>-718257.91</v>
      </c>
      <c r="N24">
        <v>2461151.44</v>
      </c>
      <c r="P24">
        <v>1674562.1</v>
      </c>
      <c r="Q24">
        <v>527639.30000000005</v>
      </c>
      <c r="R24">
        <v>1851.77</v>
      </c>
      <c r="T24">
        <v>1914245.2</v>
      </c>
      <c r="U24">
        <v>128650</v>
      </c>
      <c r="V24">
        <v>2332220.2000000002</v>
      </c>
      <c r="W24">
        <v>3000</v>
      </c>
      <c r="Y24">
        <v>697656.55</v>
      </c>
      <c r="Z24">
        <v>47409.93</v>
      </c>
    </row>
    <row r="25" spans="1:28" x14ac:dyDescent="0.25">
      <c r="A25" t="s">
        <v>3017</v>
      </c>
      <c r="B25">
        <v>814415.82</v>
      </c>
      <c r="C25">
        <v>45948.66</v>
      </c>
      <c r="D25">
        <v>215660.16</v>
      </c>
      <c r="E25">
        <v>182680.47</v>
      </c>
      <c r="F25">
        <v>262346.55</v>
      </c>
      <c r="J25">
        <v>0</v>
      </c>
      <c r="M25">
        <v>-411291.1</v>
      </c>
      <c r="N25">
        <v>1609968.11</v>
      </c>
      <c r="P25">
        <v>954137.03</v>
      </c>
      <c r="Q25">
        <v>124220.04</v>
      </c>
      <c r="R25">
        <v>799.09</v>
      </c>
      <c r="T25">
        <v>673840</v>
      </c>
      <c r="U25">
        <v>72660</v>
      </c>
      <c r="V25">
        <v>877593.09</v>
      </c>
      <c r="Y25">
        <v>282997.37</v>
      </c>
      <c r="Z25">
        <v>169536.05</v>
      </c>
      <c r="AB25">
        <v>500</v>
      </c>
    </row>
    <row r="26" spans="1:28" x14ac:dyDescent="0.25">
      <c r="A26" t="s">
        <v>3018</v>
      </c>
      <c r="B26">
        <v>359701.65</v>
      </c>
      <c r="C26">
        <v>7415.74</v>
      </c>
      <c r="D26">
        <v>121325.24</v>
      </c>
      <c r="E26">
        <v>179667.44</v>
      </c>
      <c r="F26">
        <v>90770.23</v>
      </c>
      <c r="J26">
        <v>-26.92</v>
      </c>
      <c r="M26">
        <v>-978738.46</v>
      </c>
      <c r="N26">
        <v>1693812.25</v>
      </c>
      <c r="P26">
        <v>123558.29</v>
      </c>
      <c r="Q26">
        <v>6000</v>
      </c>
      <c r="R26">
        <v>-491.11</v>
      </c>
      <c r="T26">
        <v>856190</v>
      </c>
      <c r="U26">
        <v>316411.75</v>
      </c>
      <c r="V26">
        <v>996051</v>
      </c>
      <c r="Y26">
        <v>103347.99</v>
      </c>
      <c r="Z26">
        <v>40074.01</v>
      </c>
    </row>
    <row r="27" spans="1:28" x14ac:dyDescent="0.25">
      <c r="A27" t="s">
        <v>3019</v>
      </c>
      <c r="B27">
        <v>950820.59</v>
      </c>
      <c r="C27">
        <v>41422.300000000003</v>
      </c>
      <c r="D27">
        <v>230717.9</v>
      </c>
      <c r="E27">
        <v>263835.45</v>
      </c>
      <c r="F27">
        <v>170959.9</v>
      </c>
      <c r="J27">
        <v>2544.5</v>
      </c>
      <c r="M27">
        <v>91091.8</v>
      </c>
      <c r="N27">
        <v>1247745.83</v>
      </c>
      <c r="P27">
        <v>1119289.22</v>
      </c>
      <c r="Q27">
        <v>566000</v>
      </c>
      <c r="R27">
        <v>881.72</v>
      </c>
      <c r="T27">
        <v>1612490</v>
      </c>
      <c r="V27">
        <v>1926346</v>
      </c>
      <c r="Y27">
        <v>795771.76</v>
      </c>
      <c r="Z27">
        <v>83799.17</v>
      </c>
    </row>
    <row r="28" spans="1:28" x14ac:dyDescent="0.25">
      <c r="A28" t="s">
        <v>3020</v>
      </c>
      <c r="B28">
        <v>827542.76</v>
      </c>
      <c r="C28">
        <v>16462.38</v>
      </c>
      <c r="D28">
        <v>158087.57999999999</v>
      </c>
      <c r="E28">
        <v>317208.03999999998</v>
      </c>
      <c r="F28">
        <v>414896.04</v>
      </c>
      <c r="J28">
        <v>0</v>
      </c>
      <c r="M28">
        <v>-211642.05</v>
      </c>
      <c r="N28">
        <v>1804121.26</v>
      </c>
      <c r="P28">
        <v>832187.34</v>
      </c>
      <c r="Q28">
        <v>90000</v>
      </c>
      <c r="R28">
        <v>608.66</v>
      </c>
      <c r="T28">
        <v>834765.5</v>
      </c>
      <c r="U28">
        <v>66400</v>
      </c>
      <c r="V28">
        <v>1025025</v>
      </c>
      <c r="Y28">
        <v>281198.2</v>
      </c>
      <c r="Z28">
        <v>221328.71</v>
      </c>
    </row>
    <row r="29" spans="1:28" x14ac:dyDescent="0.25">
      <c r="A29" t="s">
        <v>3021</v>
      </c>
      <c r="B29">
        <v>1194405.3700000001</v>
      </c>
      <c r="C29">
        <v>45953.54</v>
      </c>
      <c r="D29">
        <v>120947.83</v>
      </c>
      <c r="E29">
        <v>237401.02</v>
      </c>
      <c r="F29">
        <v>420846.79</v>
      </c>
      <c r="G29">
        <v>19400</v>
      </c>
      <c r="J29">
        <v>855.3</v>
      </c>
      <c r="M29">
        <v>267172.05</v>
      </c>
      <c r="N29">
        <v>1414760.08</v>
      </c>
      <c r="P29">
        <v>1458947.58</v>
      </c>
      <c r="Q29">
        <v>186000.07</v>
      </c>
      <c r="R29">
        <v>761.6</v>
      </c>
      <c r="T29">
        <v>3165940</v>
      </c>
      <c r="U29">
        <v>907.56</v>
      </c>
      <c r="V29">
        <v>3473433</v>
      </c>
      <c r="Y29">
        <v>671076.4</v>
      </c>
      <c r="Z29">
        <v>128867.29</v>
      </c>
    </row>
    <row r="30" spans="1:28" x14ac:dyDescent="0.25">
      <c r="A30" t="s">
        <v>3022</v>
      </c>
      <c r="B30">
        <v>1352109.99</v>
      </c>
      <c r="C30">
        <v>0</v>
      </c>
      <c r="D30">
        <v>766922.82</v>
      </c>
      <c r="E30">
        <v>142565.98000000001</v>
      </c>
      <c r="F30">
        <v>680070.8</v>
      </c>
      <c r="J30">
        <v>9887.23</v>
      </c>
      <c r="M30">
        <v>1546666.04</v>
      </c>
      <c r="N30">
        <v>1595887.05</v>
      </c>
      <c r="P30">
        <v>1195974.1299999999</v>
      </c>
      <c r="Q30">
        <v>333050</v>
      </c>
      <c r="R30">
        <v>1873.36</v>
      </c>
      <c r="T30">
        <v>2287510</v>
      </c>
      <c r="U30">
        <v>104020</v>
      </c>
      <c r="V30">
        <v>2691220</v>
      </c>
      <c r="Y30">
        <v>1123795.56</v>
      </c>
      <c r="Z30">
        <v>143702.66</v>
      </c>
    </row>
    <row r="31" spans="1:28" x14ac:dyDescent="0.25">
      <c r="A31" t="s">
        <v>3023</v>
      </c>
      <c r="B31">
        <v>678111.1</v>
      </c>
      <c r="C31">
        <v>0</v>
      </c>
      <c r="D31">
        <v>779603.32</v>
      </c>
      <c r="E31">
        <v>83679.39</v>
      </c>
      <c r="F31">
        <v>136745.09</v>
      </c>
      <c r="J31">
        <v>9042.09</v>
      </c>
      <c r="M31">
        <v>-339926.78</v>
      </c>
      <c r="N31">
        <v>1789492.25</v>
      </c>
      <c r="P31">
        <v>793690.13</v>
      </c>
      <c r="Q31">
        <v>91000</v>
      </c>
      <c r="R31">
        <v>848.96</v>
      </c>
      <c r="T31">
        <v>1117183.2</v>
      </c>
      <c r="U31">
        <v>58800</v>
      </c>
      <c r="V31">
        <v>1330965.92</v>
      </c>
      <c r="Y31">
        <v>222209.99</v>
      </c>
      <c r="Z31">
        <v>62915.040000000001</v>
      </c>
    </row>
    <row r="32" spans="1:28" x14ac:dyDescent="0.25">
      <c r="A32" t="s">
        <v>3024</v>
      </c>
      <c r="B32">
        <v>1329310.8999999999</v>
      </c>
      <c r="C32">
        <v>54100</v>
      </c>
      <c r="D32">
        <v>197230.84</v>
      </c>
      <c r="E32">
        <v>35454.53</v>
      </c>
      <c r="F32">
        <v>100596.59</v>
      </c>
      <c r="G32">
        <v>20970</v>
      </c>
      <c r="J32">
        <v>-5338</v>
      </c>
      <c r="M32">
        <v>-1879342.57</v>
      </c>
      <c r="N32">
        <v>3102228.3</v>
      </c>
      <c r="P32">
        <v>825455.62</v>
      </c>
      <c r="Q32">
        <v>464130</v>
      </c>
      <c r="R32">
        <v>1152.5</v>
      </c>
      <c r="T32">
        <v>1354570</v>
      </c>
      <c r="V32">
        <v>1547563</v>
      </c>
      <c r="Y32">
        <v>371489.76</v>
      </c>
      <c r="Z32">
        <v>112560.84</v>
      </c>
      <c r="AB32">
        <v>1559.39</v>
      </c>
    </row>
    <row r="33" spans="1:26" x14ac:dyDescent="0.25">
      <c r="A33" t="s">
        <v>3025</v>
      </c>
      <c r="B33">
        <v>756300.54</v>
      </c>
      <c r="C33">
        <v>190548.2</v>
      </c>
      <c r="D33">
        <v>186404.25</v>
      </c>
      <c r="E33">
        <v>323840.59000000003</v>
      </c>
      <c r="F33">
        <v>101070.59</v>
      </c>
      <c r="J33">
        <v>13650</v>
      </c>
      <c r="M33">
        <v>71574.149999999994</v>
      </c>
      <c r="N33">
        <v>1484748</v>
      </c>
      <c r="P33">
        <v>1013284.28</v>
      </c>
      <c r="R33">
        <v>1989.16</v>
      </c>
      <c r="T33">
        <v>1188901.6000000001</v>
      </c>
      <c r="U33">
        <v>60244</v>
      </c>
      <c r="V33">
        <v>1482982.6</v>
      </c>
      <c r="Y33">
        <v>448321.91</v>
      </c>
      <c r="Z33">
        <v>90093.51</v>
      </c>
    </row>
    <row r="34" spans="1:26" x14ac:dyDescent="0.25">
      <c r="A34" t="s">
        <v>3026</v>
      </c>
      <c r="B34">
        <v>1264605.19</v>
      </c>
      <c r="C34">
        <v>73725.22</v>
      </c>
      <c r="D34">
        <v>423607.35</v>
      </c>
      <c r="E34">
        <v>73585.34</v>
      </c>
      <c r="F34">
        <v>144658.20000000001</v>
      </c>
      <c r="J34">
        <v>15102</v>
      </c>
      <c r="M34">
        <v>-147043.13</v>
      </c>
      <c r="N34">
        <v>1924840.79</v>
      </c>
      <c r="P34">
        <v>1080403.92</v>
      </c>
      <c r="R34">
        <v>1579.78</v>
      </c>
      <c r="T34">
        <v>674515.9</v>
      </c>
      <c r="U34">
        <v>32000</v>
      </c>
      <c r="V34">
        <v>974045.9</v>
      </c>
      <c r="Y34">
        <v>366505.44</v>
      </c>
      <c r="Z34">
        <v>78306.62</v>
      </c>
    </row>
    <row r="35" spans="1:26" x14ac:dyDescent="0.25">
      <c r="A35" t="s">
        <v>3027</v>
      </c>
      <c r="B35">
        <v>1787146.45</v>
      </c>
      <c r="C35">
        <v>167672.68</v>
      </c>
      <c r="D35">
        <v>194413.83</v>
      </c>
      <c r="E35">
        <v>176695.14</v>
      </c>
      <c r="F35">
        <v>280689.78999999998</v>
      </c>
      <c r="M35">
        <v>1441238.46</v>
      </c>
      <c r="N35">
        <v>1101601.1100000001</v>
      </c>
      <c r="P35">
        <v>469878.34</v>
      </c>
      <c r="Q35">
        <v>469294</v>
      </c>
      <c r="R35">
        <v>2236.23</v>
      </c>
      <c r="T35">
        <v>1608236</v>
      </c>
      <c r="U35">
        <v>165280</v>
      </c>
      <c r="V35">
        <v>1919719</v>
      </c>
      <c r="Y35">
        <v>471799.29</v>
      </c>
      <c r="Z35">
        <v>110057.96</v>
      </c>
    </row>
    <row r="36" spans="1:26" x14ac:dyDescent="0.25">
      <c r="A36" t="s">
        <v>3028</v>
      </c>
      <c r="B36">
        <v>892138.21</v>
      </c>
      <c r="C36">
        <v>15734.79</v>
      </c>
      <c r="D36">
        <v>121607.32</v>
      </c>
      <c r="E36">
        <v>1164097.45</v>
      </c>
      <c r="F36">
        <v>90488.88</v>
      </c>
      <c r="M36">
        <v>1822164.63</v>
      </c>
      <c r="N36">
        <v>528949.56000000006</v>
      </c>
      <c r="P36">
        <v>963284.37</v>
      </c>
      <c r="Q36">
        <v>60</v>
      </c>
      <c r="R36">
        <v>1156</v>
      </c>
      <c r="T36">
        <v>1271821.6000000001</v>
      </c>
      <c r="U36">
        <v>64322.720000000001</v>
      </c>
      <c r="V36">
        <v>1530855.32</v>
      </c>
      <c r="Y36">
        <v>526102.99</v>
      </c>
      <c r="Z36">
        <v>99978.13</v>
      </c>
    </row>
    <row r="37" spans="1:26" x14ac:dyDescent="0.25">
      <c r="A37" t="s">
        <v>3029</v>
      </c>
      <c r="B37">
        <v>1440392.06</v>
      </c>
      <c r="C37">
        <v>40789.72</v>
      </c>
      <c r="D37">
        <v>184301.61</v>
      </c>
      <c r="E37">
        <v>323193.28999999998</v>
      </c>
      <c r="F37">
        <v>132305.73000000001</v>
      </c>
      <c r="J37">
        <v>11507</v>
      </c>
      <c r="M37">
        <v>151247.01999999999</v>
      </c>
      <c r="N37">
        <v>1603684.39</v>
      </c>
      <c r="P37">
        <v>934435.95</v>
      </c>
      <c r="Q37">
        <v>144170</v>
      </c>
      <c r="R37">
        <v>1387.91</v>
      </c>
      <c r="T37">
        <v>1116159.2</v>
      </c>
      <c r="U37">
        <v>55200</v>
      </c>
      <c r="V37">
        <v>1306050.2</v>
      </c>
      <c r="Y37">
        <v>300196.38</v>
      </c>
      <c r="Z37">
        <v>58199.98</v>
      </c>
    </row>
    <row r="38" spans="1:26" x14ac:dyDescent="0.25">
      <c r="A38" t="s">
        <v>3030</v>
      </c>
      <c r="B38">
        <v>581365.06999999995</v>
      </c>
      <c r="C38">
        <v>90053.32</v>
      </c>
      <c r="D38">
        <v>94530.96</v>
      </c>
      <c r="E38">
        <v>1</v>
      </c>
      <c r="F38">
        <v>67467.28</v>
      </c>
      <c r="J38">
        <v>60</v>
      </c>
      <c r="M38">
        <v>-777043.4</v>
      </c>
      <c r="N38">
        <v>1498620.76</v>
      </c>
      <c r="P38">
        <v>639173.29</v>
      </c>
      <c r="R38">
        <v>674.82</v>
      </c>
      <c r="T38">
        <v>766710</v>
      </c>
      <c r="U38">
        <v>59987</v>
      </c>
      <c r="V38">
        <v>902347</v>
      </c>
      <c r="Y38">
        <v>291599.44</v>
      </c>
      <c r="Z38">
        <v>27788.400000000001</v>
      </c>
    </row>
    <row r="39" spans="1:26" x14ac:dyDescent="0.25">
      <c r="A39" t="s">
        <v>3031</v>
      </c>
      <c r="B39">
        <v>711781.43</v>
      </c>
      <c r="C39">
        <v>280596.31</v>
      </c>
      <c r="D39">
        <v>163610.21</v>
      </c>
      <c r="E39">
        <v>915627.75</v>
      </c>
      <c r="F39">
        <v>490914.64</v>
      </c>
      <c r="J39">
        <v>25004.9</v>
      </c>
      <c r="M39">
        <v>45224.41</v>
      </c>
      <c r="N39">
        <v>2339595.1</v>
      </c>
      <c r="P39">
        <v>1073973.1100000001</v>
      </c>
      <c r="Q39">
        <v>140990</v>
      </c>
      <c r="R39">
        <v>36.6</v>
      </c>
      <c r="T39">
        <v>1931230</v>
      </c>
      <c r="V39">
        <v>2246989</v>
      </c>
      <c r="Y39">
        <v>337009.4</v>
      </c>
      <c r="Z39">
        <v>260975.38</v>
      </c>
    </row>
    <row r="40" spans="1:26" x14ac:dyDescent="0.25">
      <c r="A40" t="s">
        <v>3032</v>
      </c>
      <c r="B40">
        <v>1591668.91</v>
      </c>
      <c r="C40">
        <v>38770</v>
      </c>
      <c r="D40">
        <v>325442.99</v>
      </c>
      <c r="E40">
        <v>169507.52</v>
      </c>
      <c r="F40">
        <v>191206.52</v>
      </c>
      <c r="J40">
        <v>-13718.31</v>
      </c>
      <c r="M40">
        <v>689816.98</v>
      </c>
      <c r="N40">
        <v>1457071.21</v>
      </c>
      <c r="P40">
        <v>773377.15</v>
      </c>
      <c r="Q40">
        <v>276000</v>
      </c>
      <c r="R40">
        <v>1921.44</v>
      </c>
      <c r="T40">
        <v>722410</v>
      </c>
      <c r="U40">
        <v>58000</v>
      </c>
      <c r="V40">
        <v>1001385</v>
      </c>
      <c r="X40">
        <v>1500</v>
      </c>
      <c r="Y40">
        <v>384717.71</v>
      </c>
      <c r="Z40">
        <v>69009.820000000007</v>
      </c>
    </row>
    <row r="41" spans="1:26" x14ac:dyDescent="0.25">
      <c r="A41" t="s">
        <v>3033</v>
      </c>
      <c r="B41">
        <v>1538027.66</v>
      </c>
      <c r="C41">
        <v>99760.34</v>
      </c>
      <c r="D41">
        <v>132232.45000000001</v>
      </c>
      <c r="E41">
        <v>177311.68</v>
      </c>
      <c r="F41">
        <v>217737.94</v>
      </c>
      <c r="J41">
        <v>-1069.9100000000001</v>
      </c>
      <c r="M41">
        <v>472840.59</v>
      </c>
      <c r="N41">
        <v>1798384.44</v>
      </c>
      <c r="P41">
        <v>753059.57</v>
      </c>
      <c r="Q41">
        <v>1480</v>
      </c>
      <c r="R41">
        <v>1804.12</v>
      </c>
      <c r="T41">
        <v>835383.35</v>
      </c>
      <c r="U41">
        <v>33600</v>
      </c>
      <c r="V41">
        <v>997425.35</v>
      </c>
      <c r="Y41">
        <v>232911.55</v>
      </c>
      <c r="Z41">
        <v>252512.69</v>
      </c>
    </row>
    <row r="42" spans="1:26" x14ac:dyDescent="0.25">
      <c r="A42" t="s">
        <v>3034</v>
      </c>
      <c r="B42">
        <v>415335.34</v>
      </c>
      <c r="C42">
        <v>35507.199999999997</v>
      </c>
      <c r="D42">
        <v>192251.83</v>
      </c>
      <c r="E42">
        <v>456539.27</v>
      </c>
      <c r="F42">
        <v>-9646.1299999999992</v>
      </c>
      <c r="J42">
        <v>-395.36</v>
      </c>
      <c r="M42">
        <v>-78015.289999999994</v>
      </c>
      <c r="N42">
        <v>1262156.06</v>
      </c>
      <c r="P42">
        <v>1336787.3700000001</v>
      </c>
      <c r="Q42">
        <v>15200</v>
      </c>
      <c r="R42">
        <v>-80462.52</v>
      </c>
      <c r="T42">
        <v>780720</v>
      </c>
      <c r="V42">
        <v>1070638</v>
      </c>
      <c r="Y42">
        <v>682024.23</v>
      </c>
      <c r="Z42">
        <v>192503.02</v>
      </c>
    </row>
    <row r="43" spans="1:26" x14ac:dyDescent="0.25">
      <c r="A43" t="s">
        <v>3035</v>
      </c>
      <c r="B43">
        <v>553959.73</v>
      </c>
      <c r="C43">
        <v>0</v>
      </c>
      <c r="D43">
        <v>197928.75</v>
      </c>
      <c r="E43">
        <v>286924.46000000002</v>
      </c>
      <c r="F43">
        <v>90022.7</v>
      </c>
      <c r="J43">
        <v>0</v>
      </c>
      <c r="K43">
        <v>200</v>
      </c>
      <c r="M43">
        <v>-582338.17000000004</v>
      </c>
      <c r="N43">
        <v>1683339.65</v>
      </c>
      <c r="P43">
        <v>982121.87</v>
      </c>
      <c r="Q43">
        <v>10641</v>
      </c>
      <c r="R43">
        <v>799.32</v>
      </c>
      <c r="T43">
        <v>644460</v>
      </c>
      <c r="U43">
        <v>63800</v>
      </c>
      <c r="V43">
        <v>911890</v>
      </c>
      <c r="Y43">
        <v>487761.1</v>
      </c>
      <c r="Z43">
        <v>93681.93</v>
      </c>
    </row>
    <row r="44" spans="1:26" x14ac:dyDescent="0.25">
      <c r="A44" t="s">
        <v>3167</v>
      </c>
      <c r="B44">
        <v>985429.99</v>
      </c>
      <c r="C44">
        <v>124930</v>
      </c>
      <c r="D44">
        <v>223101.45</v>
      </c>
      <c r="E44">
        <v>118811.97</v>
      </c>
      <c r="F44">
        <v>190220.83</v>
      </c>
      <c r="M44">
        <v>-1040223.52</v>
      </c>
      <c r="N44">
        <v>2224890.19</v>
      </c>
      <c r="P44">
        <v>669069.66</v>
      </c>
      <c r="Q44">
        <v>240500</v>
      </c>
      <c r="R44">
        <v>924.95</v>
      </c>
      <c r="T44">
        <v>652900</v>
      </c>
      <c r="U44">
        <v>166658.82</v>
      </c>
      <c r="V44">
        <v>744222</v>
      </c>
      <c r="Y44">
        <v>308933.27</v>
      </c>
      <c r="Z44">
        <v>73770.59</v>
      </c>
    </row>
    <row r="45" spans="1:26" x14ac:dyDescent="0.25">
      <c r="A45" t="s">
        <v>3180</v>
      </c>
      <c r="B45">
        <v>676895.5</v>
      </c>
      <c r="C45">
        <v>100700</v>
      </c>
      <c r="D45">
        <v>287649.7</v>
      </c>
      <c r="E45">
        <v>1711528.94</v>
      </c>
      <c r="F45">
        <v>281977.40999999997</v>
      </c>
      <c r="J45">
        <v>2663.97</v>
      </c>
      <c r="M45">
        <v>3078445.18</v>
      </c>
      <c r="P45">
        <v>818545.96</v>
      </c>
      <c r="Q45">
        <v>200</v>
      </c>
      <c r="R45">
        <v>1553.33</v>
      </c>
      <c r="T45">
        <v>981009.2</v>
      </c>
      <c r="U45">
        <v>48700</v>
      </c>
      <c r="V45">
        <v>1158750.2</v>
      </c>
      <c r="Y45">
        <v>319685.81</v>
      </c>
      <c r="Z45">
        <v>206185.08</v>
      </c>
    </row>
    <row r="46" spans="1:26" x14ac:dyDescent="0.25">
      <c r="A46" t="s">
        <v>3036</v>
      </c>
      <c r="B46">
        <v>565051.78</v>
      </c>
      <c r="C46">
        <v>0</v>
      </c>
      <c r="D46">
        <v>83921.74</v>
      </c>
      <c r="E46">
        <v>1045961.79</v>
      </c>
      <c r="F46">
        <v>170900.4</v>
      </c>
      <c r="J46">
        <v>366.62</v>
      </c>
      <c r="M46">
        <v>1208526.25</v>
      </c>
      <c r="N46">
        <v>721555.06</v>
      </c>
      <c r="P46">
        <v>1480716.35</v>
      </c>
      <c r="R46">
        <v>760.47</v>
      </c>
      <c r="T46">
        <v>1117039</v>
      </c>
      <c r="U46">
        <v>94825</v>
      </c>
      <c r="V46">
        <v>1585384</v>
      </c>
      <c r="W46">
        <v>2260</v>
      </c>
      <c r="X46">
        <v>3588</v>
      </c>
      <c r="Y46">
        <v>843816.87</v>
      </c>
      <c r="Z46">
        <v>111526.01</v>
      </c>
    </row>
    <row r="47" spans="1:26" x14ac:dyDescent="0.25">
      <c r="A47" t="s">
        <v>3037</v>
      </c>
      <c r="B47">
        <v>445182.35</v>
      </c>
      <c r="C47">
        <v>0</v>
      </c>
      <c r="D47">
        <v>44588.46</v>
      </c>
      <c r="E47">
        <v>4</v>
      </c>
      <c r="F47">
        <v>450022.9</v>
      </c>
      <c r="J47">
        <v>1100.6500000000001</v>
      </c>
      <c r="M47">
        <v>-395040.46</v>
      </c>
      <c r="N47">
        <v>1541680.81</v>
      </c>
      <c r="P47">
        <v>1063067.8700000001</v>
      </c>
      <c r="R47">
        <v>735.33</v>
      </c>
      <c r="T47">
        <v>1478152.6</v>
      </c>
      <c r="U47">
        <v>129650</v>
      </c>
      <c r="V47">
        <v>1853747.6</v>
      </c>
      <c r="Y47">
        <v>627568.43000000005</v>
      </c>
      <c r="Z47">
        <v>111857.1</v>
      </c>
    </row>
    <row r="48" spans="1:26" x14ac:dyDescent="0.25">
      <c r="A48" t="s">
        <v>3038</v>
      </c>
      <c r="B48">
        <v>328109.05</v>
      </c>
      <c r="C48">
        <v>0</v>
      </c>
      <c r="D48">
        <v>41248.36</v>
      </c>
      <c r="E48">
        <v>1198559.6200000001</v>
      </c>
      <c r="F48">
        <v>259096.21</v>
      </c>
      <c r="J48">
        <v>131.34</v>
      </c>
      <c r="M48">
        <v>-1174353.6599999999</v>
      </c>
      <c r="N48">
        <v>3101072.39</v>
      </c>
      <c r="P48">
        <v>1062723.3999999999</v>
      </c>
      <c r="R48">
        <v>529.9</v>
      </c>
      <c r="T48">
        <v>1578482.5</v>
      </c>
      <c r="U48">
        <v>119550</v>
      </c>
      <c r="V48">
        <v>2087856.5</v>
      </c>
      <c r="W48">
        <v>2260</v>
      </c>
      <c r="X48">
        <v>3788</v>
      </c>
      <c r="Y48">
        <v>341742.64</v>
      </c>
      <c r="Z48">
        <v>160075.54999999999</v>
      </c>
    </row>
    <row r="49" spans="1:26" x14ac:dyDescent="0.25">
      <c r="A49" t="s">
        <v>3039</v>
      </c>
      <c r="B49">
        <v>397820.56</v>
      </c>
      <c r="C49">
        <v>0</v>
      </c>
      <c r="D49">
        <v>35386.300000000003</v>
      </c>
      <c r="E49">
        <v>1449792.01</v>
      </c>
      <c r="F49">
        <v>602992.6</v>
      </c>
      <c r="J49">
        <v>127.82</v>
      </c>
      <c r="M49">
        <v>-159905.13</v>
      </c>
      <c r="N49">
        <v>2713140.37</v>
      </c>
      <c r="P49">
        <v>833526.21</v>
      </c>
      <c r="Q49">
        <v>101100</v>
      </c>
      <c r="R49">
        <v>440.38</v>
      </c>
      <c r="T49">
        <v>894136.5</v>
      </c>
      <c r="U49">
        <v>95950</v>
      </c>
      <c r="V49">
        <v>1208370.5</v>
      </c>
      <c r="X49">
        <v>3054</v>
      </c>
      <c r="Y49">
        <v>412000.2</v>
      </c>
      <c r="Z49">
        <v>178885.98</v>
      </c>
    </row>
    <row r="50" spans="1:26" x14ac:dyDescent="0.25">
      <c r="A50" t="s">
        <v>3040</v>
      </c>
      <c r="B50">
        <v>825528.81</v>
      </c>
      <c r="C50">
        <v>0</v>
      </c>
      <c r="D50">
        <v>79299.06</v>
      </c>
      <c r="E50">
        <v>92111.71</v>
      </c>
      <c r="F50">
        <v>247099.66</v>
      </c>
      <c r="J50">
        <v>1212.79</v>
      </c>
      <c r="M50">
        <v>3295998.96</v>
      </c>
      <c r="N50">
        <v>-2152655.08</v>
      </c>
      <c r="P50">
        <v>1081901.03</v>
      </c>
      <c r="Q50">
        <v>365528</v>
      </c>
      <c r="R50">
        <v>917.69</v>
      </c>
      <c r="T50">
        <v>1470882</v>
      </c>
      <c r="U50">
        <v>155025.09</v>
      </c>
      <c r="V50">
        <v>1867958</v>
      </c>
      <c r="W50">
        <v>1130</v>
      </c>
      <c r="X50">
        <v>11304</v>
      </c>
      <c r="Y50">
        <v>752908.49</v>
      </c>
      <c r="Z50">
        <v>65495.15</v>
      </c>
    </row>
    <row r="51" spans="1:26" x14ac:dyDescent="0.25">
      <c r="A51" t="s">
        <v>3168</v>
      </c>
      <c r="B51">
        <v>354271.55</v>
      </c>
      <c r="C51">
        <v>0</v>
      </c>
      <c r="D51">
        <v>33062.620000000003</v>
      </c>
      <c r="E51">
        <v>102986.71</v>
      </c>
      <c r="F51">
        <v>777870.79</v>
      </c>
      <c r="J51">
        <v>624.49</v>
      </c>
      <c r="M51">
        <v>-1552766.34</v>
      </c>
      <c r="N51">
        <v>2872107.81</v>
      </c>
      <c r="P51">
        <v>834048.79</v>
      </c>
      <c r="R51">
        <v>601.51</v>
      </c>
      <c r="T51">
        <v>898079</v>
      </c>
      <c r="U51">
        <v>138267.71</v>
      </c>
      <c r="V51">
        <v>1164154.8</v>
      </c>
      <c r="Y51">
        <v>369459.98</v>
      </c>
      <c r="Z51">
        <v>116115.97</v>
      </c>
    </row>
    <row r="52" spans="1:26" x14ac:dyDescent="0.25">
      <c r="A52" t="s">
        <v>3041</v>
      </c>
      <c r="B52">
        <v>639823.85</v>
      </c>
      <c r="C52">
        <v>8800</v>
      </c>
      <c r="D52">
        <v>8993.31</v>
      </c>
      <c r="E52">
        <v>251470.69</v>
      </c>
      <c r="F52">
        <v>182044.48</v>
      </c>
      <c r="J52">
        <v>607.5</v>
      </c>
      <c r="M52">
        <v>-1391263.05</v>
      </c>
      <c r="N52">
        <v>2033236.3</v>
      </c>
      <c r="P52">
        <v>1397926.19</v>
      </c>
      <c r="Q52">
        <v>269950</v>
      </c>
      <c r="R52">
        <v>407.75</v>
      </c>
      <c r="T52">
        <v>501130</v>
      </c>
      <c r="V52">
        <v>1051220</v>
      </c>
      <c r="Y52">
        <v>344272.69</v>
      </c>
      <c r="Z52">
        <v>59029.67</v>
      </c>
    </row>
    <row r="53" spans="1:26" x14ac:dyDescent="0.25">
      <c r="A53" t="s">
        <v>3042</v>
      </c>
      <c r="B53">
        <v>735921.81</v>
      </c>
      <c r="C53">
        <v>37100</v>
      </c>
      <c r="D53">
        <v>57738.5</v>
      </c>
      <c r="E53">
        <v>1757388.51</v>
      </c>
      <c r="F53">
        <v>129313.52</v>
      </c>
      <c r="J53">
        <v>0</v>
      </c>
      <c r="M53">
        <v>1963182.51</v>
      </c>
      <c r="N53">
        <v>575288.56999999995</v>
      </c>
      <c r="P53">
        <v>1372892.94</v>
      </c>
      <c r="T53">
        <v>409850</v>
      </c>
      <c r="V53">
        <v>848910</v>
      </c>
      <c r="Y53">
        <v>308493.92</v>
      </c>
      <c r="Z53">
        <v>192620.26</v>
      </c>
    </row>
    <row r="54" spans="1:26" x14ac:dyDescent="0.25">
      <c r="A54" t="s">
        <v>3043</v>
      </c>
      <c r="B54">
        <v>1371758.17</v>
      </c>
      <c r="C54">
        <v>0</v>
      </c>
      <c r="D54">
        <v>8759.02</v>
      </c>
      <c r="E54">
        <v>2104912.64</v>
      </c>
      <c r="F54">
        <v>117494.37</v>
      </c>
      <c r="M54">
        <v>2124819.9900000002</v>
      </c>
      <c r="N54">
        <v>1317062.58</v>
      </c>
      <c r="P54">
        <v>1277977.5900000001</v>
      </c>
      <c r="R54">
        <v>1667.21</v>
      </c>
      <c r="T54">
        <v>747640</v>
      </c>
      <c r="V54">
        <v>1219296</v>
      </c>
      <c r="W54">
        <v>2700</v>
      </c>
      <c r="Y54">
        <v>300945.12</v>
      </c>
      <c r="Z54">
        <v>106859.55</v>
      </c>
    </row>
    <row r="55" spans="1:26" x14ac:dyDescent="0.25">
      <c r="A55" t="s">
        <v>3044</v>
      </c>
      <c r="B55">
        <v>697798.15</v>
      </c>
      <c r="C55">
        <v>10000</v>
      </c>
      <c r="D55">
        <v>62148.06</v>
      </c>
      <c r="E55">
        <v>6</v>
      </c>
      <c r="F55">
        <v>229134.47</v>
      </c>
      <c r="M55">
        <v>-1831658.39</v>
      </c>
      <c r="N55">
        <v>2202516.2599999998</v>
      </c>
      <c r="P55">
        <v>1262316.03</v>
      </c>
      <c r="Q55">
        <v>193400</v>
      </c>
      <c r="R55">
        <v>515.26</v>
      </c>
      <c r="T55">
        <v>394660</v>
      </c>
      <c r="V55">
        <v>709112</v>
      </c>
      <c r="Y55">
        <v>281977.27</v>
      </c>
      <c r="Z55">
        <v>17965.71</v>
      </c>
    </row>
    <row r="56" spans="1:26" x14ac:dyDescent="0.25">
      <c r="A56" t="s">
        <v>3169</v>
      </c>
      <c r="B56">
        <v>1183886.8999999999</v>
      </c>
      <c r="C56">
        <v>6800</v>
      </c>
      <c r="D56">
        <v>24365</v>
      </c>
      <c r="E56">
        <v>77335</v>
      </c>
      <c r="F56">
        <v>40173.82</v>
      </c>
      <c r="M56">
        <v>-1243567.3899999999</v>
      </c>
      <c r="N56">
        <v>2224684.62</v>
      </c>
      <c r="P56">
        <v>938944.21</v>
      </c>
      <c r="Q56">
        <v>122000</v>
      </c>
      <c r="R56">
        <v>1206.82</v>
      </c>
      <c r="T56">
        <v>251930</v>
      </c>
      <c r="V56">
        <v>517471</v>
      </c>
      <c r="Y56">
        <v>184489.17</v>
      </c>
      <c r="Z56">
        <v>55152.37</v>
      </c>
    </row>
    <row r="57" spans="1:26" x14ac:dyDescent="0.25">
      <c r="A57" t="s">
        <v>3045</v>
      </c>
      <c r="B57">
        <v>1177511.1200000001</v>
      </c>
      <c r="D57">
        <v>45555.68</v>
      </c>
      <c r="E57">
        <v>5</v>
      </c>
      <c r="F57">
        <v>117814.88</v>
      </c>
      <c r="J57">
        <v>145.27000000000001</v>
      </c>
      <c r="M57">
        <v>-970312.11</v>
      </c>
      <c r="N57">
        <v>1546692.27</v>
      </c>
      <c r="P57">
        <v>70672.789999999994</v>
      </c>
      <c r="R57">
        <v>688.58</v>
      </c>
      <c r="T57">
        <v>1595370</v>
      </c>
      <c r="U57">
        <v>1413465.5</v>
      </c>
      <c r="V57">
        <v>2051991</v>
      </c>
      <c r="Y57">
        <v>70859.09</v>
      </c>
      <c r="Z57">
        <v>22973.03</v>
      </c>
    </row>
    <row r="58" spans="1:26" x14ac:dyDescent="0.25">
      <c r="A58" t="s">
        <v>3046</v>
      </c>
      <c r="B58">
        <v>1263648.3999999999</v>
      </c>
      <c r="D58">
        <v>27573.33</v>
      </c>
      <c r="E58">
        <v>1389428.05</v>
      </c>
      <c r="F58">
        <v>280823.78999999998</v>
      </c>
      <c r="J58">
        <v>0</v>
      </c>
      <c r="M58">
        <v>1625540.66</v>
      </c>
      <c r="N58">
        <v>305399.93</v>
      </c>
      <c r="P58">
        <v>159746.25</v>
      </c>
      <c r="R58">
        <v>655.93</v>
      </c>
      <c r="T58">
        <v>1457320</v>
      </c>
      <c r="U58">
        <v>1520437</v>
      </c>
      <c r="V58">
        <v>1855497</v>
      </c>
      <c r="Y58">
        <v>233218.61</v>
      </c>
      <c r="Z58">
        <v>31729.39</v>
      </c>
    </row>
    <row r="59" spans="1:26" x14ac:dyDescent="0.25">
      <c r="A59" t="s">
        <v>3047</v>
      </c>
      <c r="B59">
        <v>1008438.75</v>
      </c>
      <c r="D59">
        <v>92853.69</v>
      </c>
      <c r="E59">
        <v>9</v>
      </c>
      <c r="F59">
        <v>207862.41</v>
      </c>
      <c r="J59">
        <v>799.49</v>
      </c>
      <c r="M59">
        <v>-928500.08</v>
      </c>
      <c r="N59">
        <v>1630025.76</v>
      </c>
      <c r="P59">
        <v>185445.84</v>
      </c>
      <c r="Q59">
        <v>130</v>
      </c>
      <c r="R59">
        <v>895.37</v>
      </c>
      <c r="S59">
        <v>0</v>
      </c>
      <c r="T59">
        <v>1103820</v>
      </c>
      <c r="U59">
        <v>1183326</v>
      </c>
      <c r="V59">
        <v>1506578</v>
      </c>
      <c r="Y59">
        <v>142043.70000000001</v>
      </c>
      <c r="Z59">
        <v>37814.83</v>
      </c>
    </row>
    <row r="60" spans="1:26" x14ac:dyDescent="0.25">
      <c r="A60" t="s">
        <v>3048</v>
      </c>
      <c r="B60">
        <v>572831.41</v>
      </c>
      <c r="D60">
        <v>190095.92</v>
      </c>
      <c r="E60">
        <v>21845.32</v>
      </c>
      <c r="F60">
        <v>70785.039999999994</v>
      </c>
      <c r="J60">
        <v>-128</v>
      </c>
      <c r="M60">
        <v>-2054904.4</v>
      </c>
      <c r="N60">
        <v>2454167.9500000002</v>
      </c>
      <c r="P60">
        <v>129413.88</v>
      </c>
      <c r="R60">
        <v>337.81</v>
      </c>
      <c r="S60">
        <v>2200</v>
      </c>
      <c r="T60">
        <v>999556.13</v>
      </c>
      <c r="U60">
        <v>1006253.7</v>
      </c>
      <c r="V60">
        <v>1390760.13</v>
      </c>
      <c r="Y60">
        <v>115826.77</v>
      </c>
      <c r="Z60">
        <v>35682.480000000003</v>
      </c>
    </row>
    <row r="61" spans="1:26" x14ac:dyDescent="0.25">
      <c r="A61" t="s">
        <v>3049</v>
      </c>
      <c r="B61">
        <v>434310.8</v>
      </c>
      <c r="D61">
        <v>78289.08</v>
      </c>
      <c r="E61">
        <v>743611.9</v>
      </c>
      <c r="F61">
        <v>218659.76</v>
      </c>
      <c r="J61">
        <v>140.38999999999999</v>
      </c>
      <c r="M61">
        <v>-246393.76</v>
      </c>
      <c r="N61">
        <v>1419953.5</v>
      </c>
      <c r="P61">
        <v>78197.320000000007</v>
      </c>
      <c r="R61">
        <v>299.31</v>
      </c>
      <c r="S61">
        <v>2411.08</v>
      </c>
      <c r="T61">
        <v>728990</v>
      </c>
      <c r="U61">
        <v>881632.5</v>
      </c>
      <c r="V61">
        <v>1124103</v>
      </c>
      <c r="X61">
        <v>5480</v>
      </c>
      <c r="Y61">
        <v>113531.34</v>
      </c>
      <c r="Z61">
        <v>19094.46</v>
      </c>
    </row>
    <row r="62" spans="1:26" x14ac:dyDescent="0.25">
      <c r="A62" t="s">
        <v>3050</v>
      </c>
      <c r="B62">
        <v>465320.77</v>
      </c>
      <c r="D62">
        <v>18698.11</v>
      </c>
      <c r="E62">
        <v>441365.7</v>
      </c>
      <c r="F62">
        <v>155148</v>
      </c>
      <c r="J62">
        <v>125.9</v>
      </c>
      <c r="M62">
        <v>-1159710.8500000001</v>
      </c>
      <c r="N62">
        <v>1982389.67</v>
      </c>
      <c r="P62">
        <v>51505.760000000002</v>
      </c>
      <c r="R62">
        <v>351.32</v>
      </c>
      <c r="T62">
        <v>1075970</v>
      </c>
      <c r="U62">
        <v>824535</v>
      </c>
      <c r="V62">
        <v>1413788</v>
      </c>
      <c r="X62">
        <v>3888</v>
      </c>
      <c r="Y62">
        <v>118054.17</v>
      </c>
      <c r="Z62">
        <v>20716.55</v>
      </c>
    </row>
    <row r="63" spans="1:26" x14ac:dyDescent="0.25">
      <c r="A63" t="s">
        <v>3051</v>
      </c>
      <c r="B63">
        <v>1004603.37</v>
      </c>
      <c r="D63">
        <v>71785.62</v>
      </c>
      <c r="E63">
        <v>403625.18</v>
      </c>
      <c r="F63">
        <v>163908.21</v>
      </c>
      <c r="G63">
        <v>23790</v>
      </c>
      <c r="J63">
        <v>0</v>
      </c>
      <c r="M63">
        <v>-106953.43</v>
      </c>
      <c r="N63">
        <v>1478254.91</v>
      </c>
      <c r="P63">
        <v>64852.54</v>
      </c>
      <c r="R63">
        <v>1017.24</v>
      </c>
      <c r="S63">
        <v>0</v>
      </c>
      <c r="T63">
        <v>1060000</v>
      </c>
      <c r="U63">
        <v>786708.6</v>
      </c>
      <c r="V63">
        <v>1401956</v>
      </c>
      <c r="Y63">
        <v>127696.42</v>
      </c>
      <c r="Z63">
        <v>12145</v>
      </c>
    </row>
    <row r="64" spans="1:26" x14ac:dyDescent="0.25">
      <c r="A64" t="s">
        <v>3052</v>
      </c>
      <c r="B64">
        <v>739599.07</v>
      </c>
      <c r="D64">
        <v>51262.239999999998</v>
      </c>
      <c r="E64">
        <v>1418336.33</v>
      </c>
      <c r="F64">
        <v>70990.490000000005</v>
      </c>
      <c r="G64">
        <v>3620.4</v>
      </c>
      <c r="J64">
        <v>60</v>
      </c>
      <c r="M64">
        <v>1472836.13</v>
      </c>
      <c r="N64">
        <v>424358.77</v>
      </c>
      <c r="P64">
        <v>46493.51</v>
      </c>
      <c r="R64">
        <v>508.66</v>
      </c>
      <c r="T64">
        <v>1296630</v>
      </c>
      <c r="U64">
        <v>1015579</v>
      </c>
      <c r="V64">
        <v>1632725</v>
      </c>
      <c r="Y64">
        <v>128076.35</v>
      </c>
      <c r="Z64">
        <v>77399.19</v>
      </c>
    </row>
    <row r="65" spans="1:26" x14ac:dyDescent="0.25">
      <c r="A65" t="s">
        <v>3053</v>
      </c>
      <c r="B65">
        <v>568024.67000000004</v>
      </c>
      <c r="D65">
        <v>38168.93</v>
      </c>
      <c r="E65">
        <v>132342.29999999999</v>
      </c>
      <c r="F65">
        <v>8740.49</v>
      </c>
      <c r="J65">
        <v>51.86</v>
      </c>
      <c r="M65">
        <v>-108746</v>
      </c>
      <c r="N65">
        <v>457634.96</v>
      </c>
      <c r="P65">
        <v>71888.44</v>
      </c>
      <c r="R65">
        <v>340.79</v>
      </c>
      <c r="S65">
        <v>0</v>
      </c>
      <c r="T65">
        <v>877950</v>
      </c>
      <c r="U65">
        <v>913218.5</v>
      </c>
      <c r="V65">
        <v>1196786</v>
      </c>
      <c r="X65">
        <v>2930</v>
      </c>
      <c r="Y65">
        <v>118086.26</v>
      </c>
      <c r="Z65">
        <v>14984.9</v>
      </c>
    </row>
    <row r="66" spans="1:26" x14ac:dyDescent="0.25">
      <c r="A66" t="s">
        <v>3054</v>
      </c>
      <c r="B66">
        <v>1023759.76</v>
      </c>
      <c r="C66">
        <v>5000</v>
      </c>
      <c r="D66">
        <v>95934.87</v>
      </c>
      <c r="E66">
        <v>4</v>
      </c>
      <c r="F66">
        <v>32163.1</v>
      </c>
      <c r="I66">
        <v>15000</v>
      </c>
      <c r="J66">
        <v>2850.68</v>
      </c>
      <c r="M66">
        <v>-710761.06</v>
      </c>
      <c r="N66">
        <v>1208029.25</v>
      </c>
      <c r="P66">
        <v>68743.009999999995</v>
      </c>
      <c r="R66">
        <v>599.98</v>
      </c>
      <c r="T66">
        <v>902810</v>
      </c>
      <c r="U66">
        <v>1310503.67</v>
      </c>
      <c r="V66">
        <v>1359199</v>
      </c>
      <c r="Y66">
        <v>125587.95</v>
      </c>
      <c r="Z66">
        <v>23691.85</v>
      </c>
    </row>
    <row r="67" spans="1:26" x14ac:dyDescent="0.25">
      <c r="A67" t="s">
        <v>3055</v>
      </c>
      <c r="B67">
        <v>611835.44999999995</v>
      </c>
      <c r="C67">
        <v>4090</v>
      </c>
      <c r="D67">
        <v>66872.3</v>
      </c>
      <c r="E67">
        <v>626996.6</v>
      </c>
      <c r="F67">
        <v>257885.26</v>
      </c>
      <c r="G67">
        <v>4800</v>
      </c>
      <c r="J67">
        <v>897.38</v>
      </c>
      <c r="L67">
        <v>-1130627.03</v>
      </c>
      <c r="M67">
        <v>5921.07</v>
      </c>
      <c r="N67">
        <v>2340789.7799999998</v>
      </c>
      <c r="P67">
        <v>65345.73</v>
      </c>
      <c r="R67">
        <v>489.65</v>
      </c>
      <c r="T67">
        <v>1036160</v>
      </c>
      <c r="U67">
        <v>781771</v>
      </c>
      <c r="V67">
        <v>1344851</v>
      </c>
      <c r="Y67">
        <v>95827.04</v>
      </c>
      <c r="Z67">
        <v>4583.53</v>
      </c>
    </row>
    <row r="68" spans="1:26" x14ac:dyDescent="0.25">
      <c r="A68" t="s">
        <v>3056</v>
      </c>
      <c r="B68">
        <v>546512.38</v>
      </c>
      <c r="D68">
        <v>78881.539999999994</v>
      </c>
      <c r="E68">
        <v>82739</v>
      </c>
      <c r="F68">
        <v>312636.81</v>
      </c>
      <c r="J68">
        <v>5.9</v>
      </c>
      <c r="M68">
        <v>107520.52</v>
      </c>
      <c r="N68">
        <v>489048.9</v>
      </c>
      <c r="P68">
        <v>94286.84</v>
      </c>
      <c r="R68">
        <v>279.04000000000002</v>
      </c>
      <c r="T68">
        <v>981420</v>
      </c>
      <c r="U68">
        <v>1026583</v>
      </c>
      <c r="V68">
        <v>1379397</v>
      </c>
      <c r="Y68">
        <v>164025.29999999999</v>
      </c>
      <c r="Z68">
        <v>7002.17</v>
      </c>
    </row>
    <row r="69" spans="1:26" x14ac:dyDescent="0.25">
      <c r="A69" t="s">
        <v>3170</v>
      </c>
      <c r="B69">
        <v>740474.63</v>
      </c>
      <c r="D69">
        <v>89287.16</v>
      </c>
      <c r="E69">
        <v>1343189.25</v>
      </c>
      <c r="F69">
        <v>500121.55</v>
      </c>
      <c r="J69">
        <v>0</v>
      </c>
      <c r="M69">
        <v>-218064.43</v>
      </c>
      <c r="N69">
        <v>2396007.25</v>
      </c>
      <c r="P69">
        <v>156769.07999999999</v>
      </c>
      <c r="R69">
        <v>430.2</v>
      </c>
      <c r="T69">
        <v>1645480</v>
      </c>
      <c r="U69">
        <v>1128370</v>
      </c>
      <c r="V69">
        <v>2061344</v>
      </c>
      <c r="Y69">
        <v>151534.43</v>
      </c>
      <c r="Z69">
        <v>78291.08</v>
      </c>
    </row>
    <row r="70" spans="1:26" x14ac:dyDescent="0.25">
      <c r="A70" t="s">
        <v>3181</v>
      </c>
      <c r="B70">
        <v>584745.57999999996</v>
      </c>
      <c r="D70">
        <v>113049.71</v>
      </c>
      <c r="E70">
        <v>4119591.07</v>
      </c>
      <c r="F70">
        <v>3755.48</v>
      </c>
      <c r="J70">
        <v>928</v>
      </c>
      <c r="M70">
        <v>-1658293.97</v>
      </c>
      <c r="N70">
        <v>6403982.4100000001</v>
      </c>
      <c r="P70">
        <v>66506.97</v>
      </c>
      <c r="R70">
        <v>549.58000000000004</v>
      </c>
      <c r="T70">
        <v>846440</v>
      </c>
      <c r="U70">
        <v>804623.5</v>
      </c>
      <c r="V70">
        <v>1102970</v>
      </c>
      <c r="X70">
        <v>6168</v>
      </c>
      <c r="Y70">
        <v>238534.23</v>
      </c>
      <c r="Z70">
        <v>164772.42000000001</v>
      </c>
    </row>
    <row r="71" spans="1:26" x14ac:dyDescent="0.25">
      <c r="A71" t="s">
        <v>3057</v>
      </c>
      <c r="B71">
        <v>334559.73</v>
      </c>
      <c r="C71">
        <v>0</v>
      </c>
      <c r="D71">
        <v>438079.21</v>
      </c>
      <c r="E71">
        <v>625726.91</v>
      </c>
      <c r="F71">
        <v>53347.51</v>
      </c>
      <c r="J71">
        <v>3155</v>
      </c>
      <c r="M71">
        <v>-651663.09</v>
      </c>
      <c r="N71">
        <v>2227185.62</v>
      </c>
      <c r="P71">
        <v>1243956.58</v>
      </c>
      <c r="R71">
        <v>720.38</v>
      </c>
      <c r="T71">
        <v>2332960</v>
      </c>
      <c r="V71">
        <v>2734258.32</v>
      </c>
      <c r="Y71">
        <v>705686.5</v>
      </c>
      <c r="Z71">
        <v>50871.31</v>
      </c>
    </row>
    <row r="72" spans="1:26" x14ac:dyDescent="0.25">
      <c r="A72" t="s">
        <v>3058</v>
      </c>
      <c r="B72">
        <v>583229.48</v>
      </c>
      <c r="C72">
        <v>0</v>
      </c>
      <c r="D72">
        <v>483839.27</v>
      </c>
      <c r="E72">
        <v>164548.5</v>
      </c>
      <c r="F72">
        <v>34770.089999999997</v>
      </c>
      <c r="J72">
        <v>3034.5</v>
      </c>
      <c r="M72">
        <v>-2682010.44</v>
      </c>
      <c r="N72">
        <v>4014093.13</v>
      </c>
      <c r="P72">
        <v>1008719.91</v>
      </c>
      <c r="R72">
        <v>877.94</v>
      </c>
      <c r="T72">
        <v>1446150</v>
      </c>
      <c r="V72">
        <v>1850804.79</v>
      </c>
      <c r="Y72">
        <v>392425.69</v>
      </c>
      <c r="Z72">
        <v>52959.72</v>
      </c>
    </row>
    <row r="73" spans="1:26" x14ac:dyDescent="0.25">
      <c r="A73" t="s">
        <v>3059</v>
      </c>
      <c r="B73">
        <v>789491.98</v>
      </c>
      <c r="C73">
        <v>0</v>
      </c>
      <c r="D73">
        <v>67291.520000000004</v>
      </c>
      <c r="E73">
        <v>-49443.81</v>
      </c>
      <c r="F73">
        <v>122148.47</v>
      </c>
      <c r="M73">
        <v>-1208337.76</v>
      </c>
      <c r="N73">
        <v>2082417.38</v>
      </c>
      <c r="P73">
        <v>1048449.11</v>
      </c>
      <c r="R73">
        <v>1066.6199999999999</v>
      </c>
      <c r="T73">
        <v>1764290</v>
      </c>
      <c r="V73">
        <v>2155909.08</v>
      </c>
      <c r="Y73">
        <v>362399.79</v>
      </c>
      <c r="Z73">
        <v>9838.32</v>
      </c>
    </row>
    <row r="74" spans="1:26" x14ac:dyDescent="0.25">
      <c r="A74" t="s">
        <v>3060</v>
      </c>
      <c r="B74">
        <v>502279.81</v>
      </c>
      <c r="C74">
        <v>0</v>
      </c>
      <c r="D74">
        <v>84298.55</v>
      </c>
      <c r="E74">
        <v>4</v>
      </c>
      <c r="F74">
        <v>297824.84000000003</v>
      </c>
      <c r="J74">
        <v>724.3</v>
      </c>
      <c r="M74">
        <v>-1177719.31</v>
      </c>
      <c r="N74">
        <v>2028298.74</v>
      </c>
      <c r="P74">
        <v>1132111.18</v>
      </c>
      <c r="R74">
        <v>813.69</v>
      </c>
      <c r="T74">
        <v>1708920</v>
      </c>
      <c r="V74">
        <v>2145050</v>
      </c>
      <c r="Y74">
        <v>433434.81</v>
      </c>
      <c r="Z74">
        <v>20178.59</v>
      </c>
    </row>
    <row r="75" spans="1:26" x14ac:dyDescent="0.25">
      <c r="A75" t="s">
        <v>3061</v>
      </c>
      <c r="B75">
        <v>273802.44</v>
      </c>
      <c r="C75">
        <v>0</v>
      </c>
      <c r="D75">
        <v>124808.15</v>
      </c>
      <c r="E75">
        <v>-61412.25</v>
      </c>
      <c r="F75">
        <v>71304.800000000003</v>
      </c>
      <c r="M75">
        <v>-2243773.7000000002</v>
      </c>
      <c r="N75">
        <v>2569886.96</v>
      </c>
      <c r="P75">
        <v>1076153.8400000001</v>
      </c>
      <c r="R75">
        <v>550.08000000000004</v>
      </c>
      <c r="T75">
        <v>1708940</v>
      </c>
      <c r="V75">
        <v>2149274</v>
      </c>
      <c r="W75">
        <v>6078</v>
      </c>
      <c r="Y75">
        <v>296529.78999999998</v>
      </c>
      <c r="Z75">
        <v>15122.25</v>
      </c>
    </row>
    <row r="76" spans="1:26" x14ac:dyDescent="0.25">
      <c r="A76" t="s">
        <v>3062</v>
      </c>
      <c r="B76">
        <v>583317.1</v>
      </c>
      <c r="C76">
        <v>0</v>
      </c>
      <c r="D76">
        <v>37131.599999999999</v>
      </c>
      <c r="E76">
        <v>-139104.01</v>
      </c>
      <c r="F76">
        <v>-35380.78</v>
      </c>
      <c r="J76">
        <v>0</v>
      </c>
      <c r="M76">
        <v>-1057340.58</v>
      </c>
      <c r="N76">
        <v>1423307.83</v>
      </c>
      <c r="P76">
        <v>754527.16</v>
      </c>
      <c r="R76">
        <v>1475.92</v>
      </c>
      <c r="T76">
        <v>1037030</v>
      </c>
      <c r="V76">
        <v>1382596</v>
      </c>
      <c r="Y76">
        <v>134246.51999999999</v>
      </c>
      <c r="Z76">
        <v>39143.9</v>
      </c>
    </row>
    <row r="77" spans="1:26" x14ac:dyDescent="0.25">
      <c r="A77" t="s">
        <v>3171</v>
      </c>
      <c r="B77">
        <v>401433.04</v>
      </c>
      <c r="C77">
        <v>0</v>
      </c>
      <c r="D77">
        <v>288165.42</v>
      </c>
      <c r="E77">
        <v>-116370.59</v>
      </c>
      <c r="F77">
        <v>69811.73</v>
      </c>
      <c r="J77">
        <v>1068.3900000000001</v>
      </c>
      <c r="M77">
        <v>-1415934.05</v>
      </c>
      <c r="N77">
        <v>2051654.89</v>
      </c>
      <c r="P77">
        <v>974470.94</v>
      </c>
      <c r="R77">
        <v>603.49</v>
      </c>
      <c r="T77">
        <v>1572250</v>
      </c>
      <c r="V77">
        <v>1924582</v>
      </c>
      <c r="Y77">
        <v>414969.29</v>
      </c>
      <c r="Z77">
        <v>15072.77</v>
      </c>
    </row>
    <row r="78" spans="1:26" x14ac:dyDescent="0.25">
      <c r="A78" t="s">
        <v>3063</v>
      </c>
      <c r="B78">
        <v>369467.98</v>
      </c>
      <c r="C78">
        <v>0</v>
      </c>
      <c r="D78">
        <v>68785.55</v>
      </c>
      <c r="E78">
        <v>685295.71</v>
      </c>
      <c r="F78">
        <v>27067.86</v>
      </c>
      <c r="J78">
        <v>0</v>
      </c>
      <c r="M78">
        <v>-627936.68000000005</v>
      </c>
      <c r="N78">
        <v>1625943.2</v>
      </c>
      <c r="P78">
        <v>1085449.32</v>
      </c>
      <c r="R78">
        <v>262.38</v>
      </c>
      <c r="T78">
        <v>835090</v>
      </c>
      <c r="V78">
        <v>1112857</v>
      </c>
      <c r="Y78">
        <v>304836.07</v>
      </c>
      <c r="Z78">
        <v>114030.55</v>
      </c>
    </row>
    <row r="79" spans="1:26" x14ac:dyDescent="0.25">
      <c r="A79" t="s">
        <v>3064</v>
      </c>
      <c r="B79">
        <v>664224.75</v>
      </c>
      <c r="C79">
        <v>0</v>
      </c>
      <c r="D79">
        <v>62541.5</v>
      </c>
      <c r="E79">
        <v>520883.23</v>
      </c>
      <c r="F79">
        <v>40316.93</v>
      </c>
      <c r="M79">
        <v>-974111.54</v>
      </c>
      <c r="N79">
        <v>1700209.39</v>
      </c>
      <c r="P79">
        <v>1580228.69</v>
      </c>
      <c r="Q79">
        <v>640000</v>
      </c>
      <c r="R79">
        <v>429.33</v>
      </c>
      <c r="T79">
        <v>1040920</v>
      </c>
      <c r="U79">
        <v>178800</v>
      </c>
      <c r="V79">
        <v>1461268</v>
      </c>
      <c r="Y79">
        <v>1064382.1499999999</v>
      </c>
      <c r="Z79">
        <v>46076.81</v>
      </c>
    </row>
    <row r="80" spans="1:26" x14ac:dyDescent="0.25">
      <c r="A80" t="s">
        <v>3065</v>
      </c>
      <c r="B80">
        <v>688785.49</v>
      </c>
      <c r="C80">
        <v>0</v>
      </c>
      <c r="D80">
        <v>79571.149999999994</v>
      </c>
      <c r="E80">
        <v>517787.84</v>
      </c>
      <c r="F80">
        <v>20493.490000000002</v>
      </c>
      <c r="J80">
        <v>0</v>
      </c>
      <c r="M80">
        <v>-583035.37</v>
      </c>
      <c r="N80">
        <v>1448416.88</v>
      </c>
      <c r="P80">
        <v>1213887.8999999999</v>
      </c>
      <c r="Q80">
        <v>312000</v>
      </c>
      <c r="R80">
        <v>475.42</v>
      </c>
      <c r="T80">
        <v>1085520</v>
      </c>
      <c r="V80">
        <v>1428067</v>
      </c>
      <c r="Y80">
        <v>445391.38</v>
      </c>
      <c r="Z80">
        <v>66620.98</v>
      </c>
    </row>
    <row r="81" spans="1:26" x14ac:dyDescent="0.25">
      <c r="A81" t="s">
        <v>3066</v>
      </c>
      <c r="B81">
        <v>290235.95</v>
      </c>
      <c r="C81">
        <v>0</v>
      </c>
      <c r="D81">
        <v>19755.55</v>
      </c>
      <c r="E81">
        <v>508267.83</v>
      </c>
      <c r="F81">
        <v>1558.48</v>
      </c>
      <c r="J81">
        <v>470</v>
      </c>
      <c r="M81">
        <v>-1169850.67</v>
      </c>
      <c r="N81">
        <v>2079850.72</v>
      </c>
      <c r="P81">
        <v>1059957.1100000001</v>
      </c>
      <c r="R81">
        <v>327.99</v>
      </c>
      <c r="T81">
        <v>862830</v>
      </c>
      <c r="V81">
        <v>1174518</v>
      </c>
      <c r="W81">
        <v>8600</v>
      </c>
      <c r="Y81">
        <v>377904.22</v>
      </c>
      <c r="Z81">
        <v>211272.62</v>
      </c>
    </row>
    <row r="82" spans="1:26" x14ac:dyDescent="0.25">
      <c r="A82" t="s">
        <v>3067</v>
      </c>
      <c r="B82">
        <v>445863.09</v>
      </c>
      <c r="C82">
        <v>0</v>
      </c>
      <c r="D82">
        <v>21086.82</v>
      </c>
      <c r="E82">
        <v>550751.79</v>
      </c>
      <c r="F82">
        <v>33839.1</v>
      </c>
      <c r="M82">
        <v>-604942.32999999996</v>
      </c>
      <c r="N82">
        <v>1478004.6</v>
      </c>
      <c r="P82">
        <v>1283222.82</v>
      </c>
      <c r="R82">
        <v>449.3</v>
      </c>
      <c r="T82">
        <v>595670</v>
      </c>
      <c r="V82">
        <v>923790.69</v>
      </c>
      <c r="Y82">
        <v>440672.85</v>
      </c>
      <c r="Z82">
        <v>100113.05</v>
      </c>
    </row>
    <row r="83" spans="1:26" x14ac:dyDescent="0.25">
      <c r="A83" t="s">
        <v>3068</v>
      </c>
      <c r="B83">
        <v>551067.57999999996</v>
      </c>
      <c r="C83">
        <v>0</v>
      </c>
      <c r="D83">
        <v>55458.16</v>
      </c>
      <c r="E83">
        <v>450420.43</v>
      </c>
      <c r="F83">
        <v>496522.32</v>
      </c>
      <c r="J83">
        <v>-3</v>
      </c>
      <c r="M83">
        <v>-468707.54</v>
      </c>
      <c r="N83">
        <v>1774409.19</v>
      </c>
      <c r="P83">
        <v>1523917.12</v>
      </c>
      <c r="Q83">
        <v>105860</v>
      </c>
      <c r="R83">
        <v>432.83</v>
      </c>
      <c r="T83">
        <v>1266650</v>
      </c>
      <c r="V83">
        <v>1752689</v>
      </c>
      <c r="Y83">
        <v>442083.91</v>
      </c>
      <c r="Z83">
        <v>136529.70000000001</v>
      </c>
    </row>
    <row r="84" spans="1:26" x14ac:dyDescent="0.25">
      <c r="A84" t="s">
        <v>3069</v>
      </c>
      <c r="B84">
        <v>356436.9</v>
      </c>
      <c r="C84">
        <v>0</v>
      </c>
      <c r="D84">
        <v>73161.05</v>
      </c>
      <c r="E84">
        <v>635927.26</v>
      </c>
      <c r="F84">
        <v>15067.44</v>
      </c>
      <c r="M84">
        <v>-729108.34</v>
      </c>
      <c r="N84">
        <v>1568940.19</v>
      </c>
      <c r="P84">
        <v>1201849.3799999999</v>
      </c>
      <c r="Q84">
        <v>64580</v>
      </c>
      <c r="R84">
        <v>168.39</v>
      </c>
      <c r="T84">
        <v>1167060</v>
      </c>
      <c r="V84">
        <v>1554079</v>
      </c>
      <c r="Y84">
        <v>281598.81</v>
      </c>
      <c r="Z84">
        <v>95314.16</v>
      </c>
    </row>
    <row r="85" spans="1:26" x14ac:dyDescent="0.25">
      <c r="A85" t="s">
        <v>3070</v>
      </c>
      <c r="B85">
        <v>503823.72</v>
      </c>
      <c r="C85">
        <v>0</v>
      </c>
      <c r="D85">
        <v>22590.04</v>
      </c>
      <c r="E85">
        <v>407622.09</v>
      </c>
      <c r="F85">
        <v>4968.3</v>
      </c>
      <c r="M85">
        <v>-857620.83</v>
      </c>
      <c r="N85">
        <v>1499346.49</v>
      </c>
      <c r="P85">
        <v>1249889.0900000001</v>
      </c>
      <c r="Q85">
        <v>151000</v>
      </c>
      <c r="R85">
        <v>438.08</v>
      </c>
      <c r="T85">
        <v>1072300</v>
      </c>
      <c r="V85">
        <v>1396676</v>
      </c>
      <c r="Y85">
        <v>463020.56</v>
      </c>
      <c r="Z85">
        <v>54414.62</v>
      </c>
    </row>
    <row r="86" spans="1:26" x14ac:dyDescent="0.25">
      <c r="A86" t="s">
        <v>3177</v>
      </c>
      <c r="B86">
        <v>418916.55</v>
      </c>
      <c r="C86">
        <v>0</v>
      </c>
      <c r="D86">
        <v>14440.45</v>
      </c>
      <c r="E86">
        <v>434321.69</v>
      </c>
      <c r="F86">
        <v>24211.34</v>
      </c>
      <c r="J86">
        <v>0</v>
      </c>
      <c r="M86">
        <v>-1687938.17</v>
      </c>
      <c r="N86">
        <v>2293429.0699999998</v>
      </c>
      <c r="P86">
        <v>941099.38</v>
      </c>
      <c r="Q86">
        <v>156000</v>
      </c>
      <c r="R86">
        <v>294.56</v>
      </c>
      <c r="T86">
        <v>507440</v>
      </c>
      <c r="V86">
        <v>727351</v>
      </c>
      <c r="Y86">
        <v>308909.38</v>
      </c>
      <c r="Z86">
        <v>63424.43</v>
      </c>
    </row>
    <row r="87" spans="1:26" x14ac:dyDescent="0.25">
      <c r="A87" t="s">
        <v>3071</v>
      </c>
      <c r="B87">
        <v>790285.99</v>
      </c>
      <c r="C87">
        <v>0</v>
      </c>
      <c r="D87">
        <v>39677.550000000003</v>
      </c>
      <c r="E87">
        <v>425453.61</v>
      </c>
      <c r="F87">
        <v>64017</v>
      </c>
      <c r="M87">
        <v>1135463.68</v>
      </c>
      <c r="O87">
        <v>615.67999999999995</v>
      </c>
      <c r="P87">
        <v>743416.64</v>
      </c>
      <c r="Q87">
        <v>1330</v>
      </c>
      <c r="T87">
        <v>909490</v>
      </c>
      <c r="U87">
        <v>117</v>
      </c>
      <c r="V87">
        <v>1109704</v>
      </c>
      <c r="Y87">
        <v>233375.58</v>
      </c>
      <c r="Z87">
        <v>43299.27</v>
      </c>
    </row>
    <row r="88" spans="1:26" x14ac:dyDescent="0.25">
      <c r="A88" t="s">
        <v>3072</v>
      </c>
      <c r="B88">
        <v>520143.66</v>
      </c>
      <c r="C88">
        <v>0</v>
      </c>
      <c r="D88">
        <v>4141.93</v>
      </c>
      <c r="E88">
        <v>2147803.91</v>
      </c>
      <c r="F88">
        <v>65993.929999999993</v>
      </c>
      <c r="M88">
        <v>2670277.84</v>
      </c>
      <c r="O88">
        <v>464.46</v>
      </c>
      <c r="P88">
        <v>537887.38</v>
      </c>
      <c r="T88">
        <v>702590</v>
      </c>
      <c r="U88">
        <v>300</v>
      </c>
      <c r="V88">
        <v>913041</v>
      </c>
      <c r="Y88">
        <v>166325.42000000001</v>
      </c>
      <c r="Z88">
        <v>24144.83</v>
      </c>
    </row>
    <row r="89" spans="1:26" x14ac:dyDescent="0.25">
      <c r="A89" t="s">
        <v>3073</v>
      </c>
      <c r="B89">
        <v>1052934.49</v>
      </c>
      <c r="C89">
        <v>0</v>
      </c>
      <c r="D89">
        <v>13511.28</v>
      </c>
      <c r="E89">
        <v>1959529.6</v>
      </c>
      <c r="F89">
        <v>68568.710000000006</v>
      </c>
      <c r="J89">
        <v>1358.4</v>
      </c>
      <c r="M89">
        <v>2724094.23</v>
      </c>
      <c r="P89">
        <v>639516.42000000004</v>
      </c>
      <c r="Q89">
        <v>334440</v>
      </c>
      <c r="R89">
        <v>1071.7</v>
      </c>
      <c r="T89">
        <v>993050</v>
      </c>
      <c r="U89">
        <v>587.42999999999995</v>
      </c>
      <c r="V89">
        <v>1128878.3999999999</v>
      </c>
      <c r="Y89">
        <v>308905.27</v>
      </c>
      <c r="Z89">
        <v>89790.43</v>
      </c>
    </row>
    <row r="90" spans="1:26" x14ac:dyDescent="0.25">
      <c r="A90" t="s">
        <v>3166</v>
      </c>
      <c r="B90">
        <v>549118.64</v>
      </c>
      <c r="C90">
        <v>0</v>
      </c>
      <c r="D90">
        <v>30246.07</v>
      </c>
      <c r="E90">
        <v>205018.2</v>
      </c>
      <c r="F90">
        <v>37687.120000000003</v>
      </c>
      <c r="M90">
        <v>516568.53</v>
      </c>
      <c r="P90">
        <v>465633.61</v>
      </c>
      <c r="Q90">
        <v>204000</v>
      </c>
      <c r="R90">
        <v>242.99</v>
      </c>
      <c r="T90">
        <v>456180</v>
      </c>
      <c r="V90">
        <v>579055</v>
      </c>
      <c r="Y90">
        <v>153566.49</v>
      </c>
      <c r="Z90">
        <v>30633.61</v>
      </c>
    </row>
    <row r="91" spans="1:26" x14ac:dyDescent="0.25">
      <c r="A91" t="s">
        <v>3074</v>
      </c>
      <c r="B91">
        <v>477331.78</v>
      </c>
      <c r="C91">
        <v>0</v>
      </c>
      <c r="D91">
        <v>83308.97</v>
      </c>
      <c r="E91">
        <v>251285.93</v>
      </c>
      <c r="F91">
        <v>15418.92</v>
      </c>
      <c r="J91">
        <v>4.67</v>
      </c>
      <c r="M91">
        <v>-1777299.81</v>
      </c>
      <c r="N91">
        <v>2452917.63</v>
      </c>
      <c r="P91">
        <v>1285886.05</v>
      </c>
      <c r="Q91">
        <v>52960</v>
      </c>
      <c r="R91">
        <v>407.61</v>
      </c>
      <c r="T91">
        <v>1523270</v>
      </c>
      <c r="U91">
        <v>24500</v>
      </c>
      <c r="V91">
        <v>1903321.72</v>
      </c>
      <c r="Y91">
        <v>602553.98</v>
      </c>
      <c r="Z91">
        <v>16699.849999999999</v>
      </c>
    </row>
    <row r="92" spans="1:26" x14ac:dyDescent="0.25">
      <c r="A92" t="s">
        <v>3075</v>
      </c>
      <c r="B92">
        <v>219539.43</v>
      </c>
      <c r="C92">
        <v>0</v>
      </c>
      <c r="D92">
        <v>17967.84</v>
      </c>
      <c r="E92">
        <v>5</v>
      </c>
      <c r="F92">
        <v>42268.05</v>
      </c>
      <c r="J92">
        <v>46.73</v>
      </c>
      <c r="M92">
        <v>-1839967.35</v>
      </c>
      <c r="N92">
        <v>1997915.47</v>
      </c>
      <c r="P92">
        <v>984713.86</v>
      </c>
      <c r="Q92">
        <v>21000</v>
      </c>
      <c r="R92">
        <v>111.34</v>
      </c>
      <c r="T92">
        <v>975240</v>
      </c>
      <c r="U92">
        <v>10500</v>
      </c>
      <c r="V92">
        <v>1316327</v>
      </c>
      <c r="W92">
        <v>3000</v>
      </c>
      <c r="Y92">
        <v>352652.87</v>
      </c>
      <c r="Z92">
        <v>3849.86</v>
      </c>
    </row>
    <row r="93" spans="1:26" x14ac:dyDescent="0.25">
      <c r="A93" t="s">
        <v>3076</v>
      </c>
      <c r="B93">
        <v>301955.06</v>
      </c>
      <c r="C93">
        <v>0</v>
      </c>
      <c r="D93">
        <v>36174.75</v>
      </c>
      <c r="E93">
        <v>5</v>
      </c>
      <c r="F93">
        <v>104169.64</v>
      </c>
      <c r="J93">
        <v>134</v>
      </c>
      <c r="M93">
        <v>-1900021.98</v>
      </c>
      <c r="N93">
        <v>2154589.06</v>
      </c>
      <c r="P93">
        <v>1274233.19</v>
      </c>
      <c r="Q93">
        <v>97891</v>
      </c>
      <c r="R93">
        <v>129.38</v>
      </c>
      <c r="T93">
        <v>1391250</v>
      </c>
      <c r="U93">
        <v>21000</v>
      </c>
      <c r="V93">
        <v>1810519</v>
      </c>
      <c r="Y93">
        <v>493959.15</v>
      </c>
      <c r="Z93">
        <v>35722.050000000003</v>
      </c>
    </row>
    <row r="94" spans="1:26" x14ac:dyDescent="0.25">
      <c r="A94" t="s">
        <v>3077</v>
      </c>
      <c r="B94">
        <v>650442.13</v>
      </c>
      <c r="C94">
        <v>11430</v>
      </c>
      <c r="D94">
        <v>38337.03</v>
      </c>
      <c r="E94">
        <v>3</v>
      </c>
      <c r="F94">
        <v>59209.14</v>
      </c>
      <c r="J94">
        <v>-500</v>
      </c>
      <c r="M94">
        <v>-257926.3</v>
      </c>
      <c r="N94">
        <v>679279.9</v>
      </c>
      <c r="P94">
        <v>1665883.97</v>
      </c>
      <c r="Q94">
        <v>203320</v>
      </c>
      <c r="R94">
        <v>576.95000000000005</v>
      </c>
      <c r="T94">
        <v>1169000</v>
      </c>
      <c r="V94">
        <v>1593563.26</v>
      </c>
      <c r="Y94">
        <v>841410.77</v>
      </c>
      <c r="Z94">
        <v>8551.69</v>
      </c>
    </row>
    <row r="95" spans="1:26" x14ac:dyDescent="0.25">
      <c r="A95" t="s">
        <v>3078</v>
      </c>
      <c r="B95">
        <v>553826.73</v>
      </c>
      <c r="C95">
        <v>0</v>
      </c>
      <c r="D95">
        <v>17102.96</v>
      </c>
      <c r="E95">
        <v>2072.25</v>
      </c>
      <c r="F95">
        <v>86572.84</v>
      </c>
      <c r="M95">
        <v>-1928458.6</v>
      </c>
      <c r="N95">
        <v>2305013.7999999998</v>
      </c>
      <c r="P95">
        <v>1069024.72</v>
      </c>
      <c r="Q95">
        <v>242400</v>
      </c>
      <c r="R95">
        <v>478.28</v>
      </c>
      <c r="T95">
        <v>1336230</v>
      </c>
      <c r="U95">
        <v>17500</v>
      </c>
      <c r="V95">
        <v>1614198</v>
      </c>
      <c r="Y95">
        <v>454229.09</v>
      </c>
      <c r="Z95">
        <v>21001.33</v>
      </c>
    </row>
    <row r="96" spans="1:26" x14ac:dyDescent="0.25">
      <c r="A96" t="s">
        <v>3079</v>
      </c>
      <c r="B96">
        <v>667574.18999999994</v>
      </c>
      <c r="C96">
        <v>0</v>
      </c>
      <c r="D96">
        <v>43217.61</v>
      </c>
      <c r="E96">
        <v>4</v>
      </c>
      <c r="F96">
        <v>26</v>
      </c>
      <c r="J96">
        <v>256.14</v>
      </c>
      <c r="M96">
        <v>167918.86</v>
      </c>
      <c r="N96">
        <v>266818</v>
      </c>
      <c r="P96">
        <v>1232084.03</v>
      </c>
      <c r="Q96">
        <v>96000</v>
      </c>
      <c r="R96">
        <v>263.48</v>
      </c>
      <c r="T96">
        <v>1544340</v>
      </c>
      <c r="U96">
        <v>21000</v>
      </c>
      <c r="V96">
        <v>1790705</v>
      </c>
      <c r="W96">
        <v>11600</v>
      </c>
      <c r="Y96">
        <v>559774.52</v>
      </c>
      <c r="Z96">
        <v>6662.88</v>
      </c>
    </row>
    <row r="97" spans="1:26" x14ac:dyDescent="0.25">
      <c r="A97" t="s">
        <v>3080</v>
      </c>
      <c r="B97">
        <v>761991.47</v>
      </c>
      <c r="C97">
        <v>0</v>
      </c>
      <c r="D97">
        <v>43124.94</v>
      </c>
      <c r="E97">
        <v>34106</v>
      </c>
      <c r="F97">
        <v>94288.16</v>
      </c>
      <c r="J97">
        <v>2271.58</v>
      </c>
      <c r="M97">
        <v>-1495769.9</v>
      </c>
      <c r="N97">
        <v>1877398.81</v>
      </c>
      <c r="P97">
        <v>1422985.23</v>
      </c>
      <c r="Q97">
        <v>93750</v>
      </c>
      <c r="R97">
        <v>349.7</v>
      </c>
      <c r="T97">
        <v>1015550</v>
      </c>
      <c r="U97">
        <v>10500</v>
      </c>
      <c r="V97">
        <v>1356596</v>
      </c>
      <c r="Y97">
        <v>359702.98</v>
      </c>
      <c r="Z97">
        <v>28600.87</v>
      </c>
    </row>
    <row r="98" spans="1:26" x14ac:dyDescent="0.25">
      <c r="A98" t="s">
        <v>3081</v>
      </c>
      <c r="B98">
        <v>739726.48</v>
      </c>
      <c r="C98">
        <v>0</v>
      </c>
      <c r="D98">
        <v>33486.26</v>
      </c>
      <c r="E98">
        <v>465820.75</v>
      </c>
      <c r="F98">
        <v>31.05</v>
      </c>
      <c r="J98">
        <v>655.75</v>
      </c>
      <c r="M98">
        <v>-216721.96</v>
      </c>
      <c r="N98">
        <v>804941.61</v>
      </c>
      <c r="P98">
        <v>1632016.55</v>
      </c>
      <c r="Q98">
        <v>182600</v>
      </c>
      <c r="R98">
        <v>173.69</v>
      </c>
      <c r="T98">
        <v>1216950</v>
      </c>
      <c r="U98">
        <v>17500</v>
      </c>
      <c r="V98">
        <v>1618820</v>
      </c>
      <c r="Y98">
        <v>510790.22</v>
      </c>
      <c r="Z98">
        <v>7950.88</v>
      </c>
    </row>
    <row r="99" spans="1:26" x14ac:dyDescent="0.25">
      <c r="A99" t="s">
        <v>3082</v>
      </c>
      <c r="B99">
        <v>494462.64</v>
      </c>
      <c r="C99">
        <v>0</v>
      </c>
      <c r="D99">
        <v>27914.95</v>
      </c>
      <c r="E99">
        <v>3</v>
      </c>
      <c r="F99">
        <v>4240.6499999999996</v>
      </c>
      <c r="M99">
        <v>-2269555.08</v>
      </c>
      <c r="N99">
        <v>2543552.06</v>
      </c>
      <c r="P99">
        <v>891802.62</v>
      </c>
      <c r="Q99">
        <v>242860</v>
      </c>
      <c r="R99">
        <v>302</v>
      </c>
      <c r="T99">
        <v>625100</v>
      </c>
      <c r="U99">
        <v>14000</v>
      </c>
      <c r="V99">
        <v>753528</v>
      </c>
      <c r="Y99">
        <v>552966.06999999995</v>
      </c>
      <c r="Z99">
        <v>258.79000000000002</v>
      </c>
    </row>
    <row r="100" spans="1:26" x14ac:dyDescent="0.25">
      <c r="A100" t="s">
        <v>3083</v>
      </c>
      <c r="B100">
        <v>547908.91</v>
      </c>
      <c r="C100">
        <v>0</v>
      </c>
      <c r="D100">
        <v>35770.15</v>
      </c>
      <c r="E100">
        <v>12484.48</v>
      </c>
      <c r="F100">
        <v>103190.71</v>
      </c>
      <c r="J100">
        <v>481.36</v>
      </c>
      <c r="M100">
        <v>-1176848.45</v>
      </c>
      <c r="N100">
        <v>1708771</v>
      </c>
      <c r="P100">
        <v>1309427.48</v>
      </c>
      <c r="Q100">
        <v>105120</v>
      </c>
      <c r="R100">
        <v>317.02999999999997</v>
      </c>
      <c r="T100">
        <v>1674540</v>
      </c>
      <c r="U100">
        <v>21000</v>
      </c>
      <c r="V100">
        <v>1936189</v>
      </c>
      <c r="X100">
        <v>1500</v>
      </c>
      <c r="Y100">
        <v>720837.44</v>
      </c>
      <c r="Z100">
        <v>71967.73</v>
      </c>
    </row>
    <row r="101" spans="1:26" x14ac:dyDescent="0.25">
      <c r="A101" t="s">
        <v>3084</v>
      </c>
      <c r="B101">
        <v>465015.4</v>
      </c>
      <c r="C101">
        <v>0</v>
      </c>
      <c r="D101">
        <v>23654.560000000001</v>
      </c>
      <c r="E101">
        <v>17167.900000000001</v>
      </c>
      <c r="F101">
        <v>77403.23</v>
      </c>
      <c r="J101">
        <v>1923</v>
      </c>
      <c r="M101">
        <v>-2000345.17</v>
      </c>
      <c r="N101">
        <v>2266060.31</v>
      </c>
      <c r="P101">
        <v>1538671.78</v>
      </c>
      <c r="Q101">
        <v>146680</v>
      </c>
      <c r="R101">
        <v>186.62</v>
      </c>
      <c r="T101">
        <v>1357230</v>
      </c>
      <c r="U101">
        <v>21000</v>
      </c>
      <c r="V101">
        <v>1745346</v>
      </c>
      <c r="Y101">
        <v>595633.16</v>
      </c>
      <c r="Z101">
        <v>46598.79</v>
      </c>
    </row>
    <row r="102" spans="1:26" x14ac:dyDescent="0.25">
      <c r="A102" t="s">
        <v>3085</v>
      </c>
      <c r="B102">
        <v>235071.16</v>
      </c>
      <c r="C102">
        <v>0</v>
      </c>
      <c r="D102">
        <v>27950.58</v>
      </c>
      <c r="E102">
        <v>4</v>
      </c>
      <c r="F102">
        <v>17256.18</v>
      </c>
      <c r="M102">
        <v>-692972.73</v>
      </c>
      <c r="N102">
        <v>803987.63</v>
      </c>
      <c r="P102">
        <v>1014487.82</v>
      </c>
      <c r="Q102">
        <v>29200</v>
      </c>
      <c r="R102">
        <v>117.51</v>
      </c>
      <c r="T102">
        <v>704760</v>
      </c>
      <c r="U102">
        <v>10500</v>
      </c>
      <c r="V102">
        <v>1011869</v>
      </c>
      <c r="Y102">
        <v>362773.7</v>
      </c>
      <c r="Z102">
        <v>3805.56</v>
      </c>
    </row>
    <row r="103" spans="1:26" x14ac:dyDescent="0.25">
      <c r="A103" t="s">
        <v>3086</v>
      </c>
      <c r="B103">
        <v>592817.68000000005</v>
      </c>
      <c r="C103">
        <v>0</v>
      </c>
      <c r="D103">
        <v>18632.27</v>
      </c>
      <c r="E103">
        <v>54503.76</v>
      </c>
      <c r="F103">
        <v>36498.71</v>
      </c>
      <c r="J103">
        <v>673</v>
      </c>
      <c r="M103">
        <v>-2440959.6</v>
      </c>
      <c r="N103">
        <v>2982456.62</v>
      </c>
      <c r="P103">
        <v>1171189.8899999999</v>
      </c>
      <c r="Q103">
        <v>30000</v>
      </c>
      <c r="R103">
        <v>299.99</v>
      </c>
      <c r="T103">
        <v>1166130</v>
      </c>
      <c r="U103">
        <v>24500</v>
      </c>
      <c r="V103">
        <v>1491939</v>
      </c>
      <c r="Y103">
        <v>452691.95</v>
      </c>
      <c r="Z103">
        <v>9556.5300000000007</v>
      </c>
    </row>
    <row r="104" spans="1:26" x14ac:dyDescent="0.25">
      <c r="A104" t="s">
        <v>3087</v>
      </c>
      <c r="B104">
        <v>186581.82</v>
      </c>
      <c r="C104">
        <v>0</v>
      </c>
      <c r="D104">
        <v>36223.94</v>
      </c>
      <c r="E104">
        <v>5</v>
      </c>
      <c r="F104">
        <v>180036.28</v>
      </c>
      <c r="J104">
        <v>141.16999999999999</v>
      </c>
      <c r="M104">
        <v>-1736504.39</v>
      </c>
      <c r="N104">
        <v>2096504</v>
      </c>
      <c r="P104">
        <v>972370.15</v>
      </c>
      <c r="Q104">
        <v>38880</v>
      </c>
      <c r="R104">
        <v>99.2</v>
      </c>
      <c r="T104">
        <v>1168650</v>
      </c>
      <c r="U104">
        <v>19500</v>
      </c>
      <c r="V104">
        <v>1487816</v>
      </c>
      <c r="Y104">
        <v>433533.53</v>
      </c>
      <c r="Z104">
        <v>23531.06</v>
      </c>
    </row>
    <row r="105" spans="1:26" x14ac:dyDescent="0.25">
      <c r="A105" t="s">
        <v>3088</v>
      </c>
      <c r="B105">
        <v>296897.39</v>
      </c>
      <c r="C105">
        <v>0</v>
      </c>
      <c r="D105">
        <v>32724.63</v>
      </c>
      <c r="E105">
        <v>180566.63</v>
      </c>
      <c r="F105">
        <v>101709.2</v>
      </c>
      <c r="J105">
        <v>101948.22</v>
      </c>
      <c r="M105">
        <v>-3937947.74</v>
      </c>
      <c r="N105">
        <v>4349913</v>
      </c>
      <c r="P105">
        <v>1502173.44</v>
      </c>
      <c r="Q105">
        <v>124640</v>
      </c>
      <c r="R105">
        <v>105.19</v>
      </c>
      <c r="T105">
        <v>1274210</v>
      </c>
      <c r="U105">
        <v>114514</v>
      </c>
      <c r="V105">
        <v>1742250</v>
      </c>
      <c r="W105">
        <v>1500</v>
      </c>
      <c r="Y105">
        <v>822378.98</v>
      </c>
      <c r="Z105">
        <v>93691.78</v>
      </c>
    </row>
    <row r="106" spans="1:26" x14ac:dyDescent="0.25">
      <c r="A106" t="s">
        <v>3089</v>
      </c>
      <c r="B106">
        <v>619513.89</v>
      </c>
      <c r="C106">
        <v>0</v>
      </c>
      <c r="D106">
        <v>69872.12</v>
      </c>
      <c r="E106">
        <v>186986.73</v>
      </c>
      <c r="F106">
        <v>3883.84</v>
      </c>
      <c r="J106">
        <v>448</v>
      </c>
      <c r="M106">
        <v>-758552.19</v>
      </c>
      <c r="N106">
        <v>1350408.04</v>
      </c>
      <c r="P106">
        <v>1122378</v>
      </c>
      <c r="Q106">
        <v>299985</v>
      </c>
      <c r="R106">
        <v>529.04999999999995</v>
      </c>
      <c r="T106">
        <v>1241240</v>
      </c>
      <c r="U106">
        <v>21000</v>
      </c>
      <c r="V106">
        <v>1618656</v>
      </c>
      <c r="Y106">
        <v>523189.82</v>
      </c>
      <c r="Z106">
        <v>15233.5</v>
      </c>
    </row>
    <row r="107" spans="1:26" x14ac:dyDescent="0.25">
      <c r="A107" t="s">
        <v>3172</v>
      </c>
      <c r="B107">
        <v>270469.31</v>
      </c>
      <c r="C107">
        <v>0</v>
      </c>
      <c r="D107">
        <v>28343.85</v>
      </c>
      <c r="E107">
        <v>681.33</v>
      </c>
      <c r="F107">
        <v>17750.23</v>
      </c>
      <c r="J107">
        <v>323.2</v>
      </c>
      <c r="M107">
        <v>-2080594.44</v>
      </c>
      <c r="N107">
        <v>2389700.83</v>
      </c>
      <c r="P107">
        <v>1006295.56</v>
      </c>
      <c r="Q107">
        <v>35000</v>
      </c>
      <c r="R107">
        <v>267.42</v>
      </c>
      <c r="T107">
        <v>1017660</v>
      </c>
      <c r="U107">
        <v>10500</v>
      </c>
      <c r="V107">
        <v>1381162</v>
      </c>
      <c r="Y107">
        <v>386889.6</v>
      </c>
      <c r="Z107">
        <v>38342.129999999997</v>
      </c>
    </row>
    <row r="108" spans="1:26" x14ac:dyDescent="0.25">
      <c r="A108" t="s">
        <v>3173</v>
      </c>
      <c r="B108">
        <v>467803.05</v>
      </c>
      <c r="C108">
        <v>0</v>
      </c>
      <c r="D108">
        <v>29238.81</v>
      </c>
      <c r="E108">
        <v>97410.57</v>
      </c>
      <c r="F108">
        <v>1025</v>
      </c>
      <c r="M108">
        <v>-4985665.6399999997</v>
      </c>
      <c r="N108">
        <v>5385590.1100000003</v>
      </c>
      <c r="P108">
        <v>842843.5</v>
      </c>
      <c r="Q108">
        <v>190920</v>
      </c>
      <c r="R108">
        <v>362.28</v>
      </c>
      <c r="T108">
        <v>722540</v>
      </c>
      <c r="U108">
        <v>14000</v>
      </c>
      <c r="V108">
        <v>989170</v>
      </c>
      <c r="Y108">
        <v>352848.77</v>
      </c>
      <c r="Z108">
        <v>17144.05</v>
      </c>
    </row>
    <row r="109" spans="1:26" x14ac:dyDescent="0.25">
      <c r="A109" t="s">
        <v>3090</v>
      </c>
      <c r="B109">
        <v>384257.76</v>
      </c>
      <c r="C109">
        <v>0</v>
      </c>
      <c r="D109">
        <v>72433</v>
      </c>
      <c r="E109">
        <v>136932.48000000001</v>
      </c>
      <c r="F109">
        <v>499.85</v>
      </c>
      <c r="J109">
        <v>712</v>
      </c>
      <c r="M109">
        <v>-1275633.1000000001</v>
      </c>
      <c r="N109">
        <v>1851650.31</v>
      </c>
      <c r="P109">
        <v>919708.48</v>
      </c>
      <c r="R109">
        <v>627.94000000000005</v>
      </c>
      <c r="T109">
        <v>602080</v>
      </c>
      <c r="U109">
        <v>13150</v>
      </c>
      <c r="V109">
        <v>868669</v>
      </c>
      <c r="Y109">
        <v>339631.16</v>
      </c>
      <c r="Z109">
        <v>20377.38</v>
      </c>
    </row>
    <row r="110" spans="1:26" x14ac:dyDescent="0.25">
      <c r="A110" t="s">
        <v>3091</v>
      </c>
      <c r="B110">
        <v>547997.97</v>
      </c>
      <c r="C110">
        <v>0</v>
      </c>
      <c r="D110">
        <v>16999.46</v>
      </c>
      <c r="E110">
        <v>446619.42</v>
      </c>
      <c r="F110">
        <v>612021.62</v>
      </c>
      <c r="J110">
        <v>0</v>
      </c>
      <c r="M110">
        <v>88761.600000000006</v>
      </c>
      <c r="N110">
        <v>1448584.45</v>
      </c>
      <c r="P110">
        <v>1429840.96</v>
      </c>
      <c r="R110">
        <v>643.13</v>
      </c>
      <c r="T110">
        <v>1436840</v>
      </c>
      <c r="U110">
        <v>21675</v>
      </c>
      <c r="V110">
        <v>1728379</v>
      </c>
      <c r="Y110">
        <v>517393.97</v>
      </c>
      <c r="Z110">
        <v>187313.7</v>
      </c>
    </row>
    <row r="111" spans="1:26" x14ac:dyDescent="0.25">
      <c r="A111" t="s">
        <v>3092</v>
      </c>
      <c r="B111">
        <v>553658.48</v>
      </c>
      <c r="D111">
        <v>29648.39</v>
      </c>
      <c r="E111">
        <v>186328.47</v>
      </c>
      <c r="F111">
        <v>53451.040000000001</v>
      </c>
      <c r="J111">
        <v>386.54</v>
      </c>
      <c r="M111">
        <v>-1655768.67</v>
      </c>
      <c r="N111">
        <v>2294612.94</v>
      </c>
      <c r="P111">
        <v>1613941.32</v>
      </c>
      <c r="R111">
        <v>761.37</v>
      </c>
      <c r="T111">
        <v>1042380</v>
      </c>
      <c r="U111">
        <v>10500</v>
      </c>
      <c r="V111">
        <v>1405598.47</v>
      </c>
      <c r="Y111">
        <v>593264.03</v>
      </c>
      <c r="Z111">
        <v>70372.12</v>
      </c>
    </row>
    <row r="112" spans="1:26" x14ac:dyDescent="0.25">
      <c r="A112" t="s">
        <v>3093</v>
      </c>
      <c r="B112">
        <v>227601.96</v>
      </c>
      <c r="C112">
        <v>0</v>
      </c>
      <c r="D112">
        <v>58676.41</v>
      </c>
      <c r="E112">
        <v>16923.53</v>
      </c>
      <c r="F112">
        <v>19298.439999999999</v>
      </c>
      <c r="J112">
        <v>1538.02</v>
      </c>
      <c r="M112">
        <v>-1663487.46</v>
      </c>
      <c r="N112">
        <v>1767292.42</v>
      </c>
      <c r="P112">
        <v>1019311</v>
      </c>
      <c r="R112">
        <v>716.52</v>
      </c>
      <c r="T112">
        <v>1301110</v>
      </c>
      <c r="U112">
        <v>16400</v>
      </c>
      <c r="V112">
        <v>1490245</v>
      </c>
      <c r="Y112">
        <v>353736.1</v>
      </c>
      <c r="Z112">
        <v>16336.56</v>
      </c>
    </row>
    <row r="113" spans="1:28" x14ac:dyDescent="0.25">
      <c r="A113" t="s">
        <v>3094</v>
      </c>
      <c r="B113">
        <v>350439.47</v>
      </c>
      <c r="C113">
        <v>0</v>
      </c>
      <c r="D113">
        <v>12149.84</v>
      </c>
      <c r="E113">
        <v>504696.01</v>
      </c>
      <c r="F113">
        <v>47139.48</v>
      </c>
      <c r="J113">
        <v>2842</v>
      </c>
      <c r="M113">
        <v>-976750.96</v>
      </c>
      <c r="N113">
        <v>1775492.61</v>
      </c>
      <c r="P113">
        <v>1871647.85</v>
      </c>
      <c r="R113">
        <v>577.79999999999995</v>
      </c>
      <c r="T113">
        <v>1336300</v>
      </c>
      <c r="U113">
        <v>30850</v>
      </c>
      <c r="V113">
        <v>1720195</v>
      </c>
      <c r="Y113">
        <v>876003.07</v>
      </c>
      <c r="Z113">
        <v>89048.93</v>
      </c>
    </row>
    <row r="114" spans="1:28" x14ac:dyDescent="0.25">
      <c r="A114" t="s">
        <v>3174</v>
      </c>
      <c r="B114">
        <v>701253.61</v>
      </c>
      <c r="D114">
        <v>59704.79</v>
      </c>
      <c r="E114">
        <v>146107.41</v>
      </c>
      <c r="F114">
        <v>31486.51</v>
      </c>
      <c r="J114">
        <v>-2572</v>
      </c>
      <c r="M114">
        <v>-1796129.5</v>
      </c>
      <c r="N114">
        <v>2441491.2400000002</v>
      </c>
      <c r="P114">
        <v>1257641</v>
      </c>
      <c r="R114">
        <v>800.22</v>
      </c>
      <c r="T114">
        <v>1036940</v>
      </c>
      <c r="U114">
        <v>10500</v>
      </c>
      <c r="V114">
        <v>1223897</v>
      </c>
      <c r="Y114">
        <v>499904.86</v>
      </c>
      <c r="Z114">
        <v>27941.78</v>
      </c>
    </row>
    <row r="115" spans="1:28" x14ac:dyDescent="0.25">
      <c r="A115" t="s">
        <v>3095</v>
      </c>
      <c r="B115">
        <v>914772.05</v>
      </c>
      <c r="C115">
        <v>0</v>
      </c>
      <c r="D115">
        <v>54060.67</v>
      </c>
      <c r="E115">
        <v>67320.149999999994</v>
      </c>
      <c r="F115">
        <v>152103.03</v>
      </c>
      <c r="J115">
        <v>360</v>
      </c>
      <c r="M115">
        <v>-826281.24</v>
      </c>
      <c r="N115">
        <v>1753510.53</v>
      </c>
      <c r="O115">
        <v>961.53</v>
      </c>
      <c r="P115">
        <v>1271741.04</v>
      </c>
      <c r="Q115">
        <v>230800</v>
      </c>
      <c r="T115">
        <v>1605170</v>
      </c>
      <c r="V115">
        <v>2078713</v>
      </c>
      <c r="X115">
        <v>8164</v>
      </c>
      <c r="Y115">
        <v>494204.14</v>
      </c>
      <c r="Z115">
        <v>44004.82</v>
      </c>
    </row>
    <row r="116" spans="1:28" x14ac:dyDescent="0.25">
      <c r="A116" t="s">
        <v>3096</v>
      </c>
      <c r="B116">
        <v>1097378.6399999999</v>
      </c>
      <c r="C116">
        <v>0</v>
      </c>
      <c r="D116">
        <v>29544.23</v>
      </c>
      <c r="E116">
        <v>111855.11</v>
      </c>
      <c r="F116">
        <v>41161.21</v>
      </c>
      <c r="J116">
        <v>0</v>
      </c>
      <c r="M116">
        <v>-1413343.21</v>
      </c>
      <c r="N116">
        <v>2570940.36</v>
      </c>
      <c r="O116">
        <v>1072.6500000000001</v>
      </c>
      <c r="P116">
        <v>1743323.48</v>
      </c>
      <c r="T116">
        <v>1099760</v>
      </c>
      <c r="V116">
        <v>1916397</v>
      </c>
      <c r="Y116">
        <v>522815.03</v>
      </c>
      <c r="Z116">
        <v>33111.56</v>
      </c>
    </row>
    <row r="117" spans="1:28" x14ac:dyDescent="0.25">
      <c r="A117" t="s">
        <v>3097</v>
      </c>
      <c r="B117">
        <v>669559.04000000004</v>
      </c>
      <c r="C117">
        <v>0</v>
      </c>
      <c r="D117">
        <v>73396.89</v>
      </c>
      <c r="E117">
        <v>899895.14</v>
      </c>
      <c r="F117">
        <v>250905.12</v>
      </c>
      <c r="J117">
        <v>1074.05</v>
      </c>
      <c r="M117">
        <v>-284394.89</v>
      </c>
      <c r="N117">
        <v>2193906.69</v>
      </c>
      <c r="O117">
        <v>839.64</v>
      </c>
      <c r="P117">
        <v>1699372.48</v>
      </c>
      <c r="Q117">
        <v>60868</v>
      </c>
      <c r="T117">
        <v>1870690</v>
      </c>
      <c r="U117">
        <v>1000</v>
      </c>
      <c r="V117">
        <v>2438841.7999999998</v>
      </c>
      <c r="X117">
        <v>960</v>
      </c>
      <c r="Y117">
        <v>823599.73</v>
      </c>
      <c r="Z117">
        <v>117585.75</v>
      </c>
      <c r="AB117">
        <v>45</v>
      </c>
    </row>
    <row r="118" spans="1:28" x14ac:dyDescent="0.25">
      <c r="A118" t="s">
        <v>3098</v>
      </c>
      <c r="B118">
        <v>526885.81999999995</v>
      </c>
      <c r="C118">
        <v>0</v>
      </c>
      <c r="D118">
        <v>43753.24</v>
      </c>
      <c r="E118">
        <v>212375.28</v>
      </c>
      <c r="F118">
        <v>69745.34</v>
      </c>
      <c r="J118">
        <v>1074.3399999999999</v>
      </c>
      <c r="M118">
        <v>-1280643.9099999999</v>
      </c>
      <c r="N118">
        <v>2140701.11</v>
      </c>
      <c r="O118">
        <v>674.25</v>
      </c>
      <c r="P118">
        <v>915690.29</v>
      </c>
      <c r="Q118">
        <v>238520</v>
      </c>
      <c r="T118">
        <v>444590</v>
      </c>
      <c r="V118">
        <v>794455.5</v>
      </c>
      <c r="Y118">
        <v>556572.61</v>
      </c>
      <c r="Z118">
        <v>85598.29</v>
      </c>
    </row>
    <row r="119" spans="1:28" x14ac:dyDescent="0.25">
      <c r="A119" t="s">
        <v>3099</v>
      </c>
      <c r="B119">
        <v>798620.77</v>
      </c>
      <c r="C119">
        <v>0</v>
      </c>
      <c r="D119">
        <v>33465.06</v>
      </c>
      <c r="E119">
        <v>430984.19</v>
      </c>
      <c r="F119">
        <v>131186.1</v>
      </c>
      <c r="J119">
        <v>0</v>
      </c>
      <c r="M119">
        <v>-1762172.63</v>
      </c>
      <c r="N119">
        <v>2916966.34</v>
      </c>
      <c r="O119">
        <v>1071.79</v>
      </c>
      <c r="P119">
        <v>1471040.95</v>
      </c>
      <c r="Q119">
        <v>347910</v>
      </c>
      <c r="T119">
        <v>1515210</v>
      </c>
      <c r="V119">
        <v>2042361</v>
      </c>
      <c r="Y119">
        <v>663806.06000000006</v>
      </c>
      <c r="Z119">
        <v>105228.27</v>
      </c>
    </row>
    <row r="120" spans="1:28" x14ac:dyDescent="0.25">
      <c r="A120" t="s">
        <v>3100</v>
      </c>
      <c r="B120">
        <v>787826.22</v>
      </c>
      <c r="C120">
        <v>0</v>
      </c>
      <c r="D120">
        <v>23248.34</v>
      </c>
      <c r="E120">
        <v>1998629.41</v>
      </c>
      <c r="F120">
        <v>626757</v>
      </c>
      <c r="J120">
        <v>105</v>
      </c>
      <c r="M120">
        <v>2350884.63</v>
      </c>
      <c r="N120">
        <v>1273796.02</v>
      </c>
      <c r="O120">
        <v>2316.2399999999998</v>
      </c>
      <c r="P120">
        <v>1267877.17</v>
      </c>
      <c r="T120">
        <v>788240</v>
      </c>
      <c r="V120">
        <v>1301016</v>
      </c>
      <c r="X120">
        <v>4522</v>
      </c>
      <c r="Y120">
        <v>487653.53</v>
      </c>
      <c r="Z120">
        <v>206254.06</v>
      </c>
    </row>
    <row r="121" spans="1:28" x14ac:dyDescent="0.25">
      <c r="A121" t="s">
        <v>3101</v>
      </c>
      <c r="B121">
        <v>595829.23</v>
      </c>
      <c r="C121">
        <v>0</v>
      </c>
      <c r="D121">
        <v>64661.47</v>
      </c>
      <c r="E121">
        <v>1383509.43</v>
      </c>
      <c r="F121">
        <v>325239.78999999998</v>
      </c>
      <c r="J121">
        <v>5911.02</v>
      </c>
      <c r="M121">
        <v>775983.4</v>
      </c>
      <c r="N121">
        <v>1503797.2</v>
      </c>
      <c r="O121">
        <v>1222.6400000000001</v>
      </c>
      <c r="P121">
        <v>1653404.08</v>
      </c>
      <c r="T121">
        <v>1648320</v>
      </c>
      <c r="V121">
        <v>2293644.7400000002</v>
      </c>
      <c r="Y121">
        <v>482493.54</v>
      </c>
      <c r="Z121">
        <v>84510.14</v>
      </c>
    </row>
    <row r="122" spans="1:28" x14ac:dyDescent="0.25">
      <c r="A122" t="s">
        <v>3102</v>
      </c>
      <c r="B122">
        <v>1428984.53</v>
      </c>
      <c r="C122">
        <v>0</v>
      </c>
      <c r="D122">
        <v>30220.32</v>
      </c>
      <c r="E122">
        <v>348041.32</v>
      </c>
      <c r="F122">
        <v>79619.06</v>
      </c>
      <c r="J122">
        <v>0</v>
      </c>
      <c r="M122">
        <v>-2429.4899999999998</v>
      </c>
      <c r="N122">
        <v>1567499.51</v>
      </c>
      <c r="O122">
        <v>1228.55</v>
      </c>
      <c r="P122">
        <v>1187267.45</v>
      </c>
      <c r="Q122">
        <v>215800</v>
      </c>
      <c r="T122">
        <v>1254100</v>
      </c>
      <c r="U122">
        <v>40</v>
      </c>
      <c r="V122">
        <v>1720167</v>
      </c>
      <c r="X122">
        <v>2610</v>
      </c>
      <c r="Y122">
        <v>325481.62</v>
      </c>
      <c r="Z122">
        <v>52829.67</v>
      </c>
    </row>
    <row r="123" spans="1:28" x14ac:dyDescent="0.25">
      <c r="A123" t="s">
        <v>3178</v>
      </c>
      <c r="B123">
        <v>699215.58</v>
      </c>
      <c r="C123">
        <v>0</v>
      </c>
      <c r="D123">
        <v>33771.68</v>
      </c>
      <c r="E123">
        <v>332591.96999999997</v>
      </c>
      <c r="F123">
        <v>84711.24</v>
      </c>
      <c r="J123">
        <v>0</v>
      </c>
      <c r="M123">
        <v>-1511653.29</v>
      </c>
      <c r="N123">
        <v>2486417.9700000002</v>
      </c>
      <c r="O123">
        <v>606.86</v>
      </c>
      <c r="P123">
        <v>996842.85</v>
      </c>
      <c r="Q123">
        <v>66000</v>
      </c>
      <c r="T123">
        <v>964150</v>
      </c>
      <c r="V123">
        <v>1337347</v>
      </c>
      <c r="Y123">
        <v>246773.42</v>
      </c>
      <c r="Z123">
        <v>100690.5</v>
      </c>
    </row>
    <row r="124" spans="1:28" x14ac:dyDescent="0.25">
      <c r="A124" t="s">
        <v>3179</v>
      </c>
      <c r="B124">
        <v>984251.06</v>
      </c>
      <c r="C124">
        <v>0</v>
      </c>
      <c r="D124">
        <v>28989.7</v>
      </c>
      <c r="E124">
        <v>146034.46</v>
      </c>
      <c r="F124">
        <v>470505.61</v>
      </c>
      <c r="J124">
        <v>126.65</v>
      </c>
      <c r="M124">
        <v>-1083657.96</v>
      </c>
      <c r="N124">
        <v>2517902.33</v>
      </c>
      <c r="O124">
        <v>981.14</v>
      </c>
      <c r="P124">
        <v>1272681.99</v>
      </c>
      <c r="Q124">
        <v>156000</v>
      </c>
      <c r="T124">
        <v>655530</v>
      </c>
      <c r="V124">
        <v>1112639</v>
      </c>
      <c r="Y124">
        <v>442388.47999999998</v>
      </c>
      <c r="Z124">
        <v>165768.34</v>
      </c>
    </row>
    <row r="125" spans="1:28" x14ac:dyDescent="0.25">
      <c r="A125" t="s">
        <v>3103</v>
      </c>
      <c r="B125">
        <v>697241.96</v>
      </c>
      <c r="C125">
        <v>0</v>
      </c>
      <c r="D125">
        <v>40085.43</v>
      </c>
      <c r="E125">
        <v>10268.66</v>
      </c>
      <c r="F125">
        <v>50876.32</v>
      </c>
      <c r="J125">
        <v>37.380000000000003</v>
      </c>
      <c r="M125">
        <v>-1392520.58</v>
      </c>
      <c r="N125">
        <v>2171633.4300000002</v>
      </c>
      <c r="P125">
        <v>1031898.77</v>
      </c>
      <c r="Q125">
        <v>68300</v>
      </c>
      <c r="R125">
        <v>904.15</v>
      </c>
      <c r="T125">
        <v>982317.4</v>
      </c>
      <c r="V125">
        <v>1319387.3999999999</v>
      </c>
      <c r="Y125">
        <v>574142.5</v>
      </c>
      <c r="Z125">
        <v>13505.78</v>
      </c>
    </row>
    <row r="126" spans="1:28" x14ac:dyDescent="0.25">
      <c r="A126" t="s">
        <v>3104</v>
      </c>
      <c r="B126">
        <v>625933.87</v>
      </c>
      <c r="C126">
        <v>0</v>
      </c>
      <c r="D126">
        <v>127492.98</v>
      </c>
      <c r="E126">
        <v>8</v>
      </c>
      <c r="F126">
        <v>150724.53</v>
      </c>
      <c r="J126">
        <v>366</v>
      </c>
      <c r="M126">
        <v>-1537870.25</v>
      </c>
      <c r="N126">
        <v>1977387.82</v>
      </c>
      <c r="P126">
        <v>1793540.6</v>
      </c>
      <c r="Q126">
        <v>30000</v>
      </c>
      <c r="R126">
        <v>745.69</v>
      </c>
      <c r="T126">
        <v>2530539</v>
      </c>
      <c r="V126">
        <v>2939483</v>
      </c>
      <c r="Y126">
        <v>651301.78</v>
      </c>
      <c r="Z126">
        <v>44989.7</v>
      </c>
    </row>
    <row r="127" spans="1:28" x14ac:dyDescent="0.25">
      <c r="A127" t="s">
        <v>3105</v>
      </c>
      <c r="B127">
        <v>760231.77</v>
      </c>
      <c r="C127">
        <v>0</v>
      </c>
      <c r="D127">
        <v>20007.150000000001</v>
      </c>
      <c r="E127">
        <v>107018.73</v>
      </c>
      <c r="F127">
        <v>75762.33</v>
      </c>
      <c r="M127">
        <v>-1415371.96</v>
      </c>
      <c r="N127">
        <v>1774116.27</v>
      </c>
      <c r="P127">
        <v>1133349.46</v>
      </c>
      <c r="R127">
        <v>551.04</v>
      </c>
      <c r="T127">
        <v>917187</v>
      </c>
      <c r="V127">
        <v>1145097</v>
      </c>
      <c r="Y127">
        <v>176704.55</v>
      </c>
      <c r="Z127">
        <v>33917.78</v>
      </c>
    </row>
    <row r="128" spans="1:28" x14ac:dyDescent="0.25">
      <c r="A128" t="s">
        <v>3106</v>
      </c>
      <c r="B128">
        <v>1478901.53</v>
      </c>
      <c r="C128">
        <v>0</v>
      </c>
      <c r="D128">
        <v>99327.48</v>
      </c>
      <c r="E128">
        <v>76150.48</v>
      </c>
      <c r="F128">
        <v>144311.13</v>
      </c>
      <c r="J128">
        <v>1321.9</v>
      </c>
      <c r="M128">
        <v>-607514.43999999994</v>
      </c>
      <c r="N128">
        <v>1942485.74</v>
      </c>
      <c r="P128">
        <v>1390962.68</v>
      </c>
      <c r="R128">
        <v>1639.56</v>
      </c>
      <c r="T128">
        <v>1766479.5</v>
      </c>
      <c r="V128">
        <v>1942497.5</v>
      </c>
      <c r="Y128">
        <v>589640.13</v>
      </c>
      <c r="Z128">
        <v>48384.19</v>
      </c>
    </row>
    <row r="129" spans="1:28" x14ac:dyDescent="0.25">
      <c r="A129" t="s">
        <v>3107</v>
      </c>
      <c r="B129">
        <v>1256745.8600000001</v>
      </c>
      <c r="C129">
        <v>0</v>
      </c>
      <c r="D129">
        <v>22665.53</v>
      </c>
      <c r="E129">
        <v>109926.7</v>
      </c>
      <c r="F129">
        <v>429575.74</v>
      </c>
      <c r="J129">
        <v>292.75</v>
      </c>
      <c r="M129">
        <v>-1109080.07</v>
      </c>
      <c r="N129">
        <v>2436322.09</v>
      </c>
      <c r="P129">
        <v>2006550.68</v>
      </c>
      <c r="R129">
        <v>1535.93</v>
      </c>
      <c r="T129">
        <v>1621802</v>
      </c>
      <c r="U129">
        <v>116746.94</v>
      </c>
      <c r="V129">
        <v>2048291</v>
      </c>
      <c r="Y129">
        <v>867210.12</v>
      </c>
      <c r="Z129">
        <v>91792.87</v>
      </c>
    </row>
    <row r="130" spans="1:28" x14ac:dyDescent="0.25">
      <c r="A130" t="s">
        <v>3108</v>
      </c>
      <c r="B130">
        <v>466008</v>
      </c>
      <c r="C130">
        <v>0</v>
      </c>
      <c r="D130">
        <v>69065.39</v>
      </c>
      <c r="E130">
        <v>124657.56</v>
      </c>
      <c r="F130">
        <v>103822.08</v>
      </c>
      <c r="J130">
        <v>312.39999999999998</v>
      </c>
      <c r="M130">
        <v>-1233716.8700000001</v>
      </c>
      <c r="N130">
        <v>1752442.7</v>
      </c>
      <c r="P130">
        <v>848196.67</v>
      </c>
      <c r="Q130">
        <v>134549.34</v>
      </c>
      <c r="R130">
        <v>216.88</v>
      </c>
      <c r="T130">
        <v>502475.5</v>
      </c>
      <c r="U130">
        <v>35000</v>
      </c>
      <c r="V130">
        <v>746410</v>
      </c>
      <c r="Y130">
        <v>320301.03000000003</v>
      </c>
      <c r="Z130">
        <v>89347.56</v>
      </c>
    </row>
    <row r="131" spans="1:28" x14ac:dyDescent="0.25">
      <c r="A131" t="s">
        <v>3109</v>
      </c>
      <c r="B131">
        <v>672415.11</v>
      </c>
      <c r="C131">
        <v>0</v>
      </c>
      <c r="D131">
        <v>62353.42</v>
      </c>
      <c r="E131">
        <v>136211.10999999999</v>
      </c>
      <c r="F131">
        <v>51938.76</v>
      </c>
      <c r="J131">
        <v>7</v>
      </c>
      <c r="M131">
        <v>-2086934.38</v>
      </c>
      <c r="N131">
        <v>2586652.75</v>
      </c>
      <c r="P131">
        <v>1140246.3799999999</v>
      </c>
      <c r="R131">
        <v>673.19</v>
      </c>
      <c r="T131">
        <v>648558.5</v>
      </c>
      <c r="V131">
        <v>986260.5</v>
      </c>
      <c r="Y131">
        <v>178854.19</v>
      </c>
      <c r="Z131">
        <v>73737.850000000006</v>
      </c>
    </row>
    <row r="132" spans="1:28" x14ac:dyDescent="0.25">
      <c r="A132" t="s">
        <v>3110</v>
      </c>
      <c r="B132">
        <v>1064979.1000000001</v>
      </c>
      <c r="C132">
        <v>0</v>
      </c>
      <c r="D132">
        <v>105815.63</v>
      </c>
      <c r="E132">
        <v>8506.93</v>
      </c>
      <c r="F132">
        <v>127797.01</v>
      </c>
      <c r="J132">
        <v>-220</v>
      </c>
      <c r="M132">
        <v>-1044038.62</v>
      </c>
      <c r="N132">
        <v>1898238.82</v>
      </c>
      <c r="P132">
        <v>1395613.19</v>
      </c>
      <c r="R132">
        <v>1217.42</v>
      </c>
      <c r="T132">
        <v>1339339.5</v>
      </c>
      <c r="V132">
        <v>1731023.82</v>
      </c>
      <c r="Y132">
        <v>328053.27</v>
      </c>
      <c r="Z132">
        <v>32612.05</v>
      </c>
    </row>
    <row r="133" spans="1:28" x14ac:dyDescent="0.25">
      <c r="A133" t="s">
        <v>3111</v>
      </c>
      <c r="B133">
        <v>886975.29</v>
      </c>
      <c r="C133">
        <v>0</v>
      </c>
      <c r="D133">
        <v>86827.839999999997</v>
      </c>
      <c r="E133">
        <v>110364.9</v>
      </c>
      <c r="F133">
        <v>189039.62</v>
      </c>
      <c r="M133">
        <v>-1719795.39</v>
      </c>
      <c r="N133">
        <v>2434424.27</v>
      </c>
      <c r="P133">
        <v>1689686.5</v>
      </c>
      <c r="R133">
        <v>1042.4000000000001</v>
      </c>
      <c r="T133">
        <v>1091861.5</v>
      </c>
      <c r="U133">
        <v>75400</v>
      </c>
      <c r="V133">
        <v>1491316.62</v>
      </c>
      <c r="Y133">
        <v>501159.27</v>
      </c>
      <c r="Z133">
        <v>87444.160000000003</v>
      </c>
    </row>
    <row r="134" spans="1:28" x14ac:dyDescent="0.25">
      <c r="A134" t="s">
        <v>3112</v>
      </c>
      <c r="B134">
        <v>1159140.74</v>
      </c>
      <c r="C134">
        <v>0</v>
      </c>
      <c r="D134">
        <v>66318.12</v>
      </c>
      <c r="E134">
        <v>228682.09</v>
      </c>
      <c r="F134">
        <v>35200</v>
      </c>
      <c r="J134">
        <v>583.70000000000005</v>
      </c>
      <c r="M134">
        <v>-1658626.46</v>
      </c>
      <c r="N134">
        <v>2150215.54</v>
      </c>
      <c r="P134">
        <v>1862699.43</v>
      </c>
      <c r="Q134">
        <v>380400</v>
      </c>
      <c r="R134">
        <v>944.11</v>
      </c>
      <c r="T134">
        <v>1115362.5</v>
      </c>
      <c r="V134">
        <v>1600562.83</v>
      </c>
      <c r="Y134">
        <v>463754.14</v>
      </c>
      <c r="Z134">
        <v>51322.1</v>
      </c>
    </row>
    <row r="135" spans="1:28" x14ac:dyDescent="0.25">
      <c r="A135" t="s">
        <v>3175</v>
      </c>
      <c r="B135">
        <v>774679.3</v>
      </c>
      <c r="C135">
        <v>0</v>
      </c>
      <c r="D135">
        <v>13669.41</v>
      </c>
      <c r="E135">
        <v>116374.74</v>
      </c>
      <c r="F135">
        <v>38718.32</v>
      </c>
      <c r="J135">
        <v>7</v>
      </c>
      <c r="M135">
        <v>-1186217.42</v>
      </c>
      <c r="N135">
        <v>1699412.19</v>
      </c>
      <c r="P135">
        <v>810287.05</v>
      </c>
      <c r="R135">
        <v>768.43</v>
      </c>
      <c r="T135">
        <v>588203</v>
      </c>
      <c r="V135">
        <v>728919</v>
      </c>
      <c r="Y135">
        <v>122379.83</v>
      </c>
      <c r="Z135">
        <v>25732.15</v>
      </c>
    </row>
    <row r="136" spans="1:28" x14ac:dyDescent="0.25">
      <c r="A136" t="s">
        <v>3113</v>
      </c>
      <c r="B136">
        <v>1658520.41</v>
      </c>
      <c r="C136">
        <v>0</v>
      </c>
      <c r="D136">
        <v>91896.63</v>
      </c>
      <c r="E136">
        <v>657416.84</v>
      </c>
      <c r="F136">
        <v>625567.57999999996</v>
      </c>
      <c r="J136">
        <v>179.34</v>
      </c>
      <c r="L136">
        <v>-1077115.68</v>
      </c>
      <c r="N136">
        <v>3628521.74</v>
      </c>
      <c r="P136">
        <v>4028262.93</v>
      </c>
      <c r="Q136">
        <v>84000</v>
      </c>
      <c r="R136">
        <v>1288.3399999999999</v>
      </c>
      <c r="T136">
        <v>2927435.97</v>
      </c>
      <c r="U136">
        <v>73500</v>
      </c>
      <c r="V136">
        <v>3559383.97</v>
      </c>
      <c r="W136">
        <v>3000</v>
      </c>
      <c r="Y136">
        <v>2860129.74</v>
      </c>
      <c r="Z136">
        <v>141614.97</v>
      </c>
      <c r="AB136">
        <v>10000</v>
      </c>
    </row>
    <row r="137" spans="1:28" x14ac:dyDescent="0.25">
      <c r="A137" t="s">
        <v>3114</v>
      </c>
      <c r="B137">
        <v>422338</v>
      </c>
      <c r="C137">
        <v>0</v>
      </c>
      <c r="D137">
        <v>81710.75</v>
      </c>
      <c r="E137">
        <v>1129562.72</v>
      </c>
      <c r="F137">
        <v>317993</v>
      </c>
      <c r="J137">
        <v>95534.9</v>
      </c>
      <c r="L137">
        <v>1516554.98</v>
      </c>
      <c r="N137">
        <v>365872.84</v>
      </c>
      <c r="P137">
        <v>1809858.5</v>
      </c>
      <c r="Q137">
        <v>101550</v>
      </c>
      <c r="R137">
        <v>455.62</v>
      </c>
      <c r="T137">
        <v>1085833.5</v>
      </c>
      <c r="U137">
        <v>10500</v>
      </c>
      <c r="V137">
        <v>1419417.5</v>
      </c>
      <c r="Y137">
        <v>1517972.19</v>
      </c>
      <c r="Z137">
        <v>156525.18</v>
      </c>
      <c r="AB137">
        <v>10000</v>
      </c>
    </row>
    <row r="138" spans="1:28" x14ac:dyDescent="0.25">
      <c r="A138" t="s">
        <v>3115</v>
      </c>
      <c r="B138">
        <v>284693.88</v>
      </c>
      <c r="C138">
        <v>0</v>
      </c>
      <c r="D138">
        <v>169948.83</v>
      </c>
      <c r="E138">
        <v>75468.14</v>
      </c>
      <c r="F138">
        <v>47321.16</v>
      </c>
      <c r="J138">
        <v>101954</v>
      </c>
      <c r="L138">
        <v>-1519592.63</v>
      </c>
      <c r="N138">
        <v>2122751.4700000002</v>
      </c>
      <c r="P138">
        <v>2029705.73</v>
      </c>
      <c r="Q138">
        <v>90210</v>
      </c>
      <c r="R138">
        <v>561.42999999999995</v>
      </c>
      <c r="T138">
        <v>1252422.5</v>
      </c>
      <c r="U138">
        <v>21000</v>
      </c>
      <c r="V138">
        <v>1783225.5</v>
      </c>
      <c r="Y138">
        <v>1681829.61</v>
      </c>
      <c r="Z138">
        <v>19910.38</v>
      </c>
      <c r="AB138">
        <v>10000</v>
      </c>
    </row>
    <row r="139" spans="1:28" x14ac:dyDescent="0.25">
      <c r="A139" t="s">
        <v>3116</v>
      </c>
      <c r="B139">
        <v>779058.71</v>
      </c>
      <c r="C139">
        <v>0</v>
      </c>
      <c r="D139">
        <v>161219.19</v>
      </c>
      <c r="E139">
        <v>1751800.71</v>
      </c>
      <c r="F139">
        <v>123760.11</v>
      </c>
      <c r="J139">
        <v>15214.9</v>
      </c>
      <c r="L139">
        <v>2028064.37</v>
      </c>
      <c r="N139">
        <v>765116.2</v>
      </c>
      <c r="P139">
        <v>1952567.63</v>
      </c>
      <c r="Q139">
        <v>150000</v>
      </c>
      <c r="R139">
        <v>1006.5</v>
      </c>
      <c r="T139">
        <v>1283187.5</v>
      </c>
      <c r="U139">
        <v>10500</v>
      </c>
      <c r="V139">
        <v>1670127.5</v>
      </c>
      <c r="W139">
        <v>4500</v>
      </c>
      <c r="Y139">
        <v>1597471.11</v>
      </c>
      <c r="Z139">
        <v>160958.76999999999</v>
      </c>
      <c r="AB139">
        <v>10000</v>
      </c>
    </row>
    <row r="140" spans="1:28" x14ac:dyDescent="0.25">
      <c r="A140" t="s">
        <v>3117</v>
      </c>
      <c r="B140">
        <v>895537.2</v>
      </c>
      <c r="C140">
        <v>0</v>
      </c>
      <c r="D140">
        <v>73530.259999999995</v>
      </c>
      <c r="E140">
        <v>18401.189999999999</v>
      </c>
      <c r="F140">
        <v>613727.67000000004</v>
      </c>
      <c r="J140">
        <v>-30000</v>
      </c>
      <c r="L140">
        <v>-1975188.72</v>
      </c>
      <c r="N140">
        <v>3234091.19</v>
      </c>
      <c r="P140">
        <v>3120699.89</v>
      </c>
      <c r="R140">
        <v>460.53</v>
      </c>
      <c r="T140">
        <v>735413</v>
      </c>
      <c r="U140">
        <v>10500</v>
      </c>
      <c r="V140">
        <v>1053203</v>
      </c>
      <c r="Y140">
        <v>2254588.1</v>
      </c>
      <c r="Z140">
        <v>147904.97</v>
      </c>
      <c r="AB140">
        <v>10000</v>
      </c>
    </row>
    <row r="141" spans="1:28" x14ac:dyDescent="0.25">
      <c r="A141" t="s">
        <v>3118</v>
      </c>
      <c r="B141">
        <v>680887.77</v>
      </c>
      <c r="C141">
        <v>0</v>
      </c>
      <c r="D141">
        <v>126962.11</v>
      </c>
      <c r="E141">
        <v>363292.74</v>
      </c>
      <c r="F141">
        <v>51010.96</v>
      </c>
      <c r="J141">
        <v>115768.46</v>
      </c>
      <c r="L141">
        <v>-1020153.28</v>
      </c>
      <c r="N141">
        <v>1809525.85</v>
      </c>
      <c r="P141">
        <v>2026273.47</v>
      </c>
      <c r="Q141">
        <v>89875</v>
      </c>
      <c r="R141">
        <v>354.21</v>
      </c>
      <c r="T141">
        <v>662899.44999999995</v>
      </c>
      <c r="U141">
        <v>10042.299999999999</v>
      </c>
      <c r="V141">
        <v>893106.75</v>
      </c>
      <c r="Y141">
        <v>1705994.33</v>
      </c>
      <c r="Z141">
        <v>75236.350000000006</v>
      </c>
      <c r="AB141">
        <v>10000</v>
      </c>
    </row>
    <row r="142" spans="1:28" x14ac:dyDescent="0.25">
      <c r="A142" t="s">
        <v>3119</v>
      </c>
      <c r="B142">
        <v>1289075.1399999999</v>
      </c>
      <c r="C142">
        <v>0</v>
      </c>
      <c r="D142">
        <v>93786.22</v>
      </c>
      <c r="E142">
        <v>868511.32</v>
      </c>
      <c r="F142">
        <v>702026.54</v>
      </c>
      <c r="J142">
        <v>232311</v>
      </c>
      <c r="L142">
        <v>1154674.74</v>
      </c>
      <c r="N142">
        <v>1034850.95</v>
      </c>
      <c r="P142">
        <v>3439065.44</v>
      </c>
      <c r="Q142">
        <v>8400</v>
      </c>
      <c r="R142">
        <v>607.44000000000005</v>
      </c>
      <c r="T142">
        <v>989040.5</v>
      </c>
      <c r="U142">
        <v>10500</v>
      </c>
      <c r="V142">
        <v>1506151.5</v>
      </c>
      <c r="W142">
        <v>3000</v>
      </c>
      <c r="Y142">
        <v>2095898.08</v>
      </c>
      <c r="Z142">
        <v>142521.26999999999</v>
      </c>
      <c r="AB142">
        <v>10000</v>
      </c>
    </row>
    <row r="143" spans="1:28" x14ac:dyDescent="0.25">
      <c r="A143" t="s">
        <v>3120</v>
      </c>
      <c r="B143">
        <v>316768.65000000002</v>
      </c>
      <c r="C143">
        <v>0</v>
      </c>
      <c r="D143">
        <v>79732.38</v>
      </c>
      <c r="E143">
        <v>97610.69</v>
      </c>
      <c r="F143">
        <v>25000.54</v>
      </c>
      <c r="J143">
        <v>26651.4</v>
      </c>
      <c r="L143">
        <v>-1184545.1399999999</v>
      </c>
      <c r="N143">
        <v>1778360.15</v>
      </c>
      <c r="P143">
        <v>2229856.08</v>
      </c>
      <c r="Q143">
        <v>21800</v>
      </c>
      <c r="R143">
        <v>540.27</v>
      </c>
      <c r="T143">
        <v>2387533.5</v>
      </c>
      <c r="U143">
        <v>21000</v>
      </c>
      <c r="V143">
        <v>2682712.5</v>
      </c>
      <c r="Y143">
        <v>1952553.41</v>
      </c>
      <c r="Z143">
        <v>29536.53</v>
      </c>
      <c r="AB143">
        <v>10000</v>
      </c>
    </row>
    <row r="144" spans="1:28" x14ac:dyDescent="0.25">
      <c r="A144" t="s">
        <v>3121</v>
      </c>
      <c r="B144">
        <v>439007.15</v>
      </c>
      <c r="C144">
        <v>61050</v>
      </c>
      <c r="D144">
        <v>77607.41</v>
      </c>
      <c r="E144">
        <v>425209.11</v>
      </c>
      <c r="F144">
        <v>-1430.47</v>
      </c>
      <c r="J144">
        <v>93644.25</v>
      </c>
      <c r="L144">
        <v>-1677638.01</v>
      </c>
      <c r="N144">
        <v>2463401.71</v>
      </c>
      <c r="P144">
        <v>2201302.2000000002</v>
      </c>
      <c r="Q144">
        <v>124255</v>
      </c>
      <c r="R144">
        <v>334.17</v>
      </c>
      <c r="T144">
        <v>1045982</v>
      </c>
      <c r="U144">
        <v>10500</v>
      </c>
      <c r="V144">
        <v>1324584</v>
      </c>
      <c r="W144">
        <v>3000</v>
      </c>
      <c r="Y144">
        <v>1754585.93</v>
      </c>
      <c r="Z144">
        <v>87441.69</v>
      </c>
      <c r="AB144">
        <v>10000</v>
      </c>
    </row>
    <row r="145" spans="1:28" x14ac:dyDescent="0.25">
      <c r="A145" t="s">
        <v>3122</v>
      </c>
      <c r="B145">
        <v>1684936.84</v>
      </c>
      <c r="C145">
        <v>23250</v>
      </c>
      <c r="D145">
        <v>205761.24</v>
      </c>
      <c r="E145">
        <v>16619.61</v>
      </c>
      <c r="F145">
        <v>9955.49</v>
      </c>
      <c r="J145">
        <v>17267.14</v>
      </c>
      <c r="L145">
        <v>-897136.65</v>
      </c>
      <c r="N145">
        <v>1748544.54</v>
      </c>
      <c r="P145">
        <v>3912896.5</v>
      </c>
      <c r="Q145">
        <v>239550</v>
      </c>
      <c r="R145">
        <v>861</v>
      </c>
      <c r="T145">
        <v>1741093.1</v>
      </c>
      <c r="U145">
        <v>10500</v>
      </c>
      <c r="V145">
        <v>1976831.1</v>
      </c>
      <c r="W145">
        <v>25748</v>
      </c>
      <c r="Y145">
        <v>3047565.17</v>
      </c>
      <c r="Z145">
        <v>26599.18</v>
      </c>
    </row>
    <row r="146" spans="1:28" x14ac:dyDescent="0.25">
      <c r="A146" t="s">
        <v>3123</v>
      </c>
      <c r="B146">
        <v>232654.4</v>
      </c>
      <c r="C146">
        <v>0</v>
      </c>
      <c r="D146">
        <v>152464.99</v>
      </c>
      <c r="E146">
        <v>1010871.32</v>
      </c>
      <c r="F146">
        <v>55604.27</v>
      </c>
      <c r="J146">
        <v>3275</v>
      </c>
      <c r="L146">
        <v>1209491.26</v>
      </c>
      <c r="N146">
        <v>577706.88</v>
      </c>
      <c r="P146">
        <v>3015155.92</v>
      </c>
      <c r="R146">
        <v>684.79</v>
      </c>
      <c r="T146">
        <v>1670098.5</v>
      </c>
      <c r="U146">
        <v>10500</v>
      </c>
      <c r="V146">
        <v>2114244.38</v>
      </c>
      <c r="W146">
        <v>3000</v>
      </c>
      <c r="Y146">
        <v>2706563.88</v>
      </c>
      <c r="Z146">
        <v>91562.2</v>
      </c>
      <c r="AB146">
        <v>10000</v>
      </c>
    </row>
    <row r="147" spans="1:28" x14ac:dyDescent="0.25">
      <c r="A147" t="s">
        <v>3124</v>
      </c>
      <c r="B147">
        <v>1128508.6499999999</v>
      </c>
      <c r="C147">
        <v>0</v>
      </c>
      <c r="D147">
        <v>363027.84</v>
      </c>
      <c r="E147">
        <v>59556.34</v>
      </c>
      <c r="F147">
        <v>73147.75</v>
      </c>
      <c r="J147">
        <v>153424.38</v>
      </c>
      <c r="L147">
        <v>-1607109.34</v>
      </c>
      <c r="N147">
        <v>3628551.99</v>
      </c>
      <c r="P147">
        <v>3169515.08</v>
      </c>
      <c r="Q147">
        <v>626999</v>
      </c>
      <c r="R147">
        <v>1513.07</v>
      </c>
      <c r="T147">
        <v>1861559</v>
      </c>
      <c r="U147">
        <v>10500</v>
      </c>
      <c r="V147">
        <v>2171079</v>
      </c>
      <c r="W147">
        <v>4500</v>
      </c>
      <c r="Y147">
        <v>3719726.78</v>
      </c>
      <c r="Z147">
        <v>23321.34</v>
      </c>
      <c r="AB147">
        <v>50920.480000000003</v>
      </c>
    </row>
    <row r="148" spans="1:28" x14ac:dyDescent="0.25">
      <c r="A148" t="s">
        <v>3125</v>
      </c>
      <c r="B148">
        <v>766810.73</v>
      </c>
      <c r="C148">
        <v>0</v>
      </c>
      <c r="D148">
        <v>258227.62</v>
      </c>
      <c r="E148">
        <v>428897.89</v>
      </c>
      <c r="F148">
        <v>36317.56</v>
      </c>
      <c r="J148">
        <v>0</v>
      </c>
      <c r="L148">
        <v>-710280.34</v>
      </c>
      <c r="N148">
        <v>2252597.11</v>
      </c>
      <c r="P148">
        <v>2501765.4</v>
      </c>
      <c r="Q148">
        <v>188000</v>
      </c>
      <c r="R148">
        <v>1058.74</v>
      </c>
      <c r="T148">
        <v>1331113</v>
      </c>
      <c r="U148">
        <v>21000</v>
      </c>
      <c r="V148">
        <v>1681780.93</v>
      </c>
      <c r="Y148">
        <v>2274022.84</v>
      </c>
      <c r="Z148">
        <v>58954.559999999998</v>
      </c>
      <c r="AB148">
        <v>10000</v>
      </c>
    </row>
    <row r="149" spans="1:28" x14ac:dyDescent="0.25">
      <c r="A149" t="s">
        <v>3126</v>
      </c>
      <c r="B149">
        <v>585035.26</v>
      </c>
      <c r="C149">
        <v>27000</v>
      </c>
      <c r="D149">
        <v>49323.24</v>
      </c>
      <c r="E149">
        <v>1147659</v>
      </c>
      <c r="F149">
        <v>10280</v>
      </c>
      <c r="J149">
        <v>13456.19</v>
      </c>
      <c r="L149">
        <v>875914.91</v>
      </c>
      <c r="N149">
        <v>605433.22</v>
      </c>
      <c r="P149">
        <v>1852518.04</v>
      </c>
      <c r="Q149">
        <v>75115</v>
      </c>
      <c r="R149">
        <v>341.37</v>
      </c>
      <c r="T149">
        <v>781146</v>
      </c>
      <c r="U149">
        <v>-2062.8000000000002</v>
      </c>
      <c r="V149">
        <v>1063614.2</v>
      </c>
      <c r="Y149">
        <v>1265707.43</v>
      </c>
      <c r="Z149">
        <v>81917.8</v>
      </c>
      <c r="AB149">
        <v>10000</v>
      </c>
    </row>
    <row r="150" spans="1:28" x14ac:dyDescent="0.25">
      <c r="A150" t="s">
        <v>3127</v>
      </c>
      <c r="B150">
        <v>559122.91</v>
      </c>
      <c r="C150">
        <v>0</v>
      </c>
      <c r="D150">
        <v>22173.06</v>
      </c>
      <c r="E150">
        <v>1194189.55</v>
      </c>
      <c r="F150">
        <v>14096.35</v>
      </c>
      <c r="J150">
        <v>492.25</v>
      </c>
      <c r="L150">
        <v>927555.26</v>
      </c>
      <c r="N150">
        <v>698047.3</v>
      </c>
      <c r="P150">
        <v>1197585.77</v>
      </c>
      <c r="Q150">
        <v>60019.49</v>
      </c>
      <c r="R150">
        <v>326.77999999999997</v>
      </c>
      <c r="T150">
        <v>1115656.5</v>
      </c>
      <c r="U150">
        <v>21000</v>
      </c>
      <c r="V150">
        <v>1424694.5</v>
      </c>
      <c r="Y150">
        <v>1078181.77</v>
      </c>
      <c r="Z150">
        <v>67807.460000000006</v>
      </c>
      <c r="AB150">
        <v>10000</v>
      </c>
    </row>
    <row r="151" spans="1:28" x14ac:dyDescent="0.25">
      <c r="A151" t="s">
        <v>3128</v>
      </c>
      <c r="B151">
        <v>375863.91</v>
      </c>
      <c r="C151">
        <v>0</v>
      </c>
      <c r="D151">
        <v>85710.52</v>
      </c>
      <c r="E151">
        <v>829973.26</v>
      </c>
      <c r="F151">
        <v>10114.69</v>
      </c>
      <c r="J151">
        <v>58181.73</v>
      </c>
      <c r="L151">
        <v>587481.24</v>
      </c>
      <c r="N151">
        <v>399608.02</v>
      </c>
      <c r="P151">
        <v>1325941.78</v>
      </c>
      <c r="Q151">
        <v>102500</v>
      </c>
      <c r="R151">
        <v>168.95</v>
      </c>
      <c r="T151">
        <v>1266548.5</v>
      </c>
      <c r="U151">
        <v>12500</v>
      </c>
      <c r="V151">
        <v>1495069.5</v>
      </c>
      <c r="Y151">
        <v>962552.42</v>
      </c>
      <c r="Z151">
        <v>65761.42</v>
      </c>
      <c r="AB151">
        <v>10000</v>
      </c>
    </row>
    <row r="152" spans="1:28" x14ac:dyDescent="0.25">
      <c r="A152" t="s">
        <v>3129</v>
      </c>
      <c r="B152">
        <v>540762.59</v>
      </c>
      <c r="D152">
        <v>74243.25</v>
      </c>
      <c r="E152">
        <v>294440.89</v>
      </c>
      <c r="F152">
        <v>72802.720000000001</v>
      </c>
      <c r="J152">
        <v>85430</v>
      </c>
      <c r="L152">
        <v>-1009202.71</v>
      </c>
      <c r="N152">
        <v>1677902.08</v>
      </c>
      <c r="P152">
        <v>1742868.5</v>
      </c>
      <c r="Q152">
        <v>93970</v>
      </c>
      <c r="R152">
        <v>330.01</v>
      </c>
      <c r="T152">
        <v>933073</v>
      </c>
      <c r="U152">
        <v>10500</v>
      </c>
      <c r="V152">
        <v>1296975</v>
      </c>
      <c r="W152">
        <v>4500</v>
      </c>
      <c r="Y152">
        <v>1155848.55</v>
      </c>
      <c r="Z152">
        <v>57111.88</v>
      </c>
      <c r="AB152">
        <v>10000</v>
      </c>
    </row>
    <row r="153" spans="1:28" x14ac:dyDescent="0.25">
      <c r="A153" t="s">
        <v>3130</v>
      </c>
      <c r="B153">
        <v>798831.88</v>
      </c>
      <c r="C153">
        <v>16048</v>
      </c>
      <c r="D153">
        <v>242884.95</v>
      </c>
      <c r="E153">
        <v>764024.96</v>
      </c>
      <c r="F153">
        <v>46945.87</v>
      </c>
      <c r="J153">
        <v>656.4</v>
      </c>
      <c r="L153">
        <v>662257.37</v>
      </c>
      <c r="N153">
        <v>511906.95</v>
      </c>
      <c r="P153">
        <v>2403056.9</v>
      </c>
      <c r="Q153">
        <v>262000</v>
      </c>
      <c r="R153">
        <v>463.12</v>
      </c>
      <c r="T153">
        <v>2073037.5</v>
      </c>
      <c r="U153">
        <v>49000</v>
      </c>
      <c r="V153">
        <v>2594205.5</v>
      </c>
      <c r="Y153">
        <v>1348854.84</v>
      </c>
      <c r="Z153">
        <v>80390.8</v>
      </c>
      <c r="AB153">
        <v>10000</v>
      </c>
    </row>
    <row r="154" spans="1:28" x14ac:dyDescent="0.25">
      <c r="A154" t="s">
        <v>3131</v>
      </c>
      <c r="B154">
        <v>1242443.94</v>
      </c>
      <c r="C154">
        <v>0</v>
      </c>
      <c r="D154">
        <v>77065.84</v>
      </c>
      <c r="E154">
        <v>672142.82</v>
      </c>
      <c r="F154">
        <v>128437.09</v>
      </c>
      <c r="J154">
        <v>165</v>
      </c>
      <c r="L154">
        <v>-1553505.16</v>
      </c>
      <c r="N154">
        <v>3252587.34</v>
      </c>
      <c r="P154">
        <v>2543418.54</v>
      </c>
      <c r="Q154">
        <v>140300</v>
      </c>
      <c r="R154">
        <v>887.47</v>
      </c>
      <c r="T154">
        <v>1335014</v>
      </c>
      <c r="U154">
        <v>24000</v>
      </c>
      <c r="V154">
        <v>1816886</v>
      </c>
      <c r="W154">
        <v>3000</v>
      </c>
      <c r="Y154">
        <v>1821418.38</v>
      </c>
      <c r="Z154">
        <v>135432.12</v>
      </c>
      <c r="AB154">
        <v>10000</v>
      </c>
    </row>
    <row r="155" spans="1:28" x14ac:dyDescent="0.25">
      <c r="A155" t="s">
        <v>3176</v>
      </c>
      <c r="B155">
        <v>840372.51</v>
      </c>
      <c r="C155">
        <v>0</v>
      </c>
      <c r="D155">
        <v>125598.36</v>
      </c>
      <c r="E155">
        <v>1506867.56</v>
      </c>
      <c r="F155">
        <v>72901.13</v>
      </c>
      <c r="J155">
        <v>10114.57</v>
      </c>
      <c r="L155">
        <v>-529564.99</v>
      </c>
      <c r="N155">
        <v>2705484.32</v>
      </c>
      <c r="P155">
        <v>2042567.45</v>
      </c>
      <c r="Q155">
        <v>190380</v>
      </c>
      <c r="R155">
        <v>712.5</v>
      </c>
      <c r="T155">
        <v>847301</v>
      </c>
      <c r="U155">
        <v>10500</v>
      </c>
      <c r="V155">
        <v>1130745</v>
      </c>
      <c r="Y155">
        <v>1571420.92</v>
      </c>
      <c r="Z155">
        <v>99511.37</v>
      </c>
      <c r="AB155">
        <v>10000</v>
      </c>
    </row>
    <row r="156" spans="1:28" x14ac:dyDescent="0.25">
      <c r="A156" t="s">
        <v>3132</v>
      </c>
      <c r="B156">
        <v>859015.97</v>
      </c>
      <c r="C156">
        <v>0</v>
      </c>
      <c r="D156">
        <v>104652.22</v>
      </c>
      <c r="E156">
        <v>304921.77</v>
      </c>
      <c r="F156">
        <v>136496.97</v>
      </c>
      <c r="J156">
        <v>1937.27</v>
      </c>
      <c r="M156">
        <v>-771368.44</v>
      </c>
      <c r="N156">
        <v>1733406.94</v>
      </c>
      <c r="P156">
        <v>1602212.14</v>
      </c>
      <c r="Q156">
        <v>175915</v>
      </c>
      <c r="R156">
        <v>542.46</v>
      </c>
      <c r="T156">
        <v>1366160</v>
      </c>
      <c r="U156">
        <v>7000</v>
      </c>
      <c r="V156">
        <v>1881497</v>
      </c>
      <c r="W156">
        <v>2000</v>
      </c>
      <c r="X156">
        <v>11386</v>
      </c>
      <c r="Y156">
        <v>307129.39</v>
      </c>
      <c r="Z156">
        <v>184108.55</v>
      </c>
      <c r="AB156">
        <v>45000</v>
      </c>
    </row>
    <row r="157" spans="1:28" x14ac:dyDescent="0.25">
      <c r="A157" t="s">
        <v>3133</v>
      </c>
      <c r="B157">
        <v>551249.11</v>
      </c>
      <c r="C157">
        <v>0</v>
      </c>
      <c r="D157">
        <v>26160</v>
      </c>
      <c r="E157">
        <v>72166.789999999994</v>
      </c>
      <c r="F157">
        <v>80684.94</v>
      </c>
      <c r="J157">
        <v>578.20000000000005</v>
      </c>
      <c r="M157">
        <v>-1475347.24</v>
      </c>
      <c r="N157">
        <v>1890457.72</v>
      </c>
      <c r="P157">
        <v>958101.3</v>
      </c>
      <c r="Q157">
        <v>174281</v>
      </c>
      <c r="R157">
        <v>376.14</v>
      </c>
      <c r="T157">
        <v>868320</v>
      </c>
      <c r="U157">
        <v>21000</v>
      </c>
      <c r="V157">
        <v>1100684</v>
      </c>
      <c r="X157">
        <v>4800</v>
      </c>
      <c r="Y157">
        <v>293876.90999999997</v>
      </c>
      <c r="Z157">
        <v>23257.87</v>
      </c>
      <c r="AB157">
        <v>54000</v>
      </c>
    </row>
    <row r="158" spans="1:28" x14ac:dyDescent="0.25">
      <c r="A158" t="s">
        <v>3134</v>
      </c>
      <c r="B158">
        <v>809908.75</v>
      </c>
      <c r="C158">
        <v>0</v>
      </c>
      <c r="D158">
        <v>115283.73</v>
      </c>
      <c r="E158">
        <v>1969589.96</v>
      </c>
      <c r="F158">
        <v>-20517.55</v>
      </c>
      <c r="J158">
        <v>0</v>
      </c>
      <c r="M158">
        <v>1780150.13</v>
      </c>
      <c r="N158">
        <v>715300.29</v>
      </c>
      <c r="P158">
        <v>1810187.05</v>
      </c>
      <c r="R158">
        <v>423.24</v>
      </c>
      <c r="T158">
        <v>1043730</v>
      </c>
      <c r="U158">
        <v>10500</v>
      </c>
      <c r="V158">
        <v>1623413</v>
      </c>
      <c r="X158">
        <v>15080</v>
      </c>
      <c r="Y158">
        <v>255755.71</v>
      </c>
      <c r="Z158">
        <v>223452.11</v>
      </c>
    </row>
    <row r="159" spans="1:28" x14ac:dyDescent="0.25">
      <c r="A159" t="s">
        <v>3135</v>
      </c>
      <c r="B159">
        <v>942631.39</v>
      </c>
      <c r="C159">
        <v>0</v>
      </c>
      <c r="D159">
        <v>137138.94</v>
      </c>
      <c r="E159">
        <v>107882.31</v>
      </c>
      <c r="F159">
        <v>99831.81</v>
      </c>
      <c r="J159">
        <v>14</v>
      </c>
      <c r="M159">
        <v>-819109.57</v>
      </c>
      <c r="N159">
        <v>1595931.52</v>
      </c>
      <c r="P159">
        <v>1749999.33</v>
      </c>
      <c r="R159">
        <v>663.75</v>
      </c>
      <c r="T159">
        <v>949620</v>
      </c>
      <c r="V159">
        <v>1526102</v>
      </c>
      <c r="Y159">
        <v>224538.87</v>
      </c>
      <c r="Z159">
        <v>84804.46</v>
      </c>
      <c r="AB159">
        <v>74051.75</v>
      </c>
    </row>
    <row r="160" spans="1:28" x14ac:dyDescent="0.25">
      <c r="A160" t="s">
        <v>3136</v>
      </c>
      <c r="B160">
        <v>403517.64</v>
      </c>
      <c r="C160">
        <v>0</v>
      </c>
      <c r="D160">
        <v>34993.81</v>
      </c>
      <c r="E160">
        <v>247285.98</v>
      </c>
      <c r="F160">
        <v>919428.1</v>
      </c>
      <c r="J160">
        <v>4.67</v>
      </c>
      <c r="M160">
        <v>-1351937.17</v>
      </c>
      <c r="N160">
        <v>2218013.29</v>
      </c>
      <c r="P160">
        <v>1289967.3799999999</v>
      </c>
      <c r="R160">
        <v>1190.43</v>
      </c>
      <c r="T160">
        <v>1038543</v>
      </c>
      <c r="V160">
        <v>1300636</v>
      </c>
      <c r="Y160">
        <v>150991.97</v>
      </c>
      <c r="Z160">
        <v>61966.1</v>
      </c>
    </row>
    <row r="161" spans="1:27" x14ac:dyDescent="0.25">
      <c r="A161" t="s">
        <v>3137</v>
      </c>
      <c r="B161">
        <v>386610.17</v>
      </c>
      <c r="C161">
        <v>0</v>
      </c>
      <c r="D161">
        <v>65422.91</v>
      </c>
      <c r="E161">
        <v>111613.84</v>
      </c>
      <c r="F161">
        <v>378439.91</v>
      </c>
      <c r="J161">
        <v>814.95</v>
      </c>
      <c r="M161">
        <v>-765562.14</v>
      </c>
      <c r="N161">
        <v>1904185.77</v>
      </c>
      <c r="P161">
        <v>644378.15</v>
      </c>
      <c r="Q161">
        <v>50930</v>
      </c>
      <c r="R161">
        <v>573.47</v>
      </c>
      <c r="T161">
        <v>1739787.5</v>
      </c>
      <c r="U161">
        <v>11840</v>
      </c>
      <c r="V161">
        <v>2093533.5</v>
      </c>
      <c r="Y161">
        <v>263140.26</v>
      </c>
      <c r="Z161">
        <v>122417.11</v>
      </c>
    </row>
    <row r="162" spans="1:27" x14ac:dyDescent="0.25">
      <c r="A162" t="s">
        <v>3138</v>
      </c>
      <c r="B162">
        <v>291036.84999999998</v>
      </c>
      <c r="C162">
        <v>0</v>
      </c>
      <c r="D162">
        <v>23867.94</v>
      </c>
      <c r="E162">
        <v>355528.72</v>
      </c>
      <c r="F162">
        <v>429729.71</v>
      </c>
      <c r="J162">
        <v>27.19</v>
      </c>
      <c r="M162">
        <v>-872815.34</v>
      </c>
      <c r="N162">
        <v>2050038.21</v>
      </c>
      <c r="P162">
        <v>739677.56</v>
      </c>
      <c r="R162">
        <v>378.09</v>
      </c>
      <c r="T162">
        <v>1048621</v>
      </c>
      <c r="V162">
        <v>1411480</v>
      </c>
      <c r="Y162">
        <v>139257.85</v>
      </c>
      <c r="Z162">
        <v>146150.64000000001</v>
      </c>
    </row>
    <row r="163" spans="1:27" x14ac:dyDescent="0.25">
      <c r="A163" t="s">
        <v>3139</v>
      </c>
      <c r="B163">
        <v>469440.72</v>
      </c>
      <c r="C163">
        <v>0</v>
      </c>
      <c r="D163">
        <v>90612.92</v>
      </c>
      <c r="E163">
        <v>1273080.73</v>
      </c>
      <c r="F163">
        <v>288954.09000000003</v>
      </c>
      <c r="G163">
        <v>2190</v>
      </c>
      <c r="J163">
        <v>284.16000000000003</v>
      </c>
      <c r="M163">
        <v>1961602.78</v>
      </c>
      <c r="N163">
        <v>345682.71</v>
      </c>
      <c r="P163">
        <v>414562.22</v>
      </c>
      <c r="Q163">
        <v>281300</v>
      </c>
      <c r="R163">
        <v>599.17999999999995</v>
      </c>
      <c r="T163">
        <v>1494720.5</v>
      </c>
      <c r="U163">
        <v>37331</v>
      </c>
      <c r="V163">
        <v>1830330.5</v>
      </c>
      <c r="Y163">
        <v>190625.98</v>
      </c>
      <c r="Z163">
        <v>230227.61</v>
      </c>
    </row>
    <row r="164" spans="1:27" x14ac:dyDescent="0.25">
      <c r="A164" t="s">
        <v>3140</v>
      </c>
      <c r="B164">
        <v>914444.58</v>
      </c>
      <c r="C164">
        <v>0</v>
      </c>
      <c r="D164">
        <v>67879.38</v>
      </c>
      <c r="E164">
        <v>706068.74</v>
      </c>
      <c r="F164">
        <v>164287.25</v>
      </c>
      <c r="J164">
        <v>1609.58</v>
      </c>
      <c r="M164">
        <v>969753.64</v>
      </c>
      <c r="N164">
        <v>633085.80000000005</v>
      </c>
      <c r="P164">
        <v>754439.3</v>
      </c>
      <c r="Q164">
        <v>234400</v>
      </c>
      <c r="R164">
        <v>785.58</v>
      </c>
      <c r="T164">
        <v>590910</v>
      </c>
      <c r="U164">
        <v>22500</v>
      </c>
      <c r="V164">
        <v>839046</v>
      </c>
      <c r="Y164">
        <v>306577.64</v>
      </c>
      <c r="Z164">
        <v>109079.46</v>
      </c>
    </row>
    <row r="165" spans="1:27" x14ac:dyDescent="0.25">
      <c r="A165" t="s">
        <v>3141</v>
      </c>
      <c r="B165">
        <v>1685833.28</v>
      </c>
      <c r="C165">
        <v>0</v>
      </c>
      <c r="D165">
        <v>33327.43</v>
      </c>
      <c r="E165">
        <v>67843.399999999994</v>
      </c>
      <c r="F165">
        <v>228529.37</v>
      </c>
      <c r="J165">
        <v>141.19999999999999</v>
      </c>
      <c r="M165">
        <v>148508.89000000001</v>
      </c>
      <c r="N165">
        <v>1315994.6399999999</v>
      </c>
      <c r="P165">
        <v>1019303.58</v>
      </c>
      <c r="Q165">
        <v>204000</v>
      </c>
      <c r="R165">
        <v>1673.42</v>
      </c>
      <c r="T165">
        <v>1256070</v>
      </c>
      <c r="U165">
        <v>105100</v>
      </c>
      <c r="V165">
        <v>1554959</v>
      </c>
      <c r="Y165">
        <v>309492.25</v>
      </c>
      <c r="Z165">
        <v>22528.38</v>
      </c>
      <c r="AA165">
        <v>51360</v>
      </c>
    </row>
    <row r="166" spans="1:27" x14ac:dyDescent="0.25">
      <c r="A166" t="s">
        <v>3142</v>
      </c>
      <c r="B166">
        <v>893301.35</v>
      </c>
      <c r="C166">
        <v>0</v>
      </c>
      <c r="D166">
        <v>55820.65</v>
      </c>
      <c r="E166">
        <v>86142.22</v>
      </c>
      <c r="F166">
        <v>448661.8</v>
      </c>
      <c r="G166">
        <v>7000</v>
      </c>
      <c r="J166">
        <v>21.73</v>
      </c>
      <c r="M166">
        <v>-410467.24</v>
      </c>
      <c r="N166">
        <v>1954472.19</v>
      </c>
      <c r="P166">
        <v>1064843.9099999999</v>
      </c>
      <c r="Q166">
        <v>54000</v>
      </c>
      <c r="R166">
        <v>979.87</v>
      </c>
      <c r="T166">
        <v>1660570</v>
      </c>
      <c r="U166">
        <v>21000</v>
      </c>
      <c r="V166">
        <v>1983385</v>
      </c>
      <c r="Y166">
        <v>609251.65</v>
      </c>
      <c r="Z166">
        <v>122251.29</v>
      </c>
      <c r="AA166">
        <v>52500</v>
      </c>
    </row>
    <row r="167" spans="1:27" x14ac:dyDescent="0.25">
      <c r="A167" t="s">
        <v>3143</v>
      </c>
      <c r="B167">
        <v>1009271.79</v>
      </c>
      <c r="C167">
        <v>0</v>
      </c>
      <c r="D167">
        <v>36103.5</v>
      </c>
      <c r="E167">
        <v>323283.23</v>
      </c>
      <c r="F167">
        <v>38160.519999999997</v>
      </c>
      <c r="G167">
        <v>26529.35</v>
      </c>
      <c r="J167">
        <v>0</v>
      </c>
      <c r="M167">
        <v>-258143.61</v>
      </c>
      <c r="N167">
        <v>1659140.58</v>
      </c>
      <c r="P167">
        <v>843398.2</v>
      </c>
      <c r="Q167">
        <v>25000</v>
      </c>
      <c r="R167">
        <v>1299.6099999999999</v>
      </c>
      <c r="T167">
        <v>1041850</v>
      </c>
      <c r="U167">
        <v>22500</v>
      </c>
      <c r="V167">
        <v>1275771</v>
      </c>
      <c r="Y167">
        <v>588799.97</v>
      </c>
      <c r="Z167">
        <v>68054.66</v>
      </c>
      <c r="AA167">
        <v>45000</v>
      </c>
    </row>
    <row r="168" spans="1:27" x14ac:dyDescent="0.25">
      <c r="A168" t="s">
        <v>3144</v>
      </c>
      <c r="B168">
        <v>282825.26</v>
      </c>
      <c r="C168">
        <v>19000</v>
      </c>
      <c r="D168">
        <v>45182.5</v>
      </c>
      <c r="E168">
        <v>169980.09</v>
      </c>
      <c r="F168">
        <v>192605.2</v>
      </c>
      <c r="J168">
        <v>1780.57</v>
      </c>
      <c r="M168">
        <v>-2633095.4700000002</v>
      </c>
      <c r="N168">
        <v>3430123.36</v>
      </c>
      <c r="P168">
        <v>1002628.51</v>
      </c>
      <c r="R168">
        <v>417.94</v>
      </c>
      <c r="T168">
        <v>1742160</v>
      </c>
      <c r="U168">
        <v>11250</v>
      </c>
      <c r="V168">
        <v>2036253.79</v>
      </c>
      <c r="W168">
        <v>5672</v>
      </c>
      <c r="Y168">
        <v>595693.91</v>
      </c>
      <c r="Z168">
        <v>71510.179999999993</v>
      </c>
      <c r="AA168">
        <v>36000</v>
      </c>
    </row>
    <row r="169" spans="1:27" x14ac:dyDescent="0.25">
      <c r="A169" t="s">
        <v>3145</v>
      </c>
      <c r="B169">
        <v>595884.69999999995</v>
      </c>
      <c r="C169">
        <v>0</v>
      </c>
      <c r="D169">
        <v>78282.16</v>
      </c>
      <c r="E169">
        <v>404034.55</v>
      </c>
      <c r="F169">
        <v>98590.53</v>
      </c>
      <c r="J169">
        <v>1151.82</v>
      </c>
      <c r="M169">
        <v>915401.62</v>
      </c>
      <c r="P169">
        <v>1377707.23</v>
      </c>
      <c r="R169">
        <v>770.37</v>
      </c>
      <c r="T169">
        <v>853190</v>
      </c>
      <c r="U169">
        <v>14000</v>
      </c>
      <c r="V169">
        <v>1185548</v>
      </c>
      <c r="W169">
        <v>3000</v>
      </c>
      <c r="Y169">
        <v>252608.58</v>
      </c>
      <c r="Z169">
        <v>19427.52</v>
      </c>
    </row>
    <row r="170" spans="1:27" x14ac:dyDescent="0.25">
      <c r="A170" t="s">
        <v>3146</v>
      </c>
      <c r="B170">
        <v>820300.75</v>
      </c>
      <c r="C170">
        <v>0</v>
      </c>
      <c r="D170">
        <v>69008.800000000003</v>
      </c>
      <c r="E170">
        <v>151122.37</v>
      </c>
      <c r="F170">
        <v>480705.1</v>
      </c>
      <c r="J170">
        <v>365.95</v>
      </c>
      <c r="M170">
        <v>1261470.3999999999</v>
      </c>
      <c r="P170">
        <v>1614284.79</v>
      </c>
      <c r="R170">
        <v>1078.55</v>
      </c>
      <c r="T170">
        <v>1158570</v>
      </c>
      <c r="U170">
        <v>28000</v>
      </c>
      <c r="V170">
        <v>1641016.84</v>
      </c>
      <c r="Y170">
        <v>450082.21</v>
      </c>
      <c r="Z170">
        <v>94536.12</v>
      </c>
    </row>
    <row r="171" spans="1:27" x14ac:dyDescent="0.25">
      <c r="A171" t="s">
        <v>3147</v>
      </c>
      <c r="B171">
        <v>418591.18</v>
      </c>
      <c r="D171">
        <v>51538.239999999998</v>
      </c>
      <c r="E171">
        <v>329743.18</v>
      </c>
      <c r="F171">
        <v>714144.14</v>
      </c>
      <c r="M171">
        <v>1190014.76</v>
      </c>
      <c r="P171">
        <v>1174472.07</v>
      </c>
      <c r="R171">
        <v>485.43</v>
      </c>
      <c r="T171">
        <v>1050440</v>
      </c>
      <c r="U171">
        <v>18000</v>
      </c>
      <c r="V171">
        <v>1415234</v>
      </c>
      <c r="W171">
        <v>1500</v>
      </c>
      <c r="Y171">
        <v>179560.25</v>
      </c>
      <c r="Z171">
        <v>46946.27</v>
      </c>
    </row>
    <row r="172" spans="1:27" x14ac:dyDescent="0.25">
      <c r="A172" t="s">
        <v>3148</v>
      </c>
      <c r="B172">
        <v>1108297.33</v>
      </c>
      <c r="C172">
        <v>0</v>
      </c>
      <c r="D172">
        <v>78641.37</v>
      </c>
      <c r="E172">
        <v>58473.86</v>
      </c>
      <c r="F172">
        <v>-29911.88</v>
      </c>
      <c r="J172">
        <v>883.6</v>
      </c>
      <c r="M172">
        <v>722298.2</v>
      </c>
      <c r="P172">
        <v>1418169.49</v>
      </c>
      <c r="Q172">
        <v>67520</v>
      </c>
      <c r="R172">
        <v>1150.6600000000001</v>
      </c>
      <c r="T172">
        <v>1581150</v>
      </c>
      <c r="U172">
        <v>28000</v>
      </c>
      <c r="V172">
        <v>1975477</v>
      </c>
      <c r="X172">
        <v>6000</v>
      </c>
      <c r="Y172">
        <v>224154.74</v>
      </c>
      <c r="Z172">
        <v>102814.53</v>
      </c>
    </row>
    <row r="173" spans="1:27" x14ac:dyDescent="0.25">
      <c r="A173" t="s">
        <v>3149</v>
      </c>
      <c r="B173">
        <v>1735479.33</v>
      </c>
      <c r="C173">
        <v>0</v>
      </c>
      <c r="D173">
        <v>129856.53</v>
      </c>
      <c r="E173">
        <v>30079</v>
      </c>
      <c r="F173">
        <v>297628.96999999997</v>
      </c>
      <c r="J173">
        <v>1143.71</v>
      </c>
      <c r="M173">
        <v>1516605.12</v>
      </c>
      <c r="P173">
        <v>1570209.21</v>
      </c>
      <c r="Q173">
        <v>263900</v>
      </c>
      <c r="R173">
        <v>1814.39</v>
      </c>
      <c r="T173">
        <v>1352070</v>
      </c>
      <c r="U173">
        <v>24000</v>
      </c>
      <c r="V173">
        <v>1744618</v>
      </c>
      <c r="W173">
        <v>4500</v>
      </c>
      <c r="X173">
        <v>2940</v>
      </c>
      <c r="Y173">
        <v>359306.07</v>
      </c>
      <c r="Z173">
        <v>99314.53</v>
      </c>
    </row>
    <row r="174" spans="1:27" x14ac:dyDescent="0.25">
      <c r="A174" t="s">
        <v>3150</v>
      </c>
      <c r="B174">
        <v>1056455.26</v>
      </c>
      <c r="C174">
        <v>0</v>
      </c>
      <c r="D174">
        <v>49093.58</v>
      </c>
      <c r="E174">
        <v>317683.84999999998</v>
      </c>
      <c r="F174">
        <v>161889.54999999999</v>
      </c>
      <c r="J174">
        <v>369.4</v>
      </c>
      <c r="M174">
        <v>1064877.83</v>
      </c>
      <c r="P174">
        <v>2026370.67</v>
      </c>
      <c r="R174">
        <v>979.26</v>
      </c>
      <c r="T174">
        <v>1248540</v>
      </c>
      <c r="U174">
        <v>28000</v>
      </c>
      <c r="V174">
        <v>1932808.92</v>
      </c>
      <c r="Y174">
        <v>436583.7</v>
      </c>
      <c r="Z174">
        <v>62509.8</v>
      </c>
    </row>
    <row r="175" spans="1:27" x14ac:dyDescent="0.25">
      <c r="A175" t="s">
        <v>3151</v>
      </c>
      <c r="B175">
        <v>1096355.42</v>
      </c>
      <c r="C175">
        <v>0</v>
      </c>
      <c r="D175">
        <v>510085.51</v>
      </c>
      <c r="E175">
        <v>99307.87</v>
      </c>
      <c r="F175">
        <v>142910.95000000001</v>
      </c>
      <c r="J175">
        <v>482.68</v>
      </c>
      <c r="M175">
        <v>-282522.40000000002</v>
      </c>
      <c r="N175">
        <v>1908740.29</v>
      </c>
      <c r="P175">
        <v>1342535.08</v>
      </c>
      <c r="Q175">
        <v>66000</v>
      </c>
      <c r="R175">
        <v>1356.83</v>
      </c>
      <c r="T175">
        <v>1201690</v>
      </c>
      <c r="V175">
        <v>1662525</v>
      </c>
      <c r="Y175">
        <v>336552.54</v>
      </c>
      <c r="Z175">
        <v>42920.19</v>
      </c>
    </row>
    <row r="176" spans="1:27" x14ac:dyDescent="0.25">
      <c r="A176" t="s">
        <v>3152</v>
      </c>
      <c r="B176">
        <v>980985.38</v>
      </c>
      <c r="C176">
        <v>0</v>
      </c>
      <c r="D176">
        <v>280174.82</v>
      </c>
      <c r="E176">
        <v>285839.35999999999</v>
      </c>
      <c r="F176">
        <v>800481.92</v>
      </c>
      <c r="J176">
        <v>65.42</v>
      </c>
      <c r="M176">
        <v>-625494.52</v>
      </c>
      <c r="N176">
        <v>2036218.61</v>
      </c>
      <c r="P176">
        <v>1981215.75</v>
      </c>
      <c r="Q176">
        <v>296000</v>
      </c>
      <c r="R176">
        <v>960.16</v>
      </c>
      <c r="T176">
        <v>860650</v>
      </c>
      <c r="V176">
        <v>1238501</v>
      </c>
      <c r="Y176">
        <v>349780.4</v>
      </c>
      <c r="Z176">
        <v>103130.04</v>
      </c>
    </row>
    <row r="177" spans="1:28" x14ac:dyDescent="0.25">
      <c r="A177" t="s">
        <v>3153</v>
      </c>
      <c r="B177">
        <v>841237.1</v>
      </c>
      <c r="C177">
        <v>0</v>
      </c>
      <c r="D177">
        <v>255744.48</v>
      </c>
      <c r="E177">
        <v>10</v>
      </c>
      <c r="F177">
        <v>122313.03</v>
      </c>
      <c r="J177">
        <v>56.07</v>
      </c>
      <c r="M177">
        <v>-1444997.47</v>
      </c>
      <c r="N177">
        <v>2581996.2400000002</v>
      </c>
      <c r="P177">
        <v>788916.36</v>
      </c>
      <c r="Q177">
        <v>162000</v>
      </c>
      <c r="R177">
        <v>883.16</v>
      </c>
      <c r="T177">
        <v>784980</v>
      </c>
      <c r="V177">
        <v>1094911</v>
      </c>
      <c r="Y177">
        <v>266613.96999999997</v>
      </c>
      <c r="Z177">
        <v>32367.279999999999</v>
      </c>
      <c r="AB177">
        <v>6000</v>
      </c>
    </row>
    <row r="178" spans="1:28" x14ac:dyDescent="0.25">
      <c r="A178" t="s">
        <v>3154</v>
      </c>
      <c r="B178">
        <v>814801.68</v>
      </c>
      <c r="C178">
        <v>0</v>
      </c>
      <c r="D178">
        <v>525445.93000000005</v>
      </c>
      <c r="E178">
        <v>6471.14</v>
      </c>
      <c r="F178">
        <v>160229.04</v>
      </c>
      <c r="J178">
        <v>629.91</v>
      </c>
      <c r="M178">
        <v>22098.97</v>
      </c>
      <c r="N178">
        <v>1442473.15</v>
      </c>
      <c r="P178">
        <v>1073361.22</v>
      </c>
      <c r="Q178">
        <v>332316</v>
      </c>
      <c r="R178">
        <v>619.72</v>
      </c>
      <c r="T178">
        <v>903420</v>
      </c>
      <c r="V178">
        <v>1224183</v>
      </c>
      <c r="Y178">
        <v>423793.06</v>
      </c>
      <c r="Z178">
        <v>285065.12</v>
      </c>
    </row>
    <row r="179" spans="1:28" x14ac:dyDescent="0.25">
      <c r="A179" t="s">
        <v>3155</v>
      </c>
      <c r="B179">
        <v>753356.69</v>
      </c>
      <c r="C179">
        <v>20524</v>
      </c>
      <c r="D179">
        <v>167200.79</v>
      </c>
      <c r="E179">
        <v>46005.43</v>
      </c>
      <c r="F179">
        <v>78328.350000000006</v>
      </c>
      <c r="J179">
        <v>0</v>
      </c>
      <c r="M179">
        <v>-725814.17</v>
      </c>
      <c r="N179">
        <v>1708773.29</v>
      </c>
      <c r="P179">
        <v>700645.97</v>
      </c>
      <c r="Q179">
        <v>81745</v>
      </c>
      <c r="R179">
        <v>836.79</v>
      </c>
      <c r="T179">
        <v>600880</v>
      </c>
      <c r="V179">
        <v>763859</v>
      </c>
      <c r="Y179">
        <v>214518.65</v>
      </c>
      <c r="Z179">
        <v>100640.97</v>
      </c>
    </row>
    <row r="180" spans="1:28" x14ac:dyDescent="0.25">
      <c r="A180" t="s">
        <v>3156</v>
      </c>
      <c r="B180">
        <v>710438.88</v>
      </c>
      <c r="C180">
        <v>0</v>
      </c>
      <c r="D180">
        <v>398370.22</v>
      </c>
      <c r="E180">
        <v>10764.32</v>
      </c>
      <c r="F180">
        <v>27910.34</v>
      </c>
      <c r="J180">
        <v>0</v>
      </c>
      <c r="M180">
        <v>-833970.31</v>
      </c>
      <c r="N180">
        <v>1572242.02</v>
      </c>
      <c r="P180">
        <v>961663.69</v>
      </c>
      <c r="Q180">
        <v>193935</v>
      </c>
      <c r="R180">
        <v>581.91</v>
      </c>
      <c r="T180">
        <v>920080</v>
      </c>
      <c r="V180">
        <v>1195984</v>
      </c>
      <c r="Y180">
        <v>166095</v>
      </c>
      <c r="Z180">
        <v>17032.05</v>
      </c>
    </row>
    <row r="181" spans="1:28" x14ac:dyDescent="0.25">
      <c r="A181" t="s">
        <v>3157</v>
      </c>
      <c r="B181">
        <v>702922.18</v>
      </c>
      <c r="C181">
        <v>0</v>
      </c>
      <c r="D181">
        <v>350817.57</v>
      </c>
      <c r="E181">
        <v>78695.19</v>
      </c>
      <c r="F181">
        <v>79655.53</v>
      </c>
      <c r="J181">
        <v>65.42</v>
      </c>
      <c r="M181">
        <v>154820.74</v>
      </c>
      <c r="N181">
        <v>1286359.3700000001</v>
      </c>
      <c r="P181">
        <v>1049357.82</v>
      </c>
      <c r="Q181">
        <v>81590</v>
      </c>
      <c r="R181">
        <v>896.7</v>
      </c>
      <c r="T181">
        <v>1257690</v>
      </c>
      <c r="V181">
        <v>1517248</v>
      </c>
      <c r="Y181">
        <v>525147.6</v>
      </c>
      <c r="Z181">
        <v>266631.48</v>
      </c>
    </row>
    <row r="182" spans="1:28" x14ac:dyDescent="0.25">
      <c r="A182" t="s">
        <v>3158</v>
      </c>
      <c r="B182">
        <v>746118.78</v>
      </c>
      <c r="C182">
        <v>21454.880000000001</v>
      </c>
      <c r="D182">
        <v>61250.65</v>
      </c>
      <c r="E182">
        <v>189059.77</v>
      </c>
      <c r="F182">
        <v>105697.34</v>
      </c>
      <c r="G182">
        <v>31486.47</v>
      </c>
      <c r="I182">
        <v>1107</v>
      </c>
      <c r="M182">
        <v>-815884.01</v>
      </c>
      <c r="N182">
        <v>1621669.25</v>
      </c>
      <c r="P182">
        <v>645318.44999999995</v>
      </c>
      <c r="Q182">
        <v>70040</v>
      </c>
      <c r="R182">
        <v>658.5</v>
      </c>
      <c r="T182">
        <v>540640</v>
      </c>
      <c r="U182">
        <v>155002.82</v>
      </c>
      <c r="V182">
        <v>753657</v>
      </c>
      <c r="Y182">
        <v>191820.64</v>
      </c>
      <c r="Z182">
        <v>38734.42</v>
      </c>
    </row>
    <row r="183" spans="1:28" x14ac:dyDescent="0.25">
      <c r="A183" t="s">
        <v>3159</v>
      </c>
      <c r="B183">
        <v>577613.06000000006</v>
      </c>
      <c r="C183">
        <v>0</v>
      </c>
      <c r="D183">
        <v>77735.539999999994</v>
      </c>
      <c r="E183">
        <v>131140.6</v>
      </c>
      <c r="F183">
        <v>606597.71</v>
      </c>
      <c r="G183">
        <v>22010</v>
      </c>
      <c r="M183">
        <v>-1182690.04</v>
      </c>
      <c r="N183">
        <v>2143817.25</v>
      </c>
      <c r="P183">
        <v>959036.45</v>
      </c>
      <c r="Q183">
        <v>99930</v>
      </c>
      <c r="R183">
        <v>270.95999999999998</v>
      </c>
      <c r="T183">
        <v>867590</v>
      </c>
      <c r="U183">
        <v>294029.75</v>
      </c>
      <c r="V183">
        <v>1243414</v>
      </c>
      <c r="Y183">
        <v>220844.21</v>
      </c>
      <c r="Z183">
        <v>139768.25</v>
      </c>
    </row>
    <row r="184" spans="1:28" x14ac:dyDescent="0.25">
      <c r="A184" t="s">
        <v>3160</v>
      </c>
      <c r="B184">
        <v>584632.42000000004</v>
      </c>
      <c r="C184">
        <v>798</v>
      </c>
      <c r="D184">
        <v>24237.21</v>
      </c>
      <c r="E184">
        <v>2016149.06</v>
      </c>
      <c r="F184">
        <v>183671.39</v>
      </c>
      <c r="G184">
        <v>0</v>
      </c>
      <c r="M184">
        <v>2417802.64</v>
      </c>
      <c r="N184">
        <v>309335.96999999997</v>
      </c>
      <c r="P184">
        <v>528016.27</v>
      </c>
      <c r="Q184">
        <v>65500</v>
      </c>
      <c r="R184">
        <v>490.65</v>
      </c>
      <c r="T184">
        <v>599200</v>
      </c>
      <c r="U184">
        <v>122940.2</v>
      </c>
      <c r="V184">
        <v>716417</v>
      </c>
      <c r="Y184">
        <v>218570.19</v>
      </c>
      <c r="Z184">
        <v>101650.46</v>
      </c>
    </row>
    <row r="185" spans="1:28" x14ac:dyDescent="0.25">
      <c r="A185" t="s">
        <v>3161</v>
      </c>
      <c r="B185">
        <v>394346.19</v>
      </c>
      <c r="C185">
        <v>35809.4</v>
      </c>
      <c r="D185">
        <v>32283.41</v>
      </c>
      <c r="E185">
        <v>86028.14</v>
      </c>
      <c r="F185">
        <v>587654.91</v>
      </c>
      <c r="G185">
        <v>19521</v>
      </c>
      <c r="J185">
        <v>2620</v>
      </c>
      <c r="M185">
        <v>-590880.96</v>
      </c>
      <c r="N185">
        <v>1558084.6</v>
      </c>
      <c r="P185">
        <v>517885.96</v>
      </c>
      <c r="Q185">
        <v>22520</v>
      </c>
      <c r="R185">
        <v>291.61</v>
      </c>
      <c r="T185">
        <v>514550</v>
      </c>
      <c r="U185">
        <v>148813.04999999999</v>
      </c>
      <c r="V185">
        <v>671880</v>
      </c>
      <c r="W185">
        <v>480</v>
      </c>
      <c r="Y185">
        <v>199145.66</v>
      </c>
      <c r="Z185">
        <v>105888.51</v>
      </c>
    </row>
    <row r="186" spans="1:28" x14ac:dyDescent="0.25">
      <c r="A186" t="s">
        <v>3162</v>
      </c>
      <c r="B186">
        <v>739368.67</v>
      </c>
      <c r="C186">
        <v>0</v>
      </c>
      <c r="D186">
        <v>51851.34</v>
      </c>
      <c r="E186">
        <v>322864.32</v>
      </c>
      <c r="F186">
        <v>49261.24</v>
      </c>
      <c r="J186">
        <v>918</v>
      </c>
      <c r="M186">
        <v>-1031675.21</v>
      </c>
      <c r="N186">
        <v>1939631.19</v>
      </c>
      <c r="P186">
        <v>1019122.91</v>
      </c>
      <c r="R186">
        <v>546.04</v>
      </c>
      <c r="T186">
        <v>1016940</v>
      </c>
      <c r="U186">
        <v>195965.73</v>
      </c>
      <c r="V186">
        <v>1226165.8</v>
      </c>
      <c r="Y186">
        <v>480374.15</v>
      </c>
      <c r="Z186">
        <v>46148.14</v>
      </c>
    </row>
    <row r="187" spans="1:28" x14ac:dyDescent="0.25">
      <c r="A187" t="s">
        <v>3163</v>
      </c>
      <c r="B187">
        <v>1221132.5900000001</v>
      </c>
      <c r="C187">
        <v>68864.350000000006</v>
      </c>
      <c r="D187">
        <v>67952.95</v>
      </c>
      <c r="E187">
        <v>92982.68</v>
      </c>
      <c r="F187">
        <v>109449.43</v>
      </c>
      <c r="G187">
        <v>32830</v>
      </c>
      <c r="J187">
        <v>0</v>
      </c>
      <c r="M187">
        <v>-1213901.95</v>
      </c>
      <c r="N187">
        <v>2258666.42</v>
      </c>
      <c r="P187">
        <v>1347483.01</v>
      </c>
      <c r="Q187">
        <v>273260</v>
      </c>
      <c r="R187">
        <v>844.55</v>
      </c>
      <c r="T187">
        <v>1643436</v>
      </c>
      <c r="U187">
        <v>210241.75</v>
      </c>
      <c r="V187">
        <v>2091974</v>
      </c>
      <c r="Y187">
        <v>538695.89</v>
      </c>
      <c r="Z187">
        <v>35365.839999999997</v>
      </c>
      <c r="AB187">
        <v>3000</v>
      </c>
    </row>
    <row r="188" spans="1:28" x14ac:dyDescent="0.25">
      <c r="A188" t="s">
        <v>3164</v>
      </c>
      <c r="B188">
        <v>353760.73</v>
      </c>
      <c r="C188">
        <v>43050.46</v>
      </c>
      <c r="D188">
        <v>63463.03</v>
      </c>
      <c r="E188">
        <v>-49685.16</v>
      </c>
      <c r="F188">
        <v>278684.63</v>
      </c>
      <c r="G188">
        <v>12697.22</v>
      </c>
      <c r="M188">
        <v>-2798713.46</v>
      </c>
      <c r="N188">
        <v>3335566.08</v>
      </c>
      <c r="P188">
        <v>502570.59</v>
      </c>
      <c r="Q188">
        <v>25000</v>
      </c>
      <c r="R188">
        <v>240.66</v>
      </c>
      <c r="T188">
        <v>616550</v>
      </c>
      <c r="U188">
        <v>145248.04</v>
      </c>
      <c r="V188">
        <v>786883.48</v>
      </c>
      <c r="Y188">
        <v>127269.74</v>
      </c>
      <c r="Z188">
        <v>88304.72</v>
      </c>
    </row>
    <row r="189" spans="1:28" x14ac:dyDescent="0.25">
      <c r="A189" t="s">
        <v>3165</v>
      </c>
      <c r="B189">
        <v>820896.07</v>
      </c>
      <c r="C189">
        <v>0</v>
      </c>
      <c r="D189">
        <v>32864.04</v>
      </c>
      <c r="E189">
        <v>132092.68</v>
      </c>
      <c r="F189">
        <v>122943.49</v>
      </c>
      <c r="G189">
        <v>88275.77</v>
      </c>
      <c r="J189">
        <v>11549.18</v>
      </c>
      <c r="M189">
        <v>-1283645.3400000001</v>
      </c>
      <c r="N189">
        <v>1980732.96</v>
      </c>
      <c r="P189">
        <v>868624.2</v>
      </c>
      <c r="R189">
        <v>651.78</v>
      </c>
      <c r="T189">
        <v>973360</v>
      </c>
      <c r="U189">
        <v>288848.90999999997</v>
      </c>
      <c r="V189">
        <v>1285791</v>
      </c>
      <c r="W189">
        <v>2736</v>
      </c>
      <c r="Y189">
        <v>313571.49</v>
      </c>
      <c r="Z189">
        <v>21848.93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A160" zoomScale="102" zoomScaleNormal="102" workbookViewId="0">
      <selection activeCell="AK22" sqref="AK22:AK189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9.296875" bestFit="1" customWidth="1"/>
    <col min="6" max="7" width="8.796875" style="297"/>
    <col min="8" max="8" width="22.796875" style="297" bestFit="1" customWidth="1"/>
    <col min="9" max="10" width="8.796875"/>
    <col min="11" max="15" width="8.796875" style="297" customWidth="1"/>
    <col min="16" max="18" width="8.796875" customWidth="1"/>
    <col min="19" max="19" width="8.796875" style="297" customWidth="1"/>
    <col min="20" max="25" width="8.796875" style="297"/>
    <col min="26" max="32" width="8.796875"/>
    <col min="33" max="33" width="20.09765625" style="75" customWidth="1"/>
    <col min="34" max="34" width="15.5" style="30" bestFit="1" customWidth="1"/>
    <col min="35" max="35" width="14.09765625" style="25" bestFit="1" customWidth="1"/>
    <col min="36" max="36" width="15.09765625" style="34" bestFit="1" customWidth="1"/>
    <col min="37" max="37" width="15.09765625" style="35" bestFit="1" customWidth="1"/>
    <col min="38" max="38" width="16.69921875" style="26" bestFit="1" customWidth="1"/>
    <col min="39" max="16384" width="9" style="1"/>
  </cols>
  <sheetData>
    <row r="1" spans="3:38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2448</v>
      </c>
      <c r="L1" s="297" t="s">
        <v>2449</v>
      </c>
      <c r="M1" s="297" t="s">
        <v>2450</v>
      </c>
      <c r="N1" s="297" t="s">
        <v>2451</v>
      </c>
      <c r="O1" s="297" t="s">
        <v>2583</v>
      </c>
      <c r="P1" t="s">
        <v>2453</v>
      </c>
      <c r="Q1" t="s">
        <v>2454</v>
      </c>
      <c r="R1" t="s">
        <v>2455</v>
      </c>
      <c r="S1" s="297" t="s">
        <v>2456</v>
      </c>
      <c r="T1" s="297" t="s">
        <v>2457</v>
      </c>
      <c r="U1" s="297" t="s">
        <v>2458</v>
      </c>
      <c r="V1" s="297" t="s">
        <v>2459</v>
      </c>
      <c r="W1" s="297" t="s">
        <v>2803</v>
      </c>
      <c r="X1" s="297" t="s">
        <v>2460</v>
      </c>
      <c r="Y1" s="297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2584</v>
      </c>
      <c r="AF1" t="s">
        <v>2467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2476</v>
      </c>
      <c r="L2" s="297" t="s">
        <v>2477</v>
      </c>
      <c r="M2" s="297" t="s">
        <v>2478</v>
      </c>
      <c r="N2" s="297" t="s">
        <v>2479</v>
      </c>
      <c r="O2" s="297" t="s">
        <v>2588</v>
      </c>
      <c r="P2" t="s">
        <v>2481</v>
      </c>
      <c r="Q2" t="s">
        <v>2482</v>
      </c>
      <c r="R2" t="s">
        <v>2483</v>
      </c>
      <c r="S2" s="297" t="s">
        <v>2484</v>
      </c>
      <c r="T2" s="297" t="s">
        <v>2485</v>
      </c>
      <c r="U2" s="297" t="s">
        <v>2486</v>
      </c>
      <c r="V2" s="297" t="s">
        <v>2487</v>
      </c>
      <c r="W2" s="297" t="s">
        <v>2804</v>
      </c>
      <c r="X2" s="297" t="s">
        <v>2488</v>
      </c>
      <c r="Y2" s="297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2589</v>
      </c>
      <c r="AF2" t="s">
        <v>2495</v>
      </c>
      <c r="AG2" s="74"/>
      <c r="AI2" s="32"/>
      <c r="AJ2" s="33"/>
      <c r="AK2" s="23"/>
    </row>
    <row r="3" spans="3:38" x14ac:dyDescent="0.25">
      <c r="E3" t="s">
        <v>2496</v>
      </c>
      <c r="F3" s="297">
        <v>128567405.34</v>
      </c>
      <c r="G3" s="297">
        <v>2277249.15</v>
      </c>
      <c r="H3" s="297">
        <v>19180996.09</v>
      </c>
      <c r="I3">
        <v>77970128.719999999</v>
      </c>
      <c r="J3">
        <v>29206274.670000002</v>
      </c>
      <c r="K3" s="297">
        <v>321143.21000000002</v>
      </c>
      <c r="L3" s="297">
        <v>0</v>
      </c>
      <c r="M3" s="297">
        <v>16107</v>
      </c>
      <c r="N3" s="297">
        <v>1233746.18</v>
      </c>
      <c r="O3" s="297">
        <v>200</v>
      </c>
      <c r="P3">
        <v>-6929665.5499999998</v>
      </c>
      <c r="Q3">
        <v>-80116307.200000003</v>
      </c>
      <c r="R3">
        <v>301924413.01999998</v>
      </c>
      <c r="S3" s="297">
        <v>12055.43</v>
      </c>
      <c r="T3" s="297">
        <v>203688366.88</v>
      </c>
      <c r="U3" s="297">
        <v>17235561.239999998</v>
      </c>
      <c r="V3" s="297">
        <v>34089.56</v>
      </c>
      <c r="W3" s="297">
        <v>20411.080000000002</v>
      </c>
      <c r="X3" s="297">
        <v>202255060.19999999</v>
      </c>
      <c r="Y3" s="297">
        <v>27902746.539999999</v>
      </c>
      <c r="Z3">
        <v>261902877.21000001</v>
      </c>
      <c r="AA3">
        <v>128610</v>
      </c>
      <c r="AB3">
        <v>103934</v>
      </c>
      <c r="AC3">
        <v>97246591.629999995</v>
      </c>
      <c r="AD3">
        <v>13731760.689999999</v>
      </c>
      <c r="AE3">
        <v>11929553.5</v>
      </c>
      <c r="AF3">
        <v>431076.62</v>
      </c>
      <c r="AG3" s="76">
        <f t="shared" ref="AG3:AL3" si="0">SUM(AG4:AG189)</f>
        <v>146209509.43000007</v>
      </c>
      <c r="AH3" s="31">
        <f t="shared" si="0"/>
        <v>1571150.5299999996</v>
      </c>
      <c r="AI3" s="21">
        <f t="shared" si="0"/>
        <v>144638358.89999992</v>
      </c>
      <c r="AJ3" s="15">
        <f t="shared" si="0"/>
        <v>470471030.60000002</v>
      </c>
      <c r="AK3" s="16" t="e">
        <f>SUM(#REF!)</f>
        <v>#REF!</v>
      </c>
      <c r="AL3" s="26" t="e">
        <f t="shared" si="0"/>
        <v>#REF!</v>
      </c>
    </row>
    <row r="4" spans="3:38" x14ac:dyDescent="0.25">
      <c r="E4" t="s">
        <v>3340</v>
      </c>
      <c r="F4" s="297">
        <v>198833.4</v>
      </c>
      <c r="H4" s="297">
        <v>13870</v>
      </c>
      <c r="I4">
        <v>2561602.39</v>
      </c>
      <c r="J4">
        <v>125537.06</v>
      </c>
      <c r="K4" s="297">
        <v>11000</v>
      </c>
      <c r="L4" s="297">
        <v>0</v>
      </c>
      <c r="Q4">
        <v>1319697.55</v>
      </c>
      <c r="R4">
        <v>1532600</v>
      </c>
      <c r="V4" s="297">
        <v>86.71</v>
      </c>
      <c r="W4" s="297">
        <v>1555</v>
      </c>
      <c r="X4" s="297">
        <v>1212895.5</v>
      </c>
      <c r="Y4" s="297">
        <v>1905408.6</v>
      </c>
      <c r="Z4">
        <v>1567925.5</v>
      </c>
      <c r="AC4">
        <v>107695.05</v>
      </c>
      <c r="AD4">
        <v>139724.96</v>
      </c>
      <c r="AE4">
        <v>1506610</v>
      </c>
      <c r="AF4">
        <v>1655</v>
      </c>
      <c r="AG4" s="76">
        <f t="shared" ref="AG4:AG22" si="1">SUM(F4:H4)</f>
        <v>212703.4</v>
      </c>
      <c r="AH4" s="31">
        <f t="shared" ref="AH4:AH21" si="2">SUM(K4:N4)</f>
        <v>11000</v>
      </c>
      <c r="AI4" s="21">
        <f>AG4-AH4</f>
        <v>201703.4</v>
      </c>
      <c r="AJ4" s="15">
        <f t="shared" ref="AJ4:AJ21" si="3">SUM(S4:AF4)</f>
        <v>6443556.3200000003</v>
      </c>
      <c r="AK4" s="16" t="e">
        <f>SUM(#REF!)</f>
        <v>#REF!</v>
      </c>
      <c r="AL4" s="26" t="e">
        <f>AJ4-AK4</f>
        <v>#REF!</v>
      </c>
    </row>
    <row r="5" spans="3:38" x14ac:dyDescent="0.25">
      <c r="E5" t="s">
        <v>3345</v>
      </c>
      <c r="F5" s="297">
        <v>136111.65</v>
      </c>
      <c r="H5" s="297">
        <v>3895</v>
      </c>
      <c r="I5">
        <v>1662502</v>
      </c>
      <c r="J5">
        <v>5161.87</v>
      </c>
      <c r="Q5">
        <v>-546900.94999999995</v>
      </c>
      <c r="R5">
        <v>2300000</v>
      </c>
      <c r="V5" s="297">
        <v>79.94</v>
      </c>
      <c r="X5" s="297">
        <v>613989</v>
      </c>
      <c r="Y5" s="297">
        <v>1053486</v>
      </c>
      <c r="Z5">
        <v>929495</v>
      </c>
      <c r="AA5">
        <v>10626</v>
      </c>
      <c r="AB5">
        <v>4272</v>
      </c>
      <c r="AC5">
        <v>39848.04</v>
      </c>
      <c r="AD5">
        <v>70542.429999999993</v>
      </c>
      <c r="AE5">
        <v>1976140</v>
      </c>
      <c r="AG5" s="76">
        <f t="shared" si="1"/>
        <v>140006.65</v>
      </c>
      <c r="AH5" s="31">
        <f t="shared" si="2"/>
        <v>0</v>
      </c>
      <c r="AI5" s="21">
        <f t="shared" ref="AI5:AI21" si="4">AG5-AH5</f>
        <v>140006.65</v>
      </c>
      <c r="AJ5" s="15">
        <f t="shared" si="3"/>
        <v>4698478.41</v>
      </c>
      <c r="AK5" s="16" t="e">
        <f>SUM(#REF!)</f>
        <v>#REF!</v>
      </c>
      <c r="AL5" s="26" t="e">
        <f t="shared" ref="AL5:AL68" si="5">AJ5-AK5</f>
        <v>#REF!</v>
      </c>
    </row>
    <row r="6" spans="3:38" x14ac:dyDescent="0.25">
      <c r="E6" t="s">
        <v>3351</v>
      </c>
      <c r="F6" s="297">
        <v>131863.04000000001</v>
      </c>
      <c r="H6" s="297">
        <v>44385</v>
      </c>
      <c r="I6">
        <v>2</v>
      </c>
      <c r="J6">
        <v>34</v>
      </c>
      <c r="K6" s="297">
        <v>0</v>
      </c>
      <c r="Q6">
        <v>-1131923.03</v>
      </c>
      <c r="R6">
        <v>1250300</v>
      </c>
      <c r="V6" s="297">
        <v>139.33000000000001</v>
      </c>
      <c r="X6" s="297">
        <v>776112</v>
      </c>
      <c r="Y6" s="297">
        <v>514210.09</v>
      </c>
      <c r="Z6">
        <v>829912</v>
      </c>
      <c r="AC6">
        <v>80742.350000000006</v>
      </c>
      <c r="AE6">
        <v>375300</v>
      </c>
      <c r="AG6" s="76">
        <f t="shared" si="1"/>
        <v>176248.04</v>
      </c>
      <c r="AH6" s="31">
        <f t="shared" si="2"/>
        <v>0</v>
      </c>
      <c r="AI6" s="21">
        <f t="shared" si="4"/>
        <v>176248.04</v>
      </c>
      <c r="AJ6" s="15">
        <f t="shared" si="3"/>
        <v>2576415.77</v>
      </c>
      <c r="AK6" s="16" t="e">
        <f>SUM(#REF!)</f>
        <v>#REF!</v>
      </c>
      <c r="AL6" s="26" t="e">
        <f t="shared" si="5"/>
        <v>#REF!</v>
      </c>
    </row>
    <row r="7" spans="3:38" x14ac:dyDescent="0.25">
      <c r="E7" t="s">
        <v>3341</v>
      </c>
      <c r="F7" s="297">
        <v>114674.5</v>
      </c>
      <c r="H7" s="297">
        <v>6595</v>
      </c>
      <c r="I7">
        <v>1621652.43</v>
      </c>
      <c r="J7">
        <v>9</v>
      </c>
      <c r="K7" s="297">
        <v>-28800</v>
      </c>
      <c r="Q7">
        <v>495724.7</v>
      </c>
      <c r="R7">
        <v>1223648</v>
      </c>
      <c r="V7" s="297">
        <v>87.79</v>
      </c>
      <c r="W7" s="297">
        <v>3050</v>
      </c>
      <c r="X7" s="297">
        <v>834764</v>
      </c>
      <c r="Y7" s="297">
        <v>1665327.69</v>
      </c>
      <c r="Z7">
        <v>1140074</v>
      </c>
      <c r="AC7">
        <v>92413.93</v>
      </c>
      <c r="AD7">
        <v>37933.32</v>
      </c>
      <c r="AE7">
        <v>2636243.5</v>
      </c>
      <c r="AF7">
        <v>3150</v>
      </c>
      <c r="AG7" s="76">
        <f t="shared" si="1"/>
        <v>121269.5</v>
      </c>
      <c r="AH7" s="31">
        <f t="shared" si="2"/>
        <v>-28800</v>
      </c>
      <c r="AI7" s="21">
        <f t="shared" si="4"/>
        <v>150069.5</v>
      </c>
      <c r="AJ7" s="15">
        <f t="shared" si="3"/>
        <v>6413044.2300000004</v>
      </c>
      <c r="AK7" s="16" t="e">
        <f>SUM(#REF!)</f>
        <v>#REF!</v>
      </c>
      <c r="AL7" s="26" t="e">
        <f t="shared" si="5"/>
        <v>#REF!</v>
      </c>
    </row>
    <row r="8" spans="3:38" x14ac:dyDescent="0.25">
      <c r="E8" t="s">
        <v>3342</v>
      </c>
      <c r="F8" s="297">
        <v>86189.67</v>
      </c>
      <c r="H8" s="297">
        <v>3300</v>
      </c>
      <c r="I8">
        <v>805765.15</v>
      </c>
      <c r="J8">
        <v>141.34</v>
      </c>
      <c r="K8" s="297">
        <v>0</v>
      </c>
      <c r="Q8">
        <v>-499689.97</v>
      </c>
      <c r="R8">
        <v>1385124.66</v>
      </c>
      <c r="V8" s="297">
        <v>28.04</v>
      </c>
      <c r="X8" s="297">
        <v>1947746.5</v>
      </c>
      <c r="Y8" s="297">
        <v>664324</v>
      </c>
      <c r="Z8">
        <v>2052746.5</v>
      </c>
      <c r="AC8">
        <v>45793.31</v>
      </c>
      <c r="AD8">
        <v>68797.259999999995</v>
      </c>
      <c r="AE8">
        <v>900520</v>
      </c>
      <c r="AG8" s="76">
        <f t="shared" si="1"/>
        <v>89489.67</v>
      </c>
      <c r="AH8" s="31">
        <f t="shared" si="2"/>
        <v>0</v>
      </c>
      <c r="AI8" s="21">
        <f t="shared" si="4"/>
        <v>89489.67</v>
      </c>
      <c r="AJ8" s="15">
        <f t="shared" si="3"/>
        <v>5679955.6099999994</v>
      </c>
      <c r="AK8" s="16" t="e">
        <f>SUM(#REF!)</f>
        <v>#REF!</v>
      </c>
      <c r="AL8" s="26" t="e">
        <f t="shared" si="5"/>
        <v>#REF!</v>
      </c>
    </row>
    <row r="9" spans="3:38" x14ac:dyDescent="0.25">
      <c r="E9" t="s">
        <v>3343</v>
      </c>
      <c r="F9" s="297">
        <v>166015.12</v>
      </c>
      <c r="H9" s="297">
        <v>4750</v>
      </c>
      <c r="I9">
        <v>2</v>
      </c>
      <c r="J9">
        <v>28</v>
      </c>
      <c r="K9" s="297">
        <v>15400</v>
      </c>
      <c r="Q9">
        <v>-1025047.23</v>
      </c>
      <c r="R9">
        <v>1199644.94</v>
      </c>
      <c r="V9" s="297">
        <v>94.34</v>
      </c>
      <c r="X9" s="297">
        <v>781966.5</v>
      </c>
      <c r="Y9" s="297">
        <v>960820</v>
      </c>
      <c r="Z9">
        <v>1065691.5</v>
      </c>
      <c r="AC9">
        <v>121791.93</v>
      </c>
      <c r="AE9">
        <v>874180</v>
      </c>
      <c r="AG9" s="76">
        <f t="shared" si="1"/>
        <v>170765.12</v>
      </c>
      <c r="AH9" s="31">
        <f t="shared" si="2"/>
        <v>15400</v>
      </c>
      <c r="AI9" s="21">
        <f t="shared" si="4"/>
        <v>155365.12</v>
      </c>
      <c r="AJ9" s="15">
        <f t="shared" si="3"/>
        <v>3804544.27</v>
      </c>
      <c r="AK9" s="16" t="e">
        <f>SUM(#REF!)</f>
        <v>#REF!</v>
      </c>
      <c r="AL9" s="26" t="e">
        <f t="shared" si="5"/>
        <v>#REF!</v>
      </c>
    </row>
    <row r="10" spans="3:38" x14ac:dyDescent="0.25">
      <c r="E10" t="s">
        <v>3346</v>
      </c>
      <c r="F10" s="297">
        <v>-381223.14</v>
      </c>
      <c r="I10">
        <v>5</v>
      </c>
      <c r="J10">
        <v>26</v>
      </c>
      <c r="Q10">
        <v>-1642724.49</v>
      </c>
      <c r="R10">
        <v>1642759</v>
      </c>
      <c r="V10" s="297">
        <v>61.05</v>
      </c>
      <c r="X10" s="297">
        <v>363930</v>
      </c>
      <c r="Y10" s="297">
        <v>465050</v>
      </c>
      <c r="Z10">
        <v>602130</v>
      </c>
      <c r="AC10">
        <v>41557.699999999997</v>
      </c>
      <c r="AE10">
        <v>2518700</v>
      </c>
      <c r="AG10" s="76">
        <f t="shared" si="1"/>
        <v>-381223.14</v>
      </c>
      <c r="AH10" s="31">
        <f t="shared" si="2"/>
        <v>0</v>
      </c>
      <c r="AI10" s="21">
        <f t="shared" si="4"/>
        <v>-381223.14</v>
      </c>
      <c r="AJ10" s="15">
        <f t="shared" si="3"/>
        <v>3991428.75</v>
      </c>
      <c r="AK10" s="16" t="e">
        <f>SUM(#REF!)</f>
        <v>#REF!</v>
      </c>
      <c r="AL10" s="26" t="e">
        <f t="shared" si="5"/>
        <v>#REF!</v>
      </c>
    </row>
    <row r="11" spans="3:38" x14ac:dyDescent="0.25">
      <c r="E11" t="s">
        <v>3344</v>
      </c>
      <c r="F11" s="297">
        <v>12900.71</v>
      </c>
      <c r="H11" s="297">
        <v>49524</v>
      </c>
      <c r="J11">
        <v>129.32</v>
      </c>
      <c r="K11" s="297">
        <v>8423</v>
      </c>
      <c r="Q11">
        <v>-999136.09</v>
      </c>
      <c r="R11">
        <v>1067330</v>
      </c>
      <c r="W11" s="297">
        <v>11195</v>
      </c>
      <c r="X11" s="297">
        <v>833574</v>
      </c>
      <c r="Y11" s="297">
        <v>401432.42</v>
      </c>
      <c r="Z11">
        <v>1022574</v>
      </c>
      <c r="AA11">
        <v>1720</v>
      </c>
      <c r="AC11">
        <v>39886.42</v>
      </c>
      <c r="AD11">
        <v>1088.8800000000001</v>
      </c>
      <c r="AE11">
        <v>957000</v>
      </c>
      <c r="AF11">
        <v>11195</v>
      </c>
      <c r="AG11" s="76">
        <f t="shared" si="1"/>
        <v>62424.71</v>
      </c>
      <c r="AH11" s="31">
        <f t="shared" si="2"/>
        <v>8423</v>
      </c>
      <c r="AI11" s="21">
        <f t="shared" si="4"/>
        <v>54001.71</v>
      </c>
      <c r="AJ11" s="15">
        <f t="shared" si="3"/>
        <v>3279665.7199999997</v>
      </c>
      <c r="AK11" s="16" t="e">
        <f>SUM(#REF!)</f>
        <v>#REF!</v>
      </c>
      <c r="AL11" s="26" t="e">
        <f t="shared" si="5"/>
        <v>#REF!</v>
      </c>
    </row>
    <row r="12" spans="3:38" x14ac:dyDescent="0.25">
      <c r="AG12" s="76">
        <f t="shared" si="1"/>
        <v>0</v>
      </c>
      <c r="AH12" s="31">
        <f t="shared" si="2"/>
        <v>0</v>
      </c>
      <c r="AI12" s="21">
        <f t="shared" si="4"/>
        <v>0</v>
      </c>
      <c r="AJ12" s="15">
        <f t="shared" si="3"/>
        <v>0</v>
      </c>
      <c r="AK12" s="16" t="e">
        <f>SUM(#REF!)</f>
        <v>#REF!</v>
      </c>
      <c r="AL12" s="26" t="e">
        <f t="shared" si="5"/>
        <v>#REF!</v>
      </c>
    </row>
    <row r="13" spans="3:38" x14ac:dyDescent="0.25">
      <c r="AG13" s="76">
        <f t="shared" si="1"/>
        <v>0</v>
      </c>
      <c r="AH13" s="31">
        <f t="shared" si="2"/>
        <v>0</v>
      </c>
      <c r="AI13" s="21">
        <f t="shared" si="4"/>
        <v>0</v>
      </c>
      <c r="AJ13" s="15">
        <f t="shared" si="3"/>
        <v>0</v>
      </c>
      <c r="AK13" s="16" t="e">
        <f>SUM(#REF!)</f>
        <v>#REF!</v>
      </c>
      <c r="AL13" s="26" t="e">
        <f t="shared" si="5"/>
        <v>#REF!</v>
      </c>
    </row>
    <row r="14" spans="3:38" s="38" customFormat="1" x14ac:dyDescent="0.25">
      <c r="C14" s="68"/>
      <c r="D14" s="45"/>
      <c r="E14"/>
      <c r="F14" s="297"/>
      <c r="G14" s="297"/>
      <c r="H14" s="297"/>
      <c r="I14"/>
      <c r="J14"/>
      <c r="K14" s="297"/>
      <c r="L14" s="297"/>
      <c r="M14" s="297"/>
      <c r="N14" s="297"/>
      <c r="O14" s="297"/>
      <c r="P14"/>
      <c r="Q14"/>
      <c r="R14"/>
      <c r="S14" s="297"/>
      <c r="T14" s="297"/>
      <c r="U14" s="297"/>
      <c r="V14" s="297"/>
      <c r="W14" s="297"/>
      <c r="X14" s="297"/>
      <c r="Y14" s="297"/>
      <c r="Z14"/>
      <c r="AA14"/>
      <c r="AB14"/>
      <c r="AC14"/>
      <c r="AD14"/>
      <c r="AE14"/>
      <c r="AF14"/>
      <c r="AG14" s="76">
        <f t="shared" si="1"/>
        <v>0</v>
      </c>
      <c r="AH14" s="31">
        <f t="shared" si="2"/>
        <v>0</v>
      </c>
      <c r="AI14" s="21">
        <f t="shared" si="4"/>
        <v>0</v>
      </c>
      <c r="AJ14" s="15">
        <f t="shared" si="3"/>
        <v>0</v>
      </c>
      <c r="AK14" s="16" t="e">
        <f>SUM(#REF!)</f>
        <v>#REF!</v>
      </c>
      <c r="AL14" s="26" t="e">
        <f t="shared" si="5"/>
        <v>#REF!</v>
      </c>
    </row>
    <row r="15" spans="3:38" x14ac:dyDescent="0.25">
      <c r="AG15" s="76">
        <f t="shared" si="1"/>
        <v>0</v>
      </c>
      <c r="AH15" s="31">
        <f t="shared" si="2"/>
        <v>0</v>
      </c>
      <c r="AI15" s="21">
        <f t="shared" si="4"/>
        <v>0</v>
      </c>
      <c r="AJ15" s="15">
        <f t="shared" si="3"/>
        <v>0</v>
      </c>
      <c r="AK15" s="16" t="e">
        <f>SUM(#REF!)</f>
        <v>#REF!</v>
      </c>
      <c r="AL15" s="26" t="e">
        <f t="shared" si="5"/>
        <v>#REF!</v>
      </c>
    </row>
    <row r="16" spans="3:38" x14ac:dyDescent="0.25">
      <c r="AG16" s="76">
        <f t="shared" si="1"/>
        <v>0</v>
      </c>
      <c r="AH16" s="31">
        <f t="shared" si="2"/>
        <v>0</v>
      </c>
      <c r="AI16" s="21">
        <f t="shared" si="4"/>
        <v>0</v>
      </c>
      <c r="AJ16" s="15">
        <f t="shared" si="3"/>
        <v>0</v>
      </c>
      <c r="AK16" s="16" t="e">
        <f>SUM(#REF!)</f>
        <v>#REF!</v>
      </c>
      <c r="AL16" s="26" t="e">
        <f t="shared" si="5"/>
        <v>#REF!</v>
      </c>
    </row>
    <row r="17" spans="1:38" x14ac:dyDescent="0.25">
      <c r="AG17" s="76">
        <f t="shared" si="1"/>
        <v>0</v>
      </c>
      <c r="AH17" s="31">
        <f t="shared" si="2"/>
        <v>0</v>
      </c>
      <c r="AI17" s="21">
        <f t="shared" si="4"/>
        <v>0</v>
      </c>
      <c r="AJ17" s="15">
        <f t="shared" si="3"/>
        <v>0</v>
      </c>
      <c r="AK17" s="16" t="e">
        <f>SUM(#REF!)</f>
        <v>#REF!</v>
      </c>
      <c r="AL17" s="26" t="e">
        <f t="shared" si="5"/>
        <v>#REF!</v>
      </c>
    </row>
    <row r="18" spans="1:38" x14ac:dyDescent="0.25">
      <c r="AG18" s="76">
        <f t="shared" si="1"/>
        <v>0</v>
      </c>
      <c r="AH18" s="31">
        <f t="shared" si="2"/>
        <v>0</v>
      </c>
      <c r="AI18" s="21">
        <f t="shared" si="4"/>
        <v>0</v>
      </c>
      <c r="AJ18" s="15">
        <f t="shared" si="3"/>
        <v>0</v>
      </c>
      <c r="AK18" s="16" t="e">
        <f>SUM(#REF!)</f>
        <v>#REF!</v>
      </c>
      <c r="AL18" s="26" t="e">
        <f t="shared" si="5"/>
        <v>#REF!</v>
      </c>
    </row>
    <row r="19" spans="1:38" x14ac:dyDescent="0.25">
      <c r="AG19" s="76">
        <f t="shared" si="1"/>
        <v>0</v>
      </c>
      <c r="AH19" s="31">
        <f t="shared" si="2"/>
        <v>0</v>
      </c>
      <c r="AI19" s="21">
        <f t="shared" si="4"/>
        <v>0</v>
      </c>
      <c r="AJ19" s="15">
        <f t="shared" si="3"/>
        <v>0</v>
      </c>
      <c r="AK19" s="16" t="e">
        <f>SUM(#REF!)</f>
        <v>#REF!</v>
      </c>
      <c r="AL19" s="26" t="e">
        <f t="shared" si="5"/>
        <v>#REF!</v>
      </c>
    </row>
    <row r="20" spans="1:38" x14ac:dyDescent="0.25">
      <c r="AG20" s="76">
        <f t="shared" si="1"/>
        <v>0</v>
      </c>
      <c r="AH20" s="31">
        <f t="shared" si="2"/>
        <v>0</v>
      </c>
      <c r="AI20" s="21">
        <f t="shared" si="4"/>
        <v>0</v>
      </c>
      <c r="AJ20" s="15">
        <f t="shared" si="3"/>
        <v>0</v>
      </c>
      <c r="AK20" s="16" t="e">
        <f>SUM(#REF!)</f>
        <v>#REF!</v>
      </c>
      <c r="AL20" s="26" t="e">
        <f t="shared" si="5"/>
        <v>#REF!</v>
      </c>
    </row>
    <row r="21" spans="1:38" x14ac:dyDescent="0.25">
      <c r="AG21" s="76">
        <f t="shared" si="1"/>
        <v>0</v>
      </c>
      <c r="AH21" s="31">
        <f t="shared" si="2"/>
        <v>0</v>
      </c>
      <c r="AI21" s="21">
        <f t="shared" si="4"/>
        <v>0</v>
      </c>
      <c r="AJ21" s="15">
        <f t="shared" si="3"/>
        <v>0</v>
      </c>
      <c r="AK21" s="16" t="e">
        <f>SUM(#REF!)</f>
        <v>#REF!</v>
      </c>
      <c r="AL21" s="26" t="e">
        <f t="shared" si="5"/>
        <v>#REF!</v>
      </c>
    </row>
    <row r="22" spans="1:38" x14ac:dyDescent="0.25">
      <c r="A22" s="1" t="s">
        <v>448</v>
      </c>
      <c r="B22" s="1" t="s">
        <v>450</v>
      </c>
      <c r="C22" s="66">
        <v>4536</v>
      </c>
      <c r="D22" s="67" t="s">
        <v>1079</v>
      </c>
      <c r="E22" t="s">
        <v>3014</v>
      </c>
      <c r="F22" s="297">
        <v>767562.07</v>
      </c>
      <c r="G22" s="297">
        <v>46739.41</v>
      </c>
      <c r="H22" s="297">
        <v>607879.1</v>
      </c>
      <c r="I22">
        <v>196774</v>
      </c>
      <c r="J22">
        <v>185761.78</v>
      </c>
      <c r="N22" s="297">
        <v>-1300</v>
      </c>
      <c r="Q22">
        <v>1561979.88</v>
      </c>
      <c r="T22" s="297">
        <v>920397.89</v>
      </c>
      <c r="V22" s="297">
        <v>885.45</v>
      </c>
      <c r="X22" s="297">
        <v>1647305.2</v>
      </c>
      <c r="Y22" s="297">
        <v>45000</v>
      </c>
      <c r="Z22">
        <v>1879795.2</v>
      </c>
      <c r="AC22">
        <v>219571.9</v>
      </c>
      <c r="AD22">
        <v>101684.96</v>
      </c>
      <c r="AG22" s="76">
        <f t="shared" si="1"/>
        <v>1422180.58</v>
      </c>
      <c r="AH22" s="31">
        <f>SUM(K22:O22)</f>
        <v>-1300</v>
      </c>
      <c r="AI22" s="21">
        <f>AG22-AH22</f>
        <v>1423480.58</v>
      </c>
      <c r="AJ22" s="15">
        <f>SUM(S22:Y22)</f>
        <v>2613588.54</v>
      </c>
      <c r="AK22" s="16">
        <f>SUM(Z22:AF22)</f>
        <v>2201052.06</v>
      </c>
      <c r="AL22" s="26">
        <f t="shared" si="5"/>
        <v>412536.48</v>
      </c>
    </row>
    <row r="23" spans="1:38" x14ac:dyDescent="0.25">
      <c r="A23" s="1" t="s">
        <v>448</v>
      </c>
      <c r="B23" s="1" t="s">
        <v>450</v>
      </c>
      <c r="C23" s="66">
        <v>3980</v>
      </c>
      <c r="D23" s="67" t="s">
        <v>1080</v>
      </c>
      <c r="E23" t="s">
        <v>3015</v>
      </c>
      <c r="F23" s="297">
        <v>652900.93999999994</v>
      </c>
      <c r="G23" s="297">
        <v>27269.56</v>
      </c>
      <c r="H23" s="297">
        <v>186683.35</v>
      </c>
      <c r="I23">
        <v>155132.16</v>
      </c>
      <c r="J23">
        <v>90209.93</v>
      </c>
      <c r="N23" s="297">
        <v>0</v>
      </c>
      <c r="Q23">
        <v>-1549609</v>
      </c>
      <c r="R23">
        <v>2340148.79</v>
      </c>
      <c r="T23" s="297">
        <v>859984.6</v>
      </c>
      <c r="U23" s="297">
        <v>70000</v>
      </c>
      <c r="V23" s="297">
        <v>632.52</v>
      </c>
      <c r="X23" s="297">
        <v>1294867.6000000001</v>
      </c>
      <c r="Y23" s="297">
        <v>110600</v>
      </c>
      <c r="Z23">
        <v>1544041.6</v>
      </c>
      <c r="AC23">
        <v>294376.40000000002</v>
      </c>
      <c r="AD23">
        <v>41385.57</v>
      </c>
      <c r="AG23" s="76">
        <f t="shared" ref="AG23:AG86" si="6">SUM(F23:H23)</f>
        <v>866853.85</v>
      </c>
      <c r="AH23" s="31">
        <f t="shared" ref="AH23:AH86" si="7">SUM(K23:O23)</f>
        <v>0</v>
      </c>
      <c r="AI23" s="21">
        <f t="shared" ref="AI23:AI86" si="8">AG23-AH23</f>
        <v>866853.85</v>
      </c>
      <c r="AJ23" s="15">
        <f t="shared" ref="AJ23:AJ86" si="9">SUM(S23:Y23)</f>
        <v>2336084.7200000002</v>
      </c>
      <c r="AK23" s="16">
        <f t="shared" ref="AK23:AK86" si="10">SUM(Z23:AF23)</f>
        <v>1879803.57</v>
      </c>
      <c r="AL23" s="26">
        <f t="shared" si="5"/>
        <v>456281.15000000014</v>
      </c>
    </row>
    <row r="24" spans="1:38" x14ac:dyDescent="0.25">
      <c r="A24" s="1" t="s">
        <v>448</v>
      </c>
      <c r="B24" s="1" t="s">
        <v>450</v>
      </c>
      <c r="C24" s="66">
        <v>9027</v>
      </c>
      <c r="D24" s="67" t="s">
        <v>1081</v>
      </c>
      <c r="E24" t="s">
        <v>3016</v>
      </c>
      <c r="F24" s="297">
        <v>1875901.34</v>
      </c>
      <c r="G24" s="297">
        <v>53587.34</v>
      </c>
      <c r="H24" s="297">
        <v>386891.39</v>
      </c>
      <c r="I24">
        <v>166233.57999999999</v>
      </c>
      <c r="J24">
        <v>71399.570000000007</v>
      </c>
      <c r="N24" s="297">
        <v>1068</v>
      </c>
      <c r="Q24">
        <v>-718257.91</v>
      </c>
      <c r="R24">
        <v>2461151.44</v>
      </c>
      <c r="T24" s="297">
        <v>1674562.1</v>
      </c>
      <c r="U24" s="297">
        <v>527639.30000000005</v>
      </c>
      <c r="V24" s="297">
        <v>1851.77</v>
      </c>
      <c r="X24" s="297">
        <v>1914245.2</v>
      </c>
      <c r="Y24" s="297">
        <v>128650</v>
      </c>
      <c r="Z24">
        <v>2332220.2000000002</v>
      </c>
      <c r="AA24">
        <v>3000</v>
      </c>
      <c r="AC24">
        <v>697656.55</v>
      </c>
      <c r="AD24">
        <v>47409.93</v>
      </c>
      <c r="AG24" s="76">
        <f t="shared" si="6"/>
        <v>2316380.0700000003</v>
      </c>
      <c r="AH24" s="31">
        <f t="shared" si="7"/>
        <v>1068</v>
      </c>
      <c r="AI24" s="21">
        <f t="shared" si="8"/>
        <v>2315312.0700000003</v>
      </c>
      <c r="AJ24" s="15">
        <f t="shared" si="9"/>
        <v>4246948.37</v>
      </c>
      <c r="AK24" s="16">
        <f t="shared" si="10"/>
        <v>3080286.68</v>
      </c>
      <c r="AL24" s="26">
        <f t="shared" si="5"/>
        <v>1166661.69</v>
      </c>
    </row>
    <row r="25" spans="1:38" x14ac:dyDescent="0.25">
      <c r="A25" s="1" t="s">
        <v>448</v>
      </c>
      <c r="B25" s="1" t="s">
        <v>450</v>
      </c>
      <c r="C25" s="66">
        <v>4180</v>
      </c>
      <c r="D25" s="67" t="s">
        <v>1082</v>
      </c>
      <c r="E25" t="s">
        <v>3017</v>
      </c>
      <c r="F25" s="297">
        <v>814415.82</v>
      </c>
      <c r="G25" s="297">
        <v>45948.66</v>
      </c>
      <c r="H25" s="297">
        <v>215660.16</v>
      </c>
      <c r="I25">
        <v>182680.47</v>
      </c>
      <c r="J25">
        <v>262346.55</v>
      </c>
      <c r="N25" s="297">
        <v>0</v>
      </c>
      <c r="Q25">
        <v>-411291.1</v>
      </c>
      <c r="R25">
        <v>1609968.11</v>
      </c>
      <c r="T25" s="297">
        <v>954137.03</v>
      </c>
      <c r="U25" s="297">
        <v>124220.04</v>
      </c>
      <c r="V25" s="297">
        <v>799.09</v>
      </c>
      <c r="X25" s="297">
        <v>673840</v>
      </c>
      <c r="Y25" s="297">
        <v>72660</v>
      </c>
      <c r="Z25">
        <v>877593.09</v>
      </c>
      <c r="AC25">
        <v>282997.37</v>
      </c>
      <c r="AD25">
        <v>169536.05</v>
      </c>
      <c r="AF25">
        <v>500</v>
      </c>
      <c r="AG25" s="76">
        <f t="shared" si="6"/>
        <v>1076024.6399999999</v>
      </c>
      <c r="AH25" s="31">
        <f t="shared" si="7"/>
        <v>0</v>
      </c>
      <c r="AI25" s="21">
        <f t="shared" si="8"/>
        <v>1076024.6399999999</v>
      </c>
      <c r="AJ25" s="15">
        <f t="shared" si="9"/>
        <v>1825656.1600000001</v>
      </c>
      <c r="AK25" s="16">
        <f t="shared" si="10"/>
        <v>1330626.51</v>
      </c>
      <c r="AL25" s="26">
        <f t="shared" si="5"/>
        <v>495029.65000000014</v>
      </c>
    </row>
    <row r="26" spans="1:38" x14ac:dyDescent="0.25">
      <c r="A26" s="1" t="s">
        <v>448</v>
      </c>
      <c r="B26" s="1" t="s">
        <v>450</v>
      </c>
      <c r="C26" s="66">
        <v>2100</v>
      </c>
      <c r="D26" s="67" t="s">
        <v>1083</v>
      </c>
      <c r="E26" t="s">
        <v>3018</v>
      </c>
      <c r="F26" s="297">
        <v>359701.65</v>
      </c>
      <c r="G26" s="297">
        <v>7415.74</v>
      </c>
      <c r="H26" s="297">
        <v>121325.24</v>
      </c>
      <c r="I26">
        <v>179667.44</v>
      </c>
      <c r="J26">
        <v>90770.23</v>
      </c>
      <c r="N26" s="297">
        <v>-26.92</v>
      </c>
      <c r="Q26">
        <v>-978738.46</v>
      </c>
      <c r="R26">
        <v>1693812.25</v>
      </c>
      <c r="T26" s="297">
        <v>123558.29</v>
      </c>
      <c r="U26" s="297">
        <v>6000</v>
      </c>
      <c r="V26" s="297">
        <v>-491.11</v>
      </c>
      <c r="X26" s="297">
        <v>856190</v>
      </c>
      <c r="Y26" s="297">
        <v>316411.75</v>
      </c>
      <c r="Z26">
        <v>996051</v>
      </c>
      <c r="AC26">
        <v>103347.99</v>
      </c>
      <c r="AD26">
        <v>40074.01</v>
      </c>
      <c r="AG26" s="76">
        <f t="shared" si="6"/>
        <v>488442.63</v>
      </c>
      <c r="AH26" s="31">
        <f t="shared" si="7"/>
        <v>-26.92</v>
      </c>
      <c r="AI26" s="21">
        <f t="shared" si="8"/>
        <v>488469.55</v>
      </c>
      <c r="AJ26" s="15">
        <f t="shared" si="9"/>
        <v>1301668.93</v>
      </c>
      <c r="AK26" s="16">
        <f t="shared" si="10"/>
        <v>1139473</v>
      </c>
      <c r="AL26" s="26">
        <f t="shared" si="5"/>
        <v>162195.92999999993</v>
      </c>
    </row>
    <row r="27" spans="1:38" x14ac:dyDescent="0.25">
      <c r="A27" s="1" t="s">
        <v>448</v>
      </c>
      <c r="B27" s="1" t="s">
        <v>450</v>
      </c>
      <c r="C27" s="66">
        <v>4887</v>
      </c>
      <c r="D27" s="67" t="s">
        <v>1084</v>
      </c>
      <c r="E27" t="s">
        <v>3019</v>
      </c>
      <c r="F27" s="297">
        <v>950820.59</v>
      </c>
      <c r="G27" s="297">
        <v>41422.300000000003</v>
      </c>
      <c r="H27" s="297">
        <v>230717.9</v>
      </c>
      <c r="I27">
        <v>263835.45</v>
      </c>
      <c r="J27">
        <v>170959.9</v>
      </c>
      <c r="N27" s="297">
        <v>2544.5</v>
      </c>
      <c r="Q27">
        <v>91091.8</v>
      </c>
      <c r="R27">
        <v>1247745.83</v>
      </c>
      <c r="T27" s="297">
        <v>1119289.22</v>
      </c>
      <c r="U27" s="297">
        <v>566000</v>
      </c>
      <c r="V27" s="297">
        <v>881.72</v>
      </c>
      <c r="X27" s="297">
        <v>1612490</v>
      </c>
      <c r="Z27">
        <v>1926346</v>
      </c>
      <c r="AC27">
        <v>795771.76</v>
      </c>
      <c r="AD27">
        <v>83799.17</v>
      </c>
      <c r="AG27" s="76">
        <f t="shared" si="6"/>
        <v>1222960.79</v>
      </c>
      <c r="AH27" s="31">
        <f t="shared" si="7"/>
        <v>2544.5</v>
      </c>
      <c r="AI27" s="21">
        <f t="shared" si="8"/>
        <v>1220416.29</v>
      </c>
      <c r="AJ27" s="15">
        <f t="shared" si="9"/>
        <v>3298660.94</v>
      </c>
      <c r="AK27" s="16">
        <f t="shared" si="10"/>
        <v>2805916.9299999997</v>
      </c>
      <c r="AL27" s="26">
        <f t="shared" si="5"/>
        <v>492744.01000000024</v>
      </c>
    </row>
    <row r="28" spans="1:38" x14ac:dyDescent="0.25">
      <c r="A28" s="1" t="s">
        <v>448</v>
      </c>
      <c r="B28" s="1" t="s">
        <v>450</v>
      </c>
      <c r="C28" s="66">
        <v>5102</v>
      </c>
      <c r="D28" s="67" t="s">
        <v>1085</v>
      </c>
      <c r="E28" t="s">
        <v>3020</v>
      </c>
      <c r="F28" s="297">
        <v>827542.76</v>
      </c>
      <c r="G28" s="297">
        <v>16462.38</v>
      </c>
      <c r="H28" s="297">
        <v>158087.57999999999</v>
      </c>
      <c r="I28">
        <v>317208.03999999998</v>
      </c>
      <c r="J28">
        <v>414896.04</v>
      </c>
      <c r="N28" s="297">
        <v>0</v>
      </c>
      <c r="Q28">
        <v>-211642.05</v>
      </c>
      <c r="R28">
        <v>1804121.26</v>
      </c>
      <c r="T28" s="297">
        <v>832187.34</v>
      </c>
      <c r="U28" s="297">
        <v>90000</v>
      </c>
      <c r="V28" s="297">
        <v>608.66</v>
      </c>
      <c r="X28" s="297">
        <v>834765.5</v>
      </c>
      <c r="Y28" s="297">
        <v>66400</v>
      </c>
      <c r="Z28">
        <v>1025025</v>
      </c>
      <c r="AC28">
        <v>281198.2</v>
      </c>
      <c r="AD28">
        <v>221328.71</v>
      </c>
      <c r="AG28" s="76">
        <f t="shared" si="6"/>
        <v>1002092.72</v>
      </c>
      <c r="AH28" s="31">
        <f t="shared" si="7"/>
        <v>0</v>
      </c>
      <c r="AI28" s="21">
        <f t="shared" si="8"/>
        <v>1002092.72</v>
      </c>
      <c r="AJ28" s="15">
        <f t="shared" si="9"/>
        <v>1823961.5</v>
      </c>
      <c r="AK28" s="16">
        <f t="shared" si="10"/>
        <v>1527551.91</v>
      </c>
      <c r="AL28" s="26">
        <f t="shared" si="5"/>
        <v>296409.59000000008</v>
      </c>
    </row>
    <row r="29" spans="1:38" x14ac:dyDescent="0.25">
      <c r="A29" s="1" t="s">
        <v>448</v>
      </c>
      <c r="B29" s="1" t="s">
        <v>450</v>
      </c>
      <c r="C29" s="66">
        <v>11813</v>
      </c>
      <c r="D29" s="67" t="s">
        <v>1086</v>
      </c>
      <c r="E29" t="s">
        <v>3021</v>
      </c>
      <c r="F29" s="297">
        <v>1194405.3700000001</v>
      </c>
      <c r="G29" s="297">
        <v>45953.54</v>
      </c>
      <c r="H29" s="297">
        <v>120947.83</v>
      </c>
      <c r="I29">
        <v>237401.02</v>
      </c>
      <c r="J29">
        <v>420846.79</v>
      </c>
      <c r="K29" s="297">
        <v>19400</v>
      </c>
      <c r="N29" s="297">
        <v>855.3</v>
      </c>
      <c r="Q29">
        <v>267172.05</v>
      </c>
      <c r="R29">
        <v>1414760.08</v>
      </c>
      <c r="T29" s="297">
        <v>1458947.58</v>
      </c>
      <c r="U29" s="297">
        <v>186000.07</v>
      </c>
      <c r="V29" s="297">
        <v>761.6</v>
      </c>
      <c r="X29" s="297">
        <v>3165940</v>
      </c>
      <c r="Y29" s="297">
        <v>907.56</v>
      </c>
      <c r="Z29">
        <v>3473433</v>
      </c>
      <c r="AC29">
        <v>671076.4</v>
      </c>
      <c r="AD29">
        <v>128867.29</v>
      </c>
      <c r="AG29" s="76">
        <f t="shared" si="6"/>
        <v>1361306.7400000002</v>
      </c>
      <c r="AH29" s="31">
        <f t="shared" si="7"/>
        <v>20255.3</v>
      </c>
      <c r="AI29" s="21">
        <f t="shared" si="8"/>
        <v>1341051.4400000002</v>
      </c>
      <c r="AJ29" s="15">
        <f t="shared" si="9"/>
        <v>4812556.8099999996</v>
      </c>
      <c r="AK29" s="16">
        <f t="shared" si="10"/>
        <v>4273376.6899999995</v>
      </c>
      <c r="AL29" s="26">
        <f t="shared" si="5"/>
        <v>539180.12000000011</v>
      </c>
    </row>
    <row r="30" spans="1:38" x14ac:dyDescent="0.25">
      <c r="A30" s="1" t="s">
        <v>448</v>
      </c>
      <c r="B30" s="1" t="s">
        <v>450</v>
      </c>
      <c r="C30" s="66">
        <v>7972</v>
      </c>
      <c r="D30" s="67" t="s">
        <v>1087</v>
      </c>
      <c r="E30" t="s">
        <v>3022</v>
      </c>
      <c r="F30" s="297">
        <v>1352109.99</v>
      </c>
      <c r="G30" s="297">
        <v>0</v>
      </c>
      <c r="H30" s="297">
        <v>766922.82</v>
      </c>
      <c r="I30">
        <v>142565.98000000001</v>
      </c>
      <c r="J30">
        <v>680070.8</v>
      </c>
      <c r="N30" s="297">
        <v>9887.23</v>
      </c>
      <c r="Q30">
        <v>1546666.04</v>
      </c>
      <c r="R30">
        <v>1595887.05</v>
      </c>
      <c r="T30" s="297">
        <v>1195974.1299999999</v>
      </c>
      <c r="U30" s="297">
        <v>333050</v>
      </c>
      <c r="V30" s="297">
        <v>1873.36</v>
      </c>
      <c r="X30" s="297">
        <v>2287510</v>
      </c>
      <c r="Y30" s="297">
        <v>104020</v>
      </c>
      <c r="Z30">
        <v>2691220</v>
      </c>
      <c r="AC30">
        <v>1123795.56</v>
      </c>
      <c r="AD30">
        <v>143702.66</v>
      </c>
      <c r="AG30" s="76">
        <f t="shared" si="6"/>
        <v>2119032.81</v>
      </c>
      <c r="AH30" s="31">
        <f t="shared" si="7"/>
        <v>9887.23</v>
      </c>
      <c r="AI30" s="21">
        <f t="shared" si="8"/>
        <v>2109145.58</v>
      </c>
      <c r="AJ30" s="15">
        <f t="shared" si="9"/>
        <v>3922427.49</v>
      </c>
      <c r="AK30" s="16">
        <f t="shared" si="10"/>
        <v>3958718.22</v>
      </c>
      <c r="AL30" s="26">
        <f t="shared" si="5"/>
        <v>-36290.729999999981</v>
      </c>
    </row>
    <row r="31" spans="1:38" x14ac:dyDescent="0.25">
      <c r="A31" s="1" t="s">
        <v>448</v>
      </c>
      <c r="B31" s="1" t="s">
        <v>450</v>
      </c>
      <c r="C31" s="66">
        <v>3577</v>
      </c>
      <c r="D31" s="67" t="s">
        <v>1088</v>
      </c>
      <c r="E31" t="s">
        <v>3023</v>
      </c>
      <c r="F31" s="297">
        <v>678111.1</v>
      </c>
      <c r="G31" s="297">
        <v>0</v>
      </c>
      <c r="H31" s="297">
        <v>779603.32</v>
      </c>
      <c r="I31">
        <v>83679.39</v>
      </c>
      <c r="J31">
        <v>136745.09</v>
      </c>
      <c r="N31" s="297">
        <v>9042.09</v>
      </c>
      <c r="Q31">
        <v>-339926.78</v>
      </c>
      <c r="R31">
        <v>1789492.25</v>
      </c>
      <c r="T31" s="297">
        <v>793690.13</v>
      </c>
      <c r="U31" s="297">
        <v>91000</v>
      </c>
      <c r="V31" s="297">
        <v>848.96</v>
      </c>
      <c r="X31" s="297">
        <v>1117183.2</v>
      </c>
      <c r="Y31" s="297">
        <v>58800</v>
      </c>
      <c r="Z31">
        <v>1330965.92</v>
      </c>
      <c r="AC31">
        <v>222209.99</v>
      </c>
      <c r="AD31">
        <v>62915.040000000001</v>
      </c>
      <c r="AG31" s="76">
        <f t="shared" si="6"/>
        <v>1457714.42</v>
      </c>
      <c r="AH31" s="31">
        <f t="shared" si="7"/>
        <v>9042.09</v>
      </c>
      <c r="AI31" s="21">
        <f t="shared" si="8"/>
        <v>1448672.3299999998</v>
      </c>
      <c r="AJ31" s="15">
        <f t="shared" si="9"/>
        <v>2061522.29</v>
      </c>
      <c r="AK31" s="16">
        <f t="shared" si="10"/>
        <v>1616090.95</v>
      </c>
      <c r="AL31" s="26">
        <f t="shared" si="5"/>
        <v>445431.34000000008</v>
      </c>
    </row>
    <row r="32" spans="1:38" x14ac:dyDescent="0.25">
      <c r="A32" s="1" t="s">
        <v>448</v>
      </c>
      <c r="B32" s="1" t="s">
        <v>450</v>
      </c>
      <c r="C32" s="66">
        <v>3159</v>
      </c>
      <c r="D32" s="67" t="s">
        <v>1089</v>
      </c>
      <c r="E32" t="s">
        <v>3024</v>
      </c>
      <c r="F32" s="297">
        <v>1329310.8999999999</v>
      </c>
      <c r="G32" s="297">
        <v>54100</v>
      </c>
      <c r="H32" s="297">
        <v>197230.84</v>
      </c>
      <c r="I32">
        <v>35454.53</v>
      </c>
      <c r="J32">
        <v>100596.59</v>
      </c>
      <c r="K32" s="297">
        <v>20970</v>
      </c>
      <c r="N32" s="297">
        <v>-5338</v>
      </c>
      <c r="Q32">
        <v>-1879342.57</v>
      </c>
      <c r="R32">
        <v>3102228.3</v>
      </c>
      <c r="T32" s="297">
        <v>825455.62</v>
      </c>
      <c r="U32" s="297">
        <v>464130</v>
      </c>
      <c r="V32" s="297">
        <v>1152.5</v>
      </c>
      <c r="X32" s="297">
        <v>1354570</v>
      </c>
      <c r="Z32">
        <v>1547563</v>
      </c>
      <c r="AC32">
        <v>371489.76</v>
      </c>
      <c r="AD32">
        <v>112560.84</v>
      </c>
      <c r="AF32">
        <v>1559.39</v>
      </c>
      <c r="AG32" s="76">
        <f t="shared" si="6"/>
        <v>1580641.74</v>
      </c>
      <c r="AH32" s="31">
        <f t="shared" si="7"/>
        <v>15632</v>
      </c>
      <c r="AI32" s="21">
        <f t="shared" si="8"/>
        <v>1565009.74</v>
      </c>
      <c r="AJ32" s="15">
        <f t="shared" si="9"/>
        <v>2645308.12</v>
      </c>
      <c r="AK32" s="16">
        <f t="shared" si="10"/>
        <v>2033172.99</v>
      </c>
      <c r="AL32" s="26">
        <f t="shared" si="5"/>
        <v>612135.13000000012</v>
      </c>
    </row>
    <row r="33" spans="1:38" x14ac:dyDescent="0.25">
      <c r="A33" s="1" t="s">
        <v>448</v>
      </c>
      <c r="B33" s="1" t="s">
        <v>450</v>
      </c>
      <c r="C33" s="66">
        <v>3764</v>
      </c>
      <c r="D33" s="67" t="s">
        <v>1090</v>
      </c>
      <c r="E33" t="s">
        <v>3025</v>
      </c>
      <c r="F33" s="297">
        <v>756300.54</v>
      </c>
      <c r="G33" s="297">
        <v>190548.2</v>
      </c>
      <c r="H33" s="297">
        <v>186404.25</v>
      </c>
      <c r="I33">
        <v>323840.59000000003</v>
      </c>
      <c r="J33">
        <v>101070.59</v>
      </c>
      <c r="N33" s="297">
        <v>13650</v>
      </c>
      <c r="Q33">
        <v>71574.149999999994</v>
      </c>
      <c r="R33">
        <v>1484748</v>
      </c>
      <c r="T33" s="297">
        <v>1013284.28</v>
      </c>
      <c r="V33" s="297">
        <v>1989.16</v>
      </c>
      <c r="X33" s="297">
        <v>1188901.6000000001</v>
      </c>
      <c r="Y33" s="297">
        <v>60244</v>
      </c>
      <c r="Z33">
        <v>1482982.6</v>
      </c>
      <c r="AC33">
        <v>448321.91</v>
      </c>
      <c r="AD33">
        <v>90093.51</v>
      </c>
      <c r="AG33" s="76">
        <f t="shared" si="6"/>
        <v>1133252.99</v>
      </c>
      <c r="AH33" s="31">
        <f t="shared" si="7"/>
        <v>13650</v>
      </c>
      <c r="AI33" s="21">
        <f t="shared" si="8"/>
        <v>1119602.99</v>
      </c>
      <c r="AJ33" s="15">
        <f t="shared" si="9"/>
        <v>2264419.04</v>
      </c>
      <c r="AK33" s="16">
        <f t="shared" si="10"/>
        <v>2021398.02</v>
      </c>
      <c r="AL33" s="26">
        <f t="shared" si="5"/>
        <v>243021.02000000002</v>
      </c>
    </row>
    <row r="34" spans="1:38" x14ac:dyDescent="0.25">
      <c r="A34" s="1" t="s">
        <v>448</v>
      </c>
      <c r="B34" s="1" t="s">
        <v>450</v>
      </c>
      <c r="C34" s="66">
        <v>3691</v>
      </c>
      <c r="D34" s="67" t="s">
        <v>1091</v>
      </c>
      <c r="E34" t="s">
        <v>3026</v>
      </c>
      <c r="F34" s="297">
        <v>1264605.19</v>
      </c>
      <c r="G34" s="297">
        <v>73725.22</v>
      </c>
      <c r="H34" s="297">
        <v>423607.35</v>
      </c>
      <c r="I34">
        <v>73585.34</v>
      </c>
      <c r="J34">
        <v>144658.20000000001</v>
      </c>
      <c r="N34" s="297">
        <v>15102</v>
      </c>
      <c r="Q34">
        <v>-147043.13</v>
      </c>
      <c r="R34">
        <v>1924840.79</v>
      </c>
      <c r="T34" s="297">
        <v>1080403.92</v>
      </c>
      <c r="V34" s="297">
        <v>1579.78</v>
      </c>
      <c r="X34" s="297">
        <v>674515.9</v>
      </c>
      <c r="Y34" s="297">
        <v>32000</v>
      </c>
      <c r="Z34">
        <v>974045.9</v>
      </c>
      <c r="AC34">
        <v>366505.44</v>
      </c>
      <c r="AD34">
        <v>78306.62</v>
      </c>
      <c r="AG34" s="76">
        <f t="shared" si="6"/>
        <v>1761937.7599999998</v>
      </c>
      <c r="AH34" s="31">
        <f t="shared" si="7"/>
        <v>15102</v>
      </c>
      <c r="AI34" s="21">
        <f t="shared" si="8"/>
        <v>1746835.7599999998</v>
      </c>
      <c r="AJ34" s="15">
        <f t="shared" si="9"/>
        <v>1788499.6</v>
      </c>
      <c r="AK34" s="16">
        <f t="shared" si="10"/>
        <v>1418857.96</v>
      </c>
      <c r="AL34" s="26">
        <f t="shared" si="5"/>
        <v>369641.64000000013</v>
      </c>
    </row>
    <row r="35" spans="1:38" x14ac:dyDescent="0.25">
      <c r="A35" s="1" t="s">
        <v>448</v>
      </c>
      <c r="B35" s="1" t="s">
        <v>450</v>
      </c>
      <c r="C35" s="66">
        <v>7031</v>
      </c>
      <c r="D35" s="67" t="s">
        <v>1092</v>
      </c>
      <c r="E35" t="s">
        <v>3027</v>
      </c>
      <c r="F35" s="297">
        <v>1787146.45</v>
      </c>
      <c r="G35" s="297">
        <v>167672.68</v>
      </c>
      <c r="H35" s="297">
        <v>194413.83</v>
      </c>
      <c r="I35">
        <v>176695.14</v>
      </c>
      <c r="J35">
        <v>280689.78999999998</v>
      </c>
      <c r="Q35">
        <v>1441238.46</v>
      </c>
      <c r="R35">
        <v>1101601.1100000001</v>
      </c>
      <c r="T35" s="297">
        <v>469878.34</v>
      </c>
      <c r="U35" s="297">
        <v>469294</v>
      </c>
      <c r="V35" s="297">
        <v>2236.23</v>
      </c>
      <c r="X35" s="297">
        <v>1608236</v>
      </c>
      <c r="Y35" s="297">
        <v>165280</v>
      </c>
      <c r="Z35">
        <v>1919719</v>
      </c>
      <c r="AC35">
        <v>471799.29</v>
      </c>
      <c r="AD35">
        <v>110057.96</v>
      </c>
      <c r="AG35" s="76">
        <f t="shared" si="6"/>
        <v>2149232.96</v>
      </c>
      <c r="AH35" s="31">
        <f t="shared" si="7"/>
        <v>0</v>
      </c>
      <c r="AI35" s="21">
        <f t="shared" si="8"/>
        <v>2149232.96</v>
      </c>
      <c r="AJ35" s="15">
        <f t="shared" si="9"/>
        <v>2714924.5700000003</v>
      </c>
      <c r="AK35" s="16">
        <f t="shared" si="10"/>
        <v>2501576.25</v>
      </c>
      <c r="AL35" s="26">
        <f t="shared" si="5"/>
        <v>213348.3200000003</v>
      </c>
    </row>
    <row r="36" spans="1:38" x14ac:dyDescent="0.25">
      <c r="A36" s="1" t="s">
        <v>448</v>
      </c>
      <c r="B36" s="1" t="s">
        <v>450</v>
      </c>
      <c r="C36" s="66">
        <v>3391</v>
      </c>
      <c r="D36" s="67" t="s">
        <v>1093</v>
      </c>
      <c r="E36" t="s">
        <v>3028</v>
      </c>
      <c r="F36" s="297">
        <v>892138.21</v>
      </c>
      <c r="G36" s="297">
        <v>15734.79</v>
      </c>
      <c r="H36" s="297">
        <v>121607.32</v>
      </c>
      <c r="I36">
        <v>1164097.45</v>
      </c>
      <c r="J36">
        <v>90488.88</v>
      </c>
      <c r="Q36">
        <v>1822164.63</v>
      </c>
      <c r="R36">
        <v>528949.56000000006</v>
      </c>
      <c r="T36" s="297">
        <v>963284.37</v>
      </c>
      <c r="U36" s="297">
        <v>60</v>
      </c>
      <c r="V36" s="297">
        <v>1156</v>
      </c>
      <c r="X36" s="297">
        <v>1271821.6000000001</v>
      </c>
      <c r="Y36" s="297">
        <v>64322.720000000001</v>
      </c>
      <c r="Z36">
        <v>1530855.32</v>
      </c>
      <c r="AC36">
        <v>526102.99</v>
      </c>
      <c r="AD36">
        <v>99978.13</v>
      </c>
      <c r="AG36" s="76">
        <f t="shared" si="6"/>
        <v>1029480.3200000001</v>
      </c>
      <c r="AH36" s="31">
        <f t="shared" si="7"/>
        <v>0</v>
      </c>
      <c r="AI36" s="21">
        <f t="shared" si="8"/>
        <v>1029480.3200000001</v>
      </c>
      <c r="AJ36" s="15">
        <f t="shared" si="9"/>
        <v>2300644.6900000004</v>
      </c>
      <c r="AK36" s="16">
        <f t="shared" si="10"/>
        <v>2156936.44</v>
      </c>
      <c r="AL36" s="26">
        <f t="shared" si="5"/>
        <v>143708.25000000047</v>
      </c>
    </row>
    <row r="37" spans="1:38" x14ac:dyDescent="0.25">
      <c r="A37" s="1" t="s">
        <v>448</v>
      </c>
      <c r="B37" s="1" t="s">
        <v>450</v>
      </c>
      <c r="C37" s="66">
        <v>4244</v>
      </c>
      <c r="D37" s="67" t="s">
        <v>1094</v>
      </c>
      <c r="E37" t="s">
        <v>3029</v>
      </c>
      <c r="F37" s="297">
        <v>1440392.06</v>
      </c>
      <c r="G37" s="297">
        <v>40789.72</v>
      </c>
      <c r="H37" s="297">
        <v>184301.61</v>
      </c>
      <c r="I37">
        <v>323193.28999999998</v>
      </c>
      <c r="J37">
        <v>132305.73000000001</v>
      </c>
      <c r="N37" s="297">
        <v>11507</v>
      </c>
      <c r="Q37">
        <v>151247.01999999999</v>
      </c>
      <c r="R37">
        <v>1603684.39</v>
      </c>
      <c r="T37" s="297">
        <v>934435.95</v>
      </c>
      <c r="U37" s="297">
        <v>144170</v>
      </c>
      <c r="V37" s="297">
        <v>1387.91</v>
      </c>
      <c r="X37" s="297">
        <v>1116159.2</v>
      </c>
      <c r="Y37" s="297">
        <v>55200</v>
      </c>
      <c r="Z37">
        <v>1306050.2</v>
      </c>
      <c r="AC37">
        <v>300196.38</v>
      </c>
      <c r="AD37">
        <v>58199.98</v>
      </c>
      <c r="AG37" s="76">
        <f t="shared" si="6"/>
        <v>1665483.3900000001</v>
      </c>
      <c r="AH37" s="31">
        <f t="shared" si="7"/>
        <v>11507</v>
      </c>
      <c r="AI37" s="21">
        <f t="shared" si="8"/>
        <v>1653976.3900000001</v>
      </c>
      <c r="AJ37" s="15">
        <f t="shared" si="9"/>
        <v>2251353.0599999996</v>
      </c>
      <c r="AK37" s="16">
        <f t="shared" si="10"/>
        <v>1664446.56</v>
      </c>
      <c r="AL37" s="26">
        <f t="shared" si="5"/>
        <v>586906.49999999953</v>
      </c>
    </row>
    <row r="38" spans="1:38" x14ac:dyDescent="0.25">
      <c r="A38" s="1" t="s">
        <v>448</v>
      </c>
      <c r="B38" s="1" t="s">
        <v>450</v>
      </c>
      <c r="C38" s="66">
        <v>1926</v>
      </c>
      <c r="D38" s="67" t="s">
        <v>1095</v>
      </c>
      <c r="E38" t="s">
        <v>3030</v>
      </c>
      <c r="F38" s="297">
        <v>581365.06999999995</v>
      </c>
      <c r="G38" s="297">
        <v>90053.32</v>
      </c>
      <c r="H38" s="297">
        <v>94530.96</v>
      </c>
      <c r="I38">
        <v>1</v>
      </c>
      <c r="J38">
        <v>67467.28</v>
      </c>
      <c r="N38" s="297">
        <v>60</v>
      </c>
      <c r="Q38">
        <v>-777043.4</v>
      </c>
      <c r="R38">
        <v>1498620.76</v>
      </c>
      <c r="T38" s="297">
        <v>639173.29</v>
      </c>
      <c r="V38" s="297">
        <v>674.82</v>
      </c>
      <c r="X38" s="297">
        <v>766710</v>
      </c>
      <c r="Y38" s="297">
        <v>59987</v>
      </c>
      <c r="Z38">
        <v>902347</v>
      </c>
      <c r="AC38">
        <v>291599.44</v>
      </c>
      <c r="AD38">
        <v>27788.400000000001</v>
      </c>
      <c r="AG38" s="76">
        <f t="shared" si="6"/>
        <v>765949.34999999986</v>
      </c>
      <c r="AH38" s="31">
        <f t="shared" si="7"/>
        <v>60</v>
      </c>
      <c r="AI38" s="21">
        <f t="shared" si="8"/>
        <v>765889.34999999986</v>
      </c>
      <c r="AJ38" s="15">
        <f t="shared" si="9"/>
        <v>1466545.1099999999</v>
      </c>
      <c r="AK38" s="16">
        <f t="shared" si="10"/>
        <v>1221734.8399999999</v>
      </c>
      <c r="AL38" s="26">
        <f t="shared" si="5"/>
        <v>244810.27000000002</v>
      </c>
    </row>
    <row r="39" spans="1:38" x14ac:dyDescent="0.25">
      <c r="A39" s="1" t="s">
        <v>448</v>
      </c>
      <c r="B39" s="1" t="s">
        <v>450</v>
      </c>
      <c r="C39" s="66">
        <v>5306</v>
      </c>
      <c r="D39" s="67" t="s">
        <v>1096</v>
      </c>
      <c r="E39" t="s">
        <v>3031</v>
      </c>
      <c r="F39" s="297">
        <v>711781.43</v>
      </c>
      <c r="G39" s="297">
        <v>280596.31</v>
      </c>
      <c r="H39" s="297">
        <v>163610.21</v>
      </c>
      <c r="I39">
        <v>915627.75</v>
      </c>
      <c r="J39">
        <v>490914.64</v>
      </c>
      <c r="N39" s="297">
        <v>25004.9</v>
      </c>
      <c r="Q39">
        <v>45224.41</v>
      </c>
      <c r="R39">
        <v>2339595.1</v>
      </c>
      <c r="T39" s="297">
        <v>1073973.1100000001</v>
      </c>
      <c r="U39" s="297">
        <v>140990</v>
      </c>
      <c r="V39" s="297">
        <v>36.6</v>
      </c>
      <c r="X39" s="297">
        <v>1931230</v>
      </c>
      <c r="Z39">
        <v>2246989</v>
      </c>
      <c r="AC39">
        <v>337009.4</v>
      </c>
      <c r="AD39">
        <v>260975.38</v>
      </c>
      <c r="AG39" s="76">
        <f t="shared" si="6"/>
        <v>1155987.95</v>
      </c>
      <c r="AH39" s="31">
        <f t="shared" si="7"/>
        <v>25004.9</v>
      </c>
      <c r="AI39" s="21">
        <f t="shared" si="8"/>
        <v>1130983.05</v>
      </c>
      <c r="AJ39" s="15">
        <f t="shared" si="9"/>
        <v>3146229.71</v>
      </c>
      <c r="AK39" s="16">
        <f t="shared" si="10"/>
        <v>2844973.78</v>
      </c>
      <c r="AL39" s="26">
        <f t="shared" si="5"/>
        <v>301255.93000000017</v>
      </c>
    </row>
    <row r="40" spans="1:38" x14ac:dyDescent="0.25">
      <c r="A40" s="1" t="s">
        <v>448</v>
      </c>
      <c r="B40" s="1" t="s">
        <v>450</v>
      </c>
      <c r="C40" s="66">
        <v>2556</v>
      </c>
      <c r="D40" s="67" t="s">
        <v>1097</v>
      </c>
      <c r="E40" t="s">
        <v>3032</v>
      </c>
      <c r="F40" s="297">
        <v>1591668.91</v>
      </c>
      <c r="G40" s="297">
        <v>38770</v>
      </c>
      <c r="H40" s="297">
        <v>325442.99</v>
      </c>
      <c r="I40">
        <v>169507.52</v>
      </c>
      <c r="J40">
        <v>191206.52</v>
      </c>
      <c r="N40" s="297">
        <v>-13718.31</v>
      </c>
      <c r="Q40">
        <v>689816.98</v>
      </c>
      <c r="R40">
        <v>1457071.21</v>
      </c>
      <c r="T40" s="297">
        <v>773377.15</v>
      </c>
      <c r="U40" s="297">
        <v>276000</v>
      </c>
      <c r="V40" s="297">
        <v>1921.44</v>
      </c>
      <c r="X40" s="297">
        <v>722410</v>
      </c>
      <c r="Y40" s="297">
        <v>58000</v>
      </c>
      <c r="Z40">
        <v>1001385</v>
      </c>
      <c r="AB40">
        <v>1500</v>
      </c>
      <c r="AC40">
        <v>384717.71</v>
      </c>
      <c r="AD40">
        <v>69009.820000000007</v>
      </c>
      <c r="AG40" s="76">
        <f t="shared" si="6"/>
        <v>1955881.9</v>
      </c>
      <c r="AH40" s="31">
        <f t="shared" si="7"/>
        <v>-13718.31</v>
      </c>
      <c r="AI40" s="21">
        <f t="shared" si="8"/>
        <v>1969600.21</v>
      </c>
      <c r="AJ40" s="15">
        <f t="shared" si="9"/>
        <v>1831708.5899999999</v>
      </c>
      <c r="AK40" s="16">
        <f t="shared" si="10"/>
        <v>1456612.53</v>
      </c>
      <c r="AL40" s="26">
        <f t="shared" si="5"/>
        <v>375096.05999999982</v>
      </c>
    </row>
    <row r="41" spans="1:38" x14ac:dyDescent="0.25">
      <c r="A41" s="1" t="s">
        <v>448</v>
      </c>
      <c r="B41" s="1" t="s">
        <v>450</v>
      </c>
      <c r="C41" s="66">
        <v>2366</v>
      </c>
      <c r="D41" s="67" t="s">
        <v>1098</v>
      </c>
      <c r="E41" t="s">
        <v>3033</v>
      </c>
      <c r="F41" s="297">
        <v>1538027.66</v>
      </c>
      <c r="G41" s="297">
        <v>99760.34</v>
      </c>
      <c r="H41" s="297">
        <v>132232.45000000001</v>
      </c>
      <c r="I41">
        <v>177311.68</v>
      </c>
      <c r="J41">
        <v>217737.94</v>
      </c>
      <c r="N41" s="297">
        <v>-1069.9100000000001</v>
      </c>
      <c r="Q41">
        <v>472840.59</v>
      </c>
      <c r="R41">
        <v>1798384.44</v>
      </c>
      <c r="T41" s="297">
        <v>753059.57</v>
      </c>
      <c r="U41" s="297">
        <v>1480</v>
      </c>
      <c r="V41" s="297">
        <v>1804.12</v>
      </c>
      <c r="X41" s="297">
        <v>835383.35</v>
      </c>
      <c r="Y41" s="297">
        <v>33600</v>
      </c>
      <c r="Z41">
        <v>997425.35</v>
      </c>
      <c r="AC41">
        <v>232911.55</v>
      </c>
      <c r="AD41">
        <v>252512.69</v>
      </c>
      <c r="AG41" s="76">
        <f t="shared" si="6"/>
        <v>1770020.45</v>
      </c>
      <c r="AH41" s="31">
        <f t="shared" si="7"/>
        <v>-1069.9100000000001</v>
      </c>
      <c r="AI41" s="21">
        <f t="shared" si="8"/>
        <v>1771090.3599999999</v>
      </c>
      <c r="AJ41" s="15">
        <f t="shared" si="9"/>
        <v>1625327.04</v>
      </c>
      <c r="AK41" s="16">
        <f t="shared" si="10"/>
        <v>1482849.5899999999</v>
      </c>
      <c r="AL41" s="26">
        <f t="shared" si="5"/>
        <v>142477.45000000019</v>
      </c>
    </row>
    <row r="42" spans="1:38" x14ac:dyDescent="0.25">
      <c r="A42" s="1" t="s">
        <v>448</v>
      </c>
      <c r="B42" s="1" t="s">
        <v>450</v>
      </c>
      <c r="C42" s="66">
        <v>5915</v>
      </c>
      <c r="D42" s="67" t="s">
        <v>1099</v>
      </c>
      <c r="E42" t="s">
        <v>3034</v>
      </c>
      <c r="F42" s="297">
        <v>415335.34</v>
      </c>
      <c r="G42" s="297">
        <v>35507.199999999997</v>
      </c>
      <c r="H42" s="297">
        <v>192251.83</v>
      </c>
      <c r="I42">
        <v>456539.27</v>
      </c>
      <c r="J42">
        <v>-9646.1299999999992</v>
      </c>
      <c r="N42" s="297">
        <v>-395.36</v>
      </c>
      <c r="Q42">
        <v>-78015.289999999994</v>
      </c>
      <c r="R42">
        <v>1262156.06</v>
      </c>
      <c r="T42" s="297">
        <v>1336787.3700000001</v>
      </c>
      <c r="U42" s="297">
        <v>15200</v>
      </c>
      <c r="V42" s="297">
        <v>-80462.52</v>
      </c>
      <c r="X42" s="297">
        <v>780720</v>
      </c>
      <c r="Z42">
        <v>1070638</v>
      </c>
      <c r="AC42">
        <v>682024.23</v>
      </c>
      <c r="AD42">
        <v>192503.02</v>
      </c>
      <c r="AG42" s="76">
        <f t="shared" si="6"/>
        <v>643094.37</v>
      </c>
      <c r="AH42" s="31">
        <f t="shared" si="7"/>
        <v>-395.36</v>
      </c>
      <c r="AI42" s="21">
        <f t="shared" si="8"/>
        <v>643489.73</v>
      </c>
      <c r="AJ42" s="15">
        <f t="shared" si="9"/>
        <v>2052244.85</v>
      </c>
      <c r="AK42" s="16">
        <f t="shared" si="10"/>
        <v>1945165.25</v>
      </c>
      <c r="AL42" s="26">
        <f t="shared" si="5"/>
        <v>107079.60000000009</v>
      </c>
    </row>
    <row r="43" spans="1:38" x14ac:dyDescent="0.25">
      <c r="A43" s="1" t="s">
        <v>448</v>
      </c>
      <c r="B43" s="1" t="s">
        <v>450</v>
      </c>
      <c r="C43" s="66">
        <v>3317</v>
      </c>
      <c r="D43" s="67" t="s">
        <v>1100</v>
      </c>
      <c r="E43" t="s">
        <v>3035</v>
      </c>
      <c r="F43" s="297">
        <v>553959.73</v>
      </c>
      <c r="G43" s="297">
        <v>0</v>
      </c>
      <c r="H43" s="297">
        <v>197928.75</v>
      </c>
      <c r="I43">
        <v>286924.46000000002</v>
      </c>
      <c r="J43">
        <v>90022.7</v>
      </c>
      <c r="N43" s="297">
        <v>0</v>
      </c>
      <c r="O43" s="297">
        <v>200</v>
      </c>
      <c r="Q43">
        <v>-582338.17000000004</v>
      </c>
      <c r="R43">
        <v>1683339.65</v>
      </c>
      <c r="T43" s="297">
        <v>982121.87</v>
      </c>
      <c r="U43" s="297">
        <v>10641</v>
      </c>
      <c r="V43" s="297">
        <v>799.32</v>
      </c>
      <c r="X43" s="297">
        <v>644460</v>
      </c>
      <c r="Y43" s="297">
        <v>63800</v>
      </c>
      <c r="Z43">
        <v>911890</v>
      </c>
      <c r="AC43">
        <v>487761.1</v>
      </c>
      <c r="AD43">
        <v>93681.93</v>
      </c>
      <c r="AG43" s="76">
        <f t="shared" si="6"/>
        <v>751888.48</v>
      </c>
      <c r="AH43" s="31">
        <f t="shared" si="7"/>
        <v>200</v>
      </c>
      <c r="AI43" s="21">
        <f t="shared" si="8"/>
        <v>751688.48</v>
      </c>
      <c r="AJ43" s="15">
        <f t="shared" si="9"/>
        <v>1701822.19</v>
      </c>
      <c r="AK43" s="16">
        <f t="shared" si="10"/>
        <v>1493333.03</v>
      </c>
      <c r="AL43" s="26">
        <f t="shared" si="5"/>
        <v>208489.15999999992</v>
      </c>
    </row>
    <row r="44" spans="1:38" x14ac:dyDescent="0.25">
      <c r="A44" s="1" t="s">
        <v>448</v>
      </c>
      <c r="B44" s="1" t="s">
        <v>450</v>
      </c>
      <c r="C44" s="66">
        <v>2828</v>
      </c>
      <c r="D44" s="67" t="s">
        <v>1101</v>
      </c>
      <c r="E44" t="s">
        <v>3167</v>
      </c>
      <c r="F44" s="297">
        <v>985429.99</v>
      </c>
      <c r="G44" s="297">
        <v>124930</v>
      </c>
      <c r="H44" s="297">
        <v>223101.45</v>
      </c>
      <c r="I44">
        <v>118811.97</v>
      </c>
      <c r="J44">
        <v>190220.83</v>
      </c>
      <c r="Q44">
        <v>-1040223.52</v>
      </c>
      <c r="R44">
        <v>2224890.19</v>
      </c>
      <c r="T44" s="297">
        <v>669069.66</v>
      </c>
      <c r="U44" s="297">
        <v>240500</v>
      </c>
      <c r="V44" s="297">
        <v>924.95</v>
      </c>
      <c r="X44" s="297">
        <v>652900</v>
      </c>
      <c r="Y44" s="297">
        <v>166658.82</v>
      </c>
      <c r="Z44">
        <v>744222</v>
      </c>
      <c r="AC44">
        <v>308933.27</v>
      </c>
      <c r="AD44">
        <v>73770.59</v>
      </c>
      <c r="AG44" s="76">
        <f t="shared" si="6"/>
        <v>1333461.44</v>
      </c>
      <c r="AH44" s="31">
        <f t="shared" si="7"/>
        <v>0</v>
      </c>
      <c r="AI44" s="21">
        <f t="shared" si="8"/>
        <v>1333461.44</v>
      </c>
      <c r="AJ44" s="15">
        <f t="shared" si="9"/>
        <v>1730053.43</v>
      </c>
      <c r="AK44" s="16">
        <f t="shared" si="10"/>
        <v>1126925.8600000001</v>
      </c>
      <c r="AL44" s="26">
        <f t="shared" si="5"/>
        <v>603127.56999999983</v>
      </c>
    </row>
    <row r="45" spans="1:38" x14ac:dyDescent="0.25">
      <c r="A45" s="1" t="s">
        <v>448</v>
      </c>
      <c r="B45" s="1" t="s">
        <v>450</v>
      </c>
      <c r="C45" s="66">
        <v>2529</v>
      </c>
      <c r="D45" s="67" t="s">
        <v>1102</v>
      </c>
      <c r="E45" t="s">
        <v>3180</v>
      </c>
      <c r="F45" s="297">
        <v>676895.5</v>
      </c>
      <c r="G45" s="297">
        <v>100700</v>
      </c>
      <c r="H45" s="297">
        <v>287649.7</v>
      </c>
      <c r="I45">
        <v>1711528.94</v>
      </c>
      <c r="J45">
        <v>281977.40999999997</v>
      </c>
      <c r="N45" s="297">
        <v>2663.97</v>
      </c>
      <c r="Q45">
        <v>3078445.18</v>
      </c>
      <c r="T45" s="297">
        <v>818545.96</v>
      </c>
      <c r="U45" s="297">
        <v>200</v>
      </c>
      <c r="V45" s="297">
        <v>1553.33</v>
      </c>
      <c r="X45" s="297">
        <v>981009.2</v>
      </c>
      <c r="Y45" s="297">
        <v>48700</v>
      </c>
      <c r="Z45">
        <v>1158750.2</v>
      </c>
      <c r="AC45">
        <v>319685.81</v>
      </c>
      <c r="AD45">
        <v>206185.08</v>
      </c>
      <c r="AG45" s="76">
        <f t="shared" si="6"/>
        <v>1065245.2</v>
      </c>
      <c r="AH45" s="31">
        <f t="shared" si="7"/>
        <v>2663.97</v>
      </c>
      <c r="AI45" s="21">
        <f t="shared" si="8"/>
        <v>1062581.23</v>
      </c>
      <c r="AJ45" s="15">
        <f t="shared" si="9"/>
        <v>1850008.4899999998</v>
      </c>
      <c r="AK45" s="16">
        <f t="shared" si="10"/>
        <v>1684621.09</v>
      </c>
      <c r="AL45" s="26">
        <f t="shared" si="5"/>
        <v>165387.39999999967</v>
      </c>
    </row>
    <row r="46" spans="1:38" x14ac:dyDescent="0.25">
      <c r="A46" s="1" t="s">
        <v>453</v>
      </c>
      <c r="B46" s="1" t="s">
        <v>454</v>
      </c>
      <c r="C46" s="66">
        <v>5981</v>
      </c>
      <c r="D46" s="67" t="s">
        <v>1103</v>
      </c>
      <c r="E46" t="s">
        <v>3036</v>
      </c>
      <c r="F46" s="297">
        <v>565051.78</v>
      </c>
      <c r="G46" s="297">
        <v>0</v>
      </c>
      <c r="H46" s="297">
        <v>83921.74</v>
      </c>
      <c r="I46">
        <v>1045961.79</v>
      </c>
      <c r="J46">
        <v>170900.4</v>
      </c>
      <c r="N46" s="297">
        <v>366.62</v>
      </c>
      <c r="Q46">
        <v>1208526.25</v>
      </c>
      <c r="R46">
        <v>721555.06</v>
      </c>
      <c r="T46" s="297">
        <v>1480716.35</v>
      </c>
      <c r="V46" s="297">
        <v>760.47</v>
      </c>
      <c r="X46" s="297">
        <v>1117039</v>
      </c>
      <c r="Y46" s="297">
        <v>94825</v>
      </c>
      <c r="Z46">
        <v>1585384</v>
      </c>
      <c r="AA46">
        <v>2260</v>
      </c>
      <c r="AB46">
        <v>3588</v>
      </c>
      <c r="AC46">
        <v>843816.87</v>
      </c>
      <c r="AD46">
        <v>111526.01</v>
      </c>
      <c r="AG46" s="76">
        <f t="shared" si="6"/>
        <v>648973.52</v>
      </c>
      <c r="AH46" s="31">
        <f t="shared" si="7"/>
        <v>366.62</v>
      </c>
      <c r="AI46" s="21">
        <f t="shared" si="8"/>
        <v>648606.9</v>
      </c>
      <c r="AJ46" s="15">
        <f t="shared" si="9"/>
        <v>2693340.8200000003</v>
      </c>
      <c r="AK46" s="16">
        <f t="shared" si="10"/>
        <v>2546574.88</v>
      </c>
      <c r="AL46" s="26">
        <f t="shared" si="5"/>
        <v>146765.94000000041</v>
      </c>
    </row>
    <row r="47" spans="1:38" x14ac:dyDescent="0.25">
      <c r="A47" s="1" t="s">
        <v>453</v>
      </c>
      <c r="B47" s="1" t="s">
        <v>454</v>
      </c>
      <c r="C47" s="66">
        <v>5608</v>
      </c>
      <c r="D47" s="67" t="s">
        <v>1104</v>
      </c>
      <c r="E47" t="s">
        <v>3037</v>
      </c>
      <c r="F47" s="297">
        <v>445182.35</v>
      </c>
      <c r="G47" s="297">
        <v>0</v>
      </c>
      <c r="H47" s="297">
        <v>44588.46</v>
      </c>
      <c r="I47">
        <v>4</v>
      </c>
      <c r="J47">
        <v>450022.9</v>
      </c>
      <c r="N47" s="297">
        <v>1100.6500000000001</v>
      </c>
      <c r="Q47">
        <v>-395040.46</v>
      </c>
      <c r="R47">
        <v>1541680.81</v>
      </c>
      <c r="T47" s="297">
        <v>1063067.8700000001</v>
      </c>
      <c r="V47" s="297">
        <v>735.33</v>
      </c>
      <c r="X47" s="297">
        <v>1478152.6</v>
      </c>
      <c r="Y47" s="297">
        <v>129650</v>
      </c>
      <c r="Z47">
        <v>1853747.6</v>
      </c>
      <c r="AC47">
        <v>627568.43000000005</v>
      </c>
      <c r="AD47">
        <v>111857.1</v>
      </c>
      <c r="AG47" s="76">
        <f t="shared" si="6"/>
        <v>489770.81</v>
      </c>
      <c r="AH47" s="31">
        <f t="shared" si="7"/>
        <v>1100.6500000000001</v>
      </c>
      <c r="AI47" s="21">
        <f t="shared" si="8"/>
        <v>488670.16</v>
      </c>
      <c r="AJ47" s="15">
        <f t="shared" si="9"/>
        <v>2671605.8000000003</v>
      </c>
      <c r="AK47" s="16">
        <f t="shared" si="10"/>
        <v>2593173.1300000004</v>
      </c>
      <c r="AL47" s="26">
        <f t="shared" si="5"/>
        <v>78432.669999999925</v>
      </c>
    </row>
    <row r="48" spans="1:38" x14ac:dyDescent="0.25">
      <c r="A48" s="1" t="s">
        <v>453</v>
      </c>
      <c r="B48" s="1" t="s">
        <v>454</v>
      </c>
      <c r="C48" s="66">
        <v>3981</v>
      </c>
      <c r="D48" s="67" t="s">
        <v>1105</v>
      </c>
      <c r="E48" t="s">
        <v>3038</v>
      </c>
      <c r="F48" s="297">
        <v>328109.05</v>
      </c>
      <c r="G48" s="297">
        <v>0</v>
      </c>
      <c r="H48" s="297">
        <v>41248.36</v>
      </c>
      <c r="I48">
        <v>1198559.6200000001</v>
      </c>
      <c r="J48">
        <v>259096.21</v>
      </c>
      <c r="N48" s="297">
        <v>131.34</v>
      </c>
      <c r="Q48">
        <v>-1174353.6599999999</v>
      </c>
      <c r="R48">
        <v>3101072.39</v>
      </c>
      <c r="T48" s="297">
        <v>1062723.3999999999</v>
      </c>
      <c r="V48" s="297">
        <v>529.9</v>
      </c>
      <c r="X48" s="297">
        <v>1578482.5</v>
      </c>
      <c r="Y48" s="297">
        <v>119550</v>
      </c>
      <c r="Z48">
        <v>2087856.5</v>
      </c>
      <c r="AA48">
        <v>2260</v>
      </c>
      <c r="AB48">
        <v>3788</v>
      </c>
      <c r="AC48">
        <v>341742.64</v>
      </c>
      <c r="AD48">
        <v>160075.54999999999</v>
      </c>
      <c r="AG48" s="76">
        <f t="shared" si="6"/>
        <v>369357.41</v>
      </c>
      <c r="AH48" s="31">
        <f t="shared" si="7"/>
        <v>131.34</v>
      </c>
      <c r="AI48" s="21">
        <f t="shared" si="8"/>
        <v>369226.06999999995</v>
      </c>
      <c r="AJ48" s="15">
        <f t="shared" si="9"/>
        <v>2761285.8</v>
      </c>
      <c r="AK48" s="16">
        <f t="shared" si="10"/>
        <v>2595722.69</v>
      </c>
      <c r="AL48" s="26">
        <f t="shared" si="5"/>
        <v>165563.10999999987</v>
      </c>
    </row>
    <row r="49" spans="1:38" x14ac:dyDescent="0.25">
      <c r="A49" s="1" t="s">
        <v>453</v>
      </c>
      <c r="B49" s="1" t="s">
        <v>454</v>
      </c>
      <c r="C49" s="66">
        <v>2676</v>
      </c>
      <c r="D49" s="67" t="s">
        <v>1106</v>
      </c>
      <c r="E49" t="s">
        <v>3039</v>
      </c>
      <c r="F49" s="297">
        <v>397820.56</v>
      </c>
      <c r="G49" s="297">
        <v>0</v>
      </c>
      <c r="H49" s="297">
        <v>35386.300000000003</v>
      </c>
      <c r="I49">
        <v>1449792.01</v>
      </c>
      <c r="J49">
        <v>602992.6</v>
      </c>
      <c r="N49" s="297">
        <v>127.82</v>
      </c>
      <c r="Q49">
        <v>-159905.13</v>
      </c>
      <c r="R49">
        <v>2713140.37</v>
      </c>
      <c r="T49" s="297">
        <v>833526.21</v>
      </c>
      <c r="U49" s="297">
        <v>101100</v>
      </c>
      <c r="V49" s="297">
        <v>440.38</v>
      </c>
      <c r="X49" s="297">
        <v>894136.5</v>
      </c>
      <c r="Y49" s="297">
        <v>95950</v>
      </c>
      <c r="Z49">
        <v>1208370.5</v>
      </c>
      <c r="AB49">
        <v>3054</v>
      </c>
      <c r="AC49">
        <v>412000.2</v>
      </c>
      <c r="AD49">
        <v>178885.98</v>
      </c>
      <c r="AG49" s="76">
        <f t="shared" si="6"/>
        <v>433206.86</v>
      </c>
      <c r="AH49" s="31">
        <f t="shared" si="7"/>
        <v>127.82</v>
      </c>
      <c r="AI49" s="21">
        <f t="shared" si="8"/>
        <v>433079.03999999998</v>
      </c>
      <c r="AJ49" s="15">
        <f t="shared" si="9"/>
        <v>1925153.0899999999</v>
      </c>
      <c r="AK49" s="16">
        <f t="shared" si="10"/>
        <v>1802310.68</v>
      </c>
      <c r="AL49" s="26">
        <f t="shared" si="5"/>
        <v>122842.40999999992</v>
      </c>
    </row>
    <row r="50" spans="1:38" x14ac:dyDescent="0.25">
      <c r="A50" s="1" t="s">
        <v>453</v>
      </c>
      <c r="B50" s="1" t="s">
        <v>454</v>
      </c>
      <c r="C50" s="66">
        <v>4612</v>
      </c>
      <c r="D50" s="67" t="s">
        <v>1107</v>
      </c>
      <c r="E50" t="s">
        <v>3040</v>
      </c>
      <c r="F50" s="297">
        <v>825528.81</v>
      </c>
      <c r="G50" s="297">
        <v>0</v>
      </c>
      <c r="H50" s="297">
        <v>79299.06</v>
      </c>
      <c r="I50">
        <v>92111.71</v>
      </c>
      <c r="J50">
        <v>247099.66</v>
      </c>
      <c r="N50" s="297">
        <v>1212.79</v>
      </c>
      <c r="Q50">
        <v>3295998.96</v>
      </c>
      <c r="R50">
        <v>-2152655.08</v>
      </c>
      <c r="T50" s="297">
        <v>1081901.03</v>
      </c>
      <c r="U50" s="297">
        <v>365528</v>
      </c>
      <c r="V50" s="297">
        <v>917.69</v>
      </c>
      <c r="X50" s="297">
        <v>1470882</v>
      </c>
      <c r="Y50" s="297">
        <v>155025.09</v>
      </c>
      <c r="Z50">
        <v>1867958</v>
      </c>
      <c r="AA50">
        <v>1130</v>
      </c>
      <c r="AB50">
        <v>11304</v>
      </c>
      <c r="AC50">
        <v>752908.49</v>
      </c>
      <c r="AD50">
        <v>65495.15</v>
      </c>
      <c r="AG50" s="76">
        <f t="shared" si="6"/>
        <v>904827.87000000011</v>
      </c>
      <c r="AH50" s="31">
        <f t="shared" si="7"/>
        <v>1212.79</v>
      </c>
      <c r="AI50" s="21">
        <f t="shared" si="8"/>
        <v>903615.08000000007</v>
      </c>
      <c r="AJ50" s="15">
        <f t="shared" si="9"/>
        <v>3074253.8099999996</v>
      </c>
      <c r="AK50" s="16">
        <f t="shared" si="10"/>
        <v>2698795.64</v>
      </c>
      <c r="AL50" s="26">
        <f t="shared" si="5"/>
        <v>375458.16999999946</v>
      </c>
    </row>
    <row r="51" spans="1:38" x14ac:dyDescent="0.25">
      <c r="A51" s="1" t="s">
        <v>453</v>
      </c>
      <c r="B51" s="1" t="s">
        <v>454</v>
      </c>
      <c r="C51" s="66">
        <v>3723</v>
      </c>
      <c r="D51" s="67" t="s">
        <v>1108</v>
      </c>
      <c r="E51" t="s">
        <v>3168</v>
      </c>
      <c r="F51" s="297">
        <v>354271.55</v>
      </c>
      <c r="G51" s="297">
        <v>0</v>
      </c>
      <c r="H51" s="297">
        <v>33062.620000000003</v>
      </c>
      <c r="I51">
        <v>102986.71</v>
      </c>
      <c r="J51">
        <v>777870.79</v>
      </c>
      <c r="N51" s="297">
        <v>624.49</v>
      </c>
      <c r="Q51">
        <v>-1552766.34</v>
      </c>
      <c r="R51">
        <v>2872107.81</v>
      </c>
      <c r="T51" s="297">
        <v>834048.79</v>
      </c>
      <c r="V51" s="297">
        <v>601.51</v>
      </c>
      <c r="X51" s="297">
        <v>898079</v>
      </c>
      <c r="Y51" s="297">
        <v>138267.71</v>
      </c>
      <c r="Z51">
        <v>1164154.8</v>
      </c>
      <c r="AC51">
        <v>369459.98</v>
      </c>
      <c r="AD51">
        <v>116115.97</v>
      </c>
      <c r="AG51" s="76">
        <f t="shared" si="6"/>
        <v>387334.17</v>
      </c>
      <c r="AH51" s="31">
        <f t="shared" si="7"/>
        <v>624.49</v>
      </c>
      <c r="AI51" s="21">
        <f t="shared" si="8"/>
        <v>386709.68</v>
      </c>
      <c r="AJ51" s="15">
        <f t="shared" si="9"/>
        <v>1870997.01</v>
      </c>
      <c r="AK51" s="16">
        <f t="shared" si="10"/>
        <v>1649730.75</v>
      </c>
      <c r="AL51" s="26">
        <f t="shared" si="5"/>
        <v>221266.26</v>
      </c>
    </row>
    <row r="52" spans="1:38" x14ac:dyDescent="0.25">
      <c r="A52" s="1" t="s">
        <v>457</v>
      </c>
      <c r="B52" s="1" t="s">
        <v>458</v>
      </c>
      <c r="C52" s="66">
        <v>4086</v>
      </c>
      <c r="D52" s="67" t="s">
        <v>1109</v>
      </c>
      <c r="E52" t="s">
        <v>3041</v>
      </c>
      <c r="F52" s="297">
        <v>639823.85</v>
      </c>
      <c r="G52" s="297">
        <v>8800</v>
      </c>
      <c r="H52" s="297">
        <v>8993.31</v>
      </c>
      <c r="I52">
        <v>251470.69</v>
      </c>
      <c r="J52">
        <v>182044.48</v>
      </c>
      <c r="N52" s="297">
        <v>607.5</v>
      </c>
      <c r="Q52">
        <v>-1391263.05</v>
      </c>
      <c r="R52">
        <v>2033236.3</v>
      </c>
      <c r="T52" s="297">
        <v>1397926.19</v>
      </c>
      <c r="U52" s="297">
        <v>269950</v>
      </c>
      <c r="V52" s="297">
        <v>407.75</v>
      </c>
      <c r="X52" s="297">
        <v>501130</v>
      </c>
      <c r="Z52">
        <v>1051220</v>
      </c>
      <c r="AC52">
        <v>344272.69</v>
      </c>
      <c r="AD52">
        <v>59029.67</v>
      </c>
      <c r="AG52" s="76">
        <f t="shared" si="6"/>
        <v>657617.16</v>
      </c>
      <c r="AH52" s="31">
        <f t="shared" si="7"/>
        <v>607.5</v>
      </c>
      <c r="AI52" s="21">
        <f t="shared" si="8"/>
        <v>657009.66</v>
      </c>
      <c r="AJ52" s="15">
        <f t="shared" si="9"/>
        <v>2169413.94</v>
      </c>
      <c r="AK52" s="16">
        <f t="shared" si="10"/>
        <v>1454522.3599999999</v>
      </c>
      <c r="AL52" s="26">
        <f t="shared" si="5"/>
        <v>714891.58000000007</v>
      </c>
    </row>
    <row r="53" spans="1:38" x14ac:dyDescent="0.25">
      <c r="A53" s="1" t="s">
        <v>457</v>
      </c>
      <c r="B53" s="1" t="s">
        <v>458</v>
      </c>
      <c r="C53" s="66">
        <v>4226</v>
      </c>
      <c r="D53" s="67" t="s">
        <v>1110</v>
      </c>
      <c r="E53" t="s">
        <v>3042</v>
      </c>
      <c r="F53" s="297">
        <v>735921.81</v>
      </c>
      <c r="G53" s="297">
        <v>37100</v>
      </c>
      <c r="H53" s="297">
        <v>57738.5</v>
      </c>
      <c r="I53">
        <v>1757388.51</v>
      </c>
      <c r="J53">
        <v>129313.52</v>
      </c>
      <c r="N53" s="297">
        <v>0</v>
      </c>
      <c r="Q53">
        <v>1963182.51</v>
      </c>
      <c r="R53">
        <v>575288.56999999995</v>
      </c>
      <c r="T53" s="297">
        <v>1372892.94</v>
      </c>
      <c r="X53" s="297">
        <v>409850</v>
      </c>
      <c r="Z53">
        <v>848910</v>
      </c>
      <c r="AC53">
        <v>308493.92</v>
      </c>
      <c r="AD53">
        <v>192620.26</v>
      </c>
      <c r="AG53" s="76">
        <f t="shared" si="6"/>
        <v>830760.31</v>
      </c>
      <c r="AH53" s="31">
        <f t="shared" si="7"/>
        <v>0</v>
      </c>
      <c r="AI53" s="21">
        <f t="shared" si="8"/>
        <v>830760.31</v>
      </c>
      <c r="AJ53" s="15">
        <f t="shared" si="9"/>
        <v>1782742.94</v>
      </c>
      <c r="AK53" s="16">
        <f t="shared" si="10"/>
        <v>1350024.18</v>
      </c>
      <c r="AL53" s="26">
        <f t="shared" si="5"/>
        <v>432718.76</v>
      </c>
    </row>
    <row r="54" spans="1:38" x14ac:dyDescent="0.25">
      <c r="A54" s="1" t="s">
        <v>457</v>
      </c>
      <c r="B54" s="1" t="s">
        <v>458</v>
      </c>
      <c r="C54" s="66">
        <v>4483</v>
      </c>
      <c r="D54" s="67" t="s">
        <v>1111</v>
      </c>
      <c r="E54" t="s">
        <v>3043</v>
      </c>
      <c r="F54" s="297">
        <v>1371758.17</v>
      </c>
      <c r="G54" s="297">
        <v>0</v>
      </c>
      <c r="H54" s="297">
        <v>8759.02</v>
      </c>
      <c r="I54">
        <v>2104912.64</v>
      </c>
      <c r="J54">
        <v>117494.37</v>
      </c>
      <c r="Q54">
        <v>2124819.9900000002</v>
      </c>
      <c r="R54">
        <v>1317062.58</v>
      </c>
      <c r="T54" s="297">
        <v>1277977.5900000001</v>
      </c>
      <c r="V54" s="297">
        <v>1667.21</v>
      </c>
      <c r="X54" s="297">
        <v>747640</v>
      </c>
      <c r="Z54">
        <v>1219296</v>
      </c>
      <c r="AA54">
        <v>2700</v>
      </c>
      <c r="AC54">
        <v>300945.12</v>
      </c>
      <c r="AD54">
        <v>106859.55</v>
      </c>
      <c r="AG54" s="76">
        <f t="shared" si="6"/>
        <v>1380517.19</v>
      </c>
      <c r="AH54" s="31">
        <f t="shared" si="7"/>
        <v>0</v>
      </c>
      <c r="AI54" s="21">
        <f t="shared" si="8"/>
        <v>1380517.19</v>
      </c>
      <c r="AJ54" s="15">
        <f t="shared" si="9"/>
        <v>2027284.8</v>
      </c>
      <c r="AK54" s="16">
        <f t="shared" si="10"/>
        <v>1629800.6700000002</v>
      </c>
      <c r="AL54" s="26">
        <f t="shared" si="5"/>
        <v>397484.12999999989</v>
      </c>
    </row>
    <row r="55" spans="1:38" x14ac:dyDescent="0.25">
      <c r="A55" s="1" t="s">
        <v>457</v>
      </c>
      <c r="B55" s="1" t="s">
        <v>458</v>
      </c>
      <c r="C55" s="66">
        <v>3448</v>
      </c>
      <c r="D55" s="67" t="s">
        <v>1112</v>
      </c>
      <c r="E55" t="s">
        <v>3044</v>
      </c>
      <c r="F55" s="297">
        <v>697798.15</v>
      </c>
      <c r="G55" s="297">
        <v>10000</v>
      </c>
      <c r="H55" s="297">
        <v>62148.06</v>
      </c>
      <c r="I55">
        <v>6</v>
      </c>
      <c r="J55">
        <v>229134.47</v>
      </c>
      <c r="Q55">
        <v>-1831658.39</v>
      </c>
      <c r="R55">
        <v>2202516.2599999998</v>
      </c>
      <c r="T55" s="297">
        <v>1262316.03</v>
      </c>
      <c r="U55" s="297">
        <v>193400</v>
      </c>
      <c r="V55" s="297">
        <v>515.26</v>
      </c>
      <c r="X55" s="297">
        <v>394660</v>
      </c>
      <c r="Z55">
        <v>709112</v>
      </c>
      <c r="AC55">
        <v>281977.27</v>
      </c>
      <c r="AD55">
        <v>17965.71</v>
      </c>
      <c r="AG55" s="76">
        <f t="shared" si="6"/>
        <v>769946.21</v>
      </c>
      <c r="AH55" s="31">
        <f t="shared" si="7"/>
        <v>0</v>
      </c>
      <c r="AI55" s="21">
        <f t="shared" si="8"/>
        <v>769946.21</v>
      </c>
      <c r="AJ55" s="15">
        <f t="shared" si="9"/>
        <v>1850891.29</v>
      </c>
      <c r="AK55" s="16">
        <f t="shared" si="10"/>
        <v>1009054.98</v>
      </c>
      <c r="AL55" s="26">
        <f t="shared" si="5"/>
        <v>841836.31</v>
      </c>
    </row>
    <row r="56" spans="1:38" x14ac:dyDescent="0.25">
      <c r="A56" s="1" t="s">
        <v>457</v>
      </c>
      <c r="B56" s="1" t="s">
        <v>458</v>
      </c>
      <c r="C56" s="66">
        <v>3561</v>
      </c>
      <c r="D56" s="67" t="s">
        <v>1113</v>
      </c>
      <c r="E56" t="s">
        <v>3169</v>
      </c>
      <c r="F56" s="297">
        <v>1183886.8999999999</v>
      </c>
      <c r="G56" s="297">
        <v>6800</v>
      </c>
      <c r="H56" s="297">
        <v>24365</v>
      </c>
      <c r="I56">
        <v>77335</v>
      </c>
      <c r="J56">
        <v>40173.82</v>
      </c>
      <c r="Q56">
        <v>-1243567.3899999999</v>
      </c>
      <c r="R56">
        <v>2224684.62</v>
      </c>
      <c r="T56" s="297">
        <v>938944.21</v>
      </c>
      <c r="U56" s="297">
        <v>122000</v>
      </c>
      <c r="V56" s="297">
        <v>1206.82</v>
      </c>
      <c r="X56" s="297">
        <v>251930</v>
      </c>
      <c r="Z56">
        <v>517471</v>
      </c>
      <c r="AC56">
        <v>184489.17</v>
      </c>
      <c r="AD56">
        <v>55152.37</v>
      </c>
      <c r="AG56" s="76">
        <f t="shared" si="6"/>
        <v>1215051.8999999999</v>
      </c>
      <c r="AH56" s="31">
        <f t="shared" si="7"/>
        <v>0</v>
      </c>
      <c r="AI56" s="21">
        <f t="shared" si="8"/>
        <v>1215051.8999999999</v>
      </c>
      <c r="AJ56" s="15">
        <f t="shared" si="9"/>
        <v>1314081.03</v>
      </c>
      <c r="AK56" s="16">
        <f t="shared" si="10"/>
        <v>757112.54</v>
      </c>
      <c r="AL56" s="26">
        <f t="shared" si="5"/>
        <v>556968.49</v>
      </c>
    </row>
    <row r="57" spans="1:38" x14ac:dyDescent="0.25">
      <c r="A57" s="1" t="s">
        <v>460</v>
      </c>
      <c r="B57" s="1" t="s">
        <v>462</v>
      </c>
      <c r="C57" s="66">
        <v>5366</v>
      </c>
      <c r="D57" s="67" t="s">
        <v>1114</v>
      </c>
      <c r="E57" t="s">
        <v>3045</v>
      </c>
      <c r="F57" s="297">
        <v>1177511.1200000001</v>
      </c>
      <c r="H57" s="297">
        <v>45555.68</v>
      </c>
      <c r="I57">
        <v>5</v>
      </c>
      <c r="J57">
        <v>117814.88</v>
      </c>
      <c r="N57" s="297">
        <v>145.27000000000001</v>
      </c>
      <c r="Q57">
        <v>-970312.11</v>
      </c>
      <c r="R57">
        <v>1546692.27</v>
      </c>
      <c r="T57" s="297">
        <v>70672.789999999994</v>
      </c>
      <c r="V57" s="297">
        <v>688.58</v>
      </c>
      <c r="X57" s="297">
        <v>1595370</v>
      </c>
      <c r="Y57" s="297">
        <v>1413465.5</v>
      </c>
      <c r="Z57">
        <v>2051991</v>
      </c>
      <c r="AC57">
        <v>70859.09</v>
      </c>
      <c r="AD57">
        <v>22973.03</v>
      </c>
      <c r="AG57" s="76">
        <f t="shared" si="6"/>
        <v>1223066.8</v>
      </c>
      <c r="AH57" s="31">
        <f t="shared" si="7"/>
        <v>145.27000000000001</v>
      </c>
      <c r="AI57" s="21">
        <f t="shared" si="8"/>
        <v>1222921.53</v>
      </c>
      <c r="AJ57" s="15">
        <f t="shared" si="9"/>
        <v>3080196.87</v>
      </c>
      <c r="AK57" s="16">
        <f t="shared" si="10"/>
        <v>2145823.1199999996</v>
      </c>
      <c r="AL57" s="26">
        <f t="shared" si="5"/>
        <v>934373.75000000047</v>
      </c>
    </row>
    <row r="58" spans="1:38" x14ac:dyDescent="0.25">
      <c r="A58" s="1" t="s">
        <v>460</v>
      </c>
      <c r="B58" s="1" t="s">
        <v>462</v>
      </c>
      <c r="C58" s="66">
        <v>5331</v>
      </c>
      <c r="D58" s="67" t="s">
        <v>1115</v>
      </c>
      <c r="E58" t="s">
        <v>3046</v>
      </c>
      <c r="F58" s="297">
        <v>1263648.3999999999</v>
      </c>
      <c r="H58" s="297">
        <v>27573.33</v>
      </c>
      <c r="I58">
        <v>1389428.05</v>
      </c>
      <c r="J58">
        <v>280823.78999999998</v>
      </c>
      <c r="N58" s="297">
        <v>0</v>
      </c>
      <c r="Q58">
        <v>1625540.66</v>
      </c>
      <c r="R58">
        <v>305399.93</v>
      </c>
      <c r="T58" s="297">
        <v>159746.25</v>
      </c>
      <c r="V58" s="297">
        <v>655.93</v>
      </c>
      <c r="X58" s="297">
        <v>1457320</v>
      </c>
      <c r="Y58" s="297">
        <v>1520437</v>
      </c>
      <c r="Z58">
        <v>1855497</v>
      </c>
      <c r="AC58">
        <v>233218.61</v>
      </c>
      <c r="AD58">
        <v>31729.39</v>
      </c>
      <c r="AG58" s="76">
        <f t="shared" si="6"/>
        <v>1291221.73</v>
      </c>
      <c r="AH58" s="31">
        <f t="shared" si="7"/>
        <v>0</v>
      </c>
      <c r="AI58" s="21">
        <f t="shared" si="8"/>
        <v>1291221.73</v>
      </c>
      <c r="AJ58" s="15">
        <f t="shared" si="9"/>
        <v>3138159.1799999997</v>
      </c>
      <c r="AK58" s="16">
        <f t="shared" si="10"/>
        <v>2120445</v>
      </c>
      <c r="AL58" s="26">
        <f t="shared" si="5"/>
        <v>1017714.1799999997</v>
      </c>
    </row>
    <row r="59" spans="1:38" x14ac:dyDescent="0.25">
      <c r="A59" s="1" t="s">
        <v>460</v>
      </c>
      <c r="B59" s="1" t="s">
        <v>462</v>
      </c>
      <c r="C59" s="66">
        <v>5099</v>
      </c>
      <c r="D59" s="67" t="s">
        <v>1116</v>
      </c>
      <c r="E59" t="s">
        <v>3047</v>
      </c>
      <c r="F59" s="297">
        <v>1008438.75</v>
      </c>
      <c r="H59" s="297">
        <v>92853.69</v>
      </c>
      <c r="I59">
        <v>9</v>
      </c>
      <c r="J59">
        <v>207862.41</v>
      </c>
      <c r="N59" s="297">
        <v>799.49</v>
      </c>
      <c r="Q59">
        <v>-928500.08</v>
      </c>
      <c r="R59">
        <v>1630025.76</v>
      </c>
      <c r="T59" s="297">
        <v>185445.84</v>
      </c>
      <c r="U59" s="297">
        <v>130</v>
      </c>
      <c r="V59" s="297">
        <v>895.37</v>
      </c>
      <c r="W59" s="297">
        <v>0</v>
      </c>
      <c r="X59" s="297">
        <v>1103820</v>
      </c>
      <c r="Y59" s="297">
        <v>1183326</v>
      </c>
      <c r="Z59">
        <v>1506578</v>
      </c>
      <c r="AC59">
        <v>142043.70000000001</v>
      </c>
      <c r="AD59">
        <v>37814.83</v>
      </c>
      <c r="AG59" s="76">
        <f t="shared" si="6"/>
        <v>1101292.44</v>
      </c>
      <c r="AH59" s="31">
        <f t="shared" si="7"/>
        <v>799.49</v>
      </c>
      <c r="AI59" s="21">
        <f t="shared" si="8"/>
        <v>1100492.95</v>
      </c>
      <c r="AJ59" s="15">
        <f t="shared" si="9"/>
        <v>2473617.21</v>
      </c>
      <c r="AK59" s="16">
        <f t="shared" si="10"/>
        <v>1686436.53</v>
      </c>
      <c r="AL59" s="26">
        <f t="shared" si="5"/>
        <v>787180.67999999993</v>
      </c>
    </row>
    <row r="60" spans="1:38" x14ac:dyDescent="0.25">
      <c r="A60" s="1" t="s">
        <v>460</v>
      </c>
      <c r="B60" s="1" t="s">
        <v>462</v>
      </c>
      <c r="C60" s="66">
        <v>3004</v>
      </c>
      <c r="D60" s="67" t="s">
        <v>1117</v>
      </c>
      <c r="E60" t="s">
        <v>3048</v>
      </c>
      <c r="F60" s="297">
        <v>572831.41</v>
      </c>
      <c r="H60" s="297">
        <v>190095.92</v>
      </c>
      <c r="I60">
        <v>21845.32</v>
      </c>
      <c r="J60">
        <v>70785.039999999994</v>
      </c>
      <c r="N60" s="297">
        <v>-128</v>
      </c>
      <c r="Q60">
        <v>-2054904.4</v>
      </c>
      <c r="R60">
        <v>2454167.9500000002</v>
      </c>
      <c r="T60" s="297">
        <v>129413.88</v>
      </c>
      <c r="V60" s="297">
        <v>337.81</v>
      </c>
      <c r="W60" s="297">
        <v>2200</v>
      </c>
      <c r="X60" s="297">
        <v>999556.13</v>
      </c>
      <c r="Y60" s="297">
        <v>1006253.7</v>
      </c>
      <c r="Z60">
        <v>1390760.13</v>
      </c>
      <c r="AC60">
        <v>115826.77</v>
      </c>
      <c r="AD60">
        <v>35682.480000000003</v>
      </c>
      <c r="AG60" s="76">
        <f t="shared" si="6"/>
        <v>762927.33000000007</v>
      </c>
      <c r="AH60" s="31">
        <f t="shared" si="7"/>
        <v>-128</v>
      </c>
      <c r="AI60" s="21">
        <f t="shared" si="8"/>
        <v>763055.33000000007</v>
      </c>
      <c r="AJ60" s="15">
        <f t="shared" si="9"/>
        <v>2137761.52</v>
      </c>
      <c r="AK60" s="16">
        <f t="shared" si="10"/>
        <v>1542269.38</v>
      </c>
      <c r="AL60" s="26">
        <f t="shared" si="5"/>
        <v>595492.14000000013</v>
      </c>
    </row>
    <row r="61" spans="1:38" x14ac:dyDescent="0.25">
      <c r="A61" s="1" t="s">
        <v>460</v>
      </c>
      <c r="B61" s="1" t="s">
        <v>462</v>
      </c>
      <c r="C61" s="66">
        <v>2532</v>
      </c>
      <c r="D61" s="67" t="s">
        <v>1118</v>
      </c>
      <c r="E61" t="s">
        <v>3049</v>
      </c>
      <c r="F61" s="297">
        <v>434310.8</v>
      </c>
      <c r="H61" s="297">
        <v>78289.08</v>
      </c>
      <c r="I61">
        <v>743611.9</v>
      </c>
      <c r="J61">
        <v>218659.76</v>
      </c>
      <c r="N61" s="297">
        <v>140.38999999999999</v>
      </c>
      <c r="Q61">
        <v>-246393.76</v>
      </c>
      <c r="R61">
        <v>1419953.5</v>
      </c>
      <c r="T61" s="297">
        <v>78197.320000000007</v>
      </c>
      <c r="V61" s="297">
        <v>299.31</v>
      </c>
      <c r="W61" s="297">
        <v>2411.08</v>
      </c>
      <c r="X61" s="297">
        <v>728990</v>
      </c>
      <c r="Y61" s="297">
        <v>881632.5</v>
      </c>
      <c r="Z61">
        <v>1124103</v>
      </c>
      <c r="AB61">
        <v>5480</v>
      </c>
      <c r="AC61">
        <v>113531.34</v>
      </c>
      <c r="AD61">
        <v>19094.46</v>
      </c>
      <c r="AG61" s="76">
        <f t="shared" si="6"/>
        <v>512599.88</v>
      </c>
      <c r="AH61" s="31">
        <f t="shared" si="7"/>
        <v>140.38999999999999</v>
      </c>
      <c r="AI61" s="21">
        <f t="shared" si="8"/>
        <v>512459.49</v>
      </c>
      <c r="AJ61" s="15">
        <f t="shared" si="9"/>
        <v>1691530.21</v>
      </c>
      <c r="AK61" s="16">
        <f t="shared" si="10"/>
        <v>1262208.8</v>
      </c>
      <c r="AL61" s="26">
        <f t="shared" si="5"/>
        <v>429321.40999999992</v>
      </c>
    </row>
    <row r="62" spans="1:38" x14ac:dyDescent="0.25">
      <c r="A62" s="1" t="s">
        <v>460</v>
      </c>
      <c r="B62" s="1" t="s">
        <v>462</v>
      </c>
      <c r="C62" s="66">
        <v>1966</v>
      </c>
      <c r="D62" s="67" t="s">
        <v>1119</v>
      </c>
      <c r="E62" t="s">
        <v>3050</v>
      </c>
      <c r="F62" s="297">
        <v>465320.77</v>
      </c>
      <c r="H62" s="297">
        <v>18698.11</v>
      </c>
      <c r="I62">
        <v>441365.7</v>
      </c>
      <c r="J62">
        <v>155148</v>
      </c>
      <c r="N62" s="297">
        <v>125.9</v>
      </c>
      <c r="Q62">
        <v>-1159710.8500000001</v>
      </c>
      <c r="R62">
        <v>1982389.67</v>
      </c>
      <c r="T62" s="297">
        <v>51505.760000000002</v>
      </c>
      <c r="V62" s="297">
        <v>351.32</v>
      </c>
      <c r="X62" s="297">
        <v>1075970</v>
      </c>
      <c r="Y62" s="297">
        <v>824535</v>
      </c>
      <c r="Z62">
        <v>1413788</v>
      </c>
      <c r="AB62">
        <v>3888</v>
      </c>
      <c r="AC62">
        <v>118054.17</v>
      </c>
      <c r="AD62">
        <v>20716.55</v>
      </c>
      <c r="AG62" s="76">
        <f t="shared" si="6"/>
        <v>484018.88</v>
      </c>
      <c r="AH62" s="31">
        <f t="shared" si="7"/>
        <v>125.9</v>
      </c>
      <c r="AI62" s="21">
        <f t="shared" si="8"/>
        <v>483892.98</v>
      </c>
      <c r="AJ62" s="15">
        <f t="shared" si="9"/>
        <v>1952362.08</v>
      </c>
      <c r="AK62" s="16">
        <f t="shared" si="10"/>
        <v>1556446.72</v>
      </c>
      <c r="AL62" s="26">
        <f t="shared" si="5"/>
        <v>395915.3600000001</v>
      </c>
    </row>
    <row r="63" spans="1:38" x14ac:dyDescent="0.25">
      <c r="A63" s="1" t="s">
        <v>460</v>
      </c>
      <c r="B63" s="1" t="s">
        <v>462</v>
      </c>
      <c r="C63" s="66">
        <v>1289</v>
      </c>
      <c r="D63" s="67" t="s">
        <v>1120</v>
      </c>
      <c r="E63" t="s">
        <v>3051</v>
      </c>
      <c r="F63" s="297">
        <v>1004603.37</v>
      </c>
      <c r="H63" s="297">
        <v>71785.62</v>
      </c>
      <c r="I63">
        <v>403625.18</v>
      </c>
      <c r="J63">
        <v>163908.21</v>
      </c>
      <c r="K63" s="297">
        <v>23790</v>
      </c>
      <c r="N63" s="297">
        <v>0</v>
      </c>
      <c r="Q63">
        <v>-106953.43</v>
      </c>
      <c r="R63">
        <v>1478254.91</v>
      </c>
      <c r="T63" s="297">
        <v>64852.54</v>
      </c>
      <c r="V63" s="297">
        <v>1017.24</v>
      </c>
      <c r="W63" s="297">
        <v>0</v>
      </c>
      <c r="X63" s="297">
        <v>1060000</v>
      </c>
      <c r="Y63" s="297">
        <v>786708.6</v>
      </c>
      <c r="Z63">
        <v>1401956</v>
      </c>
      <c r="AC63">
        <v>127696.42</v>
      </c>
      <c r="AD63">
        <v>12145</v>
      </c>
      <c r="AG63" s="76">
        <f t="shared" si="6"/>
        <v>1076388.99</v>
      </c>
      <c r="AH63" s="31">
        <f t="shared" si="7"/>
        <v>23790</v>
      </c>
      <c r="AI63" s="21">
        <f t="shared" si="8"/>
        <v>1052598.99</v>
      </c>
      <c r="AJ63" s="15">
        <f t="shared" si="9"/>
        <v>1912578.38</v>
      </c>
      <c r="AK63" s="16">
        <f t="shared" si="10"/>
        <v>1541797.42</v>
      </c>
      <c r="AL63" s="26">
        <f t="shared" si="5"/>
        <v>370780.95999999996</v>
      </c>
    </row>
    <row r="64" spans="1:38" x14ac:dyDescent="0.25">
      <c r="A64" s="1" t="s">
        <v>460</v>
      </c>
      <c r="B64" s="1" t="s">
        <v>462</v>
      </c>
      <c r="C64" s="66">
        <v>2633</v>
      </c>
      <c r="D64" s="67" t="s">
        <v>1121</v>
      </c>
      <c r="E64" t="s">
        <v>3052</v>
      </c>
      <c r="F64" s="297">
        <v>739599.07</v>
      </c>
      <c r="H64" s="297">
        <v>51262.239999999998</v>
      </c>
      <c r="I64">
        <v>1418336.33</v>
      </c>
      <c r="J64">
        <v>70990.490000000005</v>
      </c>
      <c r="K64" s="297">
        <v>3620.4</v>
      </c>
      <c r="N64" s="297">
        <v>60</v>
      </c>
      <c r="Q64">
        <v>1472836.13</v>
      </c>
      <c r="R64">
        <v>424358.77</v>
      </c>
      <c r="T64" s="297">
        <v>46493.51</v>
      </c>
      <c r="V64" s="297">
        <v>508.66</v>
      </c>
      <c r="X64" s="297">
        <v>1296630</v>
      </c>
      <c r="Y64" s="297">
        <v>1015579</v>
      </c>
      <c r="Z64">
        <v>1632725</v>
      </c>
      <c r="AC64">
        <v>128076.35</v>
      </c>
      <c r="AD64">
        <v>77399.19</v>
      </c>
      <c r="AG64" s="76">
        <f t="shared" si="6"/>
        <v>790861.30999999994</v>
      </c>
      <c r="AH64" s="31">
        <f t="shared" si="7"/>
        <v>3680.4</v>
      </c>
      <c r="AI64" s="21">
        <f t="shared" si="8"/>
        <v>787180.90999999992</v>
      </c>
      <c r="AJ64" s="15">
        <f t="shared" si="9"/>
        <v>2359211.17</v>
      </c>
      <c r="AK64" s="16">
        <f t="shared" si="10"/>
        <v>1838200.54</v>
      </c>
      <c r="AL64" s="26">
        <f t="shared" si="5"/>
        <v>521010.62999999989</v>
      </c>
    </row>
    <row r="65" spans="1:38" x14ac:dyDescent="0.25">
      <c r="A65" s="1" t="s">
        <v>460</v>
      </c>
      <c r="B65" s="1" t="s">
        <v>462</v>
      </c>
      <c r="C65" s="66">
        <v>3093</v>
      </c>
      <c r="D65" s="67" t="s">
        <v>1122</v>
      </c>
      <c r="E65" t="s">
        <v>3053</v>
      </c>
      <c r="F65" s="297">
        <v>568024.67000000004</v>
      </c>
      <c r="H65" s="297">
        <v>38168.93</v>
      </c>
      <c r="I65">
        <v>132342.29999999999</v>
      </c>
      <c r="J65">
        <v>8740.49</v>
      </c>
      <c r="N65" s="297">
        <v>51.86</v>
      </c>
      <c r="Q65">
        <v>-108746</v>
      </c>
      <c r="R65">
        <v>457634.96</v>
      </c>
      <c r="T65" s="297">
        <v>71888.44</v>
      </c>
      <c r="V65" s="297">
        <v>340.79</v>
      </c>
      <c r="W65" s="297">
        <v>0</v>
      </c>
      <c r="X65" s="297">
        <v>877950</v>
      </c>
      <c r="Y65" s="297">
        <v>913218.5</v>
      </c>
      <c r="Z65">
        <v>1196786</v>
      </c>
      <c r="AB65">
        <v>2930</v>
      </c>
      <c r="AC65">
        <v>118086.26</v>
      </c>
      <c r="AD65">
        <v>14984.9</v>
      </c>
      <c r="AG65" s="76">
        <f t="shared" si="6"/>
        <v>606193.60000000009</v>
      </c>
      <c r="AH65" s="31">
        <f t="shared" si="7"/>
        <v>51.86</v>
      </c>
      <c r="AI65" s="21">
        <f t="shared" si="8"/>
        <v>606141.74000000011</v>
      </c>
      <c r="AJ65" s="15">
        <f t="shared" si="9"/>
        <v>1863397.73</v>
      </c>
      <c r="AK65" s="16">
        <f t="shared" si="10"/>
        <v>1332787.1599999999</v>
      </c>
      <c r="AL65" s="26">
        <f t="shared" si="5"/>
        <v>530610.57000000007</v>
      </c>
    </row>
    <row r="66" spans="1:38" x14ac:dyDescent="0.25">
      <c r="A66" s="1" t="s">
        <v>460</v>
      </c>
      <c r="B66" s="1" t="s">
        <v>462</v>
      </c>
      <c r="C66" s="66">
        <v>5106</v>
      </c>
      <c r="D66" s="67" t="s">
        <v>1123</v>
      </c>
      <c r="E66" t="s">
        <v>3054</v>
      </c>
      <c r="F66" s="297">
        <v>1023759.76</v>
      </c>
      <c r="G66" s="297">
        <v>5000</v>
      </c>
      <c r="H66" s="297">
        <v>95934.87</v>
      </c>
      <c r="I66">
        <v>4</v>
      </c>
      <c r="J66">
        <v>32163.1</v>
      </c>
      <c r="M66" s="297">
        <v>15000</v>
      </c>
      <c r="N66" s="297">
        <v>2850.68</v>
      </c>
      <c r="Q66">
        <v>-710761.06</v>
      </c>
      <c r="R66">
        <v>1208029.25</v>
      </c>
      <c r="T66" s="297">
        <v>68743.009999999995</v>
      </c>
      <c r="V66" s="297">
        <v>599.98</v>
      </c>
      <c r="X66" s="297">
        <v>902810</v>
      </c>
      <c r="Y66" s="297">
        <v>1310503.67</v>
      </c>
      <c r="Z66">
        <v>1359199</v>
      </c>
      <c r="AC66">
        <v>125587.95</v>
      </c>
      <c r="AD66">
        <v>23691.85</v>
      </c>
      <c r="AG66" s="76">
        <f t="shared" si="6"/>
        <v>1124694.6299999999</v>
      </c>
      <c r="AH66" s="31">
        <f t="shared" si="7"/>
        <v>17850.68</v>
      </c>
      <c r="AI66" s="21">
        <f t="shared" si="8"/>
        <v>1106843.95</v>
      </c>
      <c r="AJ66" s="15">
        <f t="shared" si="9"/>
        <v>2282656.66</v>
      </c>
      <c r="AK66" s="16">
        <f t="shared" si="10"/>
        <v>1508478.8</v>
      </c>
      <c r="AL66" s="26">
        <f t="shared" si="5"/>
        <v>774177.8600000001</v>
      </c>
    </row>
    <row r="67" spans="1:38" x14ac:dyDescent="0.25">
      <c r="A67" s="1" t="s">
        <v>460</v>
      </c>
      <c r="B67" s="1" t="s">
        <v>462</v>
      </c>
      <c r="C67" s="66">
        <v>4454</v>
      </c>
      <c r="D67" s="67" t="s">
        <v>1124</v>
      </c>
      <c r="E67" t="s">
        <v>3055</v>
      </c>
      <c r="F67" s="297">
        <v>611835.44999999995</v>
      </c>
      <c r="G67" s="297">
        <v>4090</v>
      </c>
      <c r="H67" s="297">
        <v>66872.3</v>
      </c>
      <c r="I67">
        <v>626996.6</v>
      </c>
      <c r="J67">
        <v>257885.26</v>
      </c>
      <c r="K67" s="297">
        <v>4800</v>
      </c>
      <c r="N67" s="297">
        <v>897.38</v>
      </c>
      <c r="P67">
        <v>-1130627.03</v>
      </c>
      <c r="Q67">
        <v>5921.07</v>
      </c>
      <c r="R67">
        <v>2340789.7799999998</v>
      </c>
      <c r="T67" s="297">
        <v>65345.73</v>
      </c>
      <c r="V67" s="297">
        <v>489.65</v>
      </c>
      <c r="X67" s="297">
        <v>1036160</v>
      </c>
      <c r="Y67" s="297">
        <v>781771</v>
      </c>
      <c r="Z67">
        <v>1344851</v>
      </c>
      <c r="AC67">
        <v>95827.04</v>
      </c>
      <c r="AD67">
        <v>4583.53</v>
      </c>
      <c r="AG67" s="76">
        <f t="shared" si="6"/>
        <v>682797.75</v>
      </c>
      <c r="AH67" s="31">
        <f t="shared" si="7"/>
        <v>5697.38</v>
      </c>
      <c r="AI67" s="21">
        <f t="shared" si="8"/>
        <v>677100.37</v>
      </c>
      <c r="AJ67" s="15">
        <f t="shared" si="9"/>
        <v>1883766.38</v>
      </c>
      <c r="AK67" s="16">
        <f t="shared" si="10"/>
        <v>1445261.57</v>
      </c>
      <c r="AL67" s="26">
        <f t="shared" si="5"/>
        <v>438504.80999999982</v>
      </c>
    </row>
    <row r="68" spans="1:38" x14ac:dyDescent="0.25">
      <c r="A68" s="1" t="s">
        <v>460</v>
      </c>
      <c r="B68" s="1" t="s">
        <v>462</v>
      </c>
      <c r="C68" s="66">
        <v>3718</v>
      </c>
      <c r="D68" s="67" t="s">
        <v>1125</v>
      </c>
      <c r="E68" t="s">
        <v>3056</v>
      </c>
      <c r="F68" s="297">
        <v>546512.38</v>
      </c>
      <c r="H68" s="297">
        <v>78881.539999999994</v>
      </c>
      <c r="I68">
        <v>82739</v>
      </c>
      <c r="J68">
        <v>312636.81</v>
      </c>
      <c r="N68" s="297">
        <v>5.9</v>
      </c>
      <c r="Q68">
        <v>107520.52</v>
      </c>
      <c r="R68">
        <v>489048.9</v>
      </c>
      <c r="T68" s="297">
        <v>94286.84</v>
      </c>
      <c r="V68" s="297">
        <v>279.04000000000002</v>
      </c>
      <c r="X68" s="297">
        <v>981420</v>
      </c>
      <c r="Y68" s="297">
        <v>1026583</v>
      </c>
      <c r="Z68">
        <v>1379397</v>
      </c>
      <c r="AC68">
        <v>164025.29999999999</v>
      </c>
      <c r="AD68">
        <v>7002.17</v>
      </c>
      <c r="AG68" s="76">
        <f t="shared" si="6"/>
        <v>625393.92000000004</v>
      </c>
      <c r="AH68" s="31">
        <f t="shared" si="7"/>
        <v>5.9</v>
      </c>
      <c r="AI68" s="21">
        <f t="shared" si="8"/>
        <v>625388.02</v>
      </c>
      <c r="AJ68" s="15">
        <f t="shared" si="9"/>
        <v>2102568.88</v>
      </c>
      <c r="AK68" s="16">
        <f t="shared" si="10"/>
        <v>1550424.47</v>
      </c>
      <c r="AL68" s="26">
        <f t="shared" si="5"/>
        <v>552144.40999999992</v>
      </c>
    </row>
    <row r="69" spans="1:38" x14ac:dyDescent="0.25">
      <c r="A69" s="1" t="s">
        <v>460</v>
      </c>
      <c r="B69" s="1" t="s">
        <v>462</v>
      </c>
      <c r="C69" s="66">
        <v>3267</v>
      </c>
      <c r="D69" s="67" t="s">
        <v>1126</v>
      </c>
      <c r="E69" t="s">
        <v>3170</v>
      </c>
      <c r="F69" s="297">
        <v>740474.63</v>
      </c>
      <c r="H69" s="297">
        <v>89287.16</v>
      </c>
      <c r="I69">
        <v>1343189.25</v>
      </c>
      <c r="J69">
        <v>500121.55</v>
      </c>
      <c r="N69" s="297">
        <v>0</v>
      </c>
      <c r="Q69">
        <v>-218064.43</v>
      </c>
      <c r="R69">
        <v>2396007.25</v>
      </c>
      <c r="T69" s="297">
        <v>156769.07999999999</v>
      </c>
      <c r="V69" s="297">
        <v>430.2</v>
      </c>
      <c r="X69" s="297">
        <v>1645480</v>
      </c>
      <c r="Y69" s="297">
        <v>1128370</v>
      </c>
      <c r="Z69">
        <v>2061344</v>
      </c>
      <c r="AC69">
        <v>151534.43</v>
      </c>
      <c r="AD69">
        <v>78291.08</v>
      </c>
      <c r="AG69" s="76">
        <f t="shared" si="6"/>
        <v>829761.79</v>
      </c>
      <c r="AH69" s="31">
        <f t="shared" si="7"/>
        <v>0</v>
      </c>
      <c r="AI69" s="21">
        <f t="shared" si="8"/>
        <v>829761.79</v>
      </c>
      <c r="AJ69" s="15">
        <f t="shared" si="9"/>
        <v>2931049.2800000003</v>
      </c>
      <c r="AK69" s="16">
        <f t="shared" si="10"/>
        <v>2291169.5100000002</v>
      </c>
      <c r="AL69" s="26">
        <f t="shared" ref="AL69:AL132" si="11">AJ69-AK69</f>
        <v>639879.77</v>
      </c>
    </row>
    <row r="70" spans="1:38" s="46" customFormat="1" x14ac:dyDescent="0.25">
      <c r="A70" s="273" t="s">
        <v>460</v>
      </c>
      <c r="B70" s="273" t="s">
        <v>462</v>
      </c>
      <c r="C70" s="69">
        <v>2885</v>
      </c>
      <c r="D70" s="70" t="s">
        <v>1127</v>
      </c>
      <c r="E70" t="s">
        <v>3181</v>
      </c>
      <c r="F70" s="297">
        <v>584745.57999999996</v>
      </c>
      <c r="G70" s="297"/>
      <c r="H70" s="297">
        <v>113049.71</v>
      </c>
      <c r="I70">
        <v>4119591.07</v>
      </c>
      <c r="J70">
        <v>3755.48</v>
      </c>
      <c r="K70" s="297"/>
      <c r="L70" s="297"/>
      <c r="M70" s="297"/>
      <c r="N70" s="297">
        <v>928</v>
      </c>
      <c r="O70" s="297"/>
      <c r="P70"/>
      <c r="Q70">
        <v>-1658293.97</v>
      </c>
      <c r="R70">
        <v>6403982.4100000001</v>
      </c>
      <c r="S70" s="297"/>
      <c r="T70" s="297">
        <v>66506.97</v>
      </c>
      <c r="U70" s="297"/>
      <c r="V70" s="297">
        <v>549.58000000000004</v>
      </c>
      <c r="W70" s="297"/>
      <c r="X70" s="297">
        <v>846440</v>
      </c>
      <c r="Y70" s="297">
        <v>804623.5</v>
      </c>
      <c r="Z70">
        <v>1102970</v>
      </c>
      <c r="AA70"/>
      <c r="AB70">
        <v>6168</v>
      </c>
      <c r="AC70">
        <v>238534.23</v>
      </c>
      <c r="AD70">
        <v>164772.42000000001</v>
      </c>
      <c r="AE70"/>
      <c r="AF70"/>
      <c r="AG70" s="76">
        <f t="shared" si="6"/>
        <v>697795.28999999992</v>
      </c>
      <c r="AH70" s="31">
        <f t="shared" si="7"/>
        <v>928</v>
      </c>
      <c r="AI70" s="21">
        <f t="shared" si="8"/>
        <v>696867.28999999992</v>
      </c>
      <c r="AJ70" s="15">
        <f t="shared" si="9"/>
        <v>1718120.05</v>
      </c>
      <c r="AK70" s="16">
        <f t="shared" si="10"/>
        <v>1512444.65</v>
      </c>
      <c r="AL70" s="26">
        <f t="shared" si="11"/>
        <v>205675.40000000014</v>
      </c>
    </row>
    <row r="71" spans="1:38" s="39" customFormat="1" x14ac:dyDescent="0.25">
      <c r="A71" s="238" t="s">
        <v>465</v>
      </c>
      <c r="B71" s="238" t="s">
        <v>466</v>
      </c>
      <c r="C71" s="66">
        <v>6036</v>
      </c>
      <c r="D71" s="67" t="s">
        <v>1128</v>
      </c>
      <c r="E71" t="s">
        <v>3057</v>
      </c>
      <c r="F71" s="297">
        <v>334559.73</v>
      </c>
      <c r="G71" s="297">
        <v>0</v>
      </c>
      <c r="H71" s="297">
        <v>438079.21</v>
      </c>
      <c r="I71">
        <v>625726.91</v>
      </c>
      <c r="J71">
        <v>53347.51</v>
      </c>
      <c r="K71" s="297"/>
      <c r="L71" s="297"/>
      <c r="M71" s="297"/>
      <c r="N71" s="297">
        <v>3155</v>
      </c>
      <c r="O71" s="297"/>
      <c r="P71"/>
      <c r="Q71">
        <v>-651663.09</v>
      </c>
      <c r="R71">
        <v>2227185.62</v>
      </c>
      <c r="S71" s="297"/>
      <c r="T71" s="297">
        <v>1243956.58</v>
      </c>
      <c r="U71" s="297"/>
      <c r="V71" s="297">
        <v>720.38</v>
      </c>
      <c r="W71" s="297"/>
      <c r="X71" s="297">
        <v>2332960</v>
      </c>
      <c r="Y71" s="297"/>
      <c r="Z71">
        <v>2734258.32</v>
      </c>
      <c r="AA71"/>
      <c r="AB71"/>
      <c r="AC71">
        <v>705686.5</v>
      </c>
      <c r="AD71">
        <v>50871.31</v>
      </c>
      <c r="AE71"/>
      <c r="AF71"/>
      <c r="AG71" s="76">
        <f t="shared" si="6"/>
        <v>772638.94</v>
      </c>
      <c r="AH71" s="31">
        <f t="shared" si="7"/>
        <v>3155</v>
      </c>
      <c r="AI71" s="21">
        <f t="shared" si="8"/>
        <v>769483.94</v>
      </c>
      <c r="AJ71" s="15">
        <f t="shared" si="9"/>
        <v>3577636.96</v>
      </c>
      <c r="AK71" s="16">
        <f t="shared" si="10"/>
        <v>3490816.13</v>
      </c>
      <c r="AL71" s="26">
        <f t="shared" si="11"/>
        <v>86820.830000000075</v>
      </c>
    </row>
    <row r="72" spans="1:38" s="39" customFormat="1" x14ac:dyDescent="0.25">
      <c r="A72" s="238" t="s">
        <v>465</v>
      </c>
      <c r="B72" s="238" t="s">
        <v>466</v>
      </c>
      <c r="C72" s="66">
        <v>4053</v>
      </c>
      <c r="D72" s="67" t="s">
        <v>1129</v>
      </c>
      <c r="E72" t="s">
        <v>3058</v>
      </c>
      <c r="F72" s="297">
        <v>583229.48</v>
      </c>
      <c r="G72" s="297">
        <v>0</v>
      </c>
      <c r="H72" s="297">
        <v>483839.27</v>
      </c>
      <c r="I72">
        <v>164548.5</v>
      </c>
      <c r="J72">
        <v>34770.089999999997</v>
      </c>
      <c r="K72" s="297"/>
      <c r="L72" s="297"/>
      <c r="M72" s="297"/>
      <c r="N72" s="297">
        <v>3034.5</v>
      </c>
      <c r="O72" s="297"/>
      <c r="P72"/>
      <c r="Q72">
        <v>-2682010.44</v>
      </c>
      <c r="R72">
        <v>4014093.13</v>
      </c>
      <c r="S72" s="297"/>
      <c r="T72" s="297">
        <v>1008719.91</v>
      </c>
      <c r="U72" s="297"/>
      <c r="V72" s="297">
        <v>877.94</v>
      </c>
      <c r="W72" s="297"/>
      <c r="X72" s="297">
        <v>1446150</v>
      </c>
      <c r="Y72" s="297"/>
      <c r="Z72">
        <v>1850804.79</v>
      </c>
      <c r="AA72"/>
      <c r="AB72"/>
      <c r="AC72">
        <v>392425.69</v>
      </c>
      <c r="AD72">
        <v>52959.72</v>
      </c>
      <c r="AE72"/>
      <c r="AF72"/>
      <c r="AG72" s="76">
        <f t="shared" si="6"/>
        <v>1067068.75</v>
      </c>
      <c r="AH72" s="31">
        <f t="shared" si="7"/>
        <v>3034.5</v>
      </c>
      <c r="AI72" s="21">
        <f t="shared" si="8"/>
        <v>1064034.25</v>
      </c>
      <c r="AJ72" s="15">
        <f t="shared" si="9"/>
        <v>2455747.85</v>
      </c>
      <c r="AK72" s="16">
        <f t="shared" si="10"/>
        <v>2296190.2000000002</v>
      </c>
      <c r="AL72" s="26">
        <f t="shared" si="11"/>
        <v>159557.64999999991</v>
      </c>
    </row>
    <row r="73" spans="1:38" s="39" customFormat="1" x14ac:dyDescent="0.25">
      <c r="A73" s="238" t="s">
        <v>465</v>
      </c>
      <c r="B73" s="238" t="s">
        <v>466</v>
      </c>
      <c r="C73" s="66">
        <v>4847</v>
      </c>
      <c r="D73" s="67" t="s">
        <v>1130</v>
      </c>
      <c r="E73" t="s">
        <v>3059</v>
      </c>
      <c r="F73" s="297">
        <v>789491.98</v>
      </c>
      <c r="G73" s="297">
        <v>0</v>
      </c>
      <c r="H73" s="297">
        <v>67291.520000000004</v>
      </c>
      <c r="I73">
        <v>-49443.81</v>
      </c>
      <c r="J73">
        <v>122148.47</v>
      </c>
      <c r="K73" s="297"/>
      <c r="L73" s="297"/>
      <c r="M73" s="297"/>
      <c r="N73" s="297"/>
      <c r="O73" s="297"/>
      <c r="P73"/>
      <c r="Q73">
        <v>-1208337.76</v>
      </c>
      <c r="R73">
        <v>2082417.38</v>
      </c>
      <c r="S73" s="297"/>
      <c r="T73" s="297">
        <v>1048449.11</v>
      </c>
      <c r="U73" s="297"/>
      <c r="V73" s="297">
        <v>1066.6199999999999</v>
      </c>
      <c r="W73" s="297"/>
      <c r="X73" s="297">
        <v>1764290</v>
      </c>
      <c r="Y73" s="297"/>
      <c r="Z73">
        <v>2155909.08</v>
      </c>
      <c r="AA73"/>
      <c r="AB73"/>
      <c r="AC73">
        <v>362399.79</v>
      </c>
      <c r="AD73">
        <v>9838.32</v>
      </c>
      <c r="AE73"/>
      <c r="AF73"/>
      <c r="AG73" s="76">
        <f t="shared" si="6"/>
        <v>856783.5</v>
      </c>
      <c r="AH73" s="31">
        <f t="shared" si="7"/>
        <v>0</v>
      </c>
      <c r="AI73" s="21">
        <f t="shared" si="8"/>
        <v>856783.5</v>
      </c>
      <c r="AJ73" s="15">
        <f t="shared" si="9"/>
        <v>2813805.73</v>
      </c>
      <c r="AK73" s="16">
        <f t="shared" si="10"/>
        <v>2528147.19</v>
      </c>
      <c r="AL73" s="26">
        <f t="shared" si="11"/>
        <v>285658.54000000004</v>
      </c>
    </row>
    <row r="74" spans="1:38" s="39" customFormat="1" x14ac:dyDescent="0.25">
      <c r="A74" s="238" t="s">
        <v>465</v>
      </c>
      <c r="B74" s="238" t="s">
        <v>466</v>
      </c>
      <c r="C74" s="66">
        <v>3826</v>
      </c>
      <c r="D74" s="67" t="s">
        <v>1131</v>
      </c>
      <c r="E74" t="s">
        <v>3060</v>
      </c>
      <c r="F74" s="297">
        <v>502279.81</v>
      </c>
      <c r="G74" s="297">
        <v>0</v>
      </c>
      <c r="H74" s="297">
        <v>84298.55</v>
      </c>
      <c r="I74">
        <v>4</v>
      </c>
      <c r="J74">
        <v>297824.84000000003</v>
      </c>
      <c r="K74" s="297"/>
      <c r="L74" s="297"/>
      <c r="M74" s="297"/>
      <c r="N74" s="297">
        <v>724.3</v>
      </c>
      <c r="O74" s="297"/>
      <c r="P74"/>
      <c r="Q74">
        <v>-1177719.31</v>
      </c>
      <c r="R74">
        <v>2028298.74</v>
      </c>
      <c r="S74" s="297"/>
      <c r="T74" s="297">
        <v>1132111.18</v>
      </c>
      <c r="U74" s="297"/>
      <c r="V74" s="297">
        <v>813.69</v>
      </c>
      <c r="W74" s="297"/>
      <c r="X74" s="297">
        <v>1708920</v>
      </c>
      <c r="Y74" s="297"/>
      <c r="Z74">
        <v>2145050</v>
      </c>
      <c r="AA74"/>
      <c r="AB74"/>
      <c r="AC74">
        <v>433434.81</v>
      </c>
      <c r="AD74">
        <v>20178.59</v>
      </c>
      <c r="AE74"/>
      <c r="AF74"/>
      <c r="AG74" s="76">
        <f t="shared" si="6"/>
        <v>586578.36</v>
      </c>
      <c r="AH74" s="31">
        <f t="shared" si="7"/>
        <v>724.3</v>
      </c>
      <c r="AI74" s="21">
        <f t="shared" si="8"/>
        <v>585854.05999999994</v>
      </c>
      <c r="AJ74" s="15">
        <f t="shared" si="9"/>
        <v>2841844.87</v>
      </c>
      <c r="AK74" s="16">
        <f t="shared" si="10"/>
        <v>2598663.4</v>
      </c>
      <c r="AL74" s="26">
        <f t="shared" si="11"/>
        <v>243181.4700000002</v>
      </c>
    </row>
    <row r="75" spans="1:38" s="39" customFormat="1" x14ac:dyDescent="0.25">
      <c r="A75" s="238" t="s">
        <v>465</v>
      </c>
      <c r="B75" s="238" t="s">
        <v>466</v>
      </c>
      <c r="C75" s="66">
        <v>4181</v>
      </c>
      <c r="D75" s="67" t="s">
        <v>1132</v>
      </c>
      <c r="E75" t="s">
        <v>3061</v>
      </c>
      <c r="F75" s="297">
        <v>273802.44</v>
      </c>
      <c r="G75" s="297">
        <v>0</v>
      </c>
      <c r="H75" s="297">
        <v>124808.15</v>
      </c>
      <c r="I75">
        <v>-61412.25</v>
      </c>
      <c r="J75">
        <v>71304.800000000003</v>
      </c>
      <c r="K75" s="297"/>
      <c r="L75" s="297"/>
      <c r="M75" s="297"/>
      <c r="N75" s="297"/>
      <c r="O75" s="297"/>
      <c r="P75"/>
      <c r="Q75">
        <v>-2243773.7000000002</v>
      </c>
      <c r="R75">
        <v>2569886.96</v>
      </c>
      <c r="S75" s="297"/>
      <c r="T75" s="297">
        <v>1076153.8400000001</v>
      </c>
      <c r="U75" s="297"/>
      <c r="V75" s="297">
        <v>550.08000000000004</v>
      </c>
      <c r="W75" s="297"/>
      <c r="X75" s="297">
        <v>1708940</v>
      </c>
      <c r="Y75" s="297"/>
      <c r="Z75">
        <v>2149274</v>
      </c>
      <c r="AA75">
        <v>6078</v>
      </c>
      <c r="AB75"/>
      <c r="AC75">
        <v>296529.78999999998</v>
      </c>
      <c r="AD75">
        <v>15122.25</v>
      </c>
      <c r="AE75"/>
      <c r="AF75"/>
      <c r="AG75" s="76">
        <f t="shared" si="6"/>
        <v>398610.58999999997</v>
      </c>
      <c r="AH75" s="31">
        <f t="shared" si="7"/>
        <v>0</v>
      </c>
      <c r="AI75" s="21">
        <f t="shared" si="8"/>
        <v>398610.58999999997</v>
      </c>
      <c r="AJ75" s="15">
        <f t="shared" si="9"/>
        <v>2785643.92</v>
      </c>
      <c r="AK75" s="16">
        <f t="shared" si="10"/>
        <v>2467004.04</v>
      </c>
      <c r="AL75" s="26">
        <f t="shared" si="11"/>
        <v>318639.87999999989</v>
      </c>
    </row>
    <row r="76" spans="1:38" s="39" customFormat="1" x14ac:dyDescent="0.25">
      <c r="A76" s="238" t="s">
        <v>465</v>
      </c>
      <c r="B76" s="238" t="s">
        <v>466</v>
      </c>
      <c r="C76" s="66">
        <v>2002</v>
      </c>
      <c r="D76" s="67" t="s">
        <v>1133</v>
      </c>
      <c r="E76" t="s">
        <v>3062</v>
      </c>
      <c r="F76" s="297">
        <v>583317.1</v>
      </c>
      <c r="G76" s="297">
        <v>0</v>
      </c>
      <c r="H76" s="297">
        <v>37131.599999999999</v>
      </c>
      <c r="I76">
        <v>-139104.01</v>
      </c>
      <c r="J76">
        <v>-35380.78</v>
      </c>
      <c r="K76" s="297"/>
      <c r="L76" s="297"/>
      <c r="M76" s="297"/>
      <c r="N76" s="297">
        <v>0</v>
      </c>
      <c r="O76" s="297"/>
      <c r="P76"/>
      <c r="Q76">
        <v>-1057340.58</v>
      </c>
      <c r="R76">
        <v>1423307.83</v>
      </c>
      <c r="S76" s="297"/>
      <c r="T76" s="297">
        <v>754527.16</v>
      </c>
      <c r="U76" s="297"/>
      <c r="V76" s="297">
        <v>1475.92</v>
      </c>
      <c r="W76" s="297"/>
      <c r="X76" s="297">
        <v>1037030</v>
      </c>
      <c r="Y76" s="297"/>
      <c r="Z76">
        <v>1382596</v>
      </c>
      <c r="AA76"/>
      <c r="AB76"/>
      <c r="AC76">
        <v>134246.51999999999</v>
      </c>
      <c r="AD76">
        <v>39143.9</v>
      </c>
      <c r="AE76"/>
      <c r="AF76"/>
      <c r="AG76" s="76">
        <f t="shared" si="6"/>
        <v>620448.69999999995</v>
      </c>
      <c r="AH76" s="31">
        <f t="shared" si="7"/>
        <v>0</v>
      </c>
      <c r="AI76" s="21">
        <f t="shared" si="8"/>
        <v>620448.69999999995</v>
      </c>
      <c r="AJ76" s="15">
        <f t="shared" si="9"/>
        <v>1793033.08</v>
      </c>
      <c r="AK76" s="16">
        <f t="shared" si="10"/>
        <v>1555986.42</v>
      </c>
      <c r="AL76" s="26">
        <f t="shared" si="11"/>
        <v>237046.66000000015</v>
      </c>
    </row>
    <row r="77" spans="1:38" s="39" customFormat="1" x14ac:dyDescent="0.25">
      <c r="A77" s="238" t="s">
        <v>465</v>
      </c>
      <c r="B77" s="238" t="s">
        <v>466</v>
      </c>
      <c r="C77" s="66">
        <v>1933</v>
      </c>
      <c r="D77" s="67" t="s">
        <v>1134</v>
      </c>
      <c r="E77" t="s">
        <v>3171</v>
      </c>
      <c r="F77" s="297">
        <v>401433.04</v>
      </c>
      <c r="G77" s="297">
        <v>0</v>
      </c>
      <c r="H77" s="297">
        <v>288165.42</v>
      </c>
      <c r="I77">
        <v>-116370.59</v>
      </c>
      <c r="J77">
        <v>69811.73</v>
      </c>
      <c r="K77" s="297"/>
      <c r="L77" s="297"/>
      <c r="M77" s="297"/>
      <c r="N77" s="297">
        <v>1068.3900000000001</v>
      </c>
      <c r="O77" s="297"/>
      <c r="P77"/>
      <c r="Q77">
        <v>-1415934.05</v>
      </c>
      <c r="R77">
        <v>2051654.89</v>
      </c>
      <c r="S77" s="297"/>
      <c r="T77" s="297">
        <v>974470.94</v>
      </c>
      <c r="U77" s="297"/>
      <c r="V77" s="297">
        <v>603.49</v>
      </c>
      <c r="W77" s="297"/>
      <c r="X77" s="297">
        <v>1572250</v>
      </c>
      <c r="Y77" s="297"/>
      <c r="Z77">
        <v>1924582</v>
      </c>
      <c r="AA77"/>
      <c r="AB77"/>
      <c r="AC77">
        <v>414969.29</v>
      </c>
      <c r="AD77">
        <v>15072.77</v>
      </c>
      <c r="AE77"/>
      <c r="AF77"/>
      <c r="AG77" s="76">
        <f t="shared" si="6"/>
        <v>689598.46</v>
      </c>
      <c r="AH77" s="31">
        <f t="shared" si="7"/>
        <v>1068.3900000000001</v>
      </c>
      <c r="AI77" s="21">
        <f t="shared" si="8"/>
        <v>688530.07</v>
      </c>
      <c r="AJ77" s="15">
        <f t="shared" si="9"/>
        <v>2547324.4299999997</v>
      </c>
      <c r="AK77" s="16">
        <f t="shared" si="10"/>
        <v>2354624.06</v>
      </c>
      <c r="AL77" s="26">
        <f t="shared" si="11"/>
        <v>192700.36999999965</v>
      </c>
    </row>
    <row r="78" spans="1:38" x14ac:dyDescent="0.25">
      <c r="A78" s="1" t="s">
        <v>469</v>
      </c>
      <c r="B78" s="1" t="s">
        <v>470</v>
      </c>
      <c r="C78" s="66">
        <v>3743</v>
      </c>
      <c r="D78" s="67" t="s">
        <v>1135</v>
      </c>
      <c r="E78" t="s">
        <v>3063</v>
      </c>
      <c r="F78" s="297">
        <v>369467.98</v>
      </c>
      <c r="G78" s="297">
        <v>0</v>
      </c>
      <c r="H78" s="297">
        <v>68785.55</v>
      </c>
      <c r="I78">
        <v>685295.71</v>
      </c>
      <c r="J78">
        <v>27067.86</v>
      </c>
      <c r="N78" s="297">
        <v>0</v>
      </c>
      <c r="Q78">
        <v>-627936.68000000005</v>
      </c>
      <c r="R78">
        <v>1625943.2</v>
      </c>
      <c r="T78" s="297">
        <v>1085449.32</v>
      </c>
      <c r="V78" s="297">
        <v>262.38</v>
      </c>
      <c r="X78" s="297">
        <v>835090</v>
      </c>
      <c r="Z78">
        <v>1112857</v>
      </c>
      <c r="AC78">
        <v>304836.07</v>
      </c>
      <c r="AD78">
        <v>114030.55</v>
      </c>
      <c r="AG78" s="76">
        <f t="shared" si="6"/>
        <v>438253.52999999997</v>
      </c>
      <c r="AH78" s="31">
        <f t="shared" si="7"/>
        <v>0</v>
      </c>
      <c r="AI78" s="21">
        <f t="shared" si="8"/>
        <v>438253.52999999997</v>
      </c>
      <c r="AJ78" s="15">
        <f t="shared" si="9"/>
        <v>1920801.7</v>
      </c>
      <c r="AK78" s="16">
        <f t="shared" si="10"/>
        <v>1531723.62</v>
      </c>
      <c r="AL78" s="26">
        <f t="shared" si="11"/>
        <v>389078.07999999984</v>
      </c>
    </row>
    <row r="79" spans="1:38" x14ac:dyDescent="0.25">
      <c r="A79" s="1" t="s">
        <v>469</v>
      </c>
      <c r="B79" s="1" t="s">
        <v>470</v>
      </c>
      <c r="C79" s="66">
        <v>3747</v>
      </c>
      <c r="D79" s="67" t="s">
        <v>1136</v>
      </c>
      <c r="E79" t="s">
        <v>3064</v>
      </c>
      <c r="F79" s="297">
        <v>664224.75</v>
      </c>
      <c r="G79" s="297">
        <v>0</v>
      </c>
      <c r="H79" s="297">
        <v>62541.5</v>
      </c>
      <c r="I79">
        <v>520883.23</v>
      </c>
      <c r="J79">
        <v>40316.93</v>
      </c>
      <c r="Q79">
        <v>-974111.54</v>
      </c>
      <c r="R79">
        <v>1700209.39</v>
      </c>
      <c r="T79" s="297">
        <v>1580228.69</v>
      </c>
      <c r="U79" s="297">
        <v>640000</v>
      </c>
      <c r="V79" s="297">
        <v>429.33</v>
      </c>
      <c r="X79" s="297">
        <v>1040920</v>
      </c>
      <c r="Y79" s="297">
        <v>178800</v>
      </c>
      <c r="Z79">
        <v>1461268</v>
      </c>
      <c r="AC79">
        <v>1064382.1499999999</v>
      </c>
      <c r="AD79">
        <v>46076.81</v>
      </c>
      <c r="AG79" s="76">
        <f t="shared" si="6"/>
        <v>726766.25</v>
      </c>
      <c r="AH79" s="31">
        <f t="shared" si="7"/>
        <v>0</v>
      </c>
      <c r="AI79" s="21">
        <f t="shared" si="8"/>
        <v>726766.25</v>
      </c>
      <c r="AJ79" s="15">
        <f t="shared" si="9"/>
        <v>3440378.02</v>
      </c>
      <c r="AK79" s="16">
        <f t="shared" si="10"/>
        <v>2571726.96</v>
      </c>
      <c r="AL79" s="26">
        <f t="shared" si="11"/>
        <v>868651.06</v>
      </c>
    </row>
    <row r="80" spans="1:38" x14ac:dyDescent="0.25">
      <c r="A80" s="1" t="s">
        <v>469</v>
      </c>
      <c r="B80" s="1" t="s">
        <v>470</v>
      </c>
      <c r="C80" s="66">
        <v>3095</v>
      </c>
      <c r="D80" s="67" t="s">
        <v>1137</v>
      </c>
      <c r="E80" t="s">
        <v>3065</v>
      </c>
      <c r="F80" s="297">
        <v>688785.49</v>
      </c>
      <c r="G80" s="297">
        <v>0</v>
      </c>
      <c r="H80" s="297">
        <v>79571.149999999994</v>
      </c>
      <c r="I80">
        <v>517787.84</v>
      </c>
      <c r="J80">
        <v>20493.490000000002</v>
      </c>
      <c r="N80" s="297">
        <v>0</v>
      </c>
      <c r="Q80">
        <v>-583035.37</v>
      </c>
      <c r="R80">
        <v>1448416.88</v>
      </c>
      <c r="T80" s="297">
        <v>1213887.8999999999</v>
      </c>
      <c r="U80" s="297">
        <v>312000</v>
      </c>
      <c r="V80" s="297">
        <v>475.42</v>
      </c>
      <c r="X80" s="297">
        <v>1085520</v>
      </c>
      <c r="Z80">
        <v>1428067</v>
      </c>
      <c r="AC80">
        <v>445391.38</v>
      </c>
      <c r="AD80">
        <v>66620.98</v>
      </c>
      <c r="AG80" s="76">
        <f t="shared" si="6"/>
        <v>768356.64</v>
      </c>
      <c r="AH80" s="31">
        <f t="shared" si="7"/>
        <v>0</v>
      </c>
      <c r="AI80" s="21">
        <f t="shared" si="8"/>
        <v>768356.64</v>
      </c>
      <c r="AJ80" s="15">
        <f t="shared" si="9"/>
        <v>2611883.3199999998</v>
      </c>
      <c r="AK80" s="16">
        <f t="shared" si="10"/>
        <v>1940079.3599999999</v>
      </c>
      <c r="AL80" s="26">
        <f t="shared" si="11"/>
        <v>671803.96</v>
      </c>
    </row>
    <row r="81" spans="1:38" x14ac:dyDescent="0.25">
      <c r="A81" s="1" t="s">
        <v>469</v>
      </c>
      <c r="B81" s="1" t="s">
        <v>470</v>
      </c>
      <c r="C81" s="66">
        <v>1530</v>
      </c>
      <c r="D81" s="67" t="s">
        <v>1138</v>
      </c>
      <c r="E81" t="s">
        <v>3066</v>
      </c>
      <c r="F81" s="297">
        <v>290235.95</v>
      </c>
      <c r="G81" s="297">
        <v>0</v>
      </c>
      <c r="H81" s="297">
        <v>19755.55</v>
      </c>
      <c r="I81">
        <v>508267.83</v>
      </c>
      <c r="J81">
        <v>1558.48</v>
      </c>
      <c r="N81" s="297">
        <v>470</v>
      </c>
      <c r="Q81">
        <v>-1169850.67</v>
      </c>
      <c r="R81">
        <v>2079850.72</v>
      </c>
      <c r="T81" s="297">
        <v>1059957.1100000001</v>
      </c>
      <c r="V81" s="297">
        <v>327.99</v>
      </c>
      <c r="X81" s="297">
        <v>862830</v>
      </c>
      <c r="Z81">
        <v>1174518</v>
      </c>
      <c r="AA81">
        <v>8600</v>
      </c>
      <c r="AC81">
        <v>377904.22</v>
      </c>
      <c r="AD81">
        <v>211272.62</v>
      </c>
      <c r="AG81" s="76">
        <f t="shared" si="6"/>
        <v>309991.5</v>
      </c>
      <c r="AH81" s="31">
        <f t="shared" si="7"/>
        <v>470</v>
      </c>
      <c r="AI81" s="21">
        <f t="shared" si="8"/>
        <v>309521.5</v>
      </c>
      <c r="AJ81" s="15">
        <f t="shared" si="9"/>
        <v>1923115.1</v>
      </c>
      <c r="AK81" s="16">
        <f t="shared" si="10"/>
        <v>1772294.8399999999</v>
      </c>
      <c r="AL81" s="26">
        <f t="shared" si="11"/>
        <v>150820.26000000024</v>
      </c>
    </row>
    <row r="82" spans="1:38" x14ac:dyDescent="0.25">
      <c r="A82" s="1" t="s">
        <v>469</v>
      </c>
      <c r="B82" s="1" t="s">
        <v>470</v>
      </c>
      <c r="C82" s="66">
        <v>4004</v>
      </c>
      <c r="D82" s="67" t="s">
        <v>1139</v>
      </c>
      <c r="E82" t="s">
        <v>3067</v>
      </c>
      <c r="F82" s="297">
        <v>445863.09</v>
      </c>
      <c r="G82" s="297">
        <v>0</v>
      </c>
      <c r="H82" s="297">
        <v>21086.82</v>
      </c>
      <c r="I82">
        <v>550751.79</v>
      </c>
      <c r="J82">
        <v>33839.1</v>
      </c>
      <c r="Q82">
        <v>-604942.32999999996</v>
      </c>
      <c r="R82">
        <v>1478004.6</v>
      </c>
      <c r="T82" s="297">
        <v>1283222.82</v>
      </c>
      <c r="V82" s="297">
        <v>449.3</v>
      </c>
      <c r="X82" s="297">
        <v>595670</v>
      </c>
      <c r="Z82">
        <v>923790.69</v>
      </c>
      <c r="AC82">
        <v>440672.85</v>
      </c>
      <c r="AD82">
        <v>100113.05</v>
      </c>
      <c r="AG82" s="76">
        <f t="shared" si="6"/>
        <v>466949.91000000003</v>
      </c>
      <c r="AH82" s="31">
        <f t="shared" si="7"/>
        <v>0</v>
      </c>
      <c r="AI82" s="21">
        <f t="shared" si="8"/>
        <v>466949.91000000003</v>
      </c>
      <c r="AJ82" s="15">
        <f t="shared" si="9"/>
        <v>1879342.12</v>
      </c>
      <c r="AK82" s="16">
        <f t="shared" si="10"/>
        <v>1464576.59</v>
      </c>
      <c r="AL82" s="26">
        <f t="shared" si="11"/>
        <v>414765.53</v>
      </c>
    </row>
    <row r="83" spans="1:38" x14ac:dyDescent="0.25">
      <c r="A83" s="1" t="s">
        <v>469</v>
      </c>
      <c r="B83" s="1" t="s">
        <v>470</v>
      </c>
      <c r="C83" s="66">
        <v>6265</v>
      </c>
      <c r="D83" s="67" t="s">
        <v>1140</v>
      </c>
      <c r="E83" t="s">
        <v>3068</v>
      </c>
      <c r="F83" s="297">
        <v>551067.57999999996</v>
      </c>
      <c r="G83" s="297">
        <v>0</v>
      </c>
      <c r="H83" s="297">
        <v>55458.16</v>
      </c>
      <c r="I83">
        <v>450420.43</v>
      </c>
      <c r="J83">
        <v>496522.32</v>
      </c>
      <c r="N83" s="297">
        <v>-3</v>
      </c>
      <c r="Q83">
        <v>-468707.54</v>
      </c>
      <c r="R83">
        <v>1774409.19</v>
      </c>
      <c r="T83" s="297">
        <v>1523917.12</v>
      </c>
      <c r="U83" s="297">
        <v>105860</v>
      </c>
      <c r="V83" s="297">
        <v>432.83</v>
      </c>
      <c r="X83" s="297">
        <v>1266650</v>
      </c>
      <c r="Z83">
        <v>1752689</v>
      </c>
      <c r="AC83">
        <v>442083.91</v>
      </c>
      <c r="AD83">
        <v>136529.70000000001</v>
      </c>
      <c r="AG83" s="76">
        <f t="shared" si="6"/>
        <v>606525.74</v>
      </c>
      <c r="AH83" s="31">
        <f t="shared" si="7"/>
        <v>-3</v>
      </c>
      <c r="AI83" s="21">
        <f t="shared" si="8"/>
        <v>606528.74</v>
      </c>
      <c r="AJ83" s="15">
        <f t="shared" si="9"/>
        <v>2896859.95</v>
      </c>
      <c r="AK83" s="16">
        <f t="shared" si="10"/>
        <v>2331302.6100000003</v>
      </c>
      <c r="AL83" s="26">
        <f t="shared" si="11"/>
        <v>565557.33999999985</v>
      </c>
    </row>
    <row r="84" spans="1:38" x14ac:dyDescent="0.25">
      <c r="A84" s="1" t="s">
        <v>469</v>
      </c>
      <c r="B84" s="1" t="s">
        <v>470</v>
      </c>
      <c r="C84" s="66">
        <v>4051</v>
      </c>
      <c r="D84" s="67" t="s">
        <v>1141</v>
      </c>
      <c r="E84" t="s">
        <v>3069</v>
      </c>
      <c r="F84" s="297">
        <v>356436.9</v>
      </c>
      <c r="G84" s="297">
        <v>0</v>
      </c>
      <c r="H84" s="297">
        <v>73161.05</v>
      </c>
      <c r="I84">
        <v>635927.26</v>
      </c>
      <c r="J84">
        <v>15067.44</v>
      </c>
      <c r="Q84">
        <v>-729108.34</v>
      </c>
      <c r="R84">
        <v>1568940.19</v>
      </c>
      <c r="T84" s="297">
        <v>1201849.3799999999</v>
      </c>
      <c r="U84" s="297">
        <v>64580</v>
      </c>
      <c r="V84" s="297">
        <v>168.39</v>
      </c>
      <c r="X84" s="297">
        <v>1167060</v>
      </c>
      <c r="Z84">
        <v>1554079</v>
      </c>
      <c r="AC84">
        <v>281598.81</v>
      </c>
      <c r="AD84">
        <v>95314.16</v>
      </c>
      <c r="AG84" s="76">
        <f t="shared" si="6"/>
        <v>429597.95</v>
      </c>
      <c r="AH84" s="31">
        <f t="shared" si="7"/>
        <v>0</v>
      </c>
      <c r="AI84" s="21">
        <f t="shared" si="8"/>
        <v>429597.95</v>
      </c>
      <c r="AJ84" s="15">
        <f t="shared" si="9"/>
        <v>2433657.7699999996</v>
      </c>
      <c r="AK84" s="16">
        <f t="shared" si="10"/>
        <v>1930991.97</v>
      </c>
      <c r="AL84" s="26">
        <f t="shared" si="11"/>
        <v>502665.79999999958</v>
      </c>
    </row>
    <row r="85" spans="1:38" x14ac:dyDescent="0.25">
      <c r="A85" s="1" t="s">
        <v>469</v>
      </c>
      <c r="B85" s="1" t="s">
        <v>470</v>
      </c>
      <c r="C85" s="66">
        <v>3423</v>
      </c>
      <c r="D85" s="67" t="s">
        <v>1142</v>
      </c>
      <c r="E85" t="s">
        <v>3070</v>
      </c>
      <c r="F85" s="297">
        <v>503823.72</v>
      </c>
      <c r="G85" s="297">
        <v>0</v>
      </c>
      <c r="H85" s="297">
        <v>22590.04</v>
      </c>
      <c r="I85">
        <v>407622.09</v>
      </c>
      <c r="J85">
        <v>4968.3</v>
      </c>
      <c r="Q85">
        <v>-857620.83</v>
      </c>
      <c r="R85">
        <v>1499346.49</v>
      </c>
      <c r="T85" s="297">
        <v>1249889.0900000001</v>
      </c>
      <c r="U85" s="297">
        <v>151000</v>
      </c>
      <c r="V85" s="297">
        <v>438.08</v>
      </c>
      <c r="X85" s="297">
        <v>1072300</v>
      </c>
      <c r="Z85">
        <v>1396676</v>
      </c>
      <c r="AC85">
        <v>463020.56</v>
      </c>
      <c r="AD85">
        <v>54414.62</v>
      </c>
      <c r="AG85" s="76">
        <f t="shared" si="6"/>
        <v>526413.76</v>
      </c>
      <c r="AH85" s="31">
        <f t="shared" si="7"/>
        <v>0</v>
      </c>
      <c r="AI85" s="21">
        <f t="shared" si="8"/>
        <v>526413.76</v>
      </c>
      <c r="AJ85" s="15">
        <f t="shared" si="9"/>
        <v>2473627.17</v>
      </c>
      <c r="AK85" s="16">
        <f t="shared" si="10"/>
        <v>1914111.1800000002</v>
      </c>
      <c r="AL85" s="26">
        <f t="shared" si="11"/>
        <v>559515.98999999976</v>
      </c>
    </row>
    <row r="86" spans="1:38" x14ac:dyDescent="0.25">
      <c r="A86" s="1" t="s">
        <v>469</v>
      </c>
      <c r="B86" s="1" t="s">
        <v>470</v>
      </c>
      <c r="C86" s="66">
        <v>1355</v>
      </c>
      <c r="D86" s="67" t="s">
        <v>1143</v>
      </c>
      <c r="E86" t="s">
        <v>3177</v>
      </c>
      <c r="F86" s="297">
        <v>418916.55</v>
      </c>
      <c r="G86" s="297">
        <v>0</v>
      </c>
      <c r="H86" s="297">
        <v>14440.45</v>
      </c>
      <c r="I86">
        <v>434321.69</v>
      </c>
      <c r="J86">
        <v>24211.34</v>
      </c>
      <c r="N86" s="297">
        <v>0</v>
      </c>
      <c r="Q86">
        <v>-1687938.17</v>
      </c>
      <c r="R86">
        <v>2293429.0699999998</v>
      </c>
      <c r="T86" s="297">
        <v>941099.38</v>
      </c>
      <c r="U86" s="297">
        <v>156000</v>
      </c>
      <c r="V86" s="297">
        <v>294.56</v>
      </c>
      <c r="X86" s="297">
        <v>507440</v>
      </c>
      <c r="Z86">
        <v>727351</v>
      </c>
      <c r="AC86">
        <v>308909.38</v>
      </c>
      <c r="AD86">
        <v>63424.43</v>
      </c>
      <c r="AG86" s="76">
        <f t="shared" si="6"/>
        <v>433357</v>
      </c>
      <c r="AH86" s="31">
        <f t="shared" si="7"/>
        <v>0</v>
      </c>
      <c r="AI86" s="21">
        <f t="shared" si="8"/>
        <v>433357</v>
      </c>
      <c r="AJ86" s="15">
        <f t="shared" si="9"/>
        <v>1604833.94</v>
      </c>
      <c r="AK86" s="16">
        <f t="shared" si="10"/>
        <v>1099684.81</v>
      </c>
      <c r="AL86" s="26">
        <f t="shared" si="11"/>
        <v>505149.12999999989</v>
      </c>
    </row>
    <row r="87" spans="1:38" x14ac:dyDescent="0.25">
      <c r="A87" s="1" t="s">
        <v>473</v>
      </c>
      <c r="B87" s="1" t="s">
        <v>474</v>
      </c>
      <c r="C87" s="66">
        <v>2146</v>
      </c>
      <c r="D87" s="67" t="s">
        <v>1144</v>
      </c>
      <c r="E87" t="s">
        <v>3071</v>
      </c>
      <c r="F87" s="297">
        <v>790285.99</v>
      </c>
      <c r="G87" s="297">
        <v>0</v>
      </c>
      <c r="H87" s="297">
        <v>39677.550000000003</v>
      </c>
      <c r="I87">
        <v>425453.61</v>
      </c>
      <c r="J87">
        <v>64017</v>
      </c>
      <c r="Q87">
        <v>1135463.68</v>
      </c>
      <c r="S87" s="297">
        <v>615.67999999999995</v>
      </c>
      <c r="T87" s="297">
        <v>743416.64</v>
      </c>
      <c r="U87" s="297">
        <v>1330</v>
      </c>
      <c r="X87" s="297">
        <v>909490</v>
      </c>
      <c r="Y87" s="297">
        <v>117</v>
      </c>
      <c r="Z87">
        <v>1109704</v>
      </c>
      <c r="AC87">
        <v>233375.58</v>
      </c>
      <c r="AD87">
        <v>43299.27</v>
      </c>
      <c r="AG87" s="76">
        <f t="shared" ref="AG87:AG150" si="12">SUM(F87:H87)</f>
        <v>829963.54</v>
      </c>
      <c r="AH87" s="31">
        <f t="shared" ref="AH87:AH150" si="13">SUM(K87:O87)</f>
        <v>0</v>
      </c>
      <c r="AI87" s="21">
        <f t="shared" ref="AI87:AI150" si="14">AG87-AH87</f>
        <v>829963.54</v>
      </c>
      <c r="AJ87" s="15">
        <f t="shared" ref="AJ87:AJ150" si="15">SUM(S87:Y87)</f>
        <v>1654969.32</v>
      </c>
      <c r="AK87" s="16">
        <f t="shared" ref="AK87:AK150" si="16">SUM(Z87:AF87)</f>
        <v>1386378.85</v>
      </c>
      <c r="AL87" s="26">
        <f t="shared" si="11"/>
        <v>268590.46999999997</v>
      </c>
    </row>
    <row r="88" spans="1:38" x14ac:dyDescent="0.25">
      <c r="A88" s="1" t="s">
        <v>473</v>
      </c>
      <c r="B88" s="1" t="s">
        <v>474</v>
      </c>
      <c r="C88" s="66">
        <v>1277</v>
      </c>
      <c r="D88" s="67" t="s">
        <v>1145</v>
      </c>
      <c r="E88" t="s">
        <v>3072</v>
      </c>
      <c r="F88" s="297">
        <v>520143.66</v>
      </c>
      <c r="G88" s="297">
        <v>0</v>
      </c>
      <c r="H88" s="297">
        <v>4141.93</v>
      </c>
      <c r="I88">
        <v>2147803.91</v>
      </c>
      <c r="J88">
        <v>65993.929999999993</v>
      </c>
      <c r="Q88">
        <v>2670277.84</v>
      </c>
      <c r="S88" s="297">
        <v>464.46</v>
      </c>
      <c r="T88" s="297">
        <v>537887.38</v>
      </c>
      <c r="X88" s="297">
        <v>702590</v>
      </c>
      <c r="Y88" s="297">
        <v>300</v>
      </c>
      <c r="Z88">
        <v>913041</v>
      </c>
      <c r="AC88">
        <v>166325.42000000001</v>
      </c>
      <c r="AD88">
        <v>24144.83</v>
      </c>
      <c r="AG88" s="76">
        <f t="shared" si="12"/>
        <v>524285.58999999997</v>
      </c>
      <c r="AH88" s="31">
        <f t="shared" si="13"/>
        <v>0</v>
      </c>
      <c r="AI88" s="21">
        <f t="shared" si="14"/>
        <v>524285.58999999997</v>
      </c>
      <c r="AJ88" s="15">
        <f t="shared" si="15"/>
        <v>1241241.8399999999</v>
      </c>
      <c r="AK88" s="16">
        <f t="shared" si="16"/>
        <v>1103511.25</v>
      </c>
      <c r="AL88" s="26">
        <f t="shared" si="11"/>
        <v>137730.58999999985</v>
      </c>
    </row>
    <row r="89" spans="1:38" x14ac:dyDescent="0.25">
      <c r="A89" s="1" t="s">
        <v>473</v>
      </c>
      <c r="B89" s="1" t="s">
        <v>474</v>
      </c>
      <c r="C89" s="66">
        <v>2783</v>
      </c>
      <c r="D89" s="67" t="s">
        <v>1146</v>
      </c>
      <c r="E89" t="s">
        <v>3073</v>
      </c>
      <c r="F89" s="297">
        <v>1052934.49</v>
      </c>
      <c r="G89" s="297">
        <v>0</v>
      </c>
      <c r="H89" s="297">
        <v>13511.28</v>
      </c>
      <c r="I89">
        <v>1959529.6</v>
      </c>
      <c r="J89">
        <v>68568.710000000006</v>
      </c>
      <c r="N89" s="297">
        <v>1358.4</v>
      </c>
      <c r="Q89">
        <v>2724094.23</v>
      </c>
      <c r="T89" s="297">
        <v>639516.42000000004</v>
      </c>
      <c r="U89" s="297">
        <v>334440</v>
      </c>
      <c r="V89" s="297">
        <v>1071.7</v>
      </c>
      <c r="X89" s="297">
        <v>993050</v>
      </c>
      <c r="Y89" s="297">
        <v>587.42999999999995</v>
      </c>
      <c r="Z89">
        <v>1128878.3999999999</v>
      </c>
      <c r="AC89">
        <v>308905.27</v>
      </c>
      <c r="AD89">
        <v>89790.43</v>
      </c>
      <c r="AG89" s="76">
        <f t="shared" si="12"/>
        <v>1066445.77</v>
      </c>
      <c r="AH89" s="31">
        <f t="shared" si="13"/>
        <v>1358.4</v>
      </c>
      <c r="AI89" s="21">
        <f t="shared" si="14"/>
        <v>1065087.3700000001</v>
      </c>
      <c r="AJ89" s="15">
        <f t="shared" si="15"/>
        <v>1968665.55</v>
      </c>
      <c r="AK89" s="16">
        <f t="shared" si="16"/>
        <v>1527574.0999999999</v>
      </c>
      <c r="AL89" s="26">
        <f t="shared" si="11"/>
        <v>441091.45000000019</v>
      </c>
    </row>
    <row r="90" spans="1:38" x14ac:dyDescent="0.25">
      <c r="A90" s="1" t="s">
        <v>473</v>
      </c>
      <c r="B90" s="1" t="s">
        <v>474</v>
      </c>
      <c r="C90" s="66">
        <v>1769</v>
      </c>
      <c r="D90" s="67" t="s">
        <v>1147</v>
      </c>
      <c r="E90" t="s">
        <v>3166</v>
      </c>
      <c r="F90" s="297">
        <v>549118.64</v>
      </c>
      <c r="G90" s="297">
        <v>0</v>
      </c>
      <c r="H90" s="297">
        <v>30246.07</v>
      </c>
      <c r="I90">
        <v>205018.2</v>
      </c>
      <c r="J90">
        <v>37687.120000000003</v>
      </c>
      <c r="Q90">
        <v>516568.53</v>
      </c>
      <c r="T90" s="297">
        <v>465633.61</v>
      </c>
      <c r="U90" s="297">
        <v>204000</v>
      </c>
      <c r="V90" s="297">
        <v>242.99</v>
      </c>
      <c r="X90" s="297">
        <v>456180</v>
      </c>
      <c r="Z90">
        <v>579055</v>
      </c>
      <c r="AC90">
        <v>153566.49</v>
      </c>
      <c r="AD90">
        <v>30633.61</v>
      </c>
      <c r="AG90" s="76">
        <f t="shared" si="12"/>
        <v>579364.71</v>
      </c>
      <c r="AH90" s="31">
        <f t="shared" si="13"/>
        <v>0</v>
      </c>
      <c r="AI90" s="21">
        <f t="shared" si="14"/>
        <v>579364.71</v>
      </c>
      <c r="AJ90" s="15">
        <f t="shared" si="15"/>
        <v>1126056.6000000001</v>
      </c>
      <c r="AK90" s="16">
        <f t="shared" si="16"/>
        <v>763255.1</v>
      </c>
      <c r="AL90" s="26">
        <f t="shared" si="11"/>
        <v>362801.50000000012</v>
      </c>
    </row>
    <row r="91" spans="1:38" ht="16.5" customHeight="1" x14ac:dyDescent="0.25">
      <c r="A91" s="1" t="s">
        <v>477</v>
      </c>
      <c r="B91" s="1" t="s">
        <v>478</v>
      </c>
      <c r="C91" s="66">
        <v>5781</v>
      </c>
      <c r="D91" s="67" t="s">
        <v>1148</v>
      </c>
      <c r="E91" t="s">
        <v>3074</v>
      </c>
      <c r="F91" s="297">
        <v>477331.78</v>
      </c>
      <c r="G91" s="297">
        <v>0</v>
      </c>
      <c r="H91" s="297">
        <v>83308.97</v>
      </c>
      <c r="I91">
        <v>251285.93</v>
      </c>
      <c r="J91">
        <v>15418.92</v>
      </c>
      <c r="N91" s="297">
        <v>4.67</v>
      </c>
      <c r="Q91">
        <v>-1777299.81</v>
      </c>
      <c r="R91">
        <v>2452917.63</v>
      </c>
      <c r="T91" s="297">
        <v>1285886.05</v>
      </c>
      <c r="U91" s="297">
        <v>52960</v>
      </c>
      <c r="V91" s="297">
        <v>407.61</v>
      </c>
      <c r="X91" s="297">
        <v>1523270</v>
      </c>
      <c r="Y91" s="297">
        <v>24500</v>
      </c>
      <c r="Z91">
        <v>1903321.72</v>
      </c>
      <c r="AC91">
        <v>602553.98</v>
      </c>
      <c r="AD91">
        <v>16699.849999999999</v>
      </c>
      <c r="AG91" s="76">
        <f t="shared" si="12"/>
        <v>560640.75</v>
      </c>
      <c r="AH91" s="31">
        <f t="shared" si="13"/>
        <v>4.67</v>
      </c>
      <c r="AI91" s="21">
        <f t="shared" si="14"/>
        <v>560636.07999999996</v>
      </c>
      <c r="AJ91" s="15">
        <f t="shared" si="15"/>
        <v>2887023.66</v>
      </c>
      <c r="AK91" s="16">
        <f t="shared" si="16"/>
        <v>2522575.5500000003</v>
      </c>
      <c r="AL91" s="26">
        <f t="shared" si="11"/>
        <v>364448.10999999987</v>
      </c>
    </row>
    <row r="92" spans="1:38" x14ac:dyDescent="0.25">
      <c r="A92" s="1" t="s">
        <v>477</v>
      </c>
      <c r="B92" s="1" t="s">
        <v>478</v>
      </c>
      <c r="C92" s="66">
        <v>2515</v>
      </c>
      <c r="D92" s="67" t="s">
        <v>1149</v>
      </c>
      <c r="E92" t="s">
        <v>3075</v>
      </c>
      <c r="F92" s="297">
        <v>219539.43</v>
      </c>
      <c r="G92" s="297">
        <v>0</v>
      </c>
      <c r="H92" s="297">
        <v>17967.84</v>
      </c>
      <c r="I92">
        <v>5</v>
      </c>
      <c r="J92">
        <v>42268.05</v>
      </c>
      <c r="N92" s="297">
        <v>46.73</v>
      </c>
      <c r="Q92">
        <v>-1839967.35</v>
      </c>
      <c r="R92">
        <v>1997915.47</v>
      </c>
      <c r="T92" s="297">
        <v>984713.86</v>
      </c>
      <c r="U92" s="297">
        <v>21000</v>
      </c>
      <c r="V92" s="297">
        <v>111.34</v>
      </c>
      <c r="X92" s="297">
        <v>975240</v>
      </c>
      <c r="Y92" s="297">
        <v>10500</v>
      </c>
      <c r="Z92">
        <v>1316327</v>
      </c>
      <c r="AA92">
        <v>3000</v>
      </c>
      <c r="AC92">
        <v>352652.87</v>
      </c>
      <c r="AD92">
        <v>3849.86</v>
      </c>
      <c r="AG92" s="76">
        <f t="shared" si="12"/>
        <v>237507.27</v>
      </c>
      <c r="AH92" s="31">
        <f t="shared" si="13"/>
        <v>46.73</v>
      </c>
      <c r="AI92" s="21">
        <f t="shared" si="14"/>
        <v>237460.53999999998</v>
      </c>
      <c r="AJ92" s="15">
        <f t="shared" si="15"/>
        <v>1991565.2</v>
      </c>
      <c r="AK92" s="16">
        <f t="shared" si="16"/>
        <v>1675829.7300000002</v>
      </c>
      <c r="AL92" s="26">
        <f t="shared" si="11"/>
        <v>315735.46999999974</v>
      </c>
    </row>
    <row r="93" spans="1:38" x14ac:dyDescent="0.25">
      <c r="A93" s="1" t="s">
        <v>477</v>
      </c>
      <c r="B93" s="1" t="s">
        <v>478</v>
      </c>
      <c r="C93" s="66">
        <v>3488</v>
      </c>
      <c r="D93" s="67" t="s">
        <v>1150</v>
      </c>
      <c r="E93" t="s">
        <v>3076</v>
      </c>
      <c r="F93" s="297">
        <v>301955.06</v>
      </c>
      <c r="G93" s="297">
        <v>0</v>
      </c>
      <c r="H93" s="297">
        <v>36174.75</v>
      </c>
      <c r="I93">
        <v>5</v>
      </c>
      <c r="J93">
        <v>104169.64</v>
      </c>
      <c r="N93" s="297">
        <v>134</v>
      </c>
      <c r="Q93">
        <v>-1900021.98</v>
      </c>
      <c r="R93">
        <v>2154589.06</v>
      </c>
      <c r="T93" s="297">
        <v>1274233.19</v>
      </c>
      <c r="U93" s="297">
        <v>97891</v>
      </c>
      <c r="V93" s="297">
        <v>129.38</v>
      </c>
      <c r="X93" s="297">
        <v>1391250</v>
      </c>
      <c r="Y93" s="297">
        <v>21000</v>
      </c>
      <c r="Z93">
        <v>1810519</v>
      </c>
      <c r="AC93">
        <v>493959.15</v>
      </c>
      <c r="AD93">
        <v>35722.050000000003</v>
      </c>
      <c r="AG93" s="76">
        <f t="shared" si="12"/>
        <v>338129.81</v>
      </c>
      <c r="AH93" s="31">
        <f t="shared" si="13"/>
        <v>134</v>
      </c>
      <c r="AI93" s="21">
        <f t="shared" si="14"/>
        <v>337995.81</v>
      </c>
      <c r="AJ93" s="15">
        <f t="shared" si="15"/>
        <v>2784503.57</v>
      </c>
      <c r="AK93" s="16">
        <f t="shared" si="16"/>
        <v>2340200.1999999997</v>
      </c>
      <c r="AL93" s="26">
        <f t="shared" si="11"/>
        <v>444303.37000000011</v>
      </c>
    </row>
    <row r="94" spans="1:38" x14ac:dyDescent="0.25">
      <c r="A94" s="1" t="s">
        <v>477</v>
      </c>
      <c r="B94" s="1" t="s">
        <v>478</v>
      </c>
      <c r="C94" s="66">
        <v>5980</v>
      </c>
      <c r="D94" s="67" t="s">
        <v>1151</v>
      </c>
      <c r="E94" t="s">
        <v>3077</v>
      </c>
      <c r="F94" s="297">
        <v>650442.13</v>
      </c>
      <c r="G94" s="297">
        <v>11430</v>
      </c>
      <c r="H94" s="297">
        <v>38337.03</v>
      </c>
      <c r="I94">
        <v>3</v>
      </c>
      <c r="J94">
        <v>59209.14</v>
      </c>
      <c r="N94" s="297">
        <v>-500</v>
      </c>
      <c r="Q94">
        <v>-257926.3</v>
      </c>
      <c r="R94">
        <v>679279.9</v>
      </c>
      <c r="T94" s="297">
        <v>1665883.97</v>
      </c>
      <c r="U94" s="297">
        <v>203320</v>
      </c>
      <c r="V94" s="297">
        <v>576.95000000000005</v>
      </c>
      <c r="X94" s="297">
        <v>1169000</v>
      </c>
      <c r="Z94">
        <v>1593563.26</v>
      </c>
      <c r="AC94">
        <v>841410.77</v>
      </c>
      <c r="AD94">
        <v>8551.69</v>
      </c>
      <c r="AG94" s="76">
        <f t="shared" si="12"/>
        <v>700209.16</v>
      </c>
      <c r="AH94" s="31">
        <f t="shared" si="13"/>
        <v>-500</v>
      </c>
      <c r="AI94" s="21">
        <f t="shared" si="14"/>
        <v>700709.16</v>
      </c>
      <c r="AJ94" s="15">
        <f t="shared" si="15"/>
        <v>3038780.92</v>
      </c>
      <c r="AK94" s="16">
        <f t="shared" si="16"/>
        <v>2443525.7200000002</v>
      </c>
      <c r="AL94" s="26">
        <f t="shared" si="11"/>
        <v>595255.19999999972</v>
      </c>
    </row>
    <row r="95" spans="1:38" x14ac:dyDescent="0.25">
      <c r="A95" s="1" t="s">
        <v>477</v>
      </c>
      <c r="B95" s="1" t="s">
        <v>478</v>
      </c>
      <c r="C95" s="66">
        <v>4020</v>
      </c>
      <c r="D95" s="67" t="s">
        <v>1152</v>
      </c>
      <c r="E95" t="s">
        <v>3078</v>
      </c>
      <c r="F95" s="297">
        <v>553826.73</v>
      </c>
      <c r="G95" s="297">
        <v>0</v>
      </c>
      <c r="H95" s="297">
        <v>17102.96</v>
      </c>
      <c r="I95">
        <v>2072.25</v>
      </c>
      <c r="J95">
        <v>86572.84</v>
      </c>
      <c r="Q95">
        <v>-1928458.6</v>
      </c>
      <c r="R95">
        <v>2305013.7999999998</v>
      </c>
      <c r="T95" s="297">
        <v>1069024.72</v>
      </c>
      <c r="U95" s="297">
        <v>242400</v>
      </c>
      <c r="V95" s="297">
        <v>478.28</v>
      </c>
      <c r="X95" s="297">
        <v>1336230</v>
      </c>
      <c r="Y95" s="297">
        <v>17500</v>
      </c>
      <c r="Z95">
        <v>1614198</v>
      </c>
      <c r="AC95">
        <v>454229.09</v>
      </c>
      <c r="AD95">
        <v>21001.33</v>
      </c>
      <c r="AG95" s="76">
        <f t="shared" si="12"/>
        <v>570929.68999999994</v>
      </c>
      <c r="AH95" s="31">
        <f t="shared" si="13"/>
        <v>0</v>
      </c>
      <c r="AI95" s="21">
        <f t="shared" si="14"/>
        <v>570929.68999999994</v>
      </c>
      <c r="AJ95" s="15">
        <f t="shared" si="15"/>
        <v>2665633</v>
      </c>
      <c r="AK95" s="16">
        <f t="shared" si="16"/>
        <v>2089428.4200000002</v>
      </c>
      <c r="AL95" s="26">
        <f t="shared" si="11"/>
        <v>576204.57999999984</v>
      </c>
    </row>
    <row r="96" spans="1:38" x14ac:dyDescent="0.25">
      <c r="A96" s="1" t="s">
        <v>477</v>
      </c>
      <c r="B96" s="1" t="s">
        <v>478</v>
      </c>
      <c r="C96" s="66">
        <v>4210</v>
      </c>
      <c r="D96" s="67" t="s">
        <v>1153</v>
      </c>
      <c r="E96" t="s">
        <v>3079</v>
      </c>
      <c r="F96" s="297">
        <v>667574.18999999994</v>
      </c>
      <c r="G96" s="297">
        <v>0</v>
      </c>
      <c r="H96" s="297">
        <v>43217.61</v>
      </c>
      <c r="I96">
        <v>4</v>
      </c>
      <c r="J96">
        <v>26</v>
      </c>
      <c r="N96" s="297">
        <v>256.14</v>
      </c>
      <c r="Q96">
        <v>167918.86</v>
      </c>
      <c r="R96">
        <v>266818</v>
      </c>
      <c r="T96" s="297">
        <v>1232084.03</v>
      </c>
      <c r="U96" s="297">
        <v>96000</v>
      </c>
      <c r="V96" s="297">
        <v>263.48</v>
      </c>
      <c r="X96" s="297">
        <v>1544340</v>
      </c>
      <c r="Y96" s="297">
        <v>21000</v>
      </c>
      <c r="Z96">
        <v>1790705</v>
      </c>
      <c r="AA96">
        <v>11600</v>
      </c>
      <c r="AC96">
        <v>559774.52</v>
      </c>
      <c r="AD96">
        <v>6662.88</v>
      </c>
      <c r="AG96" s="76">
        <f t="shared" si="12"/>
        <v>710791.79999999993</v>
      </c>
      <c r="AH96" s="31">
        <f t="shared" si="13"/>
        <v>256.14</v>
      </c>
      <c r="AI96" s="21">
        <f t="shared" si="14"/>
        <v>710535.65999999992</v>
      </c>
      <c r="AJ96" s="15">
        <f t="shared" si="15"/>
        <v>2893687.51</v>
      </c>
      <c r="AK96" s="16">
        <f t="shared" si="16"/>
        <v>2368742.3999999999</v>
      </c>
      <c r="AL96" s="26">
        <f t="shared" si="11"/>
        <v>524945.10999999987</v>
      </c>
    </row>
    <row r="97" spans="1:38" x14ac:dyDescent="0.25">
      <c r="A97" s="1" t="s">
        <v>477</v>
      </c>
      <c r="B97" s="1" t="s">
        <v>478</v>
      </c>
      <c r="C97" s="66">
        <v>3316</v>
      </c>
      <c r="D97" s="67" t="s">
        <v>1154</v>
      </c>
      <c r="E97" t="s">
        <v>3080</v>
      </c>
      <c r="F97" s="297">
        <v>761991.47</v>
      </c>
      <c r="G97" s="297">
        <v>0</v>
      </c>
      <c r="H97" s="297">
        <v>43124.94</v>
      </c>
      <c r="I97">
        <v>34106</v>
      </c>
      <c r="J97">
        <v>94288.16</v>
      </c>
      <c r="N97" s="297">
        <v>2271.58</v>
      </c>
      <c r="Q97">
        <v>-1495769.9</v>
      </c>
      <c r="R97">
        <v>1877398.81</v>
      </c>
      <c r="T97" s="297">
        <v>1422985.23</v>
      </c>
      <c r="U97" s="297">
        <v>93750</v>
      </c>
      <c r="V97" s="297">
        <v>349.7</v>
      </c>
      <c r="X97" s="297">
        <v>1015550</v>
      </c>
      <c r="Y97" s="297">
        <v>10500</v>
      </c>
      <c r="Z97">
        <v>1356596</v>
      </c>
      <c r="AC97">
        <v>359702.98</v>
      </c>
      <c r="AD97">
        <v>28600.87</v>
      </c>
      <c r="AG97" s="76">
        <f t="shared" si="12"/>
        <v>805116.40999999992</v>
      </c>
      <c r="AH97" s="31">
        <f t="shared" si="13"/>
        <v>2271.58</v>
      </c>
      <c r="AI97" s="21">
        <f t="shared" si="14"/>
        <v>802844.83</v>
      </c>
      <c r="AJ97" s="15">
        <f t="shared" si="15"/>
        <v>2543134.9299999997</v>
      </c>
      <c r="AK97" s="16">
        <f t="shared" si="16"/>
        <v>1744899.85</v>
      </c>
      <c r="AL97" s="26">
        <f t="shared" si="11"/>
        <v>798235.07999999961</v>
      </c>
    </row>
    <row r="98" spans="1:38" x14ac:dyDescent="0.25">
      <c r="A98" s="1" t="s">
        <v>477</v>
      </c>
      <c r="B98" s="1" t="s">
        <v>478</v>
      </c>
      <c r="C98" s="66">
        <v>6867</v>
      </c>
      <c r="D98" s="67" t="s">
        <v>1155</v>
      </c>
      <c r="E98" t="s">
        <v>3081</v>
      </c>
      <c r="F98" s="297">
        <v>739726.48</v>
      </c>
      <c r="G98" s="297">
        <v>0</v>
      </c>
      <c r="H98" s="297">
        <v>33486.26</v>
      </c>
      <c r="I98">
        <v>465820.75</v>
      </c>
      <c r="J98">
        <v>31.05</v>
      </c>
      <c r="N98" s="297">
        <v>655.75</v>
      </c>
      <c r="Q98">
        <v>-216721.96</v>
      </c>
      <c r="R98">
        <v>804941.61</v>
      </c>
      <c r="T98" s="297">
        <v>1632016.55</v>
      </c>
      <c r="U98" s="297">
        <v>182600</v>
      </c>
      <c r="V98" s="297">
        <v>173.69</v>
      </c>
      <c r="X98" s="297">
        <v>1216950</v>
      </c>
      <c r="Y98" s="297">
        <v>17500</v>
      </c>
      <c r="Z98">
        <v>1618820</v>
      </c>
      <c r="AC98">
        <v>510790.22</v>
      </c>
      <c r="AD98">
        <v>7950.88</v>
      </c>
      <c r="AG98" s="76">
        <f t="shared" si="12"/>
        <v>773212.74</v>
      </c>
      <c r="AH98" s="31">
        <f t="shared" si="13"/>
        <v>655.75</v>
      </c>
      <c r="AI98" s="21">
        <f t="shared" si="14"/>
        <v>772556.99</v>
      </c>
      <c r="AJ98" s="15">
        <f t="shared" si="15"/>
        <v>3049240.24</v>
      </c>
      <c r="AK98" s="16">
        <f t="shared" si="16"/>
        <v>2137561.0999999996</v>
      </c>
      <c r="AL98" s="26">
        <f t="shared" si="11"/>
        <v>911679.1400000006</v>
      </c>
    </row>
    <row r="99" spans="1:38" x14ac:dyDescent="0.25">
      <c r="A99" s="1" t="s">
        <v>477</v>
      </c>
      <c r="B99" s="1" t="s">
        <v>478</v>
      </c>
      <c r="C99" s="66">
        <v>3657</v>
      </c>
      <c r="D99" s="67" t="s">
        <v>1156</v>
      </c>
      <c r="E99" t="s">
        <v>3082</v>
      </c>
      <c r="F99" s="297">
        <v>494462.64</v>
      </c>
      <c r="G99" s="297">
        <v>0</v>
      </c>
      <c r="H99" s="297">
        <v>27914.95</v>
      </c>
      <c r="I99">
        <v>3</v>
      </c>
      <c r="J99">
        <v>4240.6499999999996</v>
      </c>
      <c r="Q99">
        <v>-2269555.08</v>
      </c>
      <c r="R99">
        <v>2543552.06</v>
      </c>
      <c r="T99" s="297">
        <v>891802.62</v>
      </c>
      <c r="U99" s="297">
        <v>242860</v>
      </c>
      <c r="V99" s="297">
        <v>302</v>
      </c>
      <c r="X99" s="297">
        <v>625100</v>
      </c>
      <c r="Y99" s="297">
        <v>14000</v>
      </c>
      <c r="Z99">
        <v>753528</v>
      </c>
      <c r="AC99">
        <v>552966.06999999995</v>
      </c>
      <c r="AD99">
        <v>258.79000000000002</v>
      </c>
      <c r="AG99" s="76">
        <f t="shared" si="12"/>
        <v>522377.59</v>
      </c>
      <c r="AH99" s="31">
        <f t="shared" si="13"/>
        <v>0</v>
      </c>
      <c r="AI99" s="21">
        <f t="shared" si="14"/>
        <v>522377.59</v>
      </c>
      <c r="AJ99" s="15">
        <f t="shared" si="15"/>
        <v>1774064.62</v>
      </c>
      <c r="AK99" s="16">
        <f t="shared" si="16"/>
        <v>1306752.8599999999</v>
      </c>
      <c r="AL99" s="26">
        <f t="shared" si="11"/>
        <v>467311.76000000024</v>
      </c>
    </row>
    <row r="100" spans="1:38" x14ac:dyDescent="0.25">
      <c r="A100" s="1" t="s">
        <v>477</v>
      </c>
      <c r="B100" s="1" t="s">
        <v>478</v>
      </c>
      <c r="C100" s="66">
        <v>6817</v>
      </c>
      <c r="D100" s="67" t="s">
        <v>1157</v>
      </c>
      <c r="E100" t="s">
        <v>3083</v>
      </c>
      <c r="F100" s="297">
        <v>547908.91</v>
      </c>
      <c r="G100" s="297">
        <v>0</v>
      </c>
      <c r="H100" s="297">
        <v>35770.15</v>
      </c>
      <c r="I100">
        <v>12484.48</v>
      </c>
      <c r="J100">
        <v>103190.71</v>
      </c>
      <c r="N100" s="297">
        <v>481.36</v>
      </c>
      <c r="Q100">
        <v>-1176848.45</v>
      </c>
      <c r="R100">
        <v>1708771</v>
      </c>
      <c r="T100" s="297">
        <v>1309427.48</v>
      </c>
      <c r="U100" s="297">
        <v>105120</v>
      </c>
      <c r="V100" s="297">
        <v>317.02999999999997</v>
      </c>
      <c r="X100" s="297">
        <v>1674540</v>
      </c>
      <c r="Y100" s="297">
        <v>21000</v>
      </c>
      <c r="Z100">
        <v>1936189</v>
      </c>
      <c r="AB100">
        <v>1500</v>
      </c>
      <c r="AC100">
        <v>720837.44</v>
      </c>
      <c r="AD100">
        <v>71967.73</v>
      </c>
      <c r="AG100" s="76">
        <f t="shared" si="12"/>
        <v>583679.06000000006</v>
      </c>
      <c r="AH100" s="31">
        <f t="shared" si="13"/>
        <v>481.36</v>
      </c>
      <c r="AI100" s="21">
        <f t="shared" si="14"/>
        <v>583197.70000000007</v>
      </c>
      <c r="AJ100" s="15">
        <f t="shared" si="15"/>
        <v>3110404.51</v>
      </c>
      <c r="AK100" s="16">
        <f t="shared" si="16"/>
        <v>2730494.17</v>
      </c>
      <c r="AL100" s="26">
        <f t="shared" si="11"/>
        <v>379910.33999999985</v>
      </c>
    </row>
    <row r="101" spans="1:38" x14ac:dyDescent="0.25">
      <c r="A101" s="1" t="s">
        <v>477</v>
      </c>
      <c r="B101" s="1" t="s">
        <v>478</v>
      </c>
      <c r="C101" s="66">
        <v>5077</v>
      </c>
      <c r="D101" s="67" t="s">
        <v>1158</v>
      </c>
      <c r="E101" t="s">
        <v>3084</v>
      </c>
      <c r="F101" s="297">
        <v>465015.4</v>
      </c>
      <c r="G101" s="297">
        <v>0</v>
      </c>
      <c r="H101" s="297">
        <v>23654.560000000001</v>
      </c>
      <c r="I101">
        <v>17167.900000000001</v>
      </c>
      <c r="J101">
        <v>77403.23</v>
      </c>
      <c r="N101" s="297">
        <v>1923</v>
      </c>
      <c r="Q101">
        <v>-2000345.17</v>
      </c>
      <c r="R101">
        <v>2266060.31</v>
      </c>
      <c r="T101" s="297">
        <v>1538671.78</v>
      </c>
      <c r="U101" s="297">
        <v>146680</v>
      </c>
      <c r="V101" s="297">
        <v>186.62</v>
      </c>
      <c r="X101" s="297">
        <v>1357230</v>
      </c>
      <c r="Y101" s="297">
        <v>21000</v>
      </c>
      <c r="Z101">
        <v>1745346</v>
      </c>
      <c r="AC101">
        <v>595633.16</v>
      </c>
      <c r="AD101">
        <v>46598.79</v>
      </c>
      <c r="AG101" s="76">
        <f t="shared" si="12"/>
        <v>488669.96</v>
      </c>
      <c r="AH101" s="31">
        <f t="shared" si="13"/>
        <v>1923</v>
      </c>
      <c r="AI101" s="21">
        <f t="shared" si="14"/>
        <v>486746.96</v>
      </c>
      <c r="AJ101" s="15">
        <f t="shared" si="15"/>
        <v>3063768.4000000004</v>
      </c>
      <c r="AK101" s="16">
        <f t="shared" si="16"/>
        <v>2387577.9500000002</v>
      </c>
      <c r="AL101" s="26">
        <f t="shared" si="11"/>
        <v>676190.45000000019</v>
      </c>
    </row>
    <row r="102" spans="1:38" x14ac:dyDescent="0.25">
      <c r="A102" s="1" t="s">
        <v>477</v>
      </c>
      <c r="B102" s="1" t="s">
        <v>478</v>
      </c>
      <c r="C102" s="66">
        <v>3046</v>
      </c>
      <c r="D102" s="67" t="s">
        <v>1159</v>
      </c>
      <c r="E102" t="s">
        <v>3085</v>
      </c>
      <c r="F102" s="297">
        <v>235071.16</v>
      </c>
      <c r="G102" s="297">
        <v>0</v>
      </c>
      <c r="H102" s="297">
        <v>27950.58</v>
      </c>
      <c r="I102">
        <v>4</v>
      </c>
      <c r="J102">
        <v>17256.18</v>
      </c>
      <c r="Q102">
        <v>-692972.73</v>
      </c>
      <c r="R102">
        <v>803987.63</v>
      </c>
      <c r="T102" s="297">
        <v>1014487.82</v>
      </c>
      <c r="U102" s="297">
        <v>29200</v>
      </c>
      <c r="V102" s="297">
        <v>117.51</v>
      </c>
      <c r="X102" s="297">
        <v>704760</v>
      </c>
      <c r="Y102" s="297">
        <v>10500</v>
      </c>
      <c r="Z102">
        <v>1011869</v>
      </c>
      <c r="AC102">
        <v>362773.7</v>
      </c>
      <c r="AD102">
        <v>3805.56</v>
      </c>
      <c r="AG102" s="76">
        <f t="shared" si="12"/>
        <v>263021.74</v>
      </c>
      <c r="AH102" s="31">
        <f t="shared" si="13"/>
        <v>0</v>
      </c>
      <c r="AI102" s="21">
        <f t="shared" si="14"/>
        <v>263021.74</v>
      </c>
      <c r="AJ102" s="15">
        <f t="shared" si="15"/>
        <v>1759065.33</v>
      </c>
      <c r="AK102" s="16">
        <f t="shared" si="16"/>
        <v>1378448.26</v>
      </c>
      <c r="AL102" s="26">
        <f t="shared" si="11"/>
        <v>380617.07000000007</v>
      </c>
    </row>
    <row r="103" spans="1:38" x14ac:dyDescent="0.25">
      <c r="A103" s="1" t="s">
        <v>477</v>
      </c>
      <c r="B103" s="1" t="s">
        <v>478</v>
      </c>
      <c r="C103" s="66">
        <v>3486</v>
      </c>
      <c r="D103" s="67" t="s">
        <v>1160</v>
      </c>
      <c r="E103" t="s">
        <v>3086</v>
      </c>
      <c r="F103" s="297">
        <v>592817.68000000005</v>
      </c>
      <c r="G103" s="297">
        <v>0</v>
      </c>
      <c r="H103" s="297">
        <v>18632.27</v>
      </c>
      <c r="I103">
        <v>54503.76</v>
      </c>
      <c r="J103">
        <v>36498.71</v>
      </c>
      <c r="N103" s="297">
        <v>673</v>
      </c>
      <c r="Q103">
        <v>-2440959.6</v>
      </c>
      <c r="R103">
        <v>2982456.62</v>
      </c>
      <c r="T103" s="297">
        <v>1171189.8899999999</v>
      </c>
      <c r="U103" s="297">
        <v>30000</v>
      </c>
      <c r="V103" s="297">
        <v>299.99</v>
      </c>
      <c r="X103" s="297">
        <v>1166130</v>
      </c>
      <c r="Y103" s="297">
        <v>24500</v>
      </c>
      <c r="Z103">
        <v>1491939</v>
      </c>
      <c r="AC103">
        <v>452691.95</v>
      </c>
      <c r="AD103">
        <v>9556.5300000000007</v>
      </c>
      <c r="AG103" s="76">
        <f t="shared" si="12"/>
        <v>611449.95000000007</v>
      </c>
      <c r="AH103" s="31">
        <f t="shared" si="13"/>
        <v>673</v>
      </c>
      <c r="AI103" s="21">
        <f t="shared" si="14"/>
        <v>610776.95000000007</v>
      </c>
      <c r="AJ103" s="15">
        <f t="shared" si="15"/>
        <v>2392119.88</v>
      </c>
      <c r="AK103" s="16">
        <f t="shared" si="16"/>
        <v>1954187.48</v>
      </c>
      <c r="AL103" s="26">
        <f t="shared" si="11"/>
        <v>437932.39999999991</v>
      </c>
    </row>
    <row r="104" spans="1:38" x14ac:dyDescent="0.25">
      <c r="A104" s="1" t="s">
        <v>477</v>
      </c>
      <c r="B104" s="1" t="s">
        <v>478</v>
      </c>
      <c r="C104" s="66">
        <v>4158</v>
      </c>
      <c r="D104" s="67" t="s">
        <v>1161</v>
      </c>
      <c r="E104" t="s">
        <v>3087</v>
      </c>
      <c r="F104" s="297">
        <v>186581.82</v>
      </c>
      <c r="G104" s="297">
        <v>0</v>
      </c>
      <c r="H104" s="297">
        <v>36223.94</v>
      </c>
      <c r="I104">
        <v>5</v>
      </c>
      <c r="J104">
        <v>180036.28</v>
      </c>
      <c r="N104" s="297">
        <v>141.16999999999999</v>
      </c>
      <c r="Q104">
        <v>-1736504.39</v>
      </c>
      <c r="R104">
        <v>2096504</v>
      </c>
      <c r="T104" s="297">
        <v>972370.15</v>
      </c>
      <c r="U104" s="297">
        <v>38880</v>
      </c>
      <c r="V104" s="297">
        <v>99.2</v>
      </c>
      <c r="X104" s="297">
        <v>1168650</v>
      </c>
      <c r="Y104" s="297">
        <v>19500</v>
      </c>
      <c r="Z104">
        <v>1487816</v>
      </c>
      <c r="AC104">
        <v>433533.53</v>
      </c>
      <c r="AD104">
        <v>23531.06</v>
      </c>
      <c r="AG104" s="76">
        <f t="shared" si="12"/>
        <v>222805.76000000001</v>
      </c>
      <c r="AH104" s="31">
        <f t="shared" si="13"/>
        <v>141.16999999999999</v>
      </c>
      <c r="AI104" s="21">
        <f t="shared" si="14"/>
        <v>222664.59</v>
      </c>
      <c r="AJ104" s="15">
        <f t="shared" si="15"/>
        <v>2199499.35</v>
      </c>
      <c r="AK104" s="16">
        <f t="shared" si="16"/>
        <v>1944880.59</v>
      </c>
      <c r="AL104" s="26">
        <f t="shared" si="11"/>
        <v>254618.76</v>
      </c>
    </row>
    <row r="105" spans="1:38" x14ac:dyDescent="0.25">
      <c r="A105" s="1" t="s">
        <v>477</v>
      </c>
      <c r="B105" s="1" t="s">
        <v>478</v>
      </c>
      <c r="C105" s="66">
        <v>4935</v>
      </c>
      <c r="D105" s="67" t="s">
        <v>1162</v>
      </c>
      <c r="E105" t="s">
        <v>3088</v>
      </c>
      <c r="F105" s="297">
        <v>296897.39</v>
      </c>
      <c r="G105" s="297">
        <v>0</v>
      </c>
      <c r="H105" s="297">
        <v>32724.63</v>
      </c>
      <c r="I105">
        <v>180566.63</v>
      </c>
      <c r="J105">
        <v>101709.2</v>
      </c>
      <c r="N105" s="297">
        <v>101948.22</v>
      </c>
      <c r="Q105">
        <v>-3937947.74</v>
      </c>
      <c r="R105">
        <v>4349913</v>
      </c>
      <c r="T105" s="297">
        <v>1502173.44</v>
      </c>
      <c r="U105" s="297">
        <v>124640</v>
      </c>
      <c r="V105" s="297">
        <v>105.19</v>
      </c>
      <c r="X105" s="297">
        <v>1274210</v>
      </c>
      <c r="Y105" s="297">
        <v>114514</v>
      </c>
      <c r="Z105">
        <v>1742250</v>
      </c>
      <c r="AA105">
        <v>1500</v>
      </c>
      <c r="AC105">
        <v>822378.98</v>
      </c>
      <c r="AD105">
        <v>93691.78</v>
      </c>
      <c r="AG105" s="76">
        <f t="shared" si="12"/>
        <v>329622.02</v>
      </c>
      <c r="AH105" s="31">
        <f t="shared" si="13"/>
        <v>101948.22</v>
      </c>
      <c r="AI105" s="21">
        <f t="shared" si="14"/>
        <v>227673.80000000002</v>
      </c>
      <c r="AJ105" s="15">
        <f t="shared" si="15"/>
        <v>3015642.63</v>
      </c>
      <c r="AK105" s="16">
        <f t="shared" si="16"/>
        <v>2659820.7599999998</v>
      </c>
      <c r="AL105" s="26">
        <f t="shared" si="11"/>
        <v>355821.87000000011</v>
      </c>
    </row>
    <row r="106" spans="1:38" x14ac:dyDescent="0.25">
      <c r="A106" s="1" t="s">
        <v>477</v>
      </c>
      <c r="B106" s="1" t="s">
        <v>478</v>
      </c>
      <c r="C106" s="66">
        <v>4567</v>
      </c>
      <c r="D106" s="67" t="s">
        <v>1163</v>
      </c>
      <c r="E106" t="s">
        <v>3089</v>
      </c>
      <c r="F106" s="297">
        <v>619513.89</v>
      </c>
      <c r="G106" s="297">
        <v>0</v>
      </c>
      <c r="H106" s="297">
        <v>69872.12</v>
      </c>
      <c r="I106">
        <v>186986.73</v>
      </c>
      <c r="J106">
        <v>3883.84</v>
      </c>
      <c r="N106" s="297">
        <v>448</v>
      </c>
      <c r="Q106">
        <v>-758552.19</v>
      </c>
      <c r="R106">
        <v>1350408.04</v>
      </c>
      <c r="T106" s="297">
        <v>1122378</v>
      </c>
      <c r="U106" s="297">
        <v>299985</v>
      </c>
      <c r="V106" s="297">
        <v>529.04999999999995</v>
      </c>
      <c r="X106" s="297">
        <v>1241240</v>
      </c>
      <c r="Y106" s="297">
        <v>21000</v>
      </c>
      <c r="Z106">
        <v>1618656</v>
      </c>
      <c r="AC106">
        <v>523189.82</v>
      </c>
      <c r="AD106">
        <v>15233.5</v>
      </c>
      <c r="AG106" s="76">
        <f t="shared" si="12"/>
        <v>689386.01</v>
      </c>
      <c r="AH106" s="31">
        <f t="shared" si="13"/>
        <v>448</v>
      </c>
      <c r="AI106" s="21">
        <f t="shared" si="14"/>
        <v>688938.01</v>
      </c>
      <c r="AJ106" s="15">
        <f t="shared" si="15"/>
        <v>2685132.05</v>
      </c>
      <c r="AK106" s="16">
        <f t="shared" si="16"/>
        <v>2157079.3199999998</v>
      </c>
      <c r="AL106" s="26">
        <f t="shared" si="11"/>
        <v>528052.73</v>
      </c>
    </row>
    <row r="107" spans="1:38" x14ac:dyDescent="0.25">
      <c r="A107" s="1" t="s">
        <v>477</v>
      </c>
      <c r="B107" s="1" t="s">
        <v>478</v>
      </c>
      <c r="C107" s="66">
        <v>2903</v>
      </c>
      <c r="D107" s="67" t="s">
        <v>1164</v>
      </c>
      <c r="E107" t="s">
        <v>3172</v>
      </c>
      <c r="F107" s="297">
        <v>270469.31</v>
      </c>
      <c r="G107" s="297">
        <v>0</v>
      </c>
      <c r="H107" s="297">
        <v>28343.85</v>
      </c>
      <c r="I107">
        <v>681.33</v>
      </c>
      <c r="J107">
        <v>17750.23</v>
      </c>
      <c r="N107" s="297">
        <v>323.2</v>
      </c>
      <c r="Q107">
        <v>-2080594.44</v>
      </c>
      <c r="R107">
        <v>2389700.83</v>
      </c>
      <c r="T107" s="297">
        <v>1006295.56</v>
      </c>
      <c r="U107" s="297">
        <v>35000</v>
      </c>
      <c r="V107" s="297">
        <v>267.42</v>
      </c>
      <c r="X107" s="297">
        <v>1017660</v>
      </c>
      <c r="Y107" s="297">
        <v>10500</v>
      </c>
      <c r="Z107">
        <v>1381162</v>
      </c>
      <c r="AC107">
        <v>386889.6</v>
      </c>
      <c r="AD107">
        <v>38342.129999999997</v>
      </c>
      <c r="AG107" s="76">
        <f t="shared" si="12"/>
        <v>298813.15999999997</v>
      </c>
      <c r="AH107" s="31">
        <f t="shared" si="13"/>
        <v>323.2</v>
      </c>
      <c r="AI107" s="21">
        <f t="shared" si="14"/>
        <v>298489.95999999996</v>
      </c>
      <c r="AJ107" s="15">
        <f t="shared" si="15"/>
        <v>2069722.98</v>
      </c>
      <c r="AK107" s="16">
        <f t="shared" si="16"/>
        <v>1806393.73</v>
      </c>
      <c r="AL107" s="26">
        <f t="shared" si="11"/>
        <v>263329.25</v>
      </c>
    </row>
    <row r="108" spans="1:38" x14ac:dyDescent="0.25">
      <c r="A108" s="1" t="s">
        <v>477</v>
      </c>
      <c r="B108" s="1" t="s">
        <v>478</v>
      </c>
      <c r="C108" s="66">
        <v>3112</v>
      </c>
      <c r="D108" s="67" t="s">
        <v>1165</v>
      </c>
      <c r="E108" t="s">
        <v>3173</v>
      </c>
      <c r="F108" s="297">
        <v>467803.05</v>
      </c>
      <c r="G108" s="297">
        <v>0</v>
      </c>
      <c r="H108" s="297">
        <v>29238.81</v>
      </c>
      <c r="I108">
        <v>97410.57</v>
      </c>
      <c r="J108">
        <v>1025</v>
      </c>
      <c r="Q108">
        <v>-4985665.6399999997</v>
      </c>
      <c r="R108">
        <v>5385590.1100000003</v>
      </c>
      <c r="T108" s="297">
        <v>842843.5</v>
      </c>
      <c r="U108" s="297">
        <v>190920</v>
      </c>
      <c r="V108" s="297">
        <v>362.28</v>
      </c>
      <c r="X108" s="297">
        <v>722540</v>
      </c>
      <c r="Y108" s="297">
        <v>14000</v>
      </c>
      <c r="Z108">
        <v>989170</v>
      </c>
      <c r="AC108">
        <v>352848.77</v>
      </c>
      <c r="AD108">
        <v>17144.05</v>
      </c>
      <c r="AG108" s="76">
        <f t="shared" si="12"/>
        <v>497041.86</v>
      </c>
      <c r="AH108" s="31">
        <f t="shared" si="13"/>
        <v>0</v>
      </c>
      <c r="AI108" s="21">
        <f t="shared" si="14"/>
        <v>497041.86</v>
      </c>
      <c r="AJ108" s="15">
        <f t="shared" si="15"/>
        <v>1770665.78</v>
      </c>
      <c r="AK108" s="16">
        <f t="shared" si="16"/>
        <v>1359162.82</v>
      </c>
      <c r="AL108" s="26">
        <f t="shared" si="11"/>
        <v>411502.95999999996</v>
      </c>
    </row>
    <row r="109" spans="1:38" x14ac:dyDescent="0.25">
      <c r="A109" s="1" t="s">
        <v>481</v>
      </c>
      <c r="B109" s="1" t="s">
        <v>482</v>
      </c>
      <c r="C109" s="66">
        <v>2783</v>
      </c>
      <c r="D109" s="67" t="s">
        <v>1166</v>
      </c>
      <c r="E109" t="s">
        <v>3090</v>
      </c>
      <c r="F109" s="297">
        <v>384257.76</v>
      </c>
      <c r="G109" s="297">
        <v>0</v>
      </c>
      <c r="H109" s="297">
        <v>72433</v>
      </c>
      <c r="I109">
        <v>136932.48000000001</v>
      </c>
      <c r="J109">
        <v>499.85</v>
      </c>
      <c r="N109" s="297">
        <v>712</v>
      </c>
      <c r="Q109">
        <v>-1275633.1000000001</v>
      </c>
      <c r="R109">
        <v>1851650.31</v>
      </c>
      <c r="T109" s="297">
        <v>919708.48</v>
      </c>
      <c r="V109" s="297">
        <v>627.94000000000005</v>
      </c>
      <c r="X109" s="297">
        <v>602080</v>
      </c>
      <c r="Y109" s="297">
        <v>13150</v>
      </c>
      <c r="Z109">
        <v>868669</v>
      </c>
      <c r="AC109">
        <v>339631.16</v>
      </c>
      <c r="AD109">
        <v>20377.38</v>
      </c>
      <c r="AG109" s="76">
        <f t="shared" si="12"/>
        <v>456690.76</v>
      </c>
      <c r="AH109" s="31">
        <f t="shared" si="13"/>
        <v>712</v>
      </c>
      <c r="AI109" s="21">
        <f t="shared" si="14"/>
        <v>455978.76</v>
      </c>
      <c r="AJ109" s="15">
        <f t="shared" si="15"/>
        <v>1535566.42</v>
      </c>
      <c r="AK109" s="16">
        <f t="shared" si="16"/>
        <v>1228677.5399999998</v>
      </c>
      <c r="AL109" s="26">
        <f t="shared" si="11"/>
        <v>306888.88000000012</v>
      </c>
    </row>
    <row r="110" spans="1:38" x14ac:dyDescent="0.25">
      <c r="A110" s="1" t="s">
        <v>481</v>
      </c>
      <c r="B110" s="1" t="s">
        <v>482</v>
      </c>
      <c r="C110" s="66">
        <v>3884</v>
      </c>
      <c r="D110" s="67" t="s">
        <v>1167</v>
      </c>
      <c r="E110" t="s">
        <v>3091</v>
      </c>
      <c r="F110" s="297">
        <v>547997.97</v>
      </c>
      <c r="G110" s="297">
        <v>0</v>
      </c>
      <c r="H110" s="297">
        <v>16999.46</v>
      </c>
      <c r="I110">
        <v>446619.42</v>
      </c>
      <c r="J110">
        <v>612021.62</v>
      </c>
      <c r="N110" s="297">
        <v>0</v>
      </c>
      <c r="Q110">
        <v>88761.600000000006</v>
      </c>
      <c r="R110">
        <v>1448584.45</v>
      </c>
      <c r="T110" s="297">
        <v>1429840.96</v>
      </c>
      <c r="V110" s="297">
        <v>643.13</v>
      </c>
      <c r="X110" s="297">
        <v>1436840</v>
      </c>
      <c r="Y110" s="297">
        <v>21675</v>
      </c>
      <c r="Z110">
        <v>1728379</v>
      </c>
      <c r="AC110">
        <v>517393.97</v>
      </c>
      <c r="AD110">
        <v>187313.7</v>
      </c>
      <c r="AG110" s="76">
        <f t="shared" si="12"/>
        <v>564997.42999999993</v>
      </c>
      <c r="AH110" s="31">
        <f t="shared" si="13"/>
        <v>0</v>
      </c>
      <c r="AI110" s="21">
        <f t="shared" si="14"/>
        <v>564997.42999999993</v>
      </c>
      <c r="AJ110" s="15">
        <f t="shared" si="15"/>
        <v>2888999.09</v>
      </c>
      <c r="AK110" s="16">
        <f t="shared" si="16"/>
        <v>2433086.67</v>
      </c>
      <c r="AL110" s="26">
        <f t="shared" si="11"/>
        <v>455912.41999999993</v>
      </c>
    </row>
    <row r="111" spans="1:38" x14ac:dyDescent="0.25">
      <c r="A111" s="1" t="s">
        <v>481</v>
      </c>
      <c r="B111" s="1" t="s">
        <v>482</v>
      </c>
      <c r="C111" s="66">
        <v>4358</v>
      </c>
      <c r="D111" s="67" t="s">
        <v>1168</v>
      </c>
      <c r="E111" t="s">
        <v>3092</v>
      </c>
      <c r="F111" s="297">
        <v>553658.48</v>
      </c>
      <c r="H111" s="297">
        <v>29648.39</v>
      </c>
      <c r="I111">
        <v>186328.47</v>
      </c>
      <c r="J111">
        <v>53451.040000000001</v>
      </c>
      <c r="N111" s="297">
        <v>386.54</v>
      </c>
      <c r="Q111">
        <v>-1655768.67</v>
      </c>
      <c r="R111">
        <v>2294612.94</v>
      </c>
      <c r="T111" s="297">
        <v>1613941.32</v>
      </c>
      <c r="V111" s="297">
        <v>761.37</v>
      </c>
      <c r="X111" s="297">
        <v>1042380</v>
      </c>
      <c r="Y111" s="297">
        <v>10500</v>
      </c>
      <c r="Z111">
        <v>1405598.47</v>
      </c>
      <c r="AC111">
        <v>593264.03</v>
      </c>
      <c r="AD111">
        <v>70372.12</v>
      </c>
      <c r="AG111" s="76">
        <f t="shared" si="12"/>
        <v>583306.87</v>
      </c>
      <c r="AH111" s="31">
        <f t="shared" si="13"/>
        <v>386.54</v>
      </c>
      <c r="AI111" s="21">
        <f t="shared" si="14"/>
        <v>582920.32999999996</v>
      </c>
      <c r="AJ111" s="15">
        <f t="shared" si="15"/>
        <v>2667582.6900000004</v>
      </c>
      <c r="AK111" s="16">
        <f t="shared" si="16"/>
        <v>2069234.62</v>
      </c>
      <c r="AL111" s="26">
        <f t="shared" si="11"/>
        <v>598348.0700000003</v>
      </c>
    </row>
    <row r="112" spans="1:38" x14ac:dyDescent="0.25">
      <c r="A112" s="1" t="s">
        <v>481</v>
      </c>
      <c r="B112" s="1" t="s">
        <v>482</v>
      </c>
      <c r="C112" s="66">
        <v>1985</v>
      </c>
      <c r="D112" s="67" t="s">
        <v>1169</v>
      </c>
      <c r="E112" t="s">
        <v>3093</v>
      </c>
      <c r="F112" s="297">
        <v>227601.96</v>
      </c>
      <c r="G112" s="297">
        <v>0</v>
      </c>
      <c r="H112" s="297">
        <v>58676.41</v>
      </c>
      <c r="I112">
        <v>16923.53</v>
      </c>
      <c r="J112">
        <v>19298.439999999999</v>
      </c>
      <c r="N112" s="297">
        <v>1538.02</v>
      </c>
      <c r="Q112">
        <v>-1663487.46</v>
      </c>
      <c r="R112">
        <v>1767292.42</v>
      </c>
      <c r="T112" s="297">
        <v>1019311</v>
      </c>
      <c r="V112" s="297">
        <v>716.52</v>
      </c>
      <c r="X112" s="297">
        <v>1301110</v>
      </c>
      <c r="Y112" s="297">
        <v>16400</v>
      </c>
      <c r="Z112">
        <v>1490245</v>
      </c>
      <c r="AC112">
        <v>353736.1</v>
      </c>
      <c r="AD112">
        <v>16336.56</v>
      </c>
      <c r="AG112" s="76">
        <f t="shared" si="12"/>
        <v>286278.37</v>
      </c>
      <c r="AH112" s="31">
        <f t="shared" si="13"/>
        <v>1538.02</v>
      </c>
      <c r="AI112" s="21">
        <f t="shared" si="14"/>
        <v>284740.34999999998</v>
      </c>
      <c r="AJ112" s="15">
        <f t="shared" si="15"/>
        <v>2337537.52</v>
      </c>
      <c r="AK112" s="16">
        <f t="shared" si="16"/>
        <v>1860317.6600000001</v>
      </c>
      <c r="AL112" s="26">
        <f t="shared" si="11"/>
        <v>477219.85999999987</v>
      </c>
    </row>
    <row r="113" spans="1:38" x14ac:dyDescent="0.25">
      <c r="A113" s="1" t="s">
        <v>481</v>
      </c>
      <c r="B113" s="1" t="s">
        <v>482</v>
      </c>
      <c r="C113" s="66">
        <v>4265</v>
      </c>
      <c r="D113" s="67" t="s">
        <v>1170</v>
      </c>
      <c r="E113" t="s">
        <v>3094</v>
      </c>
      <c r="F113" s="297">
        <v>350439.47</v>
      </c>
      <c r="G113" s="297">
        <v>0</v>
      </c>
      <c r="H113" s="297">
        <v>12149.84</v>
      </c>
      <c r="I113">
        <v>504696.01</v>
      </c>
      <c r="J113">
        <v>47139.48</v>
      </c>
      <c r="N113" s="297">
        <v>2842</v>
      </c>
      <c r="Q113">
        <v>-976750.96</v>
      </c>
      <c r="R113">
        <v>1775492.61</v>
      </c>
      <c r="T113" s="297">
        <v>1871647.85</v>
      </c>
      <c r="V113" s="297">
        <v>577.79999999999995</v>
      </c>
      <c r="X113" s="297">
        <v>1336300</v>
      </c>
      <c r="Y113" s="297">
        <v>30850</v>
      </c>
      <c r="Z113">
        <v>1720195</v>
      </c>
      <c r="AC113">
        <v>876003.07</v>
      </c>
      <c r="AD113">
        <v>89048.93</v>
      </c>
      <c r="AG113" s="76">
        <f t="shared" si="12"/>
        <v>362589.31</v>
      </c>
      <c r="AH113" s="31">
        <f t="shared" si="13"/>
        <v>2842</v>
      </c>
      <c r="AI113" s="21">
        <f t="shared" si="14"/>
        <v>359747.31</v>
      </c>
      <c r="AJ113" s="15">
        <f t="shared" si="15"/>
        <v>3239375.6500000004</v>
      </c>
      <c r="AK113" s="16">
        <f t="shared" si="16"/>
        <v>2685247</v>
      </c>
      <c r="AL113" s="26">
        <f t="shared" si="11"/>
        <v>554128.65000000037</v>
      </c>
    </row>
    <row r="114" spans="1:38" x14ac:dyDescent="0.25">
      <c r="A114" s="1" t="s">
        <v>481</v>
      </c>
      <c r="B114" s="1" t="s">
        <v>482</v>
      </c>
      <c r="C114" s="66">
        <v>2947</v>
      </c>
      <c r="D114" s="67" t="s">
        <v>1171</v>
      </c>
      <c r="E114" t="s">
        <v>3174</v>
      </c>
      <c r="F114" s="297">
        <v>701253.61</v>
      </c>
      <c r="H114" s="297">
        <v>59704.79</v>
      </c>
      <c r="I114">
        <v>146107.41</v>
      </c>
      <c r="J114">
        <v>31486.51</v>
      </c>
      <c r="N114" s="297">
        <v>-2572</v>
      </c>
      <c r="Q114">
        <v>-1796129.5</v>
      </c>
      <c r="R114">
        <v>2441491.2400000002</v>
      </c>
      <c r="T114" s="297">
        <v>1257641</v>
      </c>
      <c r="V114" s="297">
        <v>800.22</v>
      </c>
      <c r="X114" s="297">
        <v>1036940</v>
      </c>
      <c r="Y114" s="297">
        <v>10500</v>
      </c>
      <c r="Z114">
        <v>1223897</v>
      </c>
      <c r="AC114">
        <v>499904.86</v>
      </c>
      <c r="AD114">
        <v>27941.78</v>
      </c>
      <c r="AG114" s="76">
        <f t="shared" si="12"/>
        <v>760958.4</v>
      </c>
      <c r="AH114" s="31">
        <f t="shared" si="13"/>
        <v>-2572</v>
      </c>
      <c r="AI114" s="21">
        <f t="shared" si="14"/>
        <v>763530.4</v>
      </c>
      <c r="AJ114" s="15">
        <f t="shared" si="15"/>
        <v>2305881.2199999997</v>
      </c>
      <c r="AK114" s="16">
        <f t="shared" si="16"/>
        <v>1751743.64</v>
      </c>
      <c r="AL114" s="26">
        <f t="shared" si="11"/>
        <v>554137.57999999984</v>
      </c>
    </row>
    <row r="115" spans="1:38" x14ac:dyDescent="0.25">
      <c r="A115" s="1" t="s">
        <v>485</v>
      </c>
      <c r="B115" s="1" t="s">
        <v>486</v>
      </c>
      <c r="C115" s="66">
        <v>4403</v>
      </c>
      <c r="D115" s="67" t="s">
        <v>1172</v>
      </c>
      <c r="E115" t="s">
        <v>3095</v>
      </c>
      <c r="F115" s="297">
        <v>914772.05</v>
      </c>
      <c r="G115" s="297">
        <v>0</v>
      </c>
      <c r="H115" s="297">
        <v>54060.67</v>
      </c>
      <c r="I115">
        <v>67320.149999999994</v>
      </c>
      <c r="J115">
        <v>152103.03</v>
      </c>
      <c r="N115" s="297">
        <v>360</v>
      </c>
      <c r="Q115">
        <v>-826281.24</v>
      </c>
      <c r="R115">
        <v>1753510.53</v>
      </c>
      <c r="S115" s="297">
        <v>961.53</v>
      </c>
      <c r="T115" s="297">
        <v>1271741.04</v>
      </c>
      <c r="U115" s="297">
        <v>230800</v>
      </c>
      <c r="X115" s="297">
        <v>1605170</v>
      </c>
      <c r="Z115">
        <v>2078713</v>
      </c>
      <c r="AB115">
        <v>8164</v>
      </c>
      <c r="AC115">
        <v>494204.14</v>
      </c>
      <c r="AD115">
        <v>44004.82</v>
      </c>
      <c r="AG115" s="76">
        <f t="shared" si="12"/>
        <v>968832.72000000009</v>
      </c>
      <c r="AH115" s="31">
        <f t="shared" si="13"/>
        <v>360</v>
      </c>
      <c r="AI115" s="21">
        <f t="shared" si="14"/>
        <v>968472.72000000009</v>
      </c>
      <c r="AJ115" s="15">
        <f t="shared" si="15"/>
        <v>3108672.5700000003</v>
      </c>
      <c r="AK115" s="16">
        <f t="shared" si="16"/>
        <v>2625085.96</v>
      </c>
      <c r="AL115" s="26">
        <f t="shared" si="11"/>
        <v>483586.61000000034</v>
      </c>
    </row>
    <row r="116" spans="1:38" x14ac:dyDescent="0.25">
      <c r="A116" s="1" t="s">
        <v>485</v>
      </c>
      <c r="B116" s="1" t="s">
        <v>486</v>
      </c>
      <c r="C116" s="66">
        <v>5267</v>
      </c>
      <c r="D116" s="67" t="s">
        <v>1173</v>
      </c>
      <c r="E116" t="s">
        <v>3096</v>
      </c>
      <c r="F116" s="297">
        <v>1097378.6399999999</v>
      </c>
      <c r="G116" s="297">
        <v>0</v>
      </c>
      <c r="H116" s="297">
        <v>29544.23</v>
      </c>
      <c r="I116">
        <v>111855.11</v>
      </c>
      <c r="J116">
        <v>41161.21</v>
      </c>
      <c r="N116" s="297">
        <v>0</v>
      </c>
      <c r="Q116">
        <v>-1413343.21</v>
      </c>
      <c r="R116">
        <v>2570940.36</v>
      </c>
      <c r="S116" s="297">
        <v>1072.6500000000001</v>
      </c>
      <c r="T116" s="297">
        <v>1743323.48</v>
      </c>
      <c r="X116" s="297">
        <v>1099760</v>
      </c>
      <c r="Z116">
        <v>1916397</v>
      </c>
      <c r="AC116">
        <v>522815.03</v>
      </c>
      <c r="AD116">
        <v>33111.56</v>
      </c>
      <c r="AG116" s="76">
        <f t="shared" si="12"/>
        <v>1126922.8699999999</v>
      </c>
      <c r="AH116" s="31">
        <f t="shared" si="13"/>
        <v>0</v>
      </c>
      <c r="AI116" s="21">
        <f t="shared" si="14"/>
        <v>1126922.8699999999</v>
      </c>
      <c r="AJ116" s="15">
        <f t="shared" si="15"/>
        <v>2844156.13</v>
      </c>
      <c r="AK116" s="16">
        <f t="shared" si="16"/>
        <v>2472323.5900000003</v>
      </c>
      <c r="AL116" s="26">
        <f t="shared" si="11"/>
        <v>371832.53999999957</v>
      </c>
    </row>
    <row r="117" spans="1:38" x14ac:dyDescent="0.25">
      <c r="A117" s="1" t="s">
        <v>485</v>
      </c>
      <c r="B117" s="1" t="s">
        <v>486</v>
      </c>
      <c r="C117" s="66">
        <v>5254</v>
      </c>
      <c r="D117" s="67" t="s">
        <v>1174</v>
      </c>
      <c r="E117" t="s">
        <v>3097</v>
      </c>
      <c r="F117" s="297">
        <v>669559.04000000004</v>
      </c>
      <c r="G117" s="297">
        <v>0</v>
      </c>
      <c r="H117" s="297">
        <v>73396.89</v>
      </c>
      <c r="I117">
        <v>899895.14</v>
      </c>
      <c r="J117">
        <v>250905.12</v>
      </c>
      <c r="N117" s="297">
        <v>1074.05</v>
      </c>
      <c r="Q117">
        <v>-284394.89</v>
      </c>
      <c r="R117">
        <v>2193906.69</v>
      </c>
      <c r="S117" s="297">
        <v>839.64</v>
      </c>
      <c r="T117" s="297">
        <v>1699372.48</v>
      </c>
      <c r="U117" s="297">
        <v>60868</v>
      </c>
      <c r="X117" s="297">
        <v>1870690</v>
      </c>
      <c r="Y117" s="297">
        <v>1000</v>
      </c>
      <c r="Z117">
        <v>2438841.7999999998</v>
      </c>
      <c r="AB117">
        <v>960</v>
      </c>
      <c r="AC117">
        <v>823599.73</v>
      </c>
      <c r="AD117">
        <v>117585.75</v>
      </c>
      <c r="AF117">
        <v>45</v>
      </c>
      <c r="AG117" s="76">
        <f t="shared" si="12"/>
        <v>742955.93</v>
      </c>
      <c r="AH117" s="31">
        <f t="shared" si="13"/>
        <v>1074.05</v>
      </c>
      <c r="AI117" s="21">
        <f t="shared" si="14"/>
        <v>741881.88</v>
      </c>
      <c r="AJ117" s="15">
        <f t="shared" si="15"/>
        <v>3632770.12</v>
      </c>
      <c r="AK117" s="16">
        <f t="shared" si="16"/>
        <v>3381032.28</v>
      </c>
      <c r="AL117" s="26">
        <f t="shared" si="11"/>
        <v>251737.84000000032</v>
      </c>
    </row>
    <row r="118" spans="1:38" x14ac:dyDescent="0.25">
      <c r="A118" s="1" t="s">
        <v>485</v>
      </c>
      <c r="B118" s="1" t="s">
        <v>486</v>
      </c>
      <c r="C118" s="66">
        <v>3104</v>
      </c>
      <c r="D118" s="67" t="s">
        <v>1175</v>
      </c>
      <c r="E118" t="s">
        <v>3098</v>
      </c>
      <c r="F118" s="297">
        <v>526885.81999999995</v>
      </c>
      <c r="G118" s="297">
        <v>0</v>
      </c>
      <c r="H118" s="297">
        <v>43753.24</v>
      </c>
      <c r="I118">
        <v>212375.28</v>
      </c>
      <c r="J118">
        <v>69745.34</v>
      </c>
      <c r="N118" s="297">
        <v>1074.3399999999999</v>
      </c>
      <c r="Q118">
        <v>-1280643.9099999999</v>
      </c>
      <c r="R118">
        <v>2140701.11</v>
      </c>
      <c r="S118" s="297">
        <v>674.25</v>
      </c>
      <c r="T118" s="297">
        <v>915690.29</v>
      </c>
      <c r="U118" s="297">
        <v>238520</v>
      </c>
      <c r="X118" s="297">
        <v>444590</v>
      </c>
      <c r="Z118">
        <v>794455.5</v>
      </c>
      <c r="AC118">
        <v>556572.61</v>
      </c>
      <c r="AD118">
        <v>85598.29</v>
      </c>
      <c r="AG118" s="76">
        <f t="shared" si="12"/>
        <v>570639.05999999994</v>
      </c>
      <c r="AH118" s="31">
        <f t="shared" si="13"/>
        <v>1074.3399999999999</v>
      </c>
      <c r="AI118" s="21">
        <f t="shared" si="14"/>
        <v>569564.72</v>
      </c>
      <c r="AJ118" s="15">
        <f t="shared" si="15"/>
        <v>1599474.54</v>
      </c>
      <c r="AK118" s="16">
        <f t="shared" si="16"/>
        <v>1436626.4</v>
      </c>
      <c r="AL118" s="26">
        <f t="shared" si="11"/>
        <v>162848.14000000013</v>
      </c>
    </row>
    <row r="119" spans="1:38" x14ac:dyDescent="0.25">
      <c r="A119" s="1" t="s">
        <v>485</v>
      </c>
      <c r="B119" s="1" t="s">
        <v>486</v>
      </c>
      <c r="C119" s="66">
        <v>5560</v>
      </c>
      <c r="D119" s="67" t="s">
        <v>1176</v>
      </c>
      <c r="E119" t="s">
        <v>3099</v>
      </c>
      <c r="F119" s="297">
        <v>798620.77</v>
      </c>
      <c r="G119" s="297">
        <v>0</v>
      </c>
      <c r="H119" s="297">
        <v>33465.06</v>
      </c>
      <c r="I119">
        <v>430984.19</v>
      </c>
      <c r="J119">
        <v>131186.1</v>
      </c>
      <c r="N119" s="297">
        <v>0</v>
      </c>
      <c r="Q119">
        <v>-1762172.63</v>
      </c>
      <c r="R119">
        <v>2916966.34</v>
      </c>
      <c r="S119" s="297">
        <v>1071.79</v>
      </c>
      <c r="T119" s="297">
        <v>1471040.95</v>
      </c>
      <c r="U119" s="297">
        <v>347910</v>
      </c>
      <c r="X119" s="297">
        <v>1515210</v>
      </c>
      <c r="Z119">
        <v>2042361</v>
      </c>
      <c r="AC119">
        <v>663806.06000000006</v>
      </c>
      <c r="AD119">
        <v>105228.27</v>
      </c>
      <c r="AG119" s="76">
        <f t="shared" si="12"/>
        <v>832085.83000000007</v>
      </c>
      <c r="AH119" s="31">
        <f t="shared" si="13"/>
        <v>0</v>
      </c>
      <c r="AI119" s="21">
        <f t="shared" si="14"/>
        <v>832085.83000000007</v>
      </c>
      <c r="AJ119" s="15">
        <f t="shared" si="15"/>
        <v>3335232.74</v>
      </c>
      <c r="AK119" s="16">
        <f t="shared" si="16"/>
        <v>2811395.33</v>
      </c>
      <c r="AL119" s="26">
        <f t="shared" si="11"/>
        <v>523837.41000000015</v>
      </c>
    </row>
    <row r="120" spans="1:38" x14ac:dyDescent="0.25">
      <c r="A120" s="1" t="s">
        <v>485</v>
      </c>
      <c r="B120" s="1" t="s">
        <v>486</v>
      </c>
      <c r="C120" s="66">
        <v>4224</v>
      </c>
      <c r="D120" s="67" t="s">
        <v>1177</v>
      </c>
      <c r="E120" t="s">
        <v>3100</v>
      </c>
      <c r="F120" s="297">
        <v>787826.22</v>
      </c>
      <c r="G120" s="297">
        <v>0</v>
      </c>
      <c r="H120" s="297">
        <v>23248.34</v>
      </c>
      <c r="I120">
        <v>1998629.41</v>
      </c>
      <c r="J120">
        <v>626757</v>
      </c>
      <c r="N120" s="297">
        <v>105</v>
      </c>
      <c r="Q120">
        <v>2350884.63</v>
      </c>
      <c r="R120">
        <v>1273796.02</v>
      </c>
      <c r="S120" s="297">
        <v>2316.2399999999998</v>
      </c>
      <c r="T120" s="297">
        <v>1267877.17</v>
      </c>
      <c r="X120" s="297">
        <v>788240</v>
      </c>
      <c r="Z120">
        <v>1301016</v>
      </c>
      <c r="AB120">
        <v>4522</v>
      </c>
      <c r="AC120">
        <v>487653.53</v>
      </c>
      <c r="AD120">
        <v>206254.06</v>
      </c>
      <c r="AG120" s="76">
        <f t="shared" si="12"/>
        <v>811074.55999999994</v>
      </c>
      <c r="AH120" s="31">
        <f t="shared" si="13"/>
        <v>105</v>
      </c>
      <c r="AI120" s="21">
        <f t="shared" si="14"/>
        <v>810969.55999999994</v>
      </c>
      <c r="AJ120" s="15">
        <f t="shared" si="15"/>
        <v>2058433.41</v>
      </c>
      <c r="AK120" s="16">
        <f t="shared" si="16"/>
        <v>1999445.59</v>
      </c>
      <c r="AL120" s="26">
        <f t="shared" si="11"/>
        <v>58987.819999999832</v>
      </c>
    </row>
    <row r="121" spans="1:38" x14ac:dyDescent="0.25">
      <c r="A121" s="1" t="s">
        <v>485</v>
      </c>
      <c r="B121" s="1" t="s">
        <v>486</v>
      </c>
      <c r="C121" s="66">
        <v>6946</v>
      </c>
      <c r="D121" s="67" t="s">
        <v>1178</v>
      </c>
      <c r="E121" t="s">
        <v>3101</v>
      </c>
      <c r="F121" s="297">
        <v>595829.23</v>
      </c>
      <c r="G121" s="297">
        <v>0</v>
      </c>
      <c r="H121" s="297">
        <v>64661.47</v>
      </c>
      <c r="I121">
        <v>1383509.43</v>
      </c>
      <c r="J121">
        <v>325239.78999999998</v>
      </c>
      <c r="N121" s="297">
        <v>5911.02</v>
      </c>
      <c r="Q121">
        <v>775983.4</v>
      </c>
      <c r="R121">
        <v>1503797.2</v>
      </c>
      <c r="S121" s="297">
        <v>1222.6400000000001</v>
      </c>
      <c r="T121" s="297">
        <v>1653404.08</v>
      </c>
      <c r="X121" s="297">
        <v>1648320</v>
      </c>
      <c r="Z121">
        <v>2293644.7400000002</v>
      </c>
      <c r="AC121">
        <v>482493.54</v>
      </c>
      <c r="AD121">
        <v>84510.14</v>
      </c>
      <c r="AG121" s="76">
        <f t="shared" si="12"/>
        <v>660490.69999999995</v>
      </c>
      <c r="AH121" s="31">
        <f t="shared" si="13"/>
        <v>5911.02</v>
      </c>
      <c r="AI121" s="21">
        <f t="shared" si="14"/>
        <v>654579.67999999993</v>
      </c>
      <c r="AJ121" s="15">
        <f t="shared" si="15"/>
        <v>3302946.7199999997</v>
      </c>
      <c r="AK121" s="16">
        <f t="shared" si="16"/>
        <v>2860648.4200000004</v>
      </c>
      <c r="AL121" s="26">
        <f t="shared" si="11"/>
        <v>442298.29999999935</v>
      </c>
    </row>
    <row r="122" spans="1:38" x14ac:dyDescent="0.25">
      <c r="A122" s="1" t="s">
        <v>485</v>
      </c>
      <c r="B122" s="1" t="s">
        <v>486</v>
      </c>
      <c r="C122" s="66">
        <v>4263</v>
      </c>
      <c r="D122" s="67" t="s">
        <v>1179</v>
      </c>
      <c r="E122" t="s">
        <v>3102</v>
      </c>
      <c r="F122" s="297">
        <v>1428984.53</v>
      </c>
      <c r="G122" s="297">
        <v>0</v>
      </c>
      <c r="H122" s="297">
        <v>30220.32</v>
      </c>
      <c r="I122">
        <v>348041.32</v>
      </c>
      <c r="J122">
        <v>79619.06</v>
      </c>
      <c r="N122" s="297">
        <v>0</v>
      </c>
      <c r="Q122">
        <v>-2429.4899999999998</v>
      </c>
      <c r="R122">
        <v>1567499.51</v>
      </c>
      <c r="S122" s="297">
        <v>1228.55</v>
      </c>
      <c r="T122" s="297">
        <v>1187267.45</v>
      </c>
      <c r="U122" s="297">
        <v>215800</v>
      </c>
      <c r="X122" s="297">
        <v>1254100</v>
      </c>
      <c r="Y122" s="297">
        <v>40</v>
      </c>
      <c r="Z122">
        <v>1720167</v>
      </c>
      <c r="AB122">
        <v>2610</v>
      </c>
      <c r="AC122">
        <v>325481.62</v>
      </c>
      <c r="AD122">
        <v>52829.67</v>
      </c>
      <c r="AG122" s="76">
        <f t="shared" si="12"/>
        <v>1459204.85</v>
      </c>
      <c r="AH122" s="31">
        <f t="shared" si="13"/>
        <v>0</v>
      </c>
      <c r="AI122" s="21">
        <f t="shared" si="14"/>
        <v>1459204.85</v>
      </c>
      <c r="AJ122" s="15">
        <f t="shared" si="15"/>
        <v>2658436</v>
      </c>
      <c r="AK122" s="16">
        <f t="shared" si="16"/>
        <v>2101088.29</v>
      </c>
      <c r="AL122" s="26">
        <f t="shared" si="11"/>
        <v>557347.71</v>
      </c>
    </row>
    <row r="123" spans="1:38" x14ac:dyDescent="0.25">
      <c r="A123" s="1" t="s">
        <v>485</v>
      </c>
      <c r="B123" s="1" t="s">
        <v>486</v>
      </c>
      <c r="C123" s="66">
        <v>3035</v>
      </c>
      <c r="D123" s="67" t="s">
        <v>1180</v>
      </c>
      <c r="E123" t="s">
        <v>3178</v>
      </c>
      <c r="F123" s="297">
        <v>699215.58</v>
      </c>
      <c r="G123" s="297">
        <v>0</v>
      </c>
      <c r="H123" s="297">
        <v>33771.68</v>
      </c>
      <c r="I123">
        <v>332591.96999999997</v>
      </c>
      <c r="J123">
        <v>84711.24</v>
      </c>
      <c r="N123" s="297">
        <v>0</v>
      </c>
      <c r="Q123">
        <v>-1511653.29</v>
      </c>
      <c r="R123">
        <v>2486417.9700000002</v>
      </c>
      <c r="S123" s="297">
        <v>606.86</v>
      </c>
      <c r="T123" s="297">
        <v>996842.85</v>
      </c>
      <c r="U123" s="297">
        <v>66000</v>
      </c>
      <c r="X123" s="297">
        <v>964150</v>
      </c>
      <c r="Z123">
        <v>1337347</v>
      </c>
      <c r="AC123">
        <v>246773.42</v>
      </c>
      <c r="AD123">
        <v>100690.5</v>
      </c>
      <c r="AG123" s="76">
        <f t="shared" si="12"/>
        <v>732987.26</v>
      </c>
      <c r="AH123" s="31">
        <f t="shared" si="13"/>
        <v>0</v>
      </c>
      <c r="AI123" s="21">
        <f t="shared" si="14"/>
        <v>732987.26</v>
      </c>
      <c r="AJ123" s="15">
        <f t="shared" si="15"/>
        <v>2027599.71</v>
      </c>
      <c r="AK123" s="16">
        <f t="shared" si="16"/>
        <v>1684810.92</v>
      </c>
      <c r="AL123" s="26">
        <f t="shared" si="11"/>
        <v>342788.79000000004</v>
      </c>
    </row>
    <row r="124" spans="1:38" x14ac:dyDescent="0.25">
      <c r="A124" s="1" t="s">
        <v>485</v>
      </c>
      <c r="B124" s="1" t="s">
        <v>486</v>
      </c>
      <c r="C124" s="66">
        <v>3444</v>
      </c>
      <c r="D124" s="67" t="s">
        <v>1181</v>
      </c>
      <c r="E124" t="s">
        <v>3179</v>
      </c>
      <c r="F124" s="297">
        <v>984251.06</v>
      </c>
      <c r="G124" s="297">
        <v>0</v>
      </c>
      <c r="H124" s="297">
        <v>28989.7</v>
      </c>
      <c r="I124">
        <v>146034.46</v>
      </c>
      <c r="J124">
        <v>470505.61</v>
      </c>
      <c r="N124" s="297">
        <v>126.65</v>
      </c>
      <c r="Q124">
        <v>-1083657.96</v>
      </c>
      <c r="R124">
        <v>2517902.33</v>
      </c>
      <c r="S124" s="297">
        <v>981.14</v>
      </c>
      <c r="T124" s="297">
        <v>1272681.99</v>
      </c>
      <c r="U124" s="297">
        <v>156000</v>
      </c>
      <c r="X124" s="297">
        <v>655530</v>
      </c>
      <c r="Z124">
        <v>1112639</v>
      </c>
      <c r="AC124">
        <v>442388.47999999998</v>
      </c>
      <c r="AD124">
        <v>165768.34</v>
      </c>
      <c r="AG124" s="76">
        <f t="shared" si="12"/>
        <v>1013240.76</v>
      </c>
      <c r="AH124" s="31">
        <f t="shared" si="13"/>
        <v>126.65</v>
      </c>
      <c r="AI124" s="21">
        <f t="shared" si="14"/>
        <v>1013114.11</v>
      </c>
      <c r="AJ124" s="15">
        <f t="shared" si="15"/>
        <v>2085193.13</v>
      </c>
      <c r="AK124" s="16">
        <f t="shared" si="16"/>
        <v>1720795.82</v>
      </c>
      <c r="AL124" s="26">
        <f t="shared" si="11"/>
        <v>364397.30999999982</v>
      </c>
    </row>
    <row r="125" spans="1:38" x14ac:dyDescent="0.25">
      <c r="A125" s="1" t="s">
        <v>489</v>
      </c>
      <c r="B125" s="1" t="s">
        <v>490</v>
      </c>
      <c r="C125" s="66">
        <v>2224</v>
      </c>
      <c r="D125" s="67" t="s">
        <v>1182</v>
      </c>
      <c r="E125" t="s">
        <v>3103</v>
      </c>
      <c r="F125" s="297">
        <v>697241.96</v>
      </c>
      <c r="G125" s="297">
        <v>0</v>
      </c>
      <c r="H125" s="297">
        <v>40085.43</v>
      </c>
      <c r="I125">
        <v>10268.66</v>
      </c>
      <c r="J125">
        <v>50876.32</v>
      </c>
      <c r="N125" s="297">
        <v>37.380000000000003</v>
      </c>
      <c r="Q125">
        <v>-1392520.58</v>
      </c>
      <c r="R125">
        <v>2171633.4300000002</v>
      </c>
      <c r="T125" s="297">
        <v>1031898.77</v>
      </c>
      <c r="U125" s="297">
        <v>68300</v>
      </c>
      <c r="V125" s="297">
        <v>904.15</v>
      </c>
      <c r="X125" s="297">
        <v>982317.4</v>
      </c>
      <c r="Z125">
        <v>1319387.3999999999</v>
      </c>
      <c r="AC125">
        <v>574142.5</v>
      </c>
      <c r="AD125">
        <v>13505.78</v>
      </c>
      <c r="AG125" s="76">
        <f t="shared" si="12"/>
        <v>737327.39</v>
      </c>
      <c r="AH125" s="31">
        <f t="shared" si="13"/>
        <v>37.380000000000003</v>
      </c>
      <c r="AI125" s="21">
        <f t="shared" si="14"/>
        <v>737290.01</v>
      </c>
      <c r="AJ125" s="15">
        <f t="shared" si="15"/>
        <v>2083420.3199999998</v>
      </c>
      <c r="AK125" s="16">
        <f t="shared" si="16"/>
        <v>1907035.68</v>
      </c>
      <c r="AL125" s="26">
        <f t="shared" si="11"/>
        <v>176384.6399999999</v>
      </c>
    </row>
    <row r="126" spans="1:38" x14ac:dyDescent="0.25">
      <c r="A126" s="1" t="s">
        <v>489</v>
      </c>
      <c r="B126" s="1" t="s">
        <v>490</v>
      </c>
      <c r="C126" s="66">
        <v>6948</v>
      </c>
      <c r="D126" s="67" t="s">
        <v>1183</v>
      </c>
      <c r="E126" t="s">
        <v>3104</v>
      </c>
      <c r="F126" s="297">
        <v>625933.87</v>
      </c>
      <c r="G126" s="297">
        <v>0</v>
      </c>
      <c r="H126" s="297">
        <v>127492.98</v>
      </c>
      <c r="I126">
        <v>8</v>
      </c>
      <c r="J126">
        <v>150724.53</v>
      </c>
      <c r="N126" s="297">
        <v>366</v>
      </c>
      <c r="Q126">
        <v>-1537870.25</v>
      </c>
      <c r="R126">
        <v>1977387.82</v>
      </c>
      <c r="T126" s="297">
        <v>1793540.6</v>
      </c>
      <c r="U126" s="297">
        <v>30000</v>
      </c>
      <c r="V126" s="297">
        <v>745.69</v>
      </c>
      <c r="X126" s="297">
        <v>2530539</v>
      </c>
      <c r="Z126">
        <v>2939483</v>
      </c>
      <c r="AC126">
        <v>651301.78</v>
      </c>
      <c r="AD126">
        <v>44989.7</v>
      </c>
      <c r="AG126" s="76">
        <f t="shared" si="12"/>
        <v>753426.85</v>
      </c>
      <c r="AH126" s="31">
        <f t="shared" si="13"/>
        <v>366</v>
      </c>
      <c r="AI126" s="21">
        <f t="shared" si="14"/>
        <v>753060.85</v>
      </c>
      <c r="AJ126" s="15">
        <f t="shared" si="15"/>
        <v>4354825.29</v>
      </c>
      <c r="AK126" s="16">
        <f t="shared" si="16"/>
        <v>3635774.4800000004</v>
      </c>
      <c r="AL126" s="26">
        <f t="shared" si="11"/>
        <v>719050.80999999959</v>
      </c>
    </row>
    <row r="127" spans="1:38" x14ac:dyDescent="0.25">
      <c r="A127" s="1" t="s">
        <v>489</v>
      </c>
      <c r="B127" s="1" t="s">
        <v>490</v>
      </c>
      <c r="C127" s="66">
        <v>2265</v>
      </c>
      <c r="D127" s="67" t="s">
        <v>1184</v>
      </c>
      <c r="E127" t="s">
        <v>3105</v>
      </c>
      <c r="F127" s="297">
        <v>760231.77</v>
      </c>
      <c r="G127" s="297">
        <v>0</v>
      </c>
      <c r="H127" s="297">
        <v>20007.150000000001</v>
      </c>
      <c r="I127">
        <v>107018.73</v>
      </c>
      <c r="J127">
        <v>75762.33</v>
      </c>
      <c r="Q127">
        <v>-1415371.96</v>
      </c>
      <c r="R127">
        <v>1774116.27</v>
      </c>
      <c r="T127" s="297">
        <v>1133349.46</v>
      </c>
      <c r="V127" s="297">
        <v>551.04</v>
      </c>
      <c r="X127" s="297">
        <v>917187</v>
      </c>
      <c r="Z127">
        <v>1145097</v>
      </c>
      <c r="AC127">
        <v>176704.55</v>
      </c>
      <c r="AD127">
        <v>33917.78</v>
      </c>
      <c r="AG127" s="76">
        <f t="shared" si="12"/>
        <v>780238.92</v>
      </c>
      <c r="AH127" s="31">
        <f t="shared" si="13"/>
        <v>0</v>
      </c>
      <c r="AI127" s="21">
        <f t="shared" si="14"/>
        <v>780238.92</v>
      </c>
      <c r="AJ127" s="15">
        <f t="shared" si="15"/>
        <v>2051087.5</v>
      </c>
      <c r="AK127" s="16">
        <f t="shared" si="16"/>
        <v>1355719.33</v>
      </c>
      <c r="AL127" s="26">
        <f t="shared" si="11"/>
        <v>695368.16999999993</v>
      </c>
    </row>
    <row r="128" spans="1:38" x14ac:dyDescent="0.25">
      <c r="A128" s="1" t="s">
        <v>489</v>
      </c>
      <c r="B128" s="1" t="s">
        <v>490</v>
      </c>
      <c r="C128" s="66">
        <v>4502</v>
      </c>
      <c r="D128" s="67" t="s">
        <v>1185</v>
      </c>
      <c r="E128" t="s">
        <v>3106</v>
      </c>
      <c r="F128" s="297">
        <v>1478901.53</v>
      </c>
      <c r="G128" s="297">
        <v>0</v>
      </c>
      <c r="H128" s="297">
        <v>99327.48</v>
      </c>
      <c r="I128">
        <v>76150.48</v>
      </c>
      <c r="J128">
        <v>144311.13</v>
      </c>
      <c r="N128" s="297">
        <v>1321.9</v>
      </c>
      <c r="Q128">
        <v>-607514.43999999994</v>
      </c>
      <c r="R128">
        <v>1942485.74</v>
      </c>
      <c r="T128" s="297">
        <v>1390962.68</v>
      </c>
      <c r="V128" s="297">
        <v>1639.56</v>
      </c>
      <c r="X128" s="297">
        <v>1766479.5</v>
      </c>
      <c r="Z128">
        <v>1942497.5</v>
      </c>
      <c r="AC128">
        <v>589640.13</v>
      </c>
      <c r="AD128">
        <v>48384.19</v>
      </c>
      <c r="AG128" s="76">
        <f t="shared" si="12"/>
        <v>1578229.01</v>
      </c>
      <c r="AH128" s="31">
        <f t="shared" si="13"/>
        <v>1321.9</v>
      </c>
      <c r="AI128" s="21">
        <f t="shared" si="14"/>
        <v>1576907.11</v>
      </c>
      <c r="AJ128" s="15">
        <f t="shared" si="15"/>
        <v>3159081.74</v>
      </c>
      <c r="AK128" s="16">
        <f t="shared" si="16"/>
        <v>2580521.8199999998</v>
      </c>
      <c r="AL128" s="26">
        <f t="shared" si="11"/>
        <v>578559.92000000039</v>
      </c>
    </row>
    <row r="129" spans="1:38" x14ac:dyDescent="0.25">
      <c r="A129" s="1" t="s">
        <v>489</v>
      </c>
      <c r="B129" s="1" t="s">
        <v>490</v>
      </c>
      <c r="C129" s="66">
        <v>6455</v>
      </c>
      <c r="D129" s="67" t="s">
        <v>1186</v>
      </c>
      <c r="E129" t="s">
        <v>3107</v>
      </c>
      <c r="F129" s="297">
        <v>1256745.8600000001</v>
      </c>
      <c r="G129" s="297">
        <v>0</v>
      </c>
      <c r="H129" s="297">
        <v>22665.53</v>
      </c>
      <c r="I129">
        <v>109926.7</v>
      </c>
      <c r="J129">
        <v>429575.74</v>
      </c>
      <c r="N129" s="297">
        <v>292.75</v>
      </c>
      <c r="Q129">
        <v>-1109080.07</v>
      </c>
      <c r="R129">
        <v>2436322.09</v>
      </c>
      <c r="T129" s="297">
        <v>2006550.68</v>
      </c>
      <c r="V129" s="297">
        <v>1535.93</v>
      </c>
      <c r="X129" s="297">
        <v>1621802</v>
      </c>
      <c r="Y129" s="297">
        <v>116746.94</v>
      </c>
      <c r="Z129">
        <v>2048291</v>
      </c>
      <c r="AC129">
        <v>867210.12</v>
      </c>
      <c r="AD129">
        <v>91792.87</v>
      </c>
      <c r="AG129" s="76">
        <f t="shared" si="12"/>
        <v>1279411.3900000001</v>
      </c>
      <c r="AH129" s="31">
        <f t="shared" si="13"/>
        <v>292.75</v>
      </c>
      <c r="AI129" s="21">
        <f t="shared" si="14"/>
        <v>1279118.6400000001</v>
      </c>
      <c r="AJ129" s="15">
        <f t="shared" si="15"/>
        <v>3746635.55</v>
      </c>
      <c r="AK129" s="16">
        <f t="shared" si="16"/>
        <v>3007293.99</v>
      </c>
      <c r="AL129" s="26">
        <f t="shared" si="11"/>
        <v>739341.55999999959</v>
      </c>
    </row>
    <row r="130" spans="1:38" x14ac:dyDescent="0.25">
      <c r="A130" s="1" t="s">
        <v>489</v>
      </c>
      <c r="B130" s="1" t="s">
        <v>490</v>
      </c>
      <c r="C130" s="66">
        <v>1661</v>
      </c>
      <c r="D130" s="67" t="s">
        <v>1187</v>
      </c>
      <c r="E130" t="s">
        <v>3108</v>
      </c>
      <c r="F130" s="297">
        <v>466008</v>
      </c>
      <c r="G130" s="297">
        <v>0</v>
      </c>
      <c r="H130" s="297">
        <v>69065.39</v>
      </c>
      <c r="I130">
        <v>124657.56</v>
      </c>
      <c r="J130">
        <v>103822.08</v>
      </c>
      <c r="N130" s="297">
        <v>312.39999999999998</v>
      </c>
      <c r="Q130">
        <v>-1233716.8700000001</v>
      </c>
      <c r="R130">
        <v>1752442.7</v>
      </c>
      <c r="T130" s="297">
        <v>848196.67</v>
      </c>
      <c r="U130" s="297">
        <v>134549.34</v>
      </c>
      <c r="V130" s="297">
        <v>216.88</v>
      </c>
      <c r="X130" s="297">
        <v>502475.5</v>
      </c>
      <c r="Y130" s="297">
        <v>35000</v>
      </c>
      <c r="Z130">
        <v>746410</v>
      </c>
      <c r="AC130">
        <v>320301.03000000003</v>
      </c>
      <c r="AD130">
        <v>89347.56</v>
      </c>
      <c r="AG130" s="76">
        <f t="shared" si="12"/>
        <v>535073.39</v>
      </c>
      <c r="AH130" s="31">
        <f t="shared" si="13"/>
        <v>312.39999999999998</v>
      </c>
      <c r="AI130" s="21">
        <f t="shared" si="14"/>
        <v>534760.99</v>
      </c>
      <c r="AJ130" s="15">
        <f t="shared" si="15"/>
        <v>1520438.3900000001</v>
      </c>
      <c r="AK130" s="16">
        <f t="shared" si="16"/>
        <v>1156058.5900000001</v>
      </c>
      <c r="AL130" s="26">
        <f t="shared" si="11"/>
        <v>364379.80000000005</v>
      </c>
    </row>
    <row r="131" spans="1:38" x14ac:dyDescent="0.25">
      <c r="A131" s="1" t="s">
        <v>489</v>
      </c>
      <c r="B131" s="1" t="s">
        <v>490</v>
      </c>
      <c r="C131" s="66">
        <v>1935</v>
      </c>
      <c r="D131" s="67" t="s">
        <v>1188</v>
      </c>
      <c r="E131" t="s">
        <v>3109</v>
      </c>
      <c r="F131" s="297">
        <v>672415.11</v>
      </c>
      <c r="G131" s="297">
        <v>0</v>
      </c>
      <c r="H131" s="297">
        <v>62353.42</v>
      </c>
      <c r="I131">
        <v>136211.10999999999</v>
      </c>
      <c r="J131">
        <v>51938.76</v>
      </c>
      <c r="N131" s="297">
        <v>7</v>
      </c>
      <c r="Q131">
        <v>-2086934.38</v>
      </c>
      <c r="R131">
        <v>2586652.75</v>
      </c>
      <c r="T131" s="297">
        <v>1140246.3799999999</v>
      </c>
      <c r="V131" s="297">
        <v>673.19</v>
      </c>
      <c r="X131" s="297">
        <v>648558.5</v>
      </c>
      <c r="Z131">
        <v>986260.5</v>
      </c>
      <c r="AC131">
        <v>178854.19</v>
      </c>
      <c r="AD131">
        <v>73737.850000000006</v>
      </c>
      <c r="AG131" s="76">
        <f t="shared" si="12"/>
        <v>734768.53</v>
      </c>
      <c r="AH131" s="31">
        <f t="shared" si="13"/>
        <v>7</v>
      </c>
      <c r="AI131" s="21">
        <f t="shared" si="14"/>
        <v>734761.53</v>
      </c>
      <c r="AJ131" s="15">
        <f t="shared" si="15"/>
        <v>1789478.0699999998</v>
      </c>
      <c r="AK131" s="16">
        <f t="shared" si="16"/>
        <v>1238852.54</v>
      </c>
      <c r="AL131" s="26">
        <f t="shared" si="11"/>
        <v>550625.5299999998</v>
      </c>
    </row>
    <row r="132" spans="1:38" x14ac:dyDescent="0.25">
      <c r="A132" s="1" t="s">
        <v>489</v>
      </c>
      <c r="B132" s="1" t="s">
        <v>490</v>
      </c>
      <c r="C132" s="66">
        <v>4296</v>
      </c>
      <c r="D132" s="67" t="s">
        <v>1189</v>
      </c>
      <c r="E132" t="s">
        <v>3110</v>
      </c>
      <c r="F132" s="297">
        <v>1064979.1000000001</v>
      </c>
      <c r="G132" s="297">
        <v>0</v>
      </c>
      <c r="H132" s="297">
        <v>105815.63</v>
      </c>
      <c r="I132">
        <v>8506.93</v>
      </c>
      <c r="J132">
        <v>127797.01</v>
      </c>
      <c r="N132" s="297">
        <v>-220</v>
      </c>
      <c r="Q132">
        <v>-1044038.62</v>
      </c>
      <c r="R132">
        <v>1898238.82</v>
      </c>
      <c r="T132" s="297">
        <v>1395613.19</v>
      </c>
      <c r="V132" s="297">
        <v>1217.42</v>
      </c>
      <c r="X132" s="297">
        <v>1339339.5</v>
      </c>
      <c r="Z132">
        <v>1731023.82</v>
      </c>
      <c r="AC132">
        <v>328053.27</v>
      </c>
      <c r="AD132">
        <v>32612.05</v>
      </c>
      <c r="AG132" s="76">
        <f t="shared" si="12"/>
        <v>1170794.73</v>
      </c>
      <c r="AH132" s="31">
        <f t="shared" si="13"/>
        <v>-220</v>
      </c>
      <c r="AI132" s="21">
        <f t="shared" si="14"/>
        <v>1171014.73</v>
      </c>
      <c r="AJ132" s="15">
        <f t="shared" si="15"/>
        <v>2736170.11</v>
      </c>
      <c r="AK132" s="16">
        <f t="shared" si="16"/>
        <v>2091689.1400000001</v>
      </c>
      <c r="AL132" s="26">
        <f t="shared" si="11"/>
        <v>644480.96999999974</v>
      </c>
    </row>
    <row r="133" spans="1:38" x14ac:dyDescent="0.25">
      <c r="A133" s="1" t="s">
        <v>489</v>
      </c>
      <c r="B133" s="1" t="s">
        <v>490</v>
      </c>
      <c r="C133" s="66">
        <v>4985</v>
      </c>
      <c r="D133" s="67" t="s">
        <v>1190</v>
      </c>
      <c r="E133" t="s">
        <v>3111</v>
      </c>
      <c r="F133" s="297">
        <v>886975.29</v>
      </c>
      <c r="G133" s="297">
        <v>0</v>
      </c>
      <c r="H133" s="297">
        <v>86827.839999999997</v>
      </c>
      <c r="I133">
        <v>110364.9</v>
      </c>
      <c r="J133">
        <v>189039.62</v>
      </c>
      <c r="Q133">
        <v>-1719795.39</v>
      </c>
      <c r="R133">
        <v>2434424.27</v>
      </c>
      <c r="T133" s="297">
        <v>1689686.5</v>
      </c>
      <c r="V133" s="297">
        <v>1042.4000000000001</v>
      </c>
      <c r="X133" s="297">
        <v>1091861.5</v>
      </c>
      <c r="Y133" s="297">
        <v>75400</v>
      </c>
      <c r="Z133">
        <v>1491316.62</v>
      </c>
      <c r="AC133">
        <v>501159.27</v>
      </c>
      <c r="AD133">
        <v>87444.160000000003</v>
      </c>
      <c r="AG133" s="76">
        <f t="shared" si="12"/>
        <v>973803.13</v>
      </c>
      <c r="AH133" s="31">
        <f t="shared" si="13"/>
        <v>0</v>
      </c>
      <c r="AI133" s="21">
        <f t="shared" si="14"/>
        <v>973803.13</v>
      </c>
      <c r="AJ133" s="15">
        <f t="shared" si="15"/>
        <v>2857990.4</v>
      </c>
      <c r="AK133" s="16">
        <f t="shared" si="16"/>
        <v>2079920.05</v>
      </c>
      <c r="AL133" s="26">
        <f t="shared" ref="AL133:AL189" si="17">AJ133-AK133</f>
        <v>778070.34999999986</v>
      </c>
    </row>
    <row r="134" spans="1:38" x14ac:dyDescent="0.25">
      <c r="A134" s="1" t="s">
        <v>489</v>
      </c>
      <c r="B134" s="1" t="s">
        <v>490</v>
      </c>
      <c r="C134" s="66">
        <v>6488</v>
      </c>
      <c r="D134" s="67" t="s">
        <v>1191</v>
      </c>
      <c r="E134" t="s">
        <v>3112</v>
      </c>
      <c r="F134" s="297">
        <v>1159140.74</v>
      </c>
      <c r="G134" s="297">
        <v>0</v>
      </c>
      <c r="H134" s="297">
        <v>66318.12</v>
      </c>
      <c r="I134">
        <v>228682.09</v>
      </c>
      <c r="J134">
        <v>35200</v>
      </c>
      <c r="N134" s="297">
        <v>583.70000000000005</v>
      </c>
      <c r="Q134">
        <v>-1658626.46</v>
      </c>
      <c r="R134">
        <v>2150215.54</v>
      </c>
      <c r="T134" s="297">
        <v>1862699.43</v>
      </c>
      <c r="U134" s="297">
        <v>380400</v>
      </c>
      <c r="V134" s="297">
        <v>944.11</v>
      </c>
      <c r="X134" s="297">
        <v>1115362.5</v>
      </c>
      <c r="Z134">
        <v>1600562.83</v>
      </c>
      <c r="AC134">
        <v>463754.14</v>
      </c>
      <c r="AD134">
        <v>51322.1</v>
      </c>
      <c r="AG134" s="76">
        <f t="shared" si="12"/>
        <v>1225458.8599999999</v>
      </c>
      <c r="AH134" s="31">
        <f t="shared" si="13"/>
        <v>583.70000000000005</v>
      </c>
      <c r="AI134" s="21">
        <f t="shared" si="14"/>
        <v>1224875.1599999999</v>
      </c>
      <c r="AJ134" s="15">
        <f t="shared" si="15"/>
        <v>3359406.0399999996</v>
      </c>
      <c r="AK134" s="16">
        <f t="shared" si="16"/>
        <v>2115639.0700000003</v>
      </c>
      <c r="AL134" s="26">
        <f t="shared" si="17"/>
        <v>1243766.9699999993</v>
      </c>
    </row>
    <row r="135" spans="1:38" x14ac:dyDescent="0.25">
      <c r="A135" s="1" t="s">
        <v>489</v>
      </c>
      <c r="B135" s="1" t="s">
        <v>490</v>
      </c>
      <c r="C135" s="66">
        <v>789</v>
      </c>
      <c r="D135" s="67" t="s">
        <v>1192</v>
      </c>
      <c r="E135" t="s">
        <v>3175</v>
      </c>
      <c r="F135" s="297">
        <v>774679.3</v>
      </c>
      <c r="G135" s="297">
        <v>0</v>
      </c>
      <c r="H135" s="297">
        <v>13669.41</v>
      </c>
      <c r="I135">
        <v>116374.74</v>
      </c>
      <c r="J135">
        <v>38718.32</v>
      </c>
      <c r="N135" s="297">
        <v>7</v>
      </c>
      <c r="Q135">
        <v>-1186217.42</v>
      </c>
      <c r="R135">
        <v>1699412.19</v>
      </c>
      <c r="T135" s="297">
        <v>810287.05</v>
      </c>
      <c r="V135" s="297">
        <v>768.43</v>
      </c>
      <c r="X135" s="297">
        <v>588203</v>
      </c>
      <c r="Z135">
        <v>728919</v>
      </c>
      <c r="AC135">
        <v>122379.83</v>
      </c>
      <c r="AD135">
        <v>25732.15</v>
      </c>
      <c r="AG135" s="76">
        <f t="shared" si="12"/>
        <v>788348.71000000008</v>
      </c>
      <c r="AH135" s="31">
        <f t="shared" si="13"/>
        <v>7</v>
      </c>
      <c r="AI135" s="21">
        <f t="shared" si="14"/>
        <v>788341.71000000008</v>
      </c>
      <c r="AJ135" s="15">
        <f t="shared" si="15"/>
        <v>1399258.48</v>
      </c>
      <c r="AK135" s="16">
        <f t="shared" si="16"/>
        <v>877030.98</v>
      </c>
      <c r="AL135" s="26">
        <f t="shared" si="17"/>
        <v>522227.5</v>
      </c>
    </row>
    <row r="136" spans="1:38" x14ac:dyDescent="0.25">
      <c r="A136" s="1" t="s">
        <v>493</v>
      </c>
      <c r="B136" s="1" t="s">
        <v>494</v>
      </c>
      <c r="C136" s="66">
        <v>8307</v>
      </c>
      <c r="D136" s="67" t="s">
        <v>1193</v>
      </c>
      <c r="E136" t="s">
        <v>3113</v>
      </c>
      <c r="F136" s="297">
        <v>1658520.41</v>
      </c>
      <c r="G136" s="297">
        <v>0</v>
      </c>
      <c r="H136" s="297">
        <v>91896.63</v>
      </c>
      <c r="I136">
        <v>657416.84</v>
      </c>
      <c r="J136">
        <v>625567.57999999996</v>
      </c>
      <c r="N136" s="297">
        <v>179.34</v>
      </c>
      <c r="P136">
        <v>-1077115.68</v>
      </c>
      <c r="R136">
        <v>3628521.74</v>
      </c>
      <c r="T136" s="297">
        <v>4028262.93</v>
      </c>
      <c r="U136" s="297">
        <v>84000</v>
      </c>
      <c r="V136" s="297">
        <v>1288.3399999999999</v>
      </c>
      <c r="X136" s="297">
        <v>2927435.97</v>
      </c>
      <c r="Y136" s="297">
        <v>73500</v>
      </c>
      <c r="Z136">
        <v>3559383.97</v>
      </c>
      <c r="AA136">
        <v>3000</v>
      </c>
      <c r="AC136">
        <v>2860129.74</v>
      </c>
      <c r="AD136">
        <v>141614.97</v>
      </c>
      <c r="AF136">
        <v>10000</v>
      </c>
      <c r="AG136" s="76">
        <f t="shared" si="12"/>
        <v>1750417.04</v>
      </c>
      <c r="AH136" s="31">
        <f t="shared" si="13"/>
        <v>179.34</v>
      </c>
      <c r="AI136" s="21">
        <f t="shared" si="14"/>
        <v>1750237.7</v>
      </c>
      <c r="AJ136" s="15">
        <f t="shared" si="15"/>
        <v>7114487.2400000002</v>
      </c>
      <c r="AK136" s="16">
        <f t="shared" si="16"/>
        <v>6574128.6800000006</v>
      </c>
      <c r="AL136" s="26">
        <f t="shared" si="17"/>
        <v>540358.55999999959</v>
      </c>
    </row>
    <row r="137" spans="1:38" x14ac:dyDescent="0.25">
      <c r="A137" s="1" t="s">
        <v>493</v>
      </c>
      <c r="B137" s="1" t="s">
        <v>494</v>
      </c>
      <c r="C137" s="66">
        <v>4857</v>
      </c>
      <c r="D137" s="67" t="s">
        <v>1194</v>
      </c>
      <c r="E137" t="s">
        <v>3114</v>
      </c>
      <c r="F137" s="297">
        <v>422338</v>
      </c>
      <c r="G137" s="297">
        <v>0</v>
      </c>
      <c r="H137" s="297">
        <v>81710.75</v>
      </c>
      <c r="I137">
        <v>1129562.72</v>
      </c>
      <c r="J137">
        <v>317993</v>
      </c>
      <c r="N137" s="297">
        <v>95534.9</v>
      </c>
      <c r="P137">
        <v>1516554.98</v>
      </c>
      <c r="R137">
        <v>365872.84</v>
      </c>
      <c r="T137" s="297">
        <v>1809858.5</v>
      </c>
      <c r="U137" s="297">
        <v>101550</v>
      </c>
      <c r="V137" s="297">
        <v>455.62</v>
      </c>
      <c r="X137" s="297">
        <v>1085833.5</v>
      </c>
      <c r="Y137" s="297">
        <v>10500</v>
      </c>
      <c r="Z137">
        <v>1419417.5</v>
      </c>
      <c r="AC137">
        <v>1517972.19</v>
      </c>
      <c r="AD137">
        <v>156525.18</v>
      </c>
      <c r="AF137">
        <v>10000</v>
      </c>
      <c r="AG137" s="76">
        <f t="shared" si="12"/>
        <v>504048.75</v>
      </c>
      <c r="AH137" s="31">
        <f t="shared" si="13"/>
        <v>95534.9</v>
      </c>
      <c r="AI137" s="21">
        <f t="shared" si="14"/>
        <v>408513.85</v>
      </c>
      <c r="AJ137" s="15">
        <f t="shared" si="15"/>
        <v>3008197.62</v>
      </c>
      <c r="AK137" s="16">
        <f t="shared" si="16"/>
        <v>3103914.87</v>
      </c>
      <c r="AL137" s="26">
        <f t="shared" si="17"/>
        <v>-95717.25</v>
      </c>
    </row>
    <row r="138" spans="1:38" x14ac:dyDescent="0.25">
      <c r="A138" s="1" t="s">
        <v>493</v>
      </c>
      <c r="B138" s="1" t="s">
        <v>494</v>
      </c>
      <c r="C138" s="66">
        <v>4343</v>
      </c>
      <c r="D138" s="67" t="s">
        <v>1195</v>
      </c>
      <c r="E138" t="s">
        <v>3115</v>
      </c>
      <c r="F138" s="297">
        <v>284693.88</v>
      </c>
      <c r="G138" s="297">
        <v>0</v>
      </c>
      <c r="H138" s="297">
        <v>169948.83</v>
      </c>
      <c r="I138">
        <v>75468.14</v>
      </c>
      <c r="J138">
        <v>47321.16</v>
      </c>
      <c r="N138" s="297">
        <v>101954</v>
      </c>
      <c r="P138">
        <v>-1519592.63</v>
      </c>
      <c r="R138">
        <v>2122751.4700000002</v>
      </c>
      <c r="T138" s="297">
        <v>2029705.73</v>
      </c>
      <c r="U138" s="297">
        <v>90210</v>
      </c>
      <c r="V138" s="297">
        <v>561.42999999999995</v>
      </c>
      <c r="X138" s="297">
        <v>1252422.5</v>
      </c>
      <c r="Y138" s="297">
        <v>21000</v>
      </c>
      <c r="Z138">
        <v>1783225.5</v>
      </c>
      <c r="AC138">
        <v>1681829.61</v>
      </c>
      <c r="AD138">
        <v>19910.38</v>
      </c>
      <c r="AF138">
        <v>10000</v>
      </c>
      <c r="AG138" s="76">
        <f t="shared" si="12"/>
        <v>454642.70999999996</v>
      </c>
      <c r="AH138" s="31">
        <f t="shared" si="13"/>
        <v>101954</v>
      </c>
      <c r="AI138" s="21">
        <f t="shared" si="14"/>
        <v>352688.70999999996</v>
      </c>
      <c r="AJ138" s="15">
        <f t="shared" si="15"/>
        <v>3393899.66</v>
      </c>
      <c r="AK138" s="16">
        <f t="shared" si="16"/>
        <v>3494965.49</v>
      </c>
      <c r="AL138" s="26">
        <f t="shared" si="17"/>
        <v>-101065.83000000007</v>
      </c>
    </row>
    <row r="139" spans="1:38" x14ac:dyDescent="0.25">
      <c r="A139" s="1" t="s">
        <v>493</v>
      </c>
      <c r="B139" s="1" t="s">
        <v>494</v>
      </c>
      <c r="C139" s="66">
        <v>4628</v>
      </c>
      <c r="D139" s="67" t="s">
        <v>1196</v>
      </c>
      <c r="E139" t="s">
        <v>3116</v>
      </c>
      <c r="F139" s="297">
        <v>779058.71</v>
      </c>
      <c r="G139" s="297">
        <v>0</v>
      </c>
      <c r="H139" s="297">
        <v>161219.19</v>
      </c>
      <c r="I139">
        <v>1751800.71</v>
      </c>
      <c r="J139">
        <v>123760.11</v>
      </c>
      <c r="N139" s="297">
        <v>15214.9</v>
      </c>
      <c r="P139">
        <v>2028064.37</v>
      </c>
      <c r="R139">
        <v>765116.2</v>
      </c>
      <c r="T139" s="297">
        <v>1952567.63</v>
      </c>
      <c r="U139" s="297">
        <v>150000</v>
      </c>
      <c r="V139" s="297">
        <v>1006.5</v>
      </c>
      <c r="X139" s="297">
        <v>1283187.5</v>
      </c>
      <c r="Y139" s="297">
        <v>10500</v>
      </c>
      <c r="Z139">
        <v>1670127.5</v>
      </c>
      <c r="AA139">
        <v>4500</v>
      </c>
      <c r="AC139">
        <v>1597471.11</v>
      </c>
      <c r="AD139">
        <v>160958.76999999999</v>
      </c>
      <c r="AF139">
        <v>10000</v>
      </c>
      <c r="AG139" s="76">
        <f t="shared" si="12"/>
        <v>940277.89999999991</v>
      </c>
      <c r="AH139" s="31">
        <f t="shared" si="13"/>
        <v>15214.9</v>
      </c>
      <c r="AI139" s="21">
        <f t="shared" si="14"/>
        <v>925062.99999999988</v>
      </c>
      <c r="AJ139" s="15">
        <f t="shared" si="15"/>
        <v>3397261.63</v>
      </c>
      <c r="AK139" s="16">
        <f t="shared" si="16"/>
        <v>3443057.3800000004</v>
      </c>
      <c r="AL139" s="26">
        <f t="shared" si="17"/>
        <v>-45795.750000000466</v>
      </c>
    </row>
    <row r="140" spans="1:38" x14ac:dyDescent="0.25">
      <c r="A140" s="1" t="s">
        <v>493</v>
      </c>
      <c r="B140" s="1" t="s">
        <v>494</v>
      </c>
      <c r="C140" s="66">
        <v>5183</v>
      </c>
      <c r="D140" s="67" t="s">
        <v>1197</v>
      </c>
      <c r="E140" t="s">
        <v>3117</v>
      </c>
      <c r="F140" s="297">
        <v>895537.2</v>
      </c>
      <c r="G140" s="297">
        <v>0</v>
      </c>
      <c r="H140" s="297">
        <v>73530.259999999995</v>
      </c>
      <c r="I140">
        <v>18401.189999999999</v>
      </c>
      <c r="J140">
        <v>613727.67000000004</v>
      </c>
      <c r="N140" s="297">
        <v>-30000</v>
      </c>
      <c r="P140">
        <v>-1975188.72</v>
      </c>
      <c r="R140">
        <v>3234091.19</v>
      </c>
      <c r="T140" s="297">
        <v>3120699.89</v>
      </c>
      <c r="V140" s="297">
        <v>460.53</v>
      </c>
      <c r="X140" s="297">
        <v>735413</v>
      </c>
      <c r="Y140" s="297">
        <v>10500</v>
      </c>
      <c r="Z140">
        <v>1053203</v>
      </c>
      <c r="AC140">
        <v>2254588.1</v>
      </c>
      <c r="AD140">
        <v>147904.97</v>
      </c>
      <c r="AF140">
        <v>10000</v>
      </c>
      <c r="AG140" s="76">
        <f t="shared" si="12"/>
        <v>969067.46</v>
      </c>
      <c r="AH140" s="31">
        <f t="shared" si="13"/>
        <v>-30000</v>
      </c>
      <c r="AI140" s="21">
        <f t="shared" si="14"/>
        <v>999067.46</v>
      </c>
      <c r="AJ140" s="15">
        <f t="shared" si="15"/>
        <v>3867073.42</v>
      </c>
      <c r="AK140" s="16">
        <f t="shared" si="16"/>
        <v>3465696.0700000003</v>
      </c>
      <c r="AL140" s="26">
        <f t="shared" si="17"/>
        <v>401377.34999999963</v>
      </c>
    </row>
    <row r="141" spans="1:38" x14ac:dyDescent="0.25">
      <c r="A141" s="1" t="s">
        <v>493</v>
      </c>
      <c r="B141" s="1" t="s">
        <v>494</v>
      </c>
      <c r="C141" s="66">
        <v>3400</v>
      </c>
      <c r="D141" s="67" t="s">
        <v>1198</v>
      </c>
      <c r="E141" t="s">
        <v>3118</v>
      </c>
      <c r="F141" s="297">
        <v>680887.77</v>
      </c>
      <c r="G141" s="297">
        <v>0</v>
      </c>
      <c r="H141" s="297">
        <v>126962.11</v>
      </c>
      <c r="I141">
        <v>363292.74</v>
      </c>
      <c r="J141">
        <v>51010.96</v>
      </c>
      <c r="N141" s="297">
        <v>115768.46</v>
      </c>
      <c r="P141">
        <v>-1020153.28</v>
      </c>
      <c r="R141">
        <v>1809525.85</v>
      </c>
      <c r="T141" s="297">
        <v>2026273.47</v>
      </c>
      <c r="U141" s="297">
        <v>89875</v>
      </c>
      <c r="V141" s="297">
        <v>354.21</v>
      </c>
      <c r="X141" s="297">
        <v>662899.44999999995</v>
      </c>
      <c r="Y141" s="297">
        <v>10042.299999999999</v>
      </c>
      <c r="Z141">
        <v>893106.75</v>
      </c>
      <c r="AC141">
        <v>1705994.33</v>
      </c>
      <c r="AD141">
        <v>75236.350000000006</v>
      </c>
      <c r="AF141">
        <v>10000</v>
      </c>
      <c r="AG141" s="76">
        <f t="shared" si="12"/>
        <v>807849.88</v>
      </c>
      <c r="AH141" s="31">
        <f t="shared" si="13"/>
        <v>115768.46</v>
      </c>
      <c r="AI141" s="21">
        <f t="shared" si="14"/>
        <v>692081.42</v>
      </c>
      <c r="AJ141" s="15">
        <f t="shared" si="15"/>
        <v>2789444.4299999997</v>
      </c>
      <c r="AK141" s="16">
        <f t="shared" si="16"/>
        <v>2684337.4300000002</v>
      </c>
      <c r="AL141" s="26">
        <f t="shared" si="17"/>
        <v>105106.99999999953</v>
      </c>
    </row>
    <row r="142" spans="1:38" x14ac:dyDescent="0.25">
      <c r="A142" s="1" t="s">
        <v>493</v>
      </c>
      <c r="B142" s="1" t="s">
        <v>494</v>
      </c>
      <c r="C142" s="66">
        <v>7272</v>
      </c>
      <c r="D142" s="67" t="s">
        <v>1199</v>
      </c>
      <c r="E142" t="s">
        <v>3119</v>
      </c>
      <c r="F142" s="297">
        <v>1289075.1399999999</v>
      </c>
      <c r="G142" s="297">
        <v>0</v>
      </c>
      <c r="H142" s="297">
        <v>93786.22</v>
      </c>
      <c r="I142">
        <v>868511.32</v>
      </c>
      <c r="J142">
        <v>702026.54</v>
      </c>
      <c r="N142" s="297">
        <v>232311</v>
      </c>
      <c r="P142">
        <v>1154674.74</v>
      </c>
      <c r="R142">
        <v>1034850.95</v>
      </c>
      <c r="T142" s="297">
        <v>3439065.44</v>
      </c>
      <c r="U142" s="297">
        <v>8400</v>
      </c>
      <c r="V142" s="297">
        <v>607.44000000000005</v>
      </c>
      <c r="X142" s="297">
        <v>989040.5</v>
      </c>
      <c r="Y142" s="297">
        <v>10500</v>
      </c>
      <c r="Z142">
        <v>1506151.5</v>
      </c>
      <c r="AA142">
        <v>3000</v>
      </c>
      <c r="AC142">
        <v>2095898.08</v>
      </c>
      <c r="AD142">
        <v>142521.26999999999</v>
      </c>
      <c r="AF142">
        <v>10000</v>
      </c>
      <c r="AG142" s="76">
        <f t="shared" si="12"/>
        <v>1382861.3599999999</v>
      </c>
      <c r="AH142" s="31">
        <f t="shared" si="13"/>
        <v>232311</v>
      </c>
      <c r="AI142" s="21">
        <f t="shared" si="14"/>
        <v>1150550.3599999999</v>
      </c>
      <c r="AJ142" s="15">
        <f t="shared" si="15"/>
        <v>4447613.38</v>
      </c>
      <c r="AK142" s="16">
        <f t="shared" si="16"/>
        <v>3757570.85</v>
      </c>
      <c r="AL142" s="26">
        <f t="shared" si="17"/>
        <v>690042.5299999998</v>
      </c>
    </row>
    <row r="143" spans="1:38" x14ac:dyDescent="0.25">
      <c r="A143" s="1" t="s">
        <v>493</v>
      </c>
      <c r="B143" s="1" t="s">
        <v>494</v>
      </c>
      <c r="C143" s="66">
        <v>4130</v>
      </c>
      <c r="D143" s="67" t="s">
        <v>1200</v>
      </c>
      <c r="E143" t="s">
        <v>3120</v>
      </c>
      <c r="F143" s="297">
        <v>316768.65000000002</v>
      </c>
      <c r="G143" s="297">
        <v>0</v>
      </c>
      <c r="H143" s="297">
        <v>79732.38</v>
      </c>
      <c r="I143">
        <v>97610.69</v>
      </c>
      <c r="J143">
        <v>25000.54</v>
      </c>
      <c r="N143" s="297">
        <v>26651.4</v>
      </c>
      <c r="P143">
        <v>-1184545.1399999999</v>
      </c>
      <c r="R143">
        <v>1778360.15</v>
      </c>
      <c r="T143" s="297">
        <v>2229856.08</v>
      </c>
      <c r="U143" s="297">
        <v>21800</v>
      </c>
      <c r="V143" s="297">
        <v>540.27</v>
      </c>
      <c r="X143" s="297">
        <v>2387533.5</v>
      </c>
      <c r="Y143" s="297">
        <v>21000</v>
      </c>
      <c r="Z143">
        <v>2682712.5</v>
      </c>
      <c r="AC143">
        <v>1952553.41</v>
      </c>
      <c r="AD143">
        <v>29536.53</v>
      </c>
      <c r="AF143">
        <v>10000</v>
      </c>
      <c r="AG143" s="76">
        <f t="shared" si="12"/>
        <v>396501.03</v>
      </c>
      <c r="AH143" s="31">
        <f t="shared" si="13"/>
        <v>26651.4</v>
      </c>
      <c r="AI143" s="21">
        <f t="shared" si="14"/>
        <v>369849.63</v>
      </c>
      <c r="AJ143" s="15">
        <f t="shared" si="15"/>
        <v>4660729.8499999996</v>
      </c>
      <c r="AK143" s="16">
        <f t="shared" si="16"/>
        <v>4674802.4400000004</v>
      </c>
      <c r="AL143" s="26">
        <f t="shared" si="17"/>
        <v>-14072.590000000782</v>
      </c>
    </row>
    <row r="144" spans="1:38" x14ac:dyDescent="0.25">
      <c r="A144" s="1" t="s">
        <v>493</v>
      </c>
      <c r="B144" s="1" t="s">
        <v>494</v>
      </c>
      <c r="C144" s="66">
        <v>3177</v>
      </c>
      <c r="D144" s="67" t="s">
        <v>1201</v>
      </c>
      <c r="E144" t="s">
        <v>3121</v>
      </c>
      <c r="F144" s="297">
        <v>439007.15</v>
      </c>
      <c r="G144" s="297">
        <v>61050</v>
      </c>
      <c r="H144" s="297">
        <v>77607.41</v>
      </c>
      <c r="I144">
        <v>425209.11</v>
      </c>
      <c r="J144">
        <v>-1430.47</v>
      </c>
      <c r="N144" s="297">
        <v>93644.25</v>
      </c>
      <c r="P144">
        <v>-1677638.01</v>
      </c>
      <c r="R144">
        <v>2463401.71</v>
      </c>
      <c r="T144" s="297">
        <v>2201302.2000000002</v>
      </c>
      <c r="U144" s="297">
        <v>124255</v>
      </c>
      <c r="V144" s="297">
        <v>334.17</v>
      </c>
      <c r="X144" s="297">
        <v>1045982</v>
      </c>
      <c r="Y144" s="297">
        <v>10500</v>
      </c>
      <c r="Z144">
        <v>1324584</v>
      </c>
      <c r="AA144">
        <v>3000</v>
      </c>
      <c r="AC144">
        <v>1754585.93</v>
      </c>
      <c r="AD144">
        <v>87441.69</v>
      </c>
      <c r="AF144">
        <v>10000</v>
      </c>
      <c r="AG144" s="76">
        <f t="shared" si="12"/>
        <v>577664.56000000006</v>
      </c>
      <c r="AH144" s="31">
        <f t="shared" si="13"/>
        <v>93644.25</v>
      </c>
      <c r="AI144" s="21">
        <f t="shared" si="14"/>
        <v>484020.31000000006</v>
      </c>
      <c r="AJ144" s="15">
        <f t="shared" si="15"/>
        <v>3382373.37</v>
      </c>
      <c r="AK144" s="16">
        <f t="shared" si="16"/>
        <v>3179611.6199999996</v>
      </c>
      <c r="AL144" s="26">
        <f t="shared" si="17"/>
        <v>202761.75000000047</v>
      </c>
    </row>
    <row r="145" spans="1:38" x14ac:dyDescent="0.25">
      <c r="A145" s="1" t="s">
        <v>493</v>
      </c>
      <c r="B145" s="1" t="s">
        <v>494</v>
      </c>
      <c r="C145" s="66">
        <v>5043</v>
      </c>
      <c r="D145" s="67" t="s">
        <v>1202</v>
      </c>
      <c r="E145" t="s">
        <v>3122</v>
      </c>
      <c r="F145" s="297">
        <v>1684936.84</v>
      </c>
      <c r="G145" s="297">
        <v>23250</v>
      </c>
      <c r="H145" s="297">
        <v>205761.24</v>
      </c>
      <c r="I145">
        <v>16619.61</v>
      </c>
      <c r="J145">
        <v>9955.49</v>
      </c>
      <c r="N145" s="297">
        <v>17267.14</v>
      </c>
      <c r="P145">
        <v>-897136.65</v>
      </c>
      <c r="R145">
        <v>1748544.54</v>
      </c>
      <c r="T145" s="297">
        <v>3912896.5</v>
      </c>
      <c r="U145" s="297">
        <v>239550</v>
      </c>
      <c r="V145" s="297">
        <v>861</v>
      </c>
      <c r="X145" s="297">
        <v>1741093.1</v>
      </c>
      <c r="Y145" s="297">
        <v>10500</v>
      </c>
      <c r="Z145">
        <v>1976831.1</v>
      </c>
      <c r="AA145">
        <v>25748</v>
      </c>
      <c r="AC145">
        <v>3047565.17</v>
      </c>
      <c r="AD145">
        <v>26599.18</v>
      </c>
      <c r="AG145" s="76">
        <f t="shared" si="12"/>
        <v>1913948.08</v>
      </c>
      <c r="AH145" s="31">
        <f t="shared" si="13"/>
        <v>17267.14</v>
      </c>
      <c r="AI145" s="21">
        <f t="shared" si="14"/>
        <v>1896680.9400000002</v>
      </c>
      <c r="AJ145" s="15">
        <f t="shared" si="15"/>
        <v>5904900.5999999996</v>
      </c>
      <c r="AK145" s="16">
        <f t="shared" si="16"/>
        <v>5076743.4499999993</v>
      </c>
      <c r="AL145" s="26">
        <f t="shared" si="17"/>
        <v>828157.15000000037</v>
      </c>
    </row>
    <row r="146" spans="1:38" x14ac:dyDescent="0.25">
      <c r="A146" s="1" t="s">
        <v>493</v>
      </c>
      <c r="B146" s="1" t="s">
        <v>494</v>
      </c>
      <c r="C146" s="66">
        <v>4781</v>
      </c>
      <c r="D146" s="67" t="s">
        <v>1203</v>
      </c>
      <c r="E146" t="s">
        <v>3123</v>
      </c>
      <c r="F146" s="297">
        <v>232654.4</v>
      </c>
      <c r="G146" s="297">
        <v>0</v>
      </c>
      <c r="H146" s="297">
        <v>152464.99</v>
      </c>
      <c r="I146">
        <v>1010871.32</v>
      </c>
      <c r="J146">
        <v>55604.27</v>
      </c>
      <c r="N146" s="297">
        <v>3275</v>
      </c>
      <c r="P146">
        <v>1209491.26</v>
      </c>
      <c r="R146">
        <v>577706.88</v>
      </c>
      <c r="T146" s="297">
        <v>3015155.92</v>
      </c>
      <c r="V146" s="297">
        <v>684.79</v>
      </c>
      <c r="X146" s="297">
        <v>1670098.5</v>
      </c>
      <c r="Y146" s="297">
        <v>10500</v>
      </c>
      <c r="Z146">
        <v>2114244.38</v>
      </c>
      <c r="AA146">
        <v>3000</v>
      </c>
      <c r="AC146">
        <v>2706563.88</v>
      </c>
      <c r="AD146">
        <v>91562.2</v>
      </c>
      <c r="AF146">
        <v>10000</v>
      </c>
      <c r="AG146" s="76">
        <f t="shared" si="12"/>
        <v>385119.39</v>
      </c>
      <c r="AH146" s="31">
        <f t="shared" si="13"/>
        <v>3275</v>
      </c>
      <c r="AI146" s="21">
        <f t="shared" si="14"/>
        <v>381844.39</v>
      </c>
      <c r="AJ146" s="15">
        <f t="shared" si="15"/>
        <v>4696439.21</v>
      </c>
      <c r="AK146" s="16">
        <f t="shared" si="16"/>
        <v>4925370.46</v>
      </c>
      <c r="AL146" s="26">
        <f t="shared" si="17"/>
        <v>-228931.25</v>
      </c>
    </row>
    <row r="147" spans="1:38" x14ac:dyDescent="0.25">
      <c r="A147" s="1" t="s">
        <v>493</v>
      </c>
      <c r="B147" s="1" t="s">
        <v>494</v>
      </c>
      <c r="C147" s="66">
        <v>7022</v>
      </c>
      <c r="D147" s="67" t="s">
        <v>1204</v>
      </c>
      <c r="E147" t="s">
        <v>3124</v>
      </c>
      <c r="F147" s="297">
        <v>1128508.6499999999</v>
      </c>
      <c r="G147" s="297">
        <v>0</v>
      </c>
      <c r="H147" s="297">
        <v>363027.84</v>
      </c>
      <c r="I147">
        <v>59556.34</v>
      </c>
      <c r="J147">
        <v>73147.75</v>
      </c>
      <c r="N147" s="297">
        <v>153424.38</v>
      </c>
      <c r="P147">
        <v>-1607109.34</v>
      </c>
      <c r="R147">
        <v>3628551.99</v>
      </c>
      <c r="T147" s="297">
        <v>3169515.08</v>
      </c>
      <c r="U147" s="297">
        <v>626999</v>
      </c>
      <c r="V147" s="297">
        <v>1513.07</v>
      </c>
      <c r="X147" s="297">
        <v>1861559</v>
      </c>
      <c r="Y147" s="297">
        <v>10500</v>
      </c>
      <c r="Z147">
        <v>2171079</v>
      </c>
      <c r="AA147">
        <v>4500</v>
      </c>
      <c r="AC147">
        <v>3719726.78</v>
      </c>
      <c r="AD147">
        <v>23321.34</v>
      </c>
      <c r="AF147">
        <v>50920.480000000003</v>
      </c>
      <c r="AG147" s="76">
        <f t="shared" si="12"/>
        <v>1491536.49</v>
      </c>
      <c r="AH147" s="31">
        <f t="shared" si="13"/>
        <v>153424.38</v>
      </c>
      <c r="AI147" s="21">
        <f t="shared" si="14"/>
        <v>1338112.1099999999</v>
      </c>
      <c r="AJ147" s="15">
        <f t="shared" si="15"/>
        <v>5670086.1500000004</v>
      </c>
      <c r="AK147" s="16">
        <f t="shared" si="16"/>
        <v>5969547.5999999996</v>
      </c>
      <c r="AL147" s="26">
        <f t="shared" si="17"/>
        <v>-299461.44999999925</v>
      </c>
    </row>
    <row r="148" spans="1:38" x14ac:dyDescent="0.25">
      <c r="A148" s="1" t="s">
        <v>493</v>
      </c>
      <c r="B148" s="1" t="s">
        <v>494</v>
      </c>
      <c r="C148" s="66">
        <v>5099</v>
      </c>
      <c r="D148" s="67" t="s">
        <v>1205</v>
      </c>
      <c r="E148" t="s">
        <v>3125</v>
      </c>
      <c r="F148" s="297">
        <v>766810.73</v>
      </c>
      <c r="G148" s="297">
        <v>0</v>
      </c>
      <c r="H148" s="297">
        <v>258227.62</v>
      </c>
      <c r="I148">
        <v>428897.89</v>
      </c>
      <c r="J148">
        <v>36317.56</v>
      </c>
      <c r="N148" s="297">
        <v>0</v>
      </c>
      <c r="P148">
        <v>-710280.34</v>
      </c>
      <c r="R148">
        <v>2252597.11</v>
      </c>
      <c r="T148" s="297">
        <v>2501765.4</v>
      </c>
      <c r="U148" s="297">
        <v>188000</v>
      </c>
      <c r="V148" s="297">
        <v>1058.74</v>
      </c>
      <c r="X148" s="297">
        <v>1331113</v>
      </c>
      <c r="Y148" s="297">
        <v>21000</v>
      </c>
      <c r="Z148">
        <v>1681780.93</v>
      </c>
      <c r="AC148">
        <v>2274022.84</v>
      </c>
      <c r="AD148">
        <v>58954.559999999998</v>
      </c>
      <c r="AF148">
        <v>10000</v>
      </c>
      <c r="AG148" s="76">
        <f t="shared" si="12"/>
        <v>1025038.35</v>
      </c>
      <c r="AH148" s="31">
        <f t="shared" si="13"/>
        <v>0</v>
      </c>
      <c r="AI148" s="21">
        <f t="shared" si="14"/>
        <v>1025038.35</v>
      </c>
      <c r="AJ148" s="15">
        <f t="shared" si="15"/>
        <v>4042937.14</v>
      </c>
      <c r="AK148" s="16">
        <f t="shared" si="16"/>
        <v>4024758.3299999996</v>
      </c>
      <c r="AL148" s="26">
        <f t="shared" si="17"/>
        <v>18178.810000000522</v>
      </c>
    </row>
    <row r="149" spans="1:38" x14ac:dyDescent="0.25">
      <c r="A149" s="1" t="s">
        <v>493</v>
      </c>
      <c r="B149" s="1" t="s">
        <v>494</v>
      </c>
      <c r="C149" s="66">
        <v>2341</v>
      </c>
      <c r="D149" s="67" t="s">
        <v>1206</v>
      </c>
      <c r="E149" t="s">
        <v>3126</v>
      </c>
      <c r="F149" s="297">
        <v>585035.26</v>
      </c>
      <c r="G149" s="297">
        <v>27000</v>
      </c>
      <c r="H149" s="297">
        <v>49323.24</v>
      </c>
      <c r="I149">
        <v>1147659</v>
      </c>
      <c r="J149">
        <v>10280</v>
      </c>
      <c r="N149" s="297">
        <v>13456.19</v>
      </c>
      <c r="P149">
        <v>875914.91</v>
      </c>
      <c r="R149">
        <v>605433.22</v>
      </c>
      <c r="T149" s="297">
        <v>1852518.04</v>
      </c>
      <c r="U149" s="297">
        <v>75115</v>
      </c>
      <c r="V149" s="297">
        <v>341.37</v>
      </c>
      <c r="X149" s="297">
        <v>781146</v>
      </c>
      <c r="Y149" s="297">
        <v>-2062.8000000000002</v>
      </c>
      <c r="Z149">
        <v>1063614.2</v>
      </c>
      <c r="AC149">
        <v>1265707.43</v>
      </c>
      <c r="AD149">
        <v>81917.8</v>
      </c>
      <c r="AF149">
        <v>10000</v>
      </c>
      <c r="AG149" s="76">
        <f t="shared" si="12"/>
        <v>661358.5</v>
      </c>
      <c r="AH149" s="31">
        <f t="shared" si="13"/>
        <v>13456.19</v>
      </c>
      <c r="AI149" s="21">
        <f t="shared" si="14"/>
        <v>647902.31000000006</v>
      </c>
      <c r="AJ149" s="15">
        <f t="shared" si="15"/>
        <v>2707057.6100000003</v>
      </c>
      <c r="AK149" s="16">
        <f t="shared" si="16"/>
        <v>2421239.4299999997</v>
      </c>
      <c r="AL149" s="26">
        <f t="shared" si="17"/>
        <v>285818.18000000063</v>
      </c>
    </row>
    <row r="150" spans="1:38" x14ac:dyDescent="0.25">
      <c r="A150" s="1" t="s">
        <v>493</v>
      </c>
      <c r="B150" s="1" t="s">
        <v>494</v>
      </c>
      <c r="C150" s="66">
        <v>1923</v>
      </c>
      <c r="D150" s="67" t="s">
        <v>1207</v>
      </c>
      <c r="E150" t="s">
        <v>3127</v>
      </c>
      <c r="F150" s="297">
        <v>559122.91</v>
      </c>
      <c r="G150" s="297">
        <v>0</v>
      </c>
      <c r="H150" s="297">
        <v>22173.06</v>
      </c>
      <c r="I150">
        <v>1194189.55</v>
      </c>
      <c r="J150">
        <v>14096.35</v>
      </c>
      <c r="N150" s="297">
        <v>492.25</v>
      </c>
      <c r="P150">
        <v>927555.26</v>
      </c>
      <c r="R150">
        <v>698047.3</v>
      </c>
      <c r="T150" s="297">
        <v>1197585.77</v>
      </c>
      <c r="U150" s="297">
        <v>60019.49</v>
      </c>
      <c r="V150" s="297">
        <v>326.77999999999997</v>
      </c>
      <c r="X150" s="297">
        <v>1115656.5</v>
      </c>
      <c r="Y150" s="297">
        <v>21000</v>
      </c>
      <c r="Z150">
        <v>1424694.5</v>
      </c>
      <c r="AC150">
        <v>1078181.77</v>
      </c>
      <c r="AD150">
        <v>67807.460000000006</v>
      </c>
      <c r="AF150">
        <v>10000</v>
      </c>
      <c r="AG150" s="76">
        <f t="shared" si="12"/>
        <v>581295.97000000009</v>
      </c>
      <c r="AH150" s="31">
        <f t="shared" si="13"/>
        <v>492.25</v>
      </c>
      <c r="AI150" s="21">
        <f t="shared" si="14"/>
        <v>580803.72000000009</v>
      </c>
      <c r="AJ150" s="15">
        <f t="shared" si="15"/>
        <v>2394588.54</v>
      </c>
      <c r="AK150" s="16">
        <f t="shared" si="16"/>
        <v>2580683.73</v>
      </c>
      <c r="AL150" s="26">
        <f t="shared" si="17"/>
        <v>-186095.18999999994</v>
      </c>
    </row>
    <row r="151" spans="1:38" x14ac:dyDescent="0.25">
      <c r="A151" s="1" t="s">
        <v>493</v>
      </c>
      <c r="B151" s="1" t="s">
        <v>494</v>
      </c>
      <c r="C151" s="66">
        <v>1617</v>
      </c>
      <c r="D151" s="67" t="s">
        <v>1208</v>
      </c>
      <c r="E151" t="s">
        <v>3128</v>
      </c>
      <c r="F151" s="297">
        <v>375863.91</v>
      </c>
      <c r="G151" s="297">
        <v>0</v>
      </c>
      <c r="H151" s="297">
        <v>85710.52</v>
      </c>
      <c r="I151">
        <v>829973.26</v>
      </c>
      <c r="J151">
        <v>10114.69</v>
      </c>
      <c r="N151" s="297">
        <v>58181.73</v>
      </c>
      <c r="P151">
        <v>587481.24</v>
      </c>
      <c r="R151">
        <v>399608.02</v>
      </c>
      <c r="T151" s="297">
        <v>1325941.78</v>
      </c>
      <c r="U151" s="297">
        <v>102500</v>
      </c>
      <c r="V151" s="297">
        <v>168.95</v>
      </c>
      <c r="X151" s="297">
        <v>1266548.5</v>
      </c>
      <c r="Y151" s="297">
        <v>12500</v>
      </c>
      <c r="Z151">
        <v>1495069.5</v>
      </c>
      <c r="AC151">
        <v>962552.42</v>
      </c>
      <c r="AD151">
        <v>65761.42</v>
      </c>
      <c r="AF151">
        <v>10000</v>
      </c>
      <c r="AG151" s="76">
        <f t="shared" ref="AG151:AG189" si="18">SUM(F151:H151)</f>
        <v>461574.43</v>
      </c>
      <c r="AH151" s="31">
        <f t="shared" ref="AH151:AH189" si="19">SUM(K151:O151)</f>
        <v>58181.73</v>
      </c>
      <c r="AI151" s="21">
        <f t="shared" ref="AI151:AI189" si="20">AG151-AH151</f>
        <v>403392.7</v>
      </c>
      <c r="AJ151" s="15">
        <f t="shared" ref="AJ151:AJ189" si="21">SUM(S151:Y151)</f>
        <v>2707659.23</v>
      </c>
      <c r="AK151" s="16">
        <f t="shared" ref="AK151:AK189" si="22">SUM(Z151:AF151)</f>
        <v>2533383.34</v>
      </c>
      <c r="AL151" s="26">
        <f t="shared" si="17"/>
        <v>174275.89000000013</v>
      </c>
    </row>
    <row r="152" spans="1:38" x14ac:dyDescent="0.25">
      <c r="A152" s="1" t="s">
        <v>493</v>
      </c>
      <c r="B152" s="1" t="s">
        <v>494</v>
      </c>
      <c r="C152" s="66">
        <v>1689</v>
      </c>
      <c r="D152" s="67" t="s">
        <v>1209</v>
      </c>
      <c r="E152" t="s">
        <v>3129</v>
      </c>
      <c r="F152" s="297">
        <v>540762.59</v>
      </c>
      <c r="H152" s="297">
        <v>74243.25</v>
      </c>
      <c r="I152">
        <v>294440.89</v>
      </c>
      <c r="J152">
        <v>72802.720000000001</v>
      </c>
      <c r="N152" s="297">
        <v>85430</v>
      </c>
      <c r="P152">
        <v>-1009202.71</v>
      </c>
      <c r="R152">
        <v>1677902.08</v>
      </c>
      <c r="T152" s="297">
        <v>1742868.5</v>
      </c>
      <c r="U152" s="297">
        <v>93970</v>
      </c>
      <c r="V152" s="297">
        <v>330.01</v>
      </c>
      <c r="X152" s="297">
        <v>933073</v>
      </c>
      <c r="Y152" s="297">
        <v>10500</v>
      </c>
      <c r="Z152">
        <v>1296975</v>
      </c>
      <c r="AA152">
        <v>4500</v>
      </c>
      <c r="AC152">
        <v>1155848.55</v>
      </c>
      <c r="AD152">
        <v>57111.88</v>
      </c>
      <c r="AF152">
        <v>10000</v>
      </c>
      <c r="AG152" s="76">
        <f t="shared" si="18"/>
        <v>615005.84</v>
      </c>
      <c r="AH152" s="31">
        <f t="shared" si="19"/>
        <v>85430</v>
      </c>
      <c r="AI152" s="21">
        <f t="shared" si="20"/>
        <v>529575.84</v>
      </c>
      <c r="AJ152" s="15">
        <f t="shared" si="21"/>
        <v>2780741.51</v>
      </c>
      <c r="AK152" s="16">
        <f t="shared" si="22"/>
        <v>2524435.4299999997</v>
      </c>
      <c r="AL152" s="26">
        <f t="shared" si="17"/>
        <v>256306.08000000007</v>
      </c>
    </row>
    <row r="153" spans="1:38" x14ac:dyDescent="0.25">
      <c r="A153" s="1" t="s">
        <v>493</v>
      </c>
      <c r="B153" s="1" t="s">
        <v>494</v>
      </c>
      <c r="C153" s="66">
        <v>4089</v>
      </c>
      <c r="D153" s="67" t="s">
        <v>1210</v>
      </c>
      <c r="E153" t="s">
        <v>3130</v>
      </c>
      <c r="F153" s="297">
        <v>798831.88</v>
      </c>
      <c r="G153" s="297">
        <v>16048</v>
      </c>
      <c r="H153" s="297">
        <v>242884.95</v>
      </c>
      <c r="I153">
        <v>764024.96</v>
      </c>
      <c r="J153">
        <v>46945.87</v>
      </c>
      <c r="N153" s="297">
        <v>656.4</v>
      </c>
      <c r="P153">
        <v>662257.37</v>
      </c>
      <c r="R153">
        <v>511906.95</v>
      </c>
      <c r="T153" s="297">
        <v>2403056.9</v>
      </c>
      <c r="U153" s="297">
        <v>262000</v>
      </c>
      <c r="V153" s="297">
        <v>463.12</v>
      </c>
      <c r="X153" s="297">
        <v>2073037.5</v>
      </c>
      <c r="Y153" s="297">
        <v>49000</v>
      </c>
      <c r="Z153">
        <v>2594205.5</v>
      </c>
      <c r="AC153">
        <v>1348854.84</v>
      </c>
      <c r="AD153">
        <v>80390.8</v>
      </c>
      <c r="AF153">
        <v>10000</v>
      </c>
      <c r="AG153" s="76">
        <f t="shared" si="18"/>
        <v>1057764.83</v>
      </c>
      <c r="AH153" s="31">
        <f t="shared" si="19"/>
        <v>656.4</v>
      </c>
      <c r="AI153" s="21">
        <f t="shared" si="20"/>
        <v>1057108.4300000002</v>
      </c>
      <c r="AJ153" s="15">
        <f t="shared" si="21"/>
        <v>4787557.5199999996</v>
      </c>
      <c r="AK153" s="16">
        <f t="shared" si="22"/>
        <v>4033451.1399999997</v>
      </c>
      <c r="AL153" s="26">
        <f t="shared" si="17"/>
        <v>754106.37999999989</v>
      </c>
    </row>
    <row r="154" spans="1:38" x14ac:dyDescent="0.25">
      <c r="A154" s="1" t="s">
        <v>493</v>
      </c>
      <c r="B154" s="1" t="s">
        <v>494</v>
      </c>
      <c r="C154" s="66">
        <v>5940</v>
      </c>
      <c r="D154" s="67" t="s">
        <v>1211</v>
      </c>
      <c r="E154" t="s">
        <v>3131</v>
      </c>
      <c r="F154" s="297">
        <v>1242443.94</v>
      </c>
      <c r="G154" s="297">
        <v>0</v>
      </c>
      <c r="H154" s="297">
        <v>77065.84</v>
      </c>
      <c r="I154">
        <v>672142.82</v>
      </c>
      <c r="J154">
        <v>128437.09</v>
      </c>
      <c r="N154" s="297">
        <v>165</v>
      </c>
      <c r="P154">
        <v>-1553505.16</v>
      </c>
      <c r="R154">
        <v>3252587.34</v>
      </c>
      <c r="T154" s="297">
        <v>2543418.54</v>
      </c>
      <c r="U154" s="297">
        <v>140300</v>
      </c>
      <c r="V154" s="297">
        <v>887.47</v>
      </c>
      <c r="X154" s="297">
        <v>1335014</v>
      </c>
      <c r="Y154" s="297">
        <v>24000</v>
      </c>
      <c r="Z154">
        <v>1816886</v>
      </c>
      <c r="AA154">
        <v>3000</v>
      </c>
      <c r="AC154">
        <v>1821418.38</v>
      </c>
      <c r="AD154">
        <v>135432.12</v>
      </c>
      <c r="AF154">
        <v>10000</v>
      </c>
      <c r="AG154" s="76">
        <f t="shared" si="18"/>
        <v>1319509.78</v>
      </c>
      <c r="AH154" s="31">
        <f t="shared" si="19"/>
        <v>165</v>
      </c>
      <c r="AI154" s="21">
        <f t="shared" si="20"/>
        <v>1319344.78</v>
      </c>
      <c r="AJ154" s="15">
        <f t="shared" si="21"/>
        <v>4043620.0100000002</v>
      </c>
      <c r="AK154" s="16">
        <f t="shared" si="22"/>
        <v>3786736.5</v>
      </c>
      <c r="AL154" s="26">
        <f t="shared" si="17"/>
        <v>256883.51000000024</v>
      </c>
    </row>
    <row r="155" spans="1:38" x14ac:dyDescent="0.25">
      <c r="A155" s="1" t="s">
        <v>493</v>
      </c>
      <c r="B155" s="1" t="s">
        <v>494</v>
      </c>
      <c r="C155" s="66">
        <v>3290</v>
      </c>
      <c r="D155" s="67" t="s">
        <v>1212</v>
      </c>
      <c r="E155" t="s">
        <v>3176</v>
      </c>
      <c r="F155" s="297">
        <v>840372.51</v>
      </c>
      <c r="G155" s="297">
        <v>0</v>
      </c>
      <c r="H155" s="297">
        <v>125598.36</v>
      </c>
      <c r="I155">
        <v>1506867.56</v>
      </c>
      <c r="J155">
        <v>72901.13</v>
      </c>
      <c r="N155" s="297">
        <v>10114.57</v>
      </c>
      <c r="P155">
        <v>-529564.99</v>
      </c>
      <c r="R155">
        <v>2705484.32</v>
      </c>
      <c r="T155" s="297">
        <v>2042567.45</v>
      </c>
      <c r="U155" s="297">
        <v>190380</v>
      </c>
      <c r="V155" s="297">
        <v>712.5</v>
      </c>
      <c r="X155" s="297">
        <v>847301</v>
      </c>
      <c r="Y155" s="297">
        <v>10500</v>
      </c>
      <c r="Z155">
        <v>1130745</v>
      </c>
      <c r="AC155">
        <v>1571420.92</v>
      </c>
      <c r="AD155">
        <v>99511.37</v>
      </c>
      <c r="AF155">
        <v>10000</v>
      </c>
      <c r="AG155" s="76">
        <f t="shared" si="18"/>
        <v>965970.87</v>
      </c>
      <c r="AH155" s="31">
        <f t="shared" si="19"/>
        <v>10114.57</v>
      </c>
      <c r="AI155" s="21">
        <f t="shared" si="20"/>
        <v>955856.3</v>
      </c>
      <c r="AJ155" s="15">
        <f t="shared" si="21"/>
        <v>3091460.95</v>
      </c>
      <c r="AK155" s="16">
        <f t="shared" si="22"/>
        <v>2811677.29</v>
      </c>
      <c r="AL155" s="26">
        <f t="shared" si="17"/>
        <v>279783.66000000015</v>
      </c>
    </row>
    <row r="156" spans="1:38" x14ac:dyDescent="0.25">
      <c r="A156" s="1" t="s">
        <v>497</v>
      </c>
      <c r="B156" s="1" t="s">
        <v>498</v>
      </c>
      <c r="C156" s="66">
        <v>3875</v>
      </c>
      <c r="D156" s="67" t="s">
        <v>1213</v>
      </c>
      <c r="E156" t="s">
        <v>3132</v>
      </c>
      <c r="F156" s="297">
        <v>859015.97</v>
      </c>
      <c r="G156" s="297">
        <v>0</v>
      </c>
      <c r="H156" s="297">
        <v>104652.22</v>
      </c>
      <c r="I156">
        <v>304921.77</v>
      </c>
      <c r="J156">
        <v>136496.97</v>
      </c>
      <c r="N156" s="297">
        <v>1937.27</v>
      </c>
      <c r="Q156">
        <v>-771368.44</v>
      </c>
      <c r="R156">
        <v>1733406.94</v>
      </c>
      <c r="T156" s="297">
        <v>1602212.14</v>
      </c>
      <c r="U156" s="297">
        <v>175915</v>
      </c>
      <c r="V156" s="297">
        <v>542.46</v>
      </c>
      <c r="X156" s="297">
        <v>1366160</v>
      </c>
      <c r="Y156" s="297">
        <v>7000</v>
      </c>
      <c r="Z156">
        <v>1881497</v>
      </c>
      <c r="AA156">
        <v>2000</v>
      </c>
      <c r="AB156">
        <v>11386</v>
      </c>
      <c r="AC156">
        <v>307129.39</v>
      </c>
      <c r="AD156">
        <v>184108.55</v>
      </c>
      <c r="AF156">
        <v>45000</v>
      </c>
      <c r="AG156" s="76">
        <f t="shared" si="18"/>
        <v>963668.19</v>
      </c>
      <c r="AH156" s="31">
        <f t="shared" si="19"/>
        <v>1937.27</v>
      </c>
      <c r="AI156" s="21">
        <f t="shared" si="20"/>
        <v>961730.91999999993</v>
      </c>
      <c r="AJ156" s="15">
        <f t="shared" si="21"/>
        <v>3151829.5999999996</v>
      </c>
      <c r="AK156" s="16">
        <f t="shared" si="22"/>
        <v>2431120.94</v>
      </c>
      <c r="AL156" s="26">
        <f t="shared" si="17"/>
        <v>720708.65999999968</v>
      </c>
    </row>
    <row r="157" spans="1:38" x14ac:dyDescent="0.25">
      <c r="A157" s="1" t="s">
        <v>497</v>
      </c>
      <c r="B157" s="1" t="s">
        <v>498</v>
      </c>
      <c r="C157" s="66">
        <v>4209</v>
      </c>
      <c r="D157" s="67" t="s">
        <v>1214</v>
      </c>
      <c r="E157" t="s">
        <v>3133</v>
      </c>
      <c r="F157" s="297">
        <v>551249.11</v>
      </c>
      <c r="G157" s="297">
        <v>0</v>
      </c>
      <c r="H157" s="297">
        <v>26160</v>
      </c>
      <c r="I157">
        <v>72166.789999999994</v>
      </c>
      <c r="J157">
        <v>80684.94</v>
      </c>
      <c r="N157" s="297">
        <v>578.20000000000005</v>
      </c>
      <c r="Q157">
        <v>-1475347.24</v>
      </c>
      <c r="R157">
        <v>1890457.72</v>
      </c>
      <c r="T157" s="297">
        <v>958101.3</v>
      </c>
      <c r="U157" s="297">
        <v>174281</v>
      </c>
      <c r="V157" s="297">
        <v>376.14</v>
      </c>
      <c r="X157" s="297">
        <v>868320</v>
      </c>
      <c r="Y157" s="297">
        <v>21000</v>
      </c>
      <c r="Z157">
        <v>1100684</v>
      </c>
      <c r="AB157">
        <v>4800</v>
      </c>
      <c r="AC157">
        <v>293876.90999999997</v>
      </c>
      <c r="AD157">
        <v>23257.87</v>
      </c>
      <c r="AF157">
        <v>54000</v>
      </c>
      <c r="AG157" s="76">
        <f t="shared" si="18"/>
        <v>577409.11</v>
      </c>
      <c r="AH157" s="31">
        <f t="shared" si="19"/>
        <v>578.20000000000005</v>
      </c>
      <c r="AI157" s="21">
        <f t="shared" si="20"/>
        <v>576830.91</v>
      </c>
      <c r="AJ157" s="15">
        <f t="shared" si="21"/>
        <v>2022078.44</v>
      </c>
      <c r="AK157" s="16">
        <f t="shared" si="22"/>
        <v>1476618.78</v>
      </c>
      <c r="AL157" s="26">
        <f t="shared" si="17"/>
        <v>545459.65999999992</v>
      </c>
    </row>
    <row r="158" spans="1:38" x14ac:dyDescent="0.25">
      <c r="A158" s="1" t="s">
        <v>497</v>
      </c>
      <c r="B158" s="1" t="s">
        <v>498</v>
      </c>
      <c r="C158" s="66">
        <v>5209</v>
      </c>
      <c r="D158" s="67" t="s">
        <v>1215</v>
      </c>
      <c r="E158" t="s">
        <v>3134</v>
      </c>
      <c r="F158" s="297">
        <v>809908.75</v>
      </c>
      <c r="G158" s="297">
        <v>0</v>
      </c>
      <c r="H158" s="297">
        <v>115283.73</v>
      </c>
      <c r="I158">
        <v>1969589.96</v>
      </c>
      <c r="J158">
        <v>-20517.55</v>
      </c>
      <c r="N158" s="297">
        <v>0</v>
      </c>
      <c r="Q158">
        <v>1780150.13</v>
      </c>
      <c r="R158">
        <v>715300.29</v>
      </c>
      <c r="T158" s="297">
        <v>1810187.05</v>
      </c>
      <c r="V158" s="297">
        <v>423.24</v>
      </c>
      <c r="X158" s="297">
        <v>1043730</v>
      </c>
      <c r="Y158" s="297">
        <v>10500</v>
      </c>
      <c r="Z158">
        <v>1623413</v>
      </c>
      <c r="AB158">
        <v>15080</v>
      </c>
      <c r="AC158">
        <v>255755.71</v>
      </c>
      <c r="AD158">
        <v>223452.11</v>
      </c>
      <c r="AG158" s="76">
        <f t="shared" si="18"/>
        <v>925192.48</v>
      </c>
      <c r="AH158" s="31">
        <f t="shared" si="19"/>
        <v>0</v>
      </c>
      <c r="AI158" s="21">
        <f t="shared" si="20"/>
        <v>925192.48</v>
      </c>
      <c r="AJ158" s="15">
        <f t="shared" si="21"/>
        <v>2864840.29</v>
      </c>
      <c r="AK158" s="16">
        <f t="shared" si="22"/>
        <v>2117700.8199999998</v>
      </c>
      <c r="AL158" s="26">
        <f t="shared" si="17"/>
        <v>747139.4700000002</v>
      </c>
    </row>
    <row r="159" spans="1:38" x14ac:dyDescent="0.25">
      <c r="A159" s="1" t="s">
        <v>497</v>
      </c>
      <c r="B159" s="1" t="s">
        <v>498</v>
      </c>
      <c r="C159" s="66">
        <v>5460</v>
      </c>
      <c r="D159" s="67" t="s">
        <v>1216</v>
      </c>
      <c r="E159" t="s">
        <v>3135</v>
      </c>
      <c r="F159" s="297">
        <v>942631.39</v>
      </c>
      <c r="G159" s="297">
        <v>0</v>
      </c>
      <c r="H159" s="297">
        <v>137138.94</v>
      </c>
      <c r="I159">
        <v>107882.31</v>
      </c>
      <c r="J159">
        <v>99831.81</v>
      </c>
      <c r="N159" s="297">
        <v>14</v>
      </c>
      <c r="Q159">
        <v>-819109.57</v>
      </c>
      <c r="R159">
        <v>1595931.52</v>
      </c>
      <c r="T159" s="297">
        <v>1749999.33</v>
      </c>
      <c r="V159" s="297">
        <v>663.75</v>
      </c>
      <c r="X159" s="297">
        <v>949620</v>
      </c>
      <c r="Z159">
        <v>1526102</v>
      </c>
      <c r="AC159">
        <v>224538.87</v>
      </c>
      <c r="AD159">
        <v>84804.46</v>
      </c>
      <c r="AF159">
        <v>74051.75</v>
      </c>
      <c r="AG159" s="76">
        <f t="shared" si="18"/>
        <v>1079770.33</v>
      </c>
      <c r="AH159" s="31">
        <f t="shared" si="19"/>
        <v>14</v>
      </c>
      <c r="AI159" s="21">
        <f t="shared" si="20"/>
        <v>1079756.33</v>
      </c>
      <c r="AJ159" s="15">
        <f t="shared" si="21"/>
        <v>2700283.08</v>
      </c>
      <c r="AK159" s="16">
        <f t="shared" si="22"/>
        <v>1909497.08</v>
      </c>
      <c r="AL159" s="26">
        <f t="shared" si="17"/>
        <v>790786</v>
      </c>
    </row>
    <row r="160" spans="1:38" x14ac:dyDescent="0.25">
      <c r="A160" s="1" t="s">
        <v>501</v>
      </c>
      <c r="B160" s="1" t="s">
        <v>502</v>
      </c>
      <c r="C160" s="66">
        <v>2090</v>
      </c>
      <c r="D160" s="67" t="s">
        <v>1217</v>
      </c>
      <c r="E160" t="s">
        <v>3136</v>
      </c>
      <c r="F160" s="297">
        <v>403517.64</v>
      </c>
      <c r="G160" s="297">
        <v>0</v>
      </c>
      <c r="H160" s="297">
        <v>34993.81</v>
      </c>
      <c r="I160">
        <v>247285.98</v>
      </c>
      <c r="J160">
        <v>919428.1</v>
      </c>
      <c r="N160" s="297">
        <v>4.67</v>
      </c>
      <c r="Q160">
        <v>-1351937.17</v>
      </c>
      <c r="R160">
        <v>2218013.29</v>
      </c>
      <c r="T160" s="297">
        <v>1289967.3799999999</v>
      </c>
      <c r="V160" s="297">
        <v>1190.43</v>
      </c>
      <c r="X160" s="297">
        <v>1038543</v>
      </c>
      <c r="Z160">
        <v>1300636</v>
      </c>
      <c r="AC160">
        <v>150991.97</v>
      </c>
      <c r="AD160">
        <v>61966.1</v>
      </c>
      <c r="AG160" s="76">
        <f t="shared" si="18"/>
        <v>438511.45</v>
      </c>
      <c r="AH160" s="31">
        <f t="shared" si="19"/>
        <v>4.67</v>
      </c>
      <c r="AI160" s="21">
        <f t="shared" si="20"/>
        <v>438506.78</v>
      </c>
      <c r="AJ160" s="15">
        <f t="shared" si="21"/>
        <v>2329700.8099999996</v>
      </c>
      <c r="AK160" s="16">
        <f t="shared" si="22"/>
        <v>1513594.07</v>
      </c>
      <c r="AL160" s="26">
        <f t="shared" si="17"/>
        <v>816106.73999999953</v>
      </c>
    </row>
    <row r="161" spans="1:38" x14ac:dyDescent="0.25">
      <c r="A161" s="1" t="s">
        <v>501</v>
      </c>
      <c r="B161" s="1" t="s">
        <v>502</v>
      </c>
      <c r="C161" s="66">
        <v>3852</v>
      </c>
      <c r="D161" s="67" t="s">
        <v>1218</v>
      </c>
      <c r="E161" t="s">
        <v>3137</v>
      </c>
      <c r="F161" s="297">
        <v>386610.17</v>
      </c>
      <c r="G161" s="297">
        <v>0</v>
      </c>
      <c r="H161" s="297">
        <v>65422.91</v>
      </c>
      <c r="I161">
        <v>111613.84</v>
      </c>
      <c r="J161">
        <v>378439.91</v>
      </c>
      <c r="N161" s="297">
        <v>814.95</v>
      </c>
      <c r="Q161">
        <v>-765562.14</v>
      </c>
      <c r="R161">
        <v>1904185.77</v>
      </c>
      <c r="T161" s="297">
        <v>644378.15</v>
      </c>
      <c r="U161" s="297">
        <v>50930</v>
      </c>
      <c r="V161" s="297">
        <v>573.47</v>
      </c>
      <c r="X161" s="297">
        <v>1739787.5</v>
      </c>
      <c r="Y161" s="297">
        <v>11840</v>
      </c>
      <c r="Z161">
        <v>2093533.5</v>
      </c>
      <c r="AC161">
        <v>263140.26</v>
      </c>
      <c r="AD161">
        <v>122417.11</v>
      </c>
      <c r="AG161" s="76">
        <f t="shared" si="18"/>
        <v>452033.07999999996</v>
      </c>
      <c r="AH161" s="31">
        <f t="shared" si="19"/>
        <v>814.95</v>
      </c>
      <c r="AI161" s="21">
        <f t="shared" si="20"/>
        <v>451218.12999999995</v>
      </c>
      <c r="AJ161" s="15">
        <f t="shared" si="21"/>
        <v>2447509.12</v>
      </c>
      <c r="AK161" s="16">
        <f t="shared" si="22"/>
        <v>2479090.8699999996</v>
      </c>
      <c r="AL161" s="26">
        <f t="shared" si="17"/>
        <v>-31581.749999999534</v>
      </c>
    </row>
    <row r="162" spans="1:38" x14ac:dyDescent="0.25">
      <c r="A162" s="1" t="s">
        <v>501</v>
      </c>
      <c r="B162" s="1" t="s">
        <v>502</v>
      </c>
      <c r="C162" s="66">
        <v>4000</v>
      </c>
      <c r="D162" s="67" t="s">
        <v>1219</v>
      </c>
      <c r="E162" t="s">
        <v>3138</v>
      </c>
      <c r="F162" s="297">
        <v>291036.84999999998</v>
      </c>
      <c r="G162" s="297">
        <v>0</v>
      </c>
      <c r="H162" s="297">
        <v>23867.94</v>
      </c>
      <c r="I162">
        <v>355528.72</v>
      </c>
      <c r="J162">
        <v>429729.71</v>
      </c>
      <c r="N162" s="297">
        <v>27.19</v>
      </c>
      <c r="Q162">
        <v>-872815.34</v>
      </c>
      <c r="R162">
        <v>2050038.21</v>
      </c>
      <c r="T162" s="297">
        <v>739677.56</v>
      </c>
      <c r="V162" s="297">
        <v>378.09</v>
      </c>
      <c r="X162" s="297">
        <v>1048621</v>
      </c>
      <c r="Z162">
        <v>1411480</v>
      </c>
      <c r="AC162">
        <v>139257.85</v>
      </c>
      <c r="AD162">
        <v>146150.64000000001</v>
      </c>
      <c r="AG162" s="76">
        <f t="shared" si="18"/>
        <v>314904.78999999998</v>
      </c>
      <c r="AH162" s="31">
        <f t="shared" si="19"/>
        <v>27.19</v>
      </c>
      <c r="AI162" s="21">
        <f t="shared" si="20"/>
        <v>314877.59999999998</v>
      </c>
      <c r="AJ162" s="15">
        <f t="shared" si="21"/>
        <v>1788676.65</v>
      </c>
      <c r="AK162" s="16">
        <f t="shared" si="22"/>
        <v>1696888.4900000002</v>
      </c>
      <c r="AL162" s="26">
        <f t="shared" si="17"/>
        <v>91788.159999999683</v>
      </c>
    </row>
    <row r="163" spans="1:38" x14ac:dyDescent="0.25">
      <c r="A163" s="1" t="s">
        <v>501</v>
      </c>
      <c r="B163" s="1" t="s">
        <v>502</v>
      </c>
      <c r="C163" s="66">
        <v>5502</v>
      </c>
      <c r="D163" s="67" t="s">
        <v>1220</v>
      </c>
      <c r="E163" t="s">
        <v>3139</v>
      </c>
      <c r="F163" s="297">
        <v>469440.72</v>
      </c>
      <c r="G163" s="297">
        <v>0</v>
      </c>
      <c r="H163" s="297">
        <v>90612.92</v>
      </c>
      <c r="I163">
        <v>1273080.73</v>
      </c>
      <c r="J163">
        <v>288954.09000000003</v>
      </c>
      <c r="K163" s="297">
        <v>2190</v>
      </c>
      <c r="N163" s="297">
        <v>284.16000000000003</v>
      </c>
      <c r="Q163">
        <v>1961602.78</v>
      </c>
      <c r="R163">
        <v>345682.71</v>
      </c>
      <c r="T163" s="297">
        <v>414562.22</v>
      </c>
      <c r="U163" s="297">
        <v>281300</v>
      </c>
      <c r="V163" s="297">
        <v>599.17999999999995</v>
      </c>
      <c r="X163" s="297">
        <v>1494720.5</v>
      </c>
      <c r="Y163" s="297">
        <v>37331</v>
      </c>
      <c r="Z163">
        <v>1830330.5</v>
      </c>
      <c r="AC163">
        <v>190625.98</v>
      </c>
      <c r="AD163">
        <v>230227.61</v>
      </c>
      <c r="AG163" s="76">
        <f t="shared" si="18"/>
        <v>560053.64</v>
      </c>
      <c r="AH163" s="31">
        <f t="shared" si="19"/>
        <v>2474.16</v>
      </c>
      <c r="AI163" s="21">
        <f t="shared" si="20"/>
        <v>557579.48</v>
      </c>
      <c r="AJ163" s="15">
        <f t="shared" si="21"/>
        <v>2228512.9</v>
      </c>
      <c r="AK163" s="16">
        <f t="shared" si="22"/>
        <v>2251184.09</v>
      </c>
      <c r="AL163" s="26">
        <f t="shared" si="17"/>
        <v>-22671.189999999944</v>
      </c>
    </row>
    <row r="164" spans="1:38" x14ac:dyDescent="0.25">
      <c r="A164" s="1" t="s">
        <v>505</v>
      </c>
      <c r="B164" s="1" t="s">
        <v>506</v>
      </c>
      <c r="C164" s="66">
        <v>2505</v>
      </c>
      <c r="D164" s="67" t="s">
        <v>1221</v>
      </c>
      <c r="E164" t="s">
        <v>3140</v>
      </c>
      <c r="F164" s="297">
        <v>914444.58</v>
      </c>
      <c r="G164" s="297">
        <v>0</v>
      </c>
      <c r="H164" s="297">
        <v>67879.38</v>
      </c>
      <c r="I164">
        <v>706068.74</v>
      </c>
      <c r="J164">
        <v>164287.25</v>
      </c>
      <c r="N164" s="297">
        <v>1609.58</v>
      </c>
      <c r="Q164">
        <v>969753.64</v>
      </c>
      <c r="R164">
        <v>633085.80000000005</v>
      </c>
      <c r="T164" s="297">
        <v>754439.3</v>
      </c>
      <c r="U164" s="297">
        <v>234400</v>
      </c>
      <c r="V164" s="297">
        <v>785.58</v>
      </c>
      <c r="X164" s="297">
        <v>590910</v>
      </c>
      <c r="Y164" s="297">
        <v>22500</v>
      </c>
      <c r="Z164">
        <v>839046</v>
      </c>
      <c r="AC164">
        <v>306577.64</v>
      </c>
      <c r="AD164">
        <v>109079.46</v>
      </c>
      <c r="AG164" s="76">
        <f t="shared" si="18"/>
        <v>982323.96</v>
      </c>
      <c r="AH164" s="31">
        <f t="shared" si="19"/>
        <v>1609.58</v>
      </c>
      <c r="AI164" s="21">
        <f t="shared" si="20"/>
        <v>980714.38</v>
      </c>
      <c r="AJ164" s="15">
        <f t="shared" si="21"/>
        <v>1603034.88</v>
      </c>
      <c r="AK164" s="16">
        <f t="shared" si="22"/>
        <v>1254703.1000000001</v>
      </c>
      <c r="AL164" s="26">
        <f t="shared" si="17"/>
        <v>348331.7799999998</v>
      </c>
    </row>
    <row r="165" spans="1:38" x14ac:dyDescent="0.25">
      <c r="A165" s="1" t="s">
        <v>505</v>
      </c>
      <c r="B165" s="1" t="s">
        <v>506</v>
      </c>
      <c r="C165" s="66">
        <v>3733</v>
      </c>
      <c r="D165" s="67" t="s">
        <v>1222</v>
      </c>
      <c r="E165" t="s">
        <v>3141</v>
      </c>
      <c r="F165" s="297">
        <v>1685833.28</v>
      </c>
      <c r="G165" s="297">
        <v>0</v>
      </c>
      <c r="H165" s="297">
        <v>33327.43</v>
      </c>
      <c r="I165">
        <v>67843.399999999994</v>
      </c>
      <c r="J165">
        <v>228529.37</v>
      </c>
      <c r="N165" s="297">
        <v>141.19999999999999</v>
      </c>
      <c r="Q165">
        <v>148508.89000000001</v>
      </c>
      <c r="R165">
        <v>1315994.6399999999</v>
      </c>
      <c r="T165" s="297">
        <v>1019303.58</v>
      </c>
      <c r="U165" s="297">
        <v>204000</v>
      </c>
      <c r="V165" s="297">
        <v>1673.42</v>
      </c>
      <c r="X165" s="297">
        <v>1256070</v>
      </c>
      <c r="Y165" s="297">
        <v>105100</v>
      </c>
      <c r="Z165">
        <v>1554959</v>
      </c>
      <c r="AC165">
        <v>309492.25</v>
      </c>
      <c r="AD165">
        <v>22528.38</v>
      </c>
      <c r="AE165">
        <v>51360</v>
      </c>
      <c r="AG165" s="76">
        <f t="shared" si="18"/>
        <v>1719160.71</v>
      </c>
      <c r="AH165" s="31">
        <f t="shared" si="19"/>
        <v>141.19999999999999</v>
      </c>
      <c r="AI165" s="21">
        <f t="shared" si="20"/>
        <v>1719019.51</v>
      </c>
      <c r="AJ165" s="15">
        <f t="shared" si="21"/>
        <v>2586147</v>
      </c>
      <c r="AK165" s="16">
        <f t="shared" si="22"/>
        <v>1938339.63</v>
      </c>
      <c r="AL165" s="26">
        <f t="shared" si="17"/>
        <v>647807.37000000011</v>
      </c>
    </row>
    <row r="166" spans="1:38" x14ac:dyDescent="0.25">
      <c r="A166" s="1" t="s">
        <v>505</v>
      </c>
      <c r="B166" s="1" t="s">
        <v>506</v>
      </c>
      <c r="C166" s="66">
        <v>5221</v>
      </c>
      <c r="D166" s="67" t="s">
        <v>1223</v>
      </c>
      <c r="E166" t="s">
        <v>3142</v>
      </c>
      <c r="F166" s="297">
        <v>893301.35</v>
      </c>
      <c r="G166" s="297">
        <v>0</v>
      </c>
      <c r="H166" s="297">
        <v>55820.65</v>
      </c>
      <c r="I166">
        <v>86142.22</v>
      </c>
      <c r="J166">
        <v>448661.8</v>
      </c>
      <c r="K166" s="297">
        <v>7000</v>
      </c>
      <c r="N166" s="297">
        <v>21.73</v>
      </c>
      <c r="Q166">
        <v>-410467.24</v>
      </c>
      <c r="R166">
        <v>1954472.19</v>
      </c>
      <c r="T166" s="297">
        <v>1064843.9099999999</v>
      </c>
      <c r="U166" s="297">
        <v>54000</v>
      </c>
      <c r="V166" s="297">
        <v>979.87</v>
      </c>
      <c r="X166" s="297">
        <v>1660570</v>
      </c>
      <c r="Y166" s="297">
        <v>21000</v>
      </c>
      <c r="Z166">
        <v>1983385</v>
      </c>
      <c r="AC166">
        <v>609251.65</v>
      </c>
      <c r="AD166">
        <v>122251.29</v>
      </c>
      <c r="AE166">
        <v>52500</v>
      </c>
      <c r="AG166" s="76">
        <f t="shared" si="18"/>
        <v>949122</v>
      </c>
      <c r="AH166" s="31">
        <f t="shared" si="19"/>
        <v>7021.73</v>
      </c>
      <c r="AI166" s="21">
        <f t="shared" si="20"/>
        <v>942100.27</v>
      </c>
      <c r="AJ166" s="15">
        <f t="shared" si="21"/>
        <v>2801393.7800000003</v>
      </c>
      <c r="AK166" s="16">
        <f t="shared" si="22"/>
        <v>2767387.94</v>
      </c>
      <c r="AL166" s="26">
        <f t="shared" si="17"/>
        <v>34005.840000000317</v>
      </c>
    </row>
    <row r="167" spans="1:38" x14ac:dyDescent="0.25">
      <c r="A167" s="1" t="s">
        <v>505</v>
      </c>
      <c r="B167" s="1" t="s">
        <v>506</v>
      </c>
      <c r="C167" s="66">
        <v>2747</v>
      </c>
      <c r="D167" s="67" t="s">
        <v>1224</v>
      </c>
      <c r="E167" t="s">
        <v>3143</v>
      </c>
      <c r="F167" s="297">
        <v>1009271.79</v>
      </c>
      <c r="G167" s="297">
        <v>0</v>
      </c>
      <c r="H167" s="297">
        <v>36103.5</v>
      </c>
      <c r="I167">
        <v>323283.23</v>
      </c>
      <c r="J167">
        <v>38160.519999999997</v>
      </c>
      <c r="K167" s="297">
        <v>26529.35</v>
      </c>
      <c r="N167" s="297">
        <v>0</v>
      </c>
      <c r="Q167">
        <v>-258143.61</v>
      </c>
      <c r="R167">
        <v>1659140.58</v>
      </c>
      <c r="T167" s="297">
        <v>843398.2</v>
      </c>
      <c r="U167" s="297">
        <v>25000</v>
      </c>
      <c r="V167" s="297">
        <v>1299.6099999999999</v>
      </c>
      <c r="X167" s="297">
        <v>1041850</v>
      </c>
      <c r="Y167" s="297">
        <v>22500</v>
      </c>
      <c r="Z167">
        <v>1275771</v>
      </c>
      <c r="AC167">
        <v>588799.97</v>
      </c>
      <c r="AD167">
        <v>68054.66</v>
      </c>
      <c r="AE167">
        <v>45000</v>
      </c>
      <c r="AG167" s="76">
        <f t="shared" si="18"/>
        <v>1045375.29</v>
      </c>
      <c r="AH167" s="31">
        <f t="shared" si="19"/>
        <v>26529.35</v>
      </c>
      <c r="AI167" s="21">
        <f t="shared" si="20"/>
        <v>1018845.9400000001</v>
      </c>
      <c r="AJ167" s="15">
        <f t="shared" si="21"/>
        <v>1934047.81</v>
      </c>
      <c r="AK167" s="16">
        <f t="shared" si="22"/>
        <v>1977625.63</v>
      </c>
      <c r="AL167" s="26">
        <f t="shared" si="17"/>
        <v>-43577.819999999832</v>
      </c>
    </row>
    <row r="168" spans="1:38" x14ac:dyDescent="0.25">
      <c r="A168" s="1" t="s">
        <v>505</v>
      </c>
      <c r="B168" s="1" t="s">
        <v>506</v>
      </c>
      <c r="C168" s="66">
        <v>3860</v>
      </c>
      <c r="D168" s="67" t="s">
        <v>1225</v>
      </c>
      <c r="E168" t="s">
        <v>3144</v>
      </c>
      <c r="F168" s="297">
        <v>282825.26</v>
      </c>
      <c r="G168" s="297">
        <v>19000</v>
      </c>
      <c r="H168" s="297">
        <v>45182.5</v>
      </c>
      <c r="I168">
        <v>169980.09</v>
      </c>
      <c r="J168">
        <v>192605.2</v>
      </c>
      <c r="N168" s="297">
        <v>1780.57</v>
      </c>
      <c r="Q168">
        <v>-2633095.4700000002</v>
      </c>
      <c r="R168">
        <v>3430123.36</v>
      </c>
      <c r="T168" s="297">
        <v>1002628.51</v>
      </c>
      <c r="V168" s="297">
        <v>417.94</v>
      </c>
      <c r="X168" s="297">
        <v>1742160</v>
      </c>
      <c r="Y168" s="297">
        <v>11250</v>
      </c>
      <c r="Z168">
        <v>2036253.79</v>
      </c>
      <c r="AA168">
        <v>5672</v>
      </c>
      <c r="AC168">
        <v>595693.91</v>
      </c>
      <c r="AD168">
        <v>71510.179999999993</v>
      </c>
      <c r="AE168">
        <v>36000</v>
      </c>
      <c r="AG168" s="76">
        <f t="shared" si="18"/>
        <v>347007.76</v>
      </c>
      <c r="AH168" s="31">
        <f t="shared" si="19"/>
        <v>1780.57</v>
      </c>
      <c r="AI168" s="21">
        <f t="shared" si="20"/>
        <v>345227.19</v>
      </c>
      <c r="AJ168" s="15">
        <f t="shared" si="21"/>
        <v>2756456.45</v>
      </c>
      <c r="AK168" s="16">
        <f t="shared" si="22"/>
        <v>2745129.8800000004</v>
      </c>
      <c r="AL168" s="26">
        <f t="shared" si="17"/>
        <v>11326.569999999832</v>
      </c>
    </row>
    <row r="169" spans="1:38" x14ac:dyDescent="0.25">
      <c r="A169" s="1" t="s">
        <v>509</v>
      </c>
      <c r="B169" s="1" t="s">
        <v>510</v>
      </c>
      <c r="C169" s="66">
        <v>992</v>
      </c>
      <c r="D169" s="67" t="s">
        <v>1226</v>
      </c>
      <c r="E169" t="s">
        <v>3145</v>
      </c>
      <c r="F169" s="297">
        <v>595884.69999999995</v>
      </c>
      <c r="G169" s="297">
        <v>0</v>
      </c>
      <c r="H169" s="297">
        <v>78282.16</v>
      </c>
      <c r="I169">
        <v>404034.55</v>
      </c>
      <c r="J169">
        <v>98590.53</v>
      </c>
      <c r="N169" s="297">
        <v>1151.82</v>
      </c>
      <c r="Q169">
        <v>915401.62</v>
      </c>
      <c r="T169" s="297">
        <v>1377707.23</v>
      </c>
      <c r="V169" s="297">
        <v>770.37</v>
      </c>
      <c r="X169" s="297">
        <v>853190</v>
      </c>
      <c r="Y169" s="297">
        <v>14000</v>
      </c>
      <c r="Z169">
        <v>1185548</v>
      </c>
      <c r="AA169">
        <v>3000</v>
      </c>
      <c r="AC169">
        <v>252608.58</v>
      </c>
      <c r="AD169">
        <v>19427.52</v>
      </c>
      <c r="AG169" s="76">
        <f t="shared" si="18"/>
        <v>674166.86</v>
      </c>
      <c r="AH169" s="31">
        <f t="shared" si="19"/>
        <v>1151.82</v>
      </c>
      <c r="AI169" s="21">
        <f t="shared" si="20"/>
        <v>673015.04</v>
      </c>
      <c r="AJ169" s="15">
        <f t="shared" si="21"/>
        <v>2245667.6</v>
      </c>
      <c r="AK169" s="16">
        <f t="shared" si="22"/>
        <v>1460584.1</v>
      </c>
      <c r="AL169" s="26">
        <f t="shared" si="17"/>
        <v>785083.5</v>
      </c>
    </row>
    <row r="170" spans="1:38" x14ac:dyDescent="0.25">
      <c r="A170" s="1" t="s">
        <v>509</v>
      </c>
      <c r="B170" s="1" t="s">
        <v>510</v>
      </c>
      <c r="C170" s="66">
        <v>5690</v>
      </c>
      <c r="D170" s="67" t="s">
        <v>1227</v>
      </c>
      <c r="E170" t="s">
        <v>3146</v>
      </c>
      <c r="F170" s="297">
        <v>820300.75</v>
      </c>
      <c r="G170" s="297">
        <v>0</v>
      </c>
      <c r="H170" s="297">
        <v>69008.800000000003</v>
      </c>
      <c r="I170">
        <v>151122.37</v>
      </c>
      <c r="J170">
        <v>480705.1</v>
      </c>
      <c r="N170" s="297">
        <v>365.95</v>
      </c>
      <c r="Q170">
        <v>1261470.3999999999</v>
      </c>
      <c r="T170" s="297">
        <v>1614284.79</v>
      </c>
      <c r="V170" s="297">
        <v>1078.55</v>
      </c>
      <c r="X170" s="297">
        <v>1158570</v>
      </c>
      <c r="Y170" s="297">
        <v>28000</v>
      </c>
      <c r="Z170">
        <v>1641016.84</v>
      </c>
      <c r="AC170">
        <v>450082.21</v>
      </c>
      <c r="AD170">
        <v>94536.12</v>
      </c>
      <c r="AG170" s="76">
        <f t="shared" si="18"/>
        <v>889309.55</v>
      </c>
      <c r="AH170" s="31">
        <f t="shared" si="19"/>
        <v>365.95</v>
      </c>
      <c r="AI170" s="21">
        <f t="shared" si="20"/>
        <v>888943.60000000009</v>
      </c>
      <c r="AJ170" s="15">
        <f t="shared" si="21"/>
        <v>2801933.34</v>
      </c>
      <c r="AK170" s="16">
        <f t="shared" si="22"/>
        <v>2185635.17</v>
      </c>
      <c r="AL170" s="26">
        <f t="shared" si="17"/>
        <v>616298.16999999993</v>
      </c>
    </row>
    <row r="171" spans="1:38" x14ac:dyDescent="0.25">
      <c r="A171" s="1" t="s">
        <v>509</v>
      </c>
      <c r="B171" s="1" t="s">
        <v>510</v>
      </c>
      <c r="C171" s="66">
        <v>3265</v>
      </c>
      <c r="D171" s="67" t="s">
        <v>1228</v>
      </c>
      <c r="E171" t="s">
        <v>3147</v>
      </c>
      <c r="F171" s="297">
        <v>418591.18</v>
      </c>
      <c r="H171" s="297">
        <v>51538.239999999998</v>
      </c>
      <c r="I171">
        <v>329743.18</v>
      </c>
      <c r="J171">
        <v>714144.14</v>
      </c>
      <c r="Q171">
        <v>1190014.76</v>
      </c>
      <c r="T171" s="297">
        <v>1174472.07</v>
      </c>
      <c r="V171" s="297">
        <v>485.43</v>
      </c>
      <c r="X171" s="297">
        <v>1050440</v>
      </c>
      <c r="Y171" s="297">
        <v>18000</v>
      </c>
      <c r="Z171">
        <v>1415234</v>
      </c>
      <c r="AA171">
        <v>1500</v>
      </c>
      <c r="AC171">
        <v>179560.25</v>
      </c>
      <c r="AD171">
        <v>46946.27</v>
      </c>
      <c r="AG171" s="76">
        <f t="shared" si="18"/>
        <v>470129.42</v>
      </c>
      <c r="AH171" s="31">
        <f t="shared" si="19"/>
        <v>0</v>
      </c>
      <c r="AI171" s="21">
        <f t="shared" si="20"/>
        <v>470129.42</v>
      </c>
      <c r="AJ171" s="15">
        <f t="shared" si="21"/>
        <v>2243397.5</v>
      </c>
      <c r="AK171" s="16">
        <f t="shared" si="22"/>
        <v>1643240.52</v>
      </c>
      <c r="AL171" s="26">
        <f t="shared" si="17"/>
        <v>600156.98</v>
      </c>
    </row>
    <row r="172" spans="1:38" x14ac:dyDescent="0.25">
      <c r="A172" s="1" t="s">
        <v>509</v>
      </c>
      <c r="B172" s="1" t="s">
        <v>510</v>
      </c>
      <c r="C172" s="66">
        <v>5131</v>
      </c>
      <c r="D172" s="67" t="s">
        <v>1229</v>
      </c>
      <c r="E172" t="s">
        <v>3148</v>
      </c>
      <c r="F172" s="297">
        <v>1108297.33</v>
      </c>
      <c r="G172" s="297">
        <v>0</v>
      </c>
      <c r="H172" s="297">
        <v>78641.37</v>
      </c>
      <c r="I172">
        <v>58473.86</v>
      </c>
      <c r="J172">
        <v>-29911.88</v>
      </c>
      <c r="N172" s="297">
        <v>883.6</v>
      </c>
      <c r="Q172">
        <v>722298.2</v>
      </c>
      <c r="T172" s="297">
        <v>1418169.49</v>
      </c>
      <c r="U172" s="297">
        <v>67520</v>
      </c>
      <c r="V172" s="297">
        <v>1150.6600000000001</v>
      </c>
      <c r="X172" s="297">
        <v>1581150</v>
      </c>
      <c r="Y172" s="297">
        <v>28000</v>
      </c>
      <c r="Z172">
        <v>1975477</v>
      </c>
      <c r="AB172">
        <v>6000</v>
      </c>
      <c r="AC172">
        <v>224154.74</v>
      </c>
      <c r="AD172">
        <v>102814.53</v>
      </c>
      <c r="AG172" s="76">
        <f t="shared" si="18"/>
        <v>1186938.7000000002</v>
      </c>
      <c r="AH172" s="31">
        <f t="shared" si="19"/>
        <v>883.6</v>
      </c>
      <c r="AI172" s="21">
        <f t="shared" si="20"/>
        <v>1186055.1000000001</v>
      </c>
      <c r="AJ172" s="15">
        <f t="shared" si="21"/>
        <v>3095990.15</v>
      </c>
      <c r="AK172" s="16">
        <f t="shared" si="22"/>
        <v>2308446.27</v>
      </c>
      <c r="AL172" s="26">
        <f t="shared" si="17"/>
        <v>787543.87999999989</v>
      </c>
    </row>
    <row r="173" spans="1:38" x14ac:dyDescent="0.25">
      <c r="A173" s="1" t="s">
        <v>509</v>
      </c>
      <c r="B173" s="1" t="s">
        <v>510</v>
      </c>
      <c r="C173" s="66">
        <v>3470</v>
      </c>
      <c r="D173" s="67" t="s">
        <v>1230</v>
      </c>
      <c r="E173" t="s">
        <v>3149</v>
      </c>
      <c r="F173" s="297">
        <v>1735479.33</v>
      </c>
      <c r="G173" s="297">
        <v>0</v>
      </c>
      <c r="H173" s="297">
        <v>129856.53</v>
      </c>
      <c r="I173">
        <v>30079</v>
      </c>
      <c r="J173">
        <v>297628.96999999997</v>
      </c>
      <c r="N173" s="297">
        <v>1143.71</v>
      </c>
      <c r="Q173">
        <v>1516605.12</v>
      </c>
      <c r="T173" s="297">
        <v>1570209.21</v>
      </c>
      <c r="U173" s="297">
        <v>263900</v>
      </c>
      <c r="V173" s="297">
        <v>1814.39</v>
      </c>
      <c r="X173" s="297">
        <v>1352070</v>
      </c>
      <c r="Y173" s="297">
        <v>24000</v>
      </c>
      <c r="Z173">
        <v>1744618</v>
      </c>
      <c r="AA173">
        <v>4500</v>
      </c>
      <c r="AB173">
        <v>2940</v>
      </c>
      <c r="AC173">
        <v>359306.07</v>
      </c>
      <c r="AD173">
        <v>99314.53</v>
      </c>
      <c r="AG173" s="76">
        <f t="shared" si="18"/>
        <v>1865335.86</v>
      </c>
      <c r="AH173" s="31">
        <f t="shared" si="19"/>
        <v>1143.71</v>
      </c>
      <c r="AI173" s="21">
        <f t="shared" si="20"/>
        <v>1864192.1500000001</v>
      </c>
      <c r="AJ173" s="15">
        <f t="shared" si="21"/>
        <v>3211993.5999999996</v>
      </c>
      <c r="AK173" s="16">
        <f t="shared" si="22"/>
        <v>2210678.5999999996</v>
      </c>
      <c r="AL173" s="26">
        <f t="shared" si="17"/>
        <v>1001315</v>
      </c>
    </row>
    <row r="174" spans="1:38" x14ac:dyDescent="0.25">
      <c r="A174" s="1" t="s">
        <v>509</v>
      </c>
      <c r="B174" s="1" t="s">
        <v>510</v>
      </c>
      <c r="C174" s="66">
        <v>6314</v>
      </c>
      <c r="D174" s="67" t="s">
        <v>1231</v>
      </c>
      <c r="E174" t="s">
        <v>3150</v>
      </c>
      <c r="F174" s="297">
        <v>1056455.26</v>
      </c>
      <c r="G174" s="297">
        <v>0</v>
      </c>
      <c r="H174" s="297">
        <v>49093.58</v>
      </c>
      <c r="I174">
        <v>317683.84999999998</v>
      </c>
      <c r="J174">
        <v>161889.54999999999</v>
      </c>
      <c r="N174" s="297">
        <v>369.4</v>
      </c>
      <c r="Q174">
        <v>1064877.83</v>
      </c>
      <c r="T174" s="297">
        <v>2026370.67</v>
      </c>
      <c r="V174" s="297">
        <v>979.26</v>
      </c>
      <c r="X174" s="297">
        <v>1248540</v>
      </c>
      <c r="Y174" s="297">
        <v>28000</v>
      </c>
      <c r="Z174">
        <v>1932808.92</v>
      </c>
      <c r="AC174">
        <v>436583.7</v>
      </c>
      <c r="AD174">
        <v>62509.8</v>
      </c>
      <c r="AG174" s="76">
        <f t="shared" si="18"/>
        <v>1105548.8400000001</v>
      </c>
      <c r="AH174" s="31">
        <f t="shared" si="19"/>
        <v>369.4</v>
      </c>
      <c r="AI174" s="21">
        <f t="shared" si="20"/>
        <v>1105179.4400000002</v>
      </c>
      <c r="AJ174" s="15">
        <f t="shared" si="21"/>
        <v>3303889.9299999997</v>
      </c>
      <c r="AK174" s="16">
        <f t="shared" si="22"/>
        <v>2431902.42</v>
      </c>
      <c r="AL174" s="26">
        <f t="shared" si="17"/>
        <v>871987.50999999978</v>
      </c>
    </row>
    <row r="175" spans="1:38" x14ac:dyDescent="0.25">
      <c r="A175" s="1" t="s">
        <v>513</v>
      </c>
      <c r="B175" s="1" t="s">
        <v>514</v>
      </c>
      <c r="C175" s="66">
        <v>4818</v>
      </c>
      <c r="D175" s="67" t="s">
        <v>1232</v>
      </c>
      <c r="E175" t="s">
        <v>3151</v>
      </c>
      <c r="F175" s="297">
        <v>1096355.42</v>
      </c>
      <c r="G175" s="297">
        <v>0</v>
      </c>
      <c r="H175" s="297">
        <v>510085.51</v>
      </c>
      <c r="I175">
        <v>99307.87</v>
      </c>
      <c r="J175">
        <v>142910.95000000001</v>
      </c>
      <c r="N175" s="297">
        <v>482.68</v>
      </c>
      <c r="Q175">
        <v>-282522.40000000002</v>
      </c>
      <c r="R175">
        <v>1908740.29</v>
      </c>
      <c r="T175" s="297">
        <v>1342535.08</v>
      </c>
      <c r="U175" s="297">
        <v>66000</v>
      </c>
      <c r="V175" s="297">
        <v>1356.83</v>
      </c>
      <c r="X175" s="297">
        <v>1201690</v>
      </c>
      <c r="Z175">
        <v>1662525</v>
      </c>
      <c r="AC175">
        <v>336552.54</v>
      </c>
      <c r="AD175">
        <v>42920.19</v>
      </c>
      <c r="AG175" s="76">
        <f t="shared" si="18"/>
        <v>1606440.93</v>
      </c>
      <c r="AH175" s="31">
        <f t="shared" si="19"/>
        <v>482.68</v>
      </c>
      <c r="AI175" s="21">
        <f t="shared" si="20"/>
        <v>1605958.25</v>
      </c>
      <c r="AJ175" s="15">
        <f t="shared" si="21"/>
        <v>2611581.91</v>
      </c>
      <c r="AK175" s="16">
        <f t="shared" si="22"/>
        <v>2041997.73</v>
      </c>
      <c r="AL175" s="26">
        <f t="shared" si="17"/>
        <v>569584.18000000017</v>
      </c>
    </row>
    <row r="176" spans="1:38" x14ac:dyDescent="0.25">
      <c r="A176" s="1" t="s">
        <v>513</v>
      </c>
      <c r="B176" s="1" t="s">
        <v>514</v>
      </c>
      <c r="C176" s="66">
        <v>3493</v>
      </c>
      <c r="D176" s="67" t="s">
        <v>1233</v>
      </c>
      <c r="E176" t="s">
        <v>3152</v>
      </c>
      <c r="F176" s="297">
        <v>980985.38</v>
      </c>
      <c r="G176" s="297">
        <v>0</v>
      </c>
      <c r="H176" s="297">
        <v>280174.82</v>
      </c>
      <c r="I176">
        <v>285839.35999999999</v>
      </c>
      <c r="J176">
        <v>800481.92</v>
      </c>
      <c r="N176" s="297">
        <v>65.42</v>
      </c>
      <c r="Q176">
        <v>-625494.52</v>
      </c>
      <c r="R176">
        <v>2036218.61</v>
      </c>
      <c r="T176" s="297">
        <v>1981215.75</v>
      </c>
      <c r="U176" s="297">
        <v>296000</v>
      </c>
      <c r="V176" s="297">
        <v>960.16</v>
      </c>
      <c r="X176" s="297">
        <v>860650</v>
      </c>
      <c r="Z176">
        <v>1238501</v>
      </c>
      <c r="AC176">
        <v>349780.4</v>
      </c>
      <c r="AD176">
        <v>103130.04</v>
      </c>
      <c r="AG176" s="76">
        <f t="shared" si="18"/>
        <v>1261160.2</v>
      </c>
      <c r="AH176" s="31">
        <f t="shared" si="19"/>
        <v>65.42</v>
      </c>
      <c r="AI176" s="21">
        <f t="shared" si="20"/>
        <v>1261094.78</v>
      </c>
      <c r="AJ176" s="15">
        <f t="shared" si="21"/>
        <v>3138825.91</v>
      </c>
      <c r="AK176" s="16">
        <f t="shared" si="22"/>
        <v>1691411.44</v>
      </c>
      <c r="AL176" s="26">
        <f t="shared" si="17"/>
        <v>1447414.4700000002</v>
      </c>
    </row>
    <row r="177" spans="1:38" x14ac:dyDescent="0.25">
      <c r="A177" s="1" t="s">
        <v>513</v>
      </c>
      <c r="B177" s="1" t="s">
        <v>514</v>
      </c>
      <c r="C177" s="66">
        <v>2171</v>
      </c>
      <c r="D177" s="67" t="s">
        <v>1234</v>
      </c>
      <c r="E177" t="s">
        <v>3153</v>
      </c>
      <c r="F177" s="297">
        <v>841237.1</v>
      </c>
      <c r="G177" s="297">
        <v>0</v>
      </c>
      <c r="H177" s="297">
        <v>255744.48</v>
      </c>
      <c r="I177">
        <v>10</v>
      </c>
      <c r="J177">
        <v>122313.03</v>
      </c>
      <c r="N177" s="297">
        <v>56.07</v>
      </c>
      <c r="Q177">
        <v>-1444997.47</v>
      </c>
      <c r="R177">
        <v>2581996.2400000002</v>
      </c>
      <c r="T177" s="297">
        <v>788916.36</v>
      </c>
      <c r="U177" s="297">
        <v>162000</v>
      </c>
      <c r="V177" s="297">
        <v>883.16</v>
      </c>
      <c r="X177" s="297">
        <v>784980</v>
      </c>
      <c r="Z177">
        <v>1094911</v>
      </c>
      <c r="AC177">
        <v>266613.96999999997</v>
      </c>
      <c r="AD177">
        <v>32367.279999999999</v>
      </c>
      <c r="AF177">
        <v>6000</v>
      </c>
      <c r="AG177" s="76">
        <f t="shared" si="18"/>
        <v>1096981.58</v>
      </c>
      <c r="AH177" s="31">
        <f t="shared" si="19"/>
        <v>56.07</v>
      </c>
      <c r="AI177" s="21">
        <f t="shared" si="20"/>
        <v>1096925.51</v>
      </c>
      <c r="AJ177" s="15">
        <f t="shared" si="21"/>
        <v>1736779.52</v>
      </c>
      <c r="AK177" s="16">
        <f t="shared" si="22"/>
        <v>1399892.25</v>
      </c>
      <c r="AL177" s="26">
        <f t="shared" si="17"/>
        <v>336887.27</v>
      </c>
    </row>
    <row r="178" spans="1:38" x14ac:dyDescent="0.25">
      <c r="A178" s="1" t="s">
        <v>513</v>
      </c>
      <c r="B178" s="1" t="s">
        <v>514</v>
      </c>
      <c r="C178" s="66">
        <v>4974</v>
      </c>
      <c r="D178" s="67" t="s">
        <v>1235</v>
      </c>
      <c r="E178" t="s">
        <v>3154</v>
      </c>
      <c r="F178" s="297">
        <v>814801.68</v>
      </c>
      <c r="G178" s="297">
        <v>0</v>
      </c>
      <c r="H178" s="297">
        <v>525445.93000000005</v>
      </c>
      <c r="I178">
        <v>6471.14</v>
      </c>
      <c r="J178">
        <v>160229.04</v>
      </c>
      <c r="N178" s="297">
        <v>629.91</v>
      </c>
      <c r="Q178">
        <v>22098.97</v>
      </c>
      <c r="R178">
        <v>1442473.15</v>
      </c>
      <c r="T178" s="297">
        <v>1073361.22</v>
      </c>
      <c r="U178" s="297">
        <v>332316</v>
      </c>
      <c r="V178" s="297">
        <v>619.72</v>
      </c>
      <c r="X178" s="297">
        <v>903420</v>
      </c>
      <c r="Z178">
        <v>1224183</v>
      </c>
      <c r="AC178">
        <v>423793.06</v>
      </c>
      <c r="AD178">
        <v>285065.12</v>
      </c>
      <c r="AG178" s="76">
        <f t="shared" si="18"/>
        <v>1340247.6100000001</v>
      </c>
      <c r="AH178" s="31">
        <f t="shared" si="19"/>
        <v>629.91</v>
      </c>
      <c r="AI178" s="21">
        <f t="shared" si="20"/>
        <v>1339617.7000000002</v>
      </c>
      <c r="AJ178" s="15">
        <f t="shared" si="21"/>
        <v>2309716.94</v>
      </c>
      <c r="AK178" s="16">
        <f t="shared" si="22"/>
        <v>1933041.1800000002</v>
      </c>
      <c r="AL178" s="26">
        <f t="shared" si="17"/>
        <v>376675.75999999978</v>
      </c>
    </row>
    <row r="179" spans="1:38" x14ac:dyDescent="0.25">
      <c r="A179" s="1" t="s">
        <v>513</v>
      </c>
      <c r="B179" s="1" t="s">
        <v>514</v>
      </c>
      <c r="C179" s="66">
        <v>2190</v>
      </c>
      <c r="D179" s="67" t="s">
        <v>1236</v>
      </c>
      <c r="E179" t="s">
        <v>3155</v>
      </c>
      <c r="F179" s="297">
        <v>753356.69</v>
      </c>
      <c r="G179" s="297">
        <v>20524</v>
      </c>
      <c r="H179" s="297">
        <v>167200.79</v>
      </c>
      <c r="I179">
        <v>46005.43</v>
      </c>
      <c r="J179">
        <v>78328.350000000006</v>
      </c>
      <c r="N179" s="297">
        <v>0</v>
      </c>
      <c r="Q179">
        <v>-725814.17</v>
      </c>
      <c r="R179">
        <v>1708773.29</v>
      </c>
      <c r="T179" s="297">
        <v>700645.97</v>
      </c>
      <c r="U179" s="297">
        <v>81745</v>
      </c>
      <c r="V179" s="297">
        <v>836.79</v>
      </c>
      <c r="X179" s="297">
        <v>600880</v>
      </c>
      <c r="Z179">
        <v>763859</v>
      </c>
      <c r="AC179">
        <v>214518.65</v>
      </c>
      <c r="AD179">
        <v>100640.97</v>
      </c>
      <c r="AG179" s="76">
        <f t="shared" si="18"/>
        <v>941081.48</v>
      </c>
      <c r="AH179" s="31">
        <f t="shared" si="19"/>
        <v>0</v>
      </c>
      <c r="AI179" s="21">
        <f t="shared" si="20"/>
        <v>941081.48</v>
      </c>
      <c r="AJ179" s="15">
        <f t="shared" si="21"/>
        <v>1384107.76</v>
      </c>
      <c r="AK179" s="16">
        <f t="shared" si="22"/>
        <v>1079018.6200000001</v>
      </c>
      <c r="AL179" s="26">
        <f t="shared" si="17"/>
        <v>305089.1399999999</v>
      </c>
    </row>
    <row r="180" spans="1:38" x14ac:dyDescent="0.25">
      <c r="A180" s="1" t="s">
        <v>513</v>
      </c>
      <c r="B180" s="1" t="s">
        <v>514</v>
      </c>
      <c r="C180" s="66">
        <v>3183</v>
      </c>
      <c r="D180" s="67" t="s">
        <v>1237</v>
      </c>
      <c r="E180" t="s">
        <v>3156</v>
      </c>
      <c r="F180" s="297">
        <v>710438.88</v>
      </c>
      <c r="G180" s="297">
        <v>0</v>
      </c>
      <c r="H180" s="297">
        <v>398370.22</v>
      </c>
      <c r="I180">
        <v>10764.32</v>
      </c>
      <c r="J180">
        <v>27910.34</v>
      </c>
      <c r="N180" s="297">
        <v>0</v>
      </c>
      <c r="Q180">
        <v>-833970.31</v>
      </c>
      <c r="R180">
        <v>1572242.02</v>
      </c>
      <c r="T180" s="297">
        <v>961663.69</v>
      </c>
      <c r="U180" s="297">
        <v>193935</v>
      </c>
      <c r="V180" s="297">
        <v>581.91</v>
      </c>
      <c r="X180" s="297">
        <v>920080</v>
      </c>
      <c r="Z180">
        <v>1195984</v>
      </c>
      <c r="AC180">
        <v>166095</v>
      </c>
      <c r="AD180">
        <v>17032.05</v>
      </c>
      <c r="AG180" s="76">
        <f t="shared" si="18"/>
        <v>1108809.1000000001</v>
      </c>
      <c r="AH180" s="31">
        <f t="shared" si="19"/>
        <v>0</v>
      </c>
      <c r="AI180" s="21">
        <f t="shared" si="20"/>
        <v>1108809.1000000001</v>
      </c>
      <c r="AJ180" s="15">
        <f t="shared" si="21"/>
        <v>2076260.5999999999</v>
      </c>
      <c r="AK180" s="16">
        <f t="shared" si="22"/>
        <v>1379111.05</v>
      </c>
      <c r="AL180" s="26">
        <f t="shared" si="17"/>
        <v>697149.54999999981</v>
      </c>
    </row>
    <row r="181" spans="1:38" x14ac:dyDescent="0.25">
      <c r="A181" s="1" t="s">
        <v>513</v>
      </c>
      <c r="B181" s="1" t="s">
        <v>514</v>
      </c>
      <c r="C181" s="66">
        <v>3642</v>
      </c>
      <c r="D181" s="67" t="s">
        <v>1238</v>
      </c>
      <c r="E181" t="s">
        <v>3157</v>
      </c>
      <c r="F181" s="297">
        <v>702922.18</v>
      </c>
      <c r="G181" s="297">
        <v>0</v>
      </c>
      <c r="H181" s="297">
        <v>350817.57</v>
      </c>
      <c r="I181">
        <v>78695.19</v>
      </c>
      <c r="J181">
        <v>79655.53</v>
      </c>
      <c r="N181" s="297">
        <v>65.42</v>
      </c>
      <c r="Q181">
        <v>154820.74</v>
      </c>
      <c r="R181">
        <v>1286359.3700000001</v>
      </c>
      <c r="T181" s="297">
        <v>1049357.82</v>
      </c>
      <c r="U181" s="297">
        <v>81590</v>
      </c>
      <c r="V181" s="297">
        <v>896.7</v>
      </c>
      <c r="X181" s="297">
        <v>1257690</v>
      </c>
      <c r="Z181">
        <v>1517248</v>
      </c>
      <c r="AC181">
        <v>525147.6</v>
      </c>
      <c r="AD181">
        <v>266631.48</v>
      </c>
      <c r="AG181" s="76">
        <f t="shared" si="18"/>
        <v>1053739.75</v>
      </c>
      <c r="AH181" s="31">
        <f t="shared" si="19"/>
        <v>65.42</v>
      </c>
      <c r="AI181" s="21">
        <f t="shared" si="20"/>
        <v>1053674.33</v>
      </c>
      <c r="AJ181" s="15">
        <f t="shared" si="21"/>
        <v>2389534.52</v>
      </c>
      <c r="AK181" s="16">
        <f t="shared" si="22"/>
        <v>2309027.08</v>
      </c>
      <c r="AL181" s="26">
        <f t="shared" si="17"/>
        <v>80507.439999999944</v>
      </c>
    </row>
    <row r="182" spans="1:38" x14ac:dyDescent="0.25">
      <c r="A182" s="1" t="s">
        <v>517</v>
      </c>
      <c r="B182" s="1" t="s">
        <v>519</v>
      </c>
      <c r="C182" s="66">
        <v>3093</v>
      </c>
      <c r="D182" s="67" t="s">
        <v>1239</v>
      </c>
      <c r="E182" t="s">
        <v>3158</v>
      </c>
      <c r="F182" s="297">
        <v>746118.78</v>
      </c>
      <c r="G182" s="297">
        <v>21454.880000000001</v>
      </c>
      <c r="H182" s="297">
        <v>61250.65</v>
      </c>
      <c r="I182">
        <v>189059.77</v>
      </c>
      <c r="J182">
        <v>105697.34</v>
      </c>
      <c r="K182" s="297">
        <v>31486.47</v>
      </c>
      <c r="M182" s="297">
        <v>1107</v>
      </c>
      <c r="Q182">
        <v>-815884.01</v>
      </c>
      <c r="R182">
        <v>1621669.25</v>
      </c>
      <c r="T182" s="297">
        <v>645318.44999999995</v>
      </c>
      <c r="U182" s="297">
        <v>70040</v>
      </c>
      <c r="V182" s="297">
        <v>658.5</v>
      </c>
      <c r="X182" s="297">
        <v>540640</v>
      </c>
      <c r="Y182" s="297">
        <v>155002.82</v>
      </c>
      <c r="Z182">
        <v>753657</v>
      </c>
      <c r="AC182">
        <v>191820.64</v>
      </c>
      <c r="AD182">
        <v>38734.42</v>
      </c>
      <c r="AG182" s="76">
        <f t="shared" si="18"/>
        <v>828824.31</v>
      </c>
      <c r="AH182" s="31">
        <f t="shared" si="19"/>
        <v>32593.47</v>
      </c>
      <c r="AI182" s="21">
        <f t="shared" si="20"/>
        <v>796230.84000000008</v>
      </c>
      <c r="AJ182" s="15">
        <f t="shared" si="21"/>
        <v>1411659.77</v>
      </c>
      <c r="AK182" s="16">
        <f t="shared" si="22"/>
        <v>984212.06</v>
      </c>
      <c r="AL182" s="26">
        <f t="shared" si="17"/>
        <v>427447.70999999996</v>
      </c>
    </row>
    <row r="183" spans="1:38" x14ac:dyDescent="0.25">
      <c r="A183" s="1" t="s">
        <v>517</v>
      </c>
      <c r="B183" s="1" t="s">
        <v>519</v>
      </c>
      <c r="C183" s="66">
        <v>2775</v>
      </c>
      <c r="D183" s="67" t="s">
        <v>1240</v>
      </c>
      <c r="E183" t="s">
        <v>3159</v>
      </c>
      <c r="F183" s="297">
        <v>577613.06000000006</v>
      </c>
      <c r="G183" s="297">
        <v>0</v>
      </c>
      <c r="H183" s="297">
        <v>77735.539999999994</v>
      </c>
      <c r="I183">
        <v>131140.6</v>
      </c>
      <c r="J183">
        <v>606597.71</v>
      </c>
      <c r="K183" s="297">
        <v>22010</v>
      </c>
      <c r="Q183">
        <v>-1182690.04</v>
      </c>
      <c r="R183">
        <v>2143817.25</v>
      </c>
      <c r="T183" s="297">
        <v>959036.45</v>
      </c>
      <c r="U183" s="297">
        <v>99930</v>
      </c>
      <c r="V183" s="297">
        <v>270.95999999999998</v>
      </c>
      <c r="X183" s="297">
        <v>867590</v>
      </c>
      <c r="Y183" s="297">
        <v>294029.75</v>
      </c>
      <c r="Z183">
        <v>1243414</v>
      </c>
      <c r="AC183">
        <v>220844.21</v>
      </c>
      <c r="AD183">
        <v>139768.25</v>
      </c>
      <c r="AG183" s="76">
        <f t="shared" si="18"/>
        <v>655348.60000000009</v>
      </c>
      <c r="AH183" s="31">
        <f t="shared" si="19"/>
        <v>22010</v>
      </c>
      <c r="AI183" s="21">
        <f t="shared" si="20"/>
        <v>633338.60000000009</v>
      </c>
      <c r="AJ183" s="15">
        <f t="shared" si="21"/>
        <v>2220857.16</v>
      </c>
      <c r="AK183" s="16">
        <f t="shared" si="22"/>
        <v>1604026.46</v>
      </c>
      <c r="AL183" s="26">
        <f t="shared" si="17"/>
        <v>616830.70000000019</v>
      </c>
    </row>
    <row r="184" spans="1:38" x14ac:dyDescent="0.25">
      <c r="A184" s="1" t="s">
        <v>517</v>
      </c>
      <c r="B184" s="1" t="s">
        <v>519</v>
      </c>
      <c r="C184" s="66">
        <v>2224</v>
      </c>
      <c r="D184" s="67" t="s">
        <v>1241</v>
      </c>
      <c r="E184" t="s">
        <v>3160</v>
      </c>
      <c r="F184" s="297">
        <v>584632.42000000004</v>
      </c>
      <c r="G184" s="297">
        <v>798</v>
      </c>
      <c r="H184" s="297">
        <v>24237.21</v>
      </c>
      <c r="I184">
        <v>2016149.06</v>
      </c>
      <c r="J184">
        <v>183671.39</v>
      </c>
      <c r="K184" s="297">
        <v>0</v>
      </c>
      <c r="Q184">
        <v>2417802.64</v>
      </c>
      <c r="R184">
        <v>309335.96999999997</v>
      </c>
      <c r="T184" s="297">
        <v>528016.27</v>
      </c>
      <c r="U184" s="297">
        <v>65500</v>
      </c>
      <c r="V184" s="297">
        <v>490.65</v>
      </c>
      <c r="X184" s="297">
        <v>599200</v>
      </c>
      <c r="Y184" s="297">
        <v>122940.2</v>
      </c>
      <c r="Z184">
        <v>716417</v>
      </c>
      <c r="AC184">
        <v>218570.19</v>
      </c>
      <c r="AD184">
        <v>101650.46</v>
      </c>
      <c r="AG184" s="76">
        <f t="shared" si="18"/>
        <v>609667.63</v>
      </c>
      <c r="AH184" s="31">
        <f t="shared" si="19"/>
        <v>0</v>
      </c>
      <c r="AI184" s="21">
        <f t="shared" si="20"/>
        <v>609667.63</v>
      </c>
      <c r="AJ184" s="15">
        <f t="shared" si="21"/>
        <v>1316147.1199999999</v>
      </c>
      <c r="AK184" s="16">
        <f t="shared" si="22"/>
        <v>1036637.6499999999</v>
      </c>
      <c r="AL184" s="26">
        <f t="shared" si="17"/>
        <v>279509.46999999997</v>
      </c>
    </row>
    <row r="185" spans="1:38" x14ac:dyDescent="0.25">
      <c r="A185" s="1" t="s">
        <v>517</v>
      </c>
      <c r="B185" s="1" t="s">
        <v>519</v>
      </c>
      <c r="C185" s="66">
        <v>2037</v>
      </c>
      <c r="D185" s="67" t="s">
        <v>1242</v>
      </c>
      <c r="E185" t="s">
        <v>3161</v>
      </c>
      <c r="F185" s="297">
        <v>394346.19</v>
      </c>
      <c r="G185" s="297">
        <v>35809.4</v>
      </c>
      <c r="H185" s="297">
        <v>32283.41</v>
      </c>
      <c r="I185">
        <v>86028.14</v>
      </c>
      <c r="J185">
        <v>587654.91</v>
      </c>
      <c r="K185" s="297">
        <v>19521</v>
      </c>
      <c r="N185" s="297">
        <v>2620</v>
      </c>
      <c r="Q185">
        <v>-590880.96</v>
      </c>
      <c r="R185">
        <v>1558084.6</v>
      </c>
      <c r="T185" s="297">
        <v>517885.96</v>
      </c>
      <c r="U185" s="297">
        <v>22520</v>
      </c>
      <c r="V185" s="297">
        <v>291.61</v>
      </c>
      <c r="X185" s="297">
        <v>514550</v>
      </c>
      <c r="Y185" s="297">
        <v>148813.04999999999</v>
      </c>
      <c r="Z185">
        <v>671880</v>
      </c>
      <c r="AA185">
        <v>480</v>
      </c>
      <c r="AC185">
        <v>199145.66</v>
      </c>
      <c r="AD185">
        <v>105888.51</v>
      </c>
      <c r="AG185" s="76">
        <f t="shared" si="18"/>
        <v>462439</v>
      </c>
      <c r="AH185" s="31">
        <f t="shared" si="19"/>
        <v>22141</v>
      </c>
      <c r="AI185" s="21">
        <f t="shared" si="20"/>
        <v>440298</v>
      </c>
      <c r="AJ185" s="15">
        <f t="shared" si="21"/>
        <v>1204060.6199999999</v>
      </c>
      <c r="AK185" s="16">
        <f t="shared" si="22"/>
        <v>977394.17</v>
      </c>
      <c r="AL185" s="26">
        <f t="shared" si="17"/>
        <v>226666.44999999984</v>
      </c>
    </row>
    <row r="186" spans="1:38" x14ac:dyDescent="0.25">
      <c r="A186" s="1" t="s">
        <v>517</v>
      </c>
      <c r="B186" s="1" t="s">
        <v>519</v>
      </c>
      <c r="C186" s="66">
        <v>3571</v>
      </c>
      <c r="D186" s="67" t="s">
        <v>1243</v>
      </c>
      <c r="E186" t="s">
        <v>3162</v>
      </c>
      <c r="F186" s="297">
        <v>739368.67</v>
      </c>
      <c r="G186" s="297">
        <v>0</v>
      </c>
      <c r="H186" s="297">
        <v>51851.34</v>
      </c>
      <c r="I186">
        <v>322864.32</v>
      </c>
      <c r="J186">
        <v>49261.24</v>
      </c>
      <c r="N186" s="297">
        <v>918</v>
      </c>
      <c r="Q186">
        <v>-1031675.21</v>
      </c>
      <c r="R186">
        <v>1939631.19</v>
      </c>
      <c r="T186" s="297">
        <v>1019122.91</v>
      </c>
      <c r="V186" s="297">
        <v>546.04</v>
      </c>
      <c r="X186" s="297">
        <v>1016940</v>
      </c>
      <c r="Y186" s="297">
        <v>195965.73</v>
      </c>
      <c r="Z186">
        <v>1226165.8</v>
      </c>
      <c r="AC186">
        <v>480374.15</v>
      </c>
      <c r="AD186">
        <v>46148.14</v>
      </c>
      <c r="AG186" s="76">
        <f t="shared" si="18"/>
        <v>791220.01</v>
      </c>
      <c r="AH186" s="31">
        <f t="shared" si="19"/>
        <v>918</v>
      </c>
      <c r="AI186" s="21">
        <f t="shared" si="20"/>
        <v>790302.01</v>
      </c>
      <c r="AJ186" s="15">
        <f t="shared" si="21"/>
        <v>2232574.6800000002</v>
      </c>
      <c r="AK186" s="16">
        <f t="shared" si="22"/>
        <v>1752688.09</v>
      </c>
      <c r="AL186" s="26">
        <f t="shared" si="17"/>
        <v>479886.59000000008</v>
      </c>
    </row>
    <row r="187" spans="1:38" x14ac:dyDescent="0.25">
      <c r="A187" s="1" t="s">
        <v>517</v>
      </c>
      <c r="B187" s="1" t="s">
        <v>519</v>
      </c>
      <c r="C187" s="66">
        <v>6793</v>
      </c>
      <c r="D187" s="67" t="s">
        <v>1244</v>
      </c>
      <c r="E187" t="s">
        <v>3163</v>
      </c>
      <c r="F187" s="297">
        <v>1221132.5900000001</v>
      </c>
      <c r="G187" s="297">
        <v>68864.350000000006</v>
      </c>
      <c r="H187" s="297">
        <v>67952.95</v>
      </c>
      <c r="I187">
        <v>92982.68</v>
      </c>
      <c r="J187">
        <v>109449.43</v>
      </c>
      <c r="K187" s="297">
        <v>32830</v>
      </c>
      <c r="N187" s="297">
        <v>0</v>
      </c>
      <c r="Q187">
        <v>-1213901.95</v>
      </c>
      <c r="R187">
        <v>2258666.42</v>
      </c>
      <c r="T187" s="297">
        <v>1347483.01</v>
      </c>
      <c r="U187" s="297">
        <v>273260</v>
      </c>
      <c r="V187" s="297">
        <v>844.55</v>
      </c>
      <c r="X187" s="297">
        <v>1643436</v>
      </c>
      <c r="Y187" s="297">
        <v>210241.75</v>
      </c>
      <c r="Z187">
        <v>2091974</v>
      </c>
      <c r="AC187">
        <v>538695.89</v>
      </c>
      <c r="AD187">
        <v>35365.839999999997</v>
      </c>
      <c r="AF187">
        <v>3000</v>
      </c>
      <c r="AG187" s="76">
        <f t="shared" si="18"/>
        <v>1357949.8900000001</v>
      </c>
      <c r="AH187" s="31">
        <f t="shared" si="19"/>
        <v>32830</v>
      </c>
      <c r="AI187" s="21">
        <f t="shared" si="20"/>
        <v>1325119.8900000001</v>
      </c>
      <c r="AJ187" s="15">
        <f t="shared" si="21"/>
        <v>3475265.31</v>
      </c>
      <c r="AK187" s="16">
        <f t="shared" si="22"/>
        <v>2669035.73</v>
      </c>
      <c r="AL187" s="26">
        <f t="shared" si="17"/>
        <v>806229.58000000007</v>
      </c>
    </row>
    <row r="188" spans="1:38" x14ac:dyDescent="0.25">
      <c r="A188" s="1" t="s">
        <v>517</v>
      </c>
      <c r="B188" s="1" t="s">
        <v>519</v>
      </c>
      <c r="C188" s="66">
        <v>1011</v>
      </c>
      <c r="D188" s="67" t="s">
        <v>1245</v>
      </c>
      <c r="E188" t="s">
        <v>3164</v>
      </c>
      <c r="F188" s="297">
        <v>353760.73</v>
      </c>
      <c r="G188" s="297">
        <v>43050.46</v>
      </c>
      <c r="H188" s="297">
        <v>63463.03</v>
      </c>
      <c r="I188">
        <v>-49685.16</v>
      </c>
      <c r="J188">
        <v>278684.63</v>
      </c>
      <c r="K188" s="297">
        <v>12697.22</v>
      </c>
      <c r="Q188">
        <v>-2798713.46</v>
      </c>
      <c r="R188">
        <v>3335566.08</v>
      </c>
      <c r="T188" s="297">
        <v>502570.59</v>
      </c>
      <c r="U188" s="297">
        <v>25000</v>
      </c>
      <c r="V188" s="297">
        <v>240.66</v>
      </c>
      <c r="X188" s="297">
        <v>616550</v>
      </c>
      <c r="Y188" s="297">
        <v>145248.04</v>
      </c>
      <c r="Z188">
        <v>786883.48</v>
      </c>
      <c r="AC188">
        <v>127269.74</v>
      </c>
      <c r="AD188">
        <v>88304.72</v>
      </c>
      <c r="AG188" s="76">
        <f t="shared" si="18"/>
        <v>460274.22</v>
      </c>
      <c r="AH188" s="31">
        <f t="shared" si="19"/>
        <v>12697.22</v>
      </c>
      <c r="AI188" s="21">
        <f t="shared" si="20"/>
        <v>447577</v>
      </c>
      <c r="AJ188" s="15">
        <f t="shared" si="21"/>
        <v>1289609.29</v>
      </c>
      <c r="AK188" s="16">
        <f t="shared" si="22"/>
        <v>1002457.94</v>
      </c>
      <c r="AL188" s="26">
        <f t="shared" si="17"/>
        <v>287151.35000000009</v>
      </c>
    </row>
    <row r="189" spans="1:38" x14ac:dyDescent="0.25">
      <c r="A189" s="1" t="s">
        <v>517</v>
      </c>
      <c r="B189" s="1" t="s">
        <v>519</v>
      </c>
      <c r="C189" s="66">
        <v>3164</v>
      </c>
      <c r="D189" s="67" t="s">
        <v>1246</v>
      </c>
      <c r="E189" t="s">
        <v>3165</v>
      </c>
      <c r="F189" s="297">
        <v>820896.07</v>
      </c>
      <c r="G189" s="297">
        <v>0</v>
      </c>
      <c r="H189" s="297">
        <v>32864.04</v>
      </c>
      <c r="I189">
        <v>132092.68</v>
      </c>
      <c r="J189">
        <v>122943.49</v>
      </c>
      <c r="K189" s="297">
        <v>88275.77</v>
      </c>
      <c r="N189" s="297">
        <v>11549.18</v>
      </c>
      <c r="Q189">
        <v>-1283645.3400000001</v>
      </c>
      <c r="R189">
        <v>1980732.96</v>
      </c>
      <c r="T189" s="297">
        <v>868624.2</v>
      </c>
      <c r="V189" s="297">
        <v>651.78</v>
      </c>
      <c r="X189" s="297">
        <v>973360</v>
      </c>
      <c r="Y189" s="297">
        <v>288848.90999999997</v>
      </c>
      <c r="Z189">
        <v>1285791</v>
      </c>
      <c r="AA189">
        <v>2736</v>
      </c>
      <c r="AC189">
        <v>313571.49</v>
      </c>
      <c r="AD189">
        <v>21848.93</v>
      </c>
      <c r="AG189" s="76">
        <f t="shared" si="18"/>
        <v>853760.11</v>
      </c>
      <c r="AH189" s="31">
        <f t="shared" si="19"/>
        <v>99824.950000000012</v>
      </c>
      <c r="AI189" s="21">
        <f t="shared" si="20"/>
        <v>753935.15999999992</v>
      </c>
      <c r="AJ189" s="15">
        <f t="shared" si="21"/>
        <v>2131484.89</v>
      </c>
      <c r="AK189" s="16">
        <f t="shared" si="22"/>
        <v>1623947.42</v>
      </c>
      <c r="AL189" s="26">
        <f t="shared" si="17"/>
        <v>507537.4700000002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topLeftCell="R1" zoomScale="102" zoomScaleNormal="102" workbookViewId="0">
      <selection sqref="A1:AH1048576"/>
    </sheetView>
  </sheetViews>
  <sheetFormatPr defaultRowHeight="13.8" x14ac:dyDescent="0.25"/>
  <cols>
    <col min="1" max="1" width="47.69921875" bestFit="1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2450</v>
      </c>
      <c r="M1" t="s">
        <v>2451</v>
      </c>
      <c r="N1" t="s">
        <v>2452</v>
      </c>
      <c r="O1" t="s">
        <v>2453</v>
      </c>
      <c r="P1" t="s">
        <v>2454</v>
      </c>
      <c r="Q1" t="s">
        <v>2455</v>
      </c>
      <c r="R1" t="s">
        <v>3338</v>
      </c>
      <c r="S1" t="s">
        <v>2456</v>
      </c>
      <c r="T1" t="s">
        <v>2457</v>
      </c>
      <c r="U1" t="s">
        <v>2458</v>
      </c>
      <c r="V1" t="s">
        <v>2459</v>
      </c>
      <c r="W1" t="s">
        <v>2803</v>
      </c>
      <c r="X1" t="s">
        <v>2460</v>
      </c>
      <c r="Y1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2584</v>
      </c>
      <c r="AF1" t="s">
        <v>2586</v>
      </c>
      <c r="AG1" t="s">
        <v>2467</v>
      </c>
      <c r="AH1" t="s">
        <v>2587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2478</v>
      </c>
      <c r="M2" t="s">
        <v>2479</v>
      </c>
      <c r="N2" t="s">
        <v>2480</v>
      </c>
      <c r="O2" t="s">
        <v>2481</v>
      </c>
      <c r="P2" t="s">
        <v>2482</v>
      </c>
      <c r="Q2" t="s">
        <v>2483</v>
      </c>
      <c r="R2" t="s">
        <v>3339</v>
      </c>
      <c r="S2" t="s">
        <v>2484</v>
      </c>
      <c r="T2" t="s">
        <v>2485</v>
      </c>
      <c r="U2" t="s">
        <v>2486</v>
      </c>
      <c r="V2" t="s">
        <v>2487</v>
      </c>
      <c r="W2" t="s">
        <v>2804</v>
      </c>
      <c r="X2" t="s">
        <v>2488</v>
      </c>
      <c r="Y2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2589</v>
      </c>
      <c r="AF2" t="s">
        <v>2591</v>
      </c>
      <c r="AG2" t="s">
        <v>2495</v>
      </c>
      <c r="AH2" t="s">
        <v>2592</v>
      </c>
    </row>
    <row r="3" spans="1:34" x14ac:dyDescent="0.25">
      <c r="A3" t="s">
        <v>2496</v>
      </c>
      <c r="B3">
        <v>82899655.219999999</v>
      </c>
      <c r="C3">
        <v>1417277.64</v>
      </c>
      <c r="D3">
        <v>20810384.039999999</v>
      </c>
      <c r="E3">
        <v>77.95</v>
      </c>
      <c r="F3">
        <v>98782736.060000002</v>
      </c>
      <c r="G3">
        <v>43977439.829999998</v>
      </c>
      <c r="H3">
        <v>2</v>
      </c>
      <c r="I3">
        <v>460400</v>
      </c>
      <c r="J3">
        <v>419230</v>
      </c>
      <c r="K3">
        <v>401347.62</v>
      </c>
      <c r="L3">
        <v>2585837.73</v>
      </c>
      <c r="M3">
        <v>418589.91</v>
      </c>
      <c r="N3">
        <v>645386</v>
      </c>
      <c r="O3">
        <v>-2487546.9</v>
      </c>
      <c r="P3">
        <v>-50644797.219999999</v>
      </c>
      <c r="Q3">
        <v>276992173.44999999</v>
      </c>
      <c r="R3">
        <v>117</v>
      </c>
      <c r="S3">
        <v>5315.17</v>
      </c>
      <c r="T3">
        <v>94906488.019999996</v>
      </c>
      <c r="U3">
        <v>8891555.9800000004</v>
      </c>
      <c r="V3">
        <v>85002.33</v>
      </c>
      <c r="W3">
        <v>4900</v>
      </c>
      <c r="X3">
        <v>111606083.5</v>
      </c>
      <c r="Y3">
        <v>15131311.67</v>
      </c>
      <c r="Z3">
        <v>130685256.7</v>
      </c>
      <c r="AA3">
        <v>209804</v>
      </c>
      <c r="AB3">
        <v>349644</v>
      </c>
      <c r="AC3">
        <v>45616720.68</v>
      </c>
      <c r="AD3">
        <v>12585062.26</v>
      </c>
      <c r="AE3">
        <v>202030</v>
      </c>
      <c r="AF3">
        <v>14222.8</v>
      </c>
      <c r="AG3">
        <v>1261411.53</v>
      </c>
      <c r="AH3">
        <v>7000</v>
      </c>
    </row>
    <row r="4" spans="1:34" x14ac:dyDescent="0.25">
      <c r="A4" t="s">
        <v>3184</v>
      </c>
      <c r="B4">
        <v>943553.98</v>
      </c>
      <c r="C4">
        <v>100000</v>
      </c>
      <c r="D4">
        <v>82900</v>
      </c>
      <c r="F4">
        <v>133187.72</v>
      </c>
      <c r="G4">
        <v>186051.18</v>
      </c>
      <c r="K4">
        <v>6000</v>
      </c>
      <c r="L4">
        <v>145610</v>
      </c>
      <c r="M4">
        <v>360</v>
      </c>
      <c r="N4">
        <v>34500</v>
      </c>
      <c r="P4">
        <v>-1328620.31</v>
      </c>
      <c r="Q4">
        <v>2193223.69</v>
      </c>
      <c r="T4">
        <v>773269.49</v>
      </c>
      <c r="V4">
        <v>696.08</v>
      </c>
      <c r="X4">
        <v>672830</v>
      </c>
      <c r="Z4">
        <v>737963</v>
      </c>
      <c r="AC4">
        <v>239281.19</v>
      </c>
      <c r="AD4">
        <v>12472.88</v>
      </c>
      <c r="AG4">
        <v>6000</v>
      </c>
    </row>
    <row r="5" spans="1:34" x14ac:dyDescent="0.25">
      <c r="A5" t="s">
        <v>3185</v>
      </c>
      <c r="B5">
        <v>819373.36</v>
      </c>
      <c r="C5">
        <v>0</v>
      </c>
      <c r="D5">
        <v>140316.78</v>
      </c>
      <c r="F5">
        <v>861919.94</v>
      </c>
      <c r="G5">
        <v>755610.05</v>
      </c>
      <c r="J5">
        <v>3000</v>
      </c>
      <c r="K5">
        <v>6000</v>
      </c>
      <c r="L5">
        <v>10000</v>
      </c>
      <c r="M5">
        <v>0</v>
      </c>
      <c r="P5">
        <v>1014425.91</v>
      </c>
      <c r="Q5">
        <v>1265427.9099999999</v>
      </c>
      <c r="T5">
        <v>706964.2</v>
      </c>
      <c r="V5">
        <v>675.1</v>
      </c>
      <c r="X5">
        <v>991180</v>
      </c>
      <c r="Z5">
        <v>1057516</v>
      </c>
      <c r="AC5">
        <v>288035.59999999998</v>
      </c>
      <c r="AD5">
        <v>11394.39</v>
      </c>
      <c r="AG5">
        <v>6480</v>
      </c>
    </row>
    <row r="6" spans="1:34" x14ac:dyDescent="0.25">
      <c r="A6" t="s">
        <v>3186</v>
      </c>
      <c r="B6">
        <v>809015.55</v>
      </c>
      <c r="C6">
        <v>0</v>
      </c>
      <c r="D6">
        <v>113279.5</v>
      </c>
      <c r="F6">
        <v>1008229.68</v>
      </c>
      <c r="G6">
        <v>674442.97</v>
      </c>
      <c r="J6">
        <v>2000</v>
      </c>
      <c r="K6">
        <v>6000</v>
      </c>
      <c r="L6">
        <v>246000</v>
      </c>
      <c r="M6">
        <v>680.91</v>
      </c>
      <c r="N6">
        <v>63000</v>
      </c>
      <c r="P6">
        <v>-1365940.63</v>
      </c>
      <c r="Q6">
        <v>3482828.65</v>
      </c>
      <c r="T6">
        <v>701770.15</v>
      </c>
      <c r="U6">
        <v>248430</v>
      </c>
      <c r="V6">
        <v>1550.72</v>
      </c>
      <c r="X6">
        <v>1299420</v>
      </c>
      <c r="Z6">
        <v>1384158</v>
      </c>
      <c r="AC6">
        <v>552143.54</v>
      </c>
      <c r="AD6">
        <v>81250.559999999998</v>
      </c>
      <c r="AG6">
        <v>10000</v>
      </c>
    </row>
    <row r="7" spans="1:34" x14ac:dyDescent="0.25">
      <c r="A7" t="s">
        <v>3187</v>
      </c>
      <c r="B7">
        <v>683613.24</v>
      </c>
      <c r="C7">
        <v>0</v>
      </c>
      <c r="D7">
        <v>91808.5</v>
      </c>
      <c r="F7">
        <v>178852.59</v>
      </c>
      <c r="G7">
        <v>391316.49</v>
      </c>
      <c r="J7">
        <v>2000</v>
      </c>
      <c r="K7">
        <v>54000</v>
      </c>
      <c r="L7">
        <v>25950</v>
      </c>
      <c r="M7">
        <v>11486</v>
      </c>
      <c r="P7">
        <v>-2930738.58</v>
      </c>
      <c r="Q7">
        <v>3940312</v>
      </c>
      <c r="T7">
        <v>656676.79</v>
      </c>
      <c r="V7">
        <v>533.76</v>
      </c>
      <c r="X7">
        <v>562130</v>
      </c>
      <c r="Z7">
        <v>604130</v>
      </c>
      <c r="AC7">
        <v>296122.26</v>
      </c>
      <c r="AD7">
        <v>108313.52</v>
      </c>
      <c r="AG7">
        <v>10000</v>
      </c>
    </row>
    <row r="8" spans="1:34" x14ac:dyDescent="0.25">
      <c r="A8" t="s">
        <v>3188</v>
      </c>
      <c r="B8">
        <v>613894.41</v>
      </c>
      <c r="C8">
        <v>0</v>
      </c>
      <c r="D8">
        <v>42445.64</v>
      </c>
      <c r="F8">
        <v>292556.86</v>
      </c>
      <c r="G8">
        <v>358262.03</v>
      </c>
      <c r="I8">
        <v>194900</v>
      </c>
      <c r="J8">
        <v>2500</v>
      </c>
      <c r="K8">
        <v>12000</v>
      </c>
      <c r="M8">
        <v>529.9</v>
      </c>
      <c r="P8">
        <v>-1443466.16</v>
      </c>
      <c r="Q8">
        <v>2735240.51</v>
      </c>
      <c r="T8">
        <v>775903.48</v>
      </c>
      <c r="U8">
        <v>18200</v>
      </c>
      <c r="V8">
        <v>582.28</v>
      </c>
      <c r="X8">
        <v>744110</v>
      </c>
      <c r="Z8">
        <v>791139</v>
      </c>
      <c r="AC8">
        <v>461929.28</v>
      </c>
      <c r="AD8">
        <v>12627.79</v>
      </c>
      <c r="AG8">
        <v>10175</v>
      </c>
    </row>
    <row r="9" spans="1:34" x14ac:dyDescent="0.25">
      <c r="A9" t="s">
        <v>3189</v>
      </c>
      <c r="B9">
        <v>444722.23</v>
      </c>
      <c r="C9">
        <v>0</v>
      </c>
      <c r="D9">
        <v>198227.51</v>
      </c>
      <c r="E9">
        <v>24</v>
      </c>
      <c r="F9">
        <v>757035.11</v>
      </c>
      <c r="G9">
        <v>1173368.99</v>
      </c>
      <c r="K9">
        <v>12000</v>
      </c>
      <c r="M9">
        <v>0</v>
      </c>
      <c r="P9">
        <v>-56407.8</v>
      </c>
      <c r="Q9">
        <v>2266802.89</v>
      </c>
      <c r="T9">
        <v>612180.72</v>
      </c>
      <c r="U9">
        <v>110000</v>
      </c>
      <c r="V9">
        <v>273.81</v>
      </c>
      <c r="X9">
        <v>400030</v>
      </c>
      <c r="Z9">
        <v>447153</v>
      </c>
      <c r="AC9">
        <v>245651.02</v>
      </c>
      <c r="AD9">
        <v>17420.759999999998</v>
      </c>
      <c r="AG9">
        <v>6000</v>
      </c>
    </row>
    <row r="10" spans="1:34" x14ac:dyDescent="0.25">
      <c r="A10" t="s">
        <v>3190</v>
      </c>
      <c r="B10">
        <v>671670.9</v>
      </c>
      <c r="C10">
        <v>0</v>
      </c>
      <c r="D10">
        <v>83735.03</v>
      </c>
      <c r="F10">
        <v>931205.77</v>
      </c>
      <c r="G10">
        <v>343827</v>
      </c>
      <c r="K10">
        <v>6500</v>
      </c>
      <c r="M10">
        <v>1037.3900000000001</v>
      </c>
      <c r="N10">
        <v>108000</v>
      </c>
      <c r="P10">
        <v>-844981.6</v>
      </c>
      <c r="Q10">
        <v>2678016.84</v>
      </c>
      <c r="T10">
        <v>770223.97</v>
      </c>
      <c r="U10">
        <v>59320</v>
      </c>
      <c r="V10">
        <v>515.17999999999995</v>
      </c>
      <c r="X10">
        <v>826700</v>
      </c>
      <c r="Z10">
        <v>890606</v>
      </c>
      <c r="AC10">
        <v>372305.64</v>
      </c>
      <c r="AD10">
        <v>200963.44</v>
      </c>
      <c r="AG10">
        <v>10000</v>
      </c>
    </row>
    <row r="11" spans="1:34" x14ac:dyDescent="0.25">
      <c r="A11" t="s">
        <v>3191</v>
      </c>
      <c r="B11">
        <v>778247.07</v>
      </c>
      <c r="C11">
        <v>0</v>
      </c>
      <c r="D11">
        <v>129984.87</v>
      </c>
      <c r="F11">
        <v>1701353.52</v>
      </c>
      <c r="G11">
        <v>283218.05</v>
      </c>
      <c r="K11">
        <v>6500</v>
      </c>
      <c r="M11">
        <v>35770.19</v>
      </c>
      <c r="N11">
        <v>162000</v>
      </c>
      <c r="P11">
        <v>2087810.37</v>
      </c>
      <c r="Q11">
        <v>585220.22</v>
      </c>
      <c r="T11">
        <v>847208.35</v>
      </c>
      <c r="V11">
        <v>552.30999999999995</v>
      </c>
      <c r="X11">
        <v>735970</v>
      </c>
      <c r="Z11">
        <v>812958</v>
      </c>
      <c r="AA11">
        <v>720</v>
      </c>
      <c r="AB11">
        <v>2656</v>
      </c>
      <c r="AC11">
        <v>468860.02</v>
      </c>
      <c r="AD11">
        <v>138573.91</v>
      </c>
      <c r="AG11">
        <v>10000</v>
      </c>
    </row>
    <row r="12" spans="1:34" x14ac:dyDescent="0.25">
      <c r="A12" t="s">
        <v>3192</v>
      </c>
      <c r="B12">
        <v>804339.03</v>
      </c>
      <c r="C12">
        <v>0</v>
      </c>
      <c r="D12">
        <v>174984.39</v>
      </c>
      <c r="F12">
        <v>263681.26</v>
      </c>
      <c r="G12">
        <v>648161.51</v>
      </c>
      <c r="K12">
        <v>6000</v>
      </c>
      <c r="M12">
        <v>-68.819999999999993</v>
      </c>
      <c r="P12">
        <v>34346.51</v>
      </c>
      <c r="Q12">
        <v>1804328.64</v>
      </c>
      <c r="T12">
        <v>700682.37</v>
      </c>
      <c r="V12">
        <v>646.23</v>
      </c>
      <c r="X12">
        <v>537180</v>
      </c>
      <c r="Z12">
        <v>646574.49</v>
      </c>
      <c r="AC12">
        <v>260512.01</v>
      </c>
      <c r="AD12">
        <v>227362.24</v>
      </c>
      <c r="AG12">
        <v>10000</v>
      </c>
    </row>
    <row r="13" spans="1:34" x14ac:dyDescent="0.25">
      <c r="A13" t="s">
        <v>3193</v>
      </c>
      <c r="B13">
        <v>536642.87</v>
      </c>
      <c r="C13">
        <v>0</v>
      </c>
      <c r="D13">
        <v>91122</v>
      </c>
      <c r="F13">
        <v>192986.97</v>
      </c>
      <c r="G13">
        <v>372222.81</v>
      </c>
      <c r="K13">
        <v>0</v>
      </c>
      <c r="M13">
        <v>1243.5</v>
      </c>
      <c r="P13">
        <v>450428.32</v>
      </c>
      <c r="Q13">
        <v>667029.63</v>
      </c>
      <c r="T13">
        <v>726298.46</v>
      </c>
      <c r="U13">
        <v>6791.5</v>
      </c>
      <c r="V13">
        <v>557.15</v>
      </c>
      <c r="X13">
        <v>540020</v>
      </c>
      <c r="Z13">
        <v>650541</v>
      </c>
      <c r="AC13">
        <v>453327.94</v>
      </c>
      <c r="AD13">
        <v>46904.97</v>
      </c>
      <c r="AG13">
        <v>4000</v>
      </c>
    </row>
    <row r="14" spans="1:34" x14ac:dyDescent="0.25">
      <c r="A14" t="s">
        <v>3194</v>
      </c>
      <c r="B14">
        <v>643653.9</v>
      </c>
      <c r="C14">
        <v>0</v>
      </c>
      <c r="D14">
        <v>239837.15</v>
      </c>
      <c r="F14">
        <v>3</v>
      </c>
      <c r="G14">
        <v>724238.81</v>
      </c>
      <c r="K14">
        <v>6000</v>
      </c>
      <c r="M14">
        <v>609</v>
      </c>
      <c r="N14">
        <v>6450</v>
      </c>
      <c r="P14">
        <v>546282.14</v>
      </c>
      <c r="Q14">
        <v>818351.54</v>
      </c>
      <c r="T14">
        <v>704073.06</v>
      </c>
      <c r="V14">
        <v>526.58000000000004</v>
      </c>
      <c r="X14">
        <v>538300</v>
      </c>
      <c r="Y14">
        <v>80000</v>
      </c>
      <c r="Z14">
        <v>697246</v>
      </c>
      <c r="AC14">
        <v>283679.69</v>
      </c>
      <c r="AD14">
        <v>33033.769999999997</v>
      </c>
      <c r="AG14">
        <v>9500</v>
      </c>
    </row>
    <row r="15" spans="1:34" x14ac:dyDescent="0.25">
      <c r="A15" t="s">
        <v>3195</v>
      </c>
      <c r="B15">
        <v>979608.9</v>
      </c>
      <c r="C15">
        <v>0</v>
      </c>
      <c r="D15">
        <v>40562.839999999997</v>
      </c>
      <c r="F15">
        <v>544750.39</v>
      </c>
      <c r="G15">
        <v>43504.53</v>
      </c>
      <c r="K15">
        <v>12000</v>
      </c>
      <c r="M15">
        <v>1191</v>
      </c>
      <c r="N15">
        <v>38000</v>
      </c>
      <c r="P15">
        <v>-2929233.37</v>
      </c>
      <c r="Q15">
        <v>3873985.05</v>
      </c>
      <c r="T15">
        <v>1025375.29</v>
      </c>
      <c r="V15">
        <v>342.37</v>
      </c>
      <c r="X15">
        <v>924230</v>
      </c>
      <c r="Z15">
        <v>972230</v>
      </c>
      <c r="AC15">
        <v>256086.38</v>
      </c>
      <c r="AD15">
        <v>62587.3</v>
      </c>
      <c r="AG15">
        <v>10000</v>
      </c>
    </row>
    <row r="16" spans="1:34" x14ac:dyDescent="0.25">
      <c r="A16" t="s">
        <v>3196</v>
      </c>
      <c r="B16">
        <v>446519.51</v>
      </c>
      <c r="C16">
        <v>0</v>
      </c>
      <c r="D16">
        <v>100517.87</v>
      </c>
      <c r="F16">
        <v>1490560.26</v>
      </c>
      <c r="G16">
        <v>171618.47</v>
      </c>
      <c r="K16">
        <v>6000</v>
      </c>
      <c r="L16">
        <v>38858.01</v>
      </c>
      <c r="M16">
        <v>919.58</v>
      </c>
      <c r="P16">
        <v>32853.67</v>
      </c>
      <c r="Q16">
        <v>2037072.22</v>
      </c>
      <c r="T16">
        <v>664857.34</v>
      </c>
      <c r="U16">
        <v>70070</v>
      </c>
      <c r="V16">
        <v>255.07</v>
      </c>
      <c r="X16">
        <v>990190</v>
      </c>
      <c r="Z16">
        <v>999410</v>
      </c>
      <c r="AC16">
        <v>433448.91</v>
      </c>
      <c r="AD16">
        <v>79872.87</v>
      </c>
      <c r="AG16">
        <v>10000</v>
      </c>
    </row>
    <row r="17" spans="1:33" x14ac:dyDescent="0.25">
      <c r="A17" t="s">
        <v>3197</v>
      </c>
      <c r="B17">
        <v>416260.34</v>
      </c>
      <c r="C17">
        <v>4000</v>
      </c>
      <c r="D17">
        <v>76598.009999999995</v>
      </c>
      <c r="F17">
        <v>127578.36</v>
      </c>
      <c r="G17">
        <v>492011.29</v>
      </c>
      <c r="K17">
        <v>6000</v>
      </c>
      <c r="M17">
        <v>410</v>
      </c>
      <c r="P17">
        <v>-1737432.74</v>
      </c>
      <c r="Q17">
        <v>2706524.69</v>
      </c>
      <c r="T17">
        <v>488628.8</v>
      </c>
      <c r="V17">
        <v>216.01</v>
      </c>
      <c r="X17">
        <v>856269</v>
      </c>
      <c r="Z17">
        <v>916729</v>
      </c>
      <c r="AC17">
        <v>149780.49</v>
      </c>
      <c r="AD17">
        <v>107104.27</v>
      </c>
      <c r="AG17">
        <v>6000</v>
      </c>
    </row>
    <row r="18" spans="1:33" x14ac:dyDescent="0.25">
      <c r="A18" t="s">
        <v>3198</v>
      </c>
      <c r="B18">
        <v>137446.85</v>
      </c>
      <c r="C18">
        <v>2508.33</v>
      </c>
      <c r="D18">
        <v>221672.71</v>
      </c>
      <c r="F18">
        <v>1836549.19</v>
      </c>
      <c r="G18">
        <v>817895.17</v>
      </c>
      <c r="J18">
        <v>22000</v>
      </c>
      <c r="K18">
        <v>0</v>
      </c>
      <c r="M18">
        <v>171.57</v>
      </c>
      <c r="N18">
        <v>78150</v>
      </c>
      <c r="P18">
        <v>1710911.45</v>
      </c>
      <c r="Q18">
        <v>865508.28</v>
      </c>
      <c r="T18">
        <v>817409.38</v>
      </c>
      <c r="V18">
        <v>139.37</v>
      </c>
      <c r="X18">
        <v>581340</v>
      </c>
      <c r="Z18">
        <v>689547</v>
      </c>
      <c r="AC18">
        <v>314866.21999999997</v>
      </c>
      <c r="AD18">
        <v>-21835.42</v>
      </c>
      <c r="AG18">
        <v>10000</v>
      </c>
    </row>
    <row r="19" spans="1:33" x14ac:dyDescent="0.25">
      <c r="A19" t="s">
        <v>3199</v>
      </c>
      <c r="B19">
        <v>377926.79</v>
      </c>
      <c r="C19">
        <v>0</v>
      </c>
      <c r="D19">
        <v>35823.64</v>
      </c>
      <c r="F19">
        <v>-11212.96</v>
      </c>
      <c r="G19">
        <v>66670.080000000002</v>
      </c>
      <c r="K19">
        <v>-6755</v>
      </c>
      <c r="M19">
        <v>260</v>
      </c>
      <c r="N19">
        <v>14400</v>
      </c>
      <c r="P19">
        <v>-2586526.0099999998</v>
      </c>
      <c r="Q19">
        <v>2831701.19</v>
      </c>
      <c r="T19">
        <v>637046.42000000004</v>
      </c>
      <c r="V19">
        <v>171.14</v>
      </c>
      <c r="X19">
        <v>955920</v>
      </c>
      <c r="Z19">
        <v>1021817</v>
      </c>
      <c r="AC19">
        <v>175628.38</v>
      </c>
      <c r="AD19">
        <v>92424.81</v>
      </c>
      <c r="AG19">
        <v>10000</v>
      </c>
    </row>
    <row r="20" spans="1:33" x14ac:dyDescent="0.25">
      <c r="A20" t="s">
        <v>3200</v>
      </c>
      <c r="B20">
        <v>594131.53</v>
      </c>
      <c r="C20">
        <v>0</v>
      </c>
      <c r="D20">
        <v>187649.18</v>
      </c>
      <c r="F20">
        <v>2146206.61</v>
      </c>
      <c r="G20">
        <v>599229.17000000004</v>
      </c>
      <c r="K20">
        <v>12000</v>
      </c>
      <c r="M20">
        <v>2152</v>
      </c>
      <c r="N20">
        <v>78000</v>
      </c>
      <c r="O20">
        <v>-357414.25</v>
      </c>
      <c r="P20">
        <v>-1874082.52</v>
      </c>
      <c r="Q20">
        <v>5546813.3099999996</v>
      </c>
      <c r="T20">
        <v>878171.53</v>
      </c>
      <c r="V20">
        <v>372.81</v>
      </c>
      <c r="X20">
        <v>853010</v>
      </c>
      <c r="Z20">
        <v>970088.25</v>
      </c>
      <c r="AC20">
        <v>276516.87</v>
      </c>
      <c r="AD20">
        <v>228409.27</v>
      </c>
      <c r="AG20">
        <v>10300</v>
      </c>
    </row>
    <row r="21" spans="1:33" x14ac:dyDescent="0.25">
      <c r="A21" t="s">
        <v>3201</v>
      </c>
      <c r="B21">
        <v>730633.14</v>
      </c>
      <c r="C21">
        <v>0</v>
      </c>
      <c r="D21">
        <v>96933.5</v>
      </c>
      <c r="F21">
        <v>2292415.25</v>
      </c>
      <c r="G21">
        <v>1930311.51</v>
      </c>
      <c r="J21">
        <v>2000</v>
      </c>
      <c r="K21">
        <v>8000</v>
      </c>
      <c r="M21">
        <v>1297.6600000000001</v>
      </c>
      <c r="P21">
        <v>3199009.64</v>
      </c>
      <c r="Q21">
        <v>1606327.04</v>
      </c>
      <c r="T21">
        <v>1178885.55</v>
      </c>
      <c r="V21">
        <v>388.56</v>
      </c>
      <c r="X21">
        <v>1720190</v>
      </c>
      <c r="Z21">
        <v>1801275</v>
      </c>
      <c r="AC21">
        <v>458280.26</v>
      </c>
      <c r="AD21">
        <v>307302.78999999998</v>
      </c>
      <c r="AG21">
        <v>10000</v>
      </c>
    </row>
    <row r="22" spans="1:33" x14ac:dyDescent="0.25">
      <c r="A22" t="s">
        <v>3202</v>
      </c>
      <c r="B22">
        <v>1085785.77</v>
      </c>
      <c r="C22">
        <v>0</v>
      </c>
      <c r="D22">
        <v>162112.12</v>
      </c>
      <c r="E22">
        <v>53.95</v>
      </c>
      <c r="F22">
        <v>1546678.17</v>
      </c>
      <c r="G22">
        <v>539989.97</v>
      </c>
      <c r="K22">
        <v>6000</v>
      </c>
      <c r="P22">
        <v>1936258.6</v>
      </c>
      <c r="Q22">
        <v>1373222.93</v>
      </c>
      <c r="T22">
        <v>574173.31000000006</v>
      </c>
      <c r="V22">
        <v>1073.6600000000001</v>
      </c>
      <c r="X22">
        <v>568480</v>
      </c>
      <c r="Z22">
        <v>765600</v>
      </c>
      <c r="AC22">
        <v>188429.52</v>
      </c>
      <c r="AD22">
        <v>128219</v>
      </c>
      <c r="AG22">
        <v>10000</v>
      </c>
    </row>
    <row r="23" spans="1:33" x14ac:dyDescent="0.25">
      <c r="A23" t="s">
        <v>3203</v>
      </c>
      <c r="B23">
        <v>331188.59999999998</v>
      </c>
      <c r="C23">
        <v>0</v>
      </c>
      <c r="D23">
        <v>172699.91</v>
      </c>
      <c r="F23">
        <v>2168300.69</v>
      </c>
      <c r="G23">
        <v>445975.46</v>
      </c>
      <c r="K23">
        <v>6000</v>
      </c>
      <c r="L23">
        <v>-23600</v>
      </c>
      <c r="N23">
        <v>13800</v>
      </c>
      <c r="P23">
        <v>2668498.5499999998</v>
      </c>
      <c r="Q23">
        <v>466379.49</v>
      </c>
      <c r="T23">
        <v>577965.99</v>
      </c>
      <c r="U23">
        <v>23600</v>
      </c>
      <c r="V23">
        <v>292.62</v>
      </c>
      <c r="X23">
        <v>729110</v>
      </c>
      <c r="Y23">
        <v>96000</v>
      </c>
      <c r="Z23">
        <v>741610</v>
      </c>
      <c r="AC23">
        <v>330347.82</v>
      </c>
      <c r="AD23">
        <v>165364.17000000001</v>
      </c>
      <c r="AG23">
        <v>108000</v>
      </c>
    </row>
    <row r="24" spans="1:33" x14ac:dyDescent="0.25">
      <c r="A24" t="s">
        <v>3204</v>
      </c>
      <c r="B24">
        <v>671583.91</v>
      </c>
      <c r="C24">
        <v>28542.6</v>
      </c>
      <c r="D24">
        <v>107006.03</v>
      </c>
      <c r="F24">
        <v>182783.64</v>
      </c>
      <c r="G24">
        <v>163998.46</v>
      </c>
      <c r="J24">
        <v>13000</v>
      </c>
      <c r="K24">
        <v>11000</v>
      </c>
      <c r="L24">
        <v>90000</v>
      </c>
      <c r="M24">
        <v>-1328</v>
      </c>
      <c r="N24">
        <v>-1300</v>
      </c>
      <c r="P24">
        <v>-862542.75</v>
      </c>
      <c r="Q24">
        <v>1804328.64</v>
      </c>
      <c r="T24">
        <v>792416.17</v>
      </c>
      <c r="V24">
        <v>347.46</v>
      </c>
      <c r="X24">
        <v>174930</v>
      </c>
      <c r="Z24">
        <v>354704.28</v>
      </c>
      <c r="AC24">
        <v>233690.6</v>
      </c>
      <c r="AD24">
        <v>201812</v>
      </c>
      <c r="AG24">
        <v>10000</v>
      </c>
    </row>
    <row r="25" spans="1:33" x14ac:dyDescent="0.25">
      <c r="A25" t="s">
        <v>3205</v>
      </c>
      <c r="B25">
        <v>406665.69</v>
      </c>
      <c r="C25">
        <v>0</v>
      </c>
      <c r="D25">
        <v>275065.13</v>
      </c>
      <c r="F25">
        <v>329990.98</v>
      </c>
      <c r="G25">
        <v>285240.06</v>
      </c>
      <c r="J25">
        <v>4000</v>
      </c>
      <c r="K25">
        <v>6000</v>
      </c>
      <c r="P25">
        <v>-636412.84</v>
      </c>
      <c r="Q25">
        <v>1601555.91</v>
      </c>
      <c r="T25">
        <v>670839.15</v>
      </c>
      <c r="U25">
        <v>88750</v>
      </c>
      <c r="V25">
        <v>590.63</v>
      </c>
      <c r="X25">
        <v>1155660</v>
      </c>
      <c r="Z25">
        <v>1221586</v>
      </c>
      <c r="AC25">
        <v>293279.38</v>
      </c>
      <c r="AD25">
        <v>37368.61</v>
      </c>
      <c r="AG25">
        <v>10000</v>
      </c>
    </row>
    <row r="26" spans="1:33" x14ac:dyDescent="0.25">
      <c r="A26" t="s">
        <v>3206</v>
      </c>
      <c r="B26">
        <v>429796.91</v>
      </c>
      <c r="C26">
        <v>0</v>
      </c>
      <c r="D26">
        <v>231946.99</v>
      </c>
      <c r="F26">
        <v>36854.5</v>
      </c>
      <c r="G26">
        <v>376571.3</v>
      </c>
      <c r="J26">
        <v>100000</v>
      </c>
      <c r="K26">
        <v>8000</v>
      </c>
      <c r="L26">
        <v>161210</v>
      </c>
      <c r="M26">
        <v>466.72</v>
      </c>
      <c r="N26">
        <v>12000</v>
      </c>
      <c r="P26">
        <v>-682558.82</v>
      </c>
      <c r="Q26">
        <v>1188537.31</v>
      </c>
      <c r="T26">
        <v>769400.96</v>
      </c>
      <c r="U26">
        <v>74000</v>
      </c>
      <c r="V26">
        <v>420.3</v>
      </c>
      <c r="X26">
        <v>781460</v>
      </c>
      <c r="Z26">
        <v>864991</v>
      </c>
      <c r="AC26">
        <v>395401.09</v>
      </c>
      <c r="AD26">
        <v>39544.68</v>
      </c>
    </row>
    <row r="27" spans="1:33" x14ac:dyDescent="0.25">
      <c r="A27" t="s">
        <v>3326</v>
      </c>
      <c r="B27">
        <v>500180.76</v>
      </c>
      <c r="C27">
        <v>0</v>
      </c>
      <c r="D27">
        <v>19110</v>
      </c>
      <c r="F27">
        <v>664449.46</v>
      </c>
      <c r="G27">
        <v>281192.71999999997</v>
      </c>
      <c r="J27">
        <v>2000</v>
      </c>
      <c r="K27">
        <v>6000</v>
      </c>
      <c r="M27">
        <v>-571</v>
      </c>
      <c r="P27">
        <v>-2121661.7000000002</v>
      </c>
      <c r="Q27">
        <v>3378480.39</v>
      </c>
      <c r="T27">
        <v>552599.69999999995</v>
      </c>
      <c r="V27">
        <v>236.67</v>
      </c>
      <c r="X27">
        <v>700630</v>
      </c>
      <c r="Z27">
        <v>755778</v>
      </c>
      <c r="AC27">
        <v>140104.01</v>
      </c>
      <c r="AD27">
        <v>86824.11</v>
      </c>
      <c r="AG27">
        <v>10000</v>
      </c>
    </row>
    <row r="28" spans="1:33" x14ac:dyDescent="0.25">
      <c r="A28" t="s">
        <v>3331</v>
      </c>
      <c r="B28">
        <v>491447.13</v>
      </c>
      <c r="C28">
        <v>0</v>
      </c>
      <c r="D28">
        <v>156473.03</v>
      </c>
      <c r="F28">
        <v>3163703.46</v>
      </c>
      <c r="G28">
        <v>402700.18</v>
      </c>
      <c r="K28">
        <v>12491</v>
      </c>
      <c r="M28">
        <v>1544</v>
      </c>
      <c r="P28">
        <v>-520926.34</v>
      </c>
      <c r="Q28">
        <v>4652638.84</v>
      </c>
      <c r="T28">
        <v>81191.27</v>
      </c>
      <c r="V28">
        <v>797.45</v>
      </c>
      <c r="X28">
        <v>235770</v>
      </c>
      <c r="Y28">
        <v>612811.1</v>
      </c>
      <c r="Z28">
        <v>419944</v>
      </c>
      <c r="AB28">
        <v>19000</v>
      </c>
      <c r="AC28">
        <v>218700.25</v>
      </c>
      <c r="AD28">
        <v>125829.27</v>
      </c>
      <c r="AG28">
        <v>6000</v>
      </c>
    </row>
    <row r="29" spans="1:33" x14ac:dyDescent="0.25">
      <c r="A29" t="s">
        <v>3207</v>
      </c>
      <c r="B29">
        <v>757366.46</v>
      </c>
      <c r="C29">
        <v>0</v>
      </c>
      <c r="D29">
        <v>10742.97</v>
      </c>
      <c r="F29">
        <v>1946931.17</v>
      </c>
      <c r="G29">
        <v>200346.2</v>
      </c>
      <c r="M29">
        <v>-1303</v>
      </c>
      <c r="P29">
        <v>-1354880.5</v>
      </c>
      <c r="Q29">
        <v>3908830.71</v>
      </c>
      <c r="T29">
        <v>535707.37</v>
      </c>
      <c r="U29">
        <v>800000</v>
      </c>
      <c r="V29">
        <v>1080.6300000000001</v>
      </c>
      <c r="X29">
        <v>973760</v>
      </c>
      <c r="Y29">
        <v>290584</v>
      </c>
      <c r="Z29">
        <v>1127838</v>
      </c>
      <c r="AC29">
        <v>778630.94</v>
      </c>
      <c r="AD29">
        <v>145783.47</v>
      </c>
      <c r="AG29">
        <v>1140</v>
      </c>
    </row>
    <row r="30" spans="1:33" x14ac:dyDescent="0.25">
      <c r="A30" t="s">
        <v>3208</v>
      </c>
      <c r="B30">
        <v>679810.8</v>
      </c>
      <c r="C30">
        <v>0</v>
      </c>
      <c r="D30">
        <v>379390.96</v>
      </c>
      <c r="F30">
        <v>702480</v>
      </c>
      <c r="G30">
        <v>603853</v>
      </c>
      <c r="J30">
        <v>-45400</v>
      </c>
      <c r="M30">
        <v>-1650.28</v>
      </c>
      <c r="P30">
        <v>-2394051.27</v>
      </c>
      <c r="Q30">
        <v>4779390.07</v>
      </c>
      <c r="S30">
        <v>917.66</v>
      </c>
      <c r="T30">
        <v>666597.43000000005</v>
      </c>
      <c r="U30">
        <v>582000</v>
      </c>
      <c r="X30">
        <v>886680</v>
      </c>
      <c r="Y30">
        <v>125680</v>
      </c>
      <c r="Z30">
        <v>1030340</v>
      </c>
      <c r="AB30">
        <v>2860</v>
      </c>
      <c r="AC30">
        <v>1034936.85</v>
      </c>
      <c r="AD30">
        <v>90692</v>
      </c>
    </row>
    <row r="31" spans="1:33" x14ac:dyDescent="0.25">
      <c r="A31" t="s">
        <v>3209</v>
      </c>
      <c r="B31">
        <v>330670.88</v>
      </c>
      <c r="C31">
        <v>0</v>
      </c>
      <c r="D31">
        <v>33014.449999999997</v>
      </c>
      <c r="G31">
        <v>280186.05</v>
      </c>
      <c r="M31">
        <v>435</v>
      </c>
      <c r="P31">
        <v>-1133119.0900000001</v>
      </c>
      <c r="Q31">
        <v>1728640.99</v>
      </c>
      <c r="S31">
        <v>240.31</v>
      </c>
      <c r="T31">
        <v>606663</v>
      </c>
      <c r="X31">
        <v>866000</v>
      </c>
      <c r="Y31">
        <v>172984.59</v>
      </c>
      <c r="Z31">
        <v>990595</v>
      </c>
      <c r="AC31">
        <v>398111.93</v>
      </c>
      <c r="AD31">
        <v>65366.49</v>
      </c>
    </row>
    <row r="32" spans="1:33" x14ac:dyDescent="0.25">
      <c r="A32" t="s">
        <v>3210</v>
      </c>
      <c r="B32">
        <v>487322.64</v>
      </c>
      <c r="C32">
        <v>0</v>
      </c>
      <c r="D32">
        <v>75640.97</v>
      </c>
      <c r="F32">
        <v>3191333.3</v>
      </c>
      <c r="G32">
        <v>168792.4</v>
      </c>
      <c r="K32">
        <v>-50000</v>
      </c>
      <c r="M32">
        <v>175226</v>
      </c>
      <c r="P32">
        <v>1389856.8</v>
      </c>
      <c r="Q32">
        <v>2399403.2599999998</v>
      </c>
      <c r="S32">
        <v>153.44</v>
      </c>
      <c r="T32">
        <v>781990</v>
      </c>
      <c r="V32">
        <v>269.63</v>
      </c>
      <c r="X32">
        <v>204290</v>
      </c>
      <c r="Z32">
        <v>291385</v>
      </c>
      <c r="AB32">
        <v>8624</v>
      </c>
      <c r="AC32">
        <v>385391.55</v>
      </c>
      <c r="AD32">
        <v>102074.58</v>
      </c>
      <c r="AG32">
        <v>254.69</v>
      </c>
    </row>
    <row r="33" spans="1:33" x14ac:dyDescent="0.25">
      <c r="A33" t="s">
        <v>3211</v>
      </c>
      <c r="B33">
        <v>416561.79</v>
      </c>
      <c r="C33">
        <v>31500</v>
      </c>
      <c r="D33">
        <v>51655.8</v>
      </c>
      <c r="F33">
        <v>11104687.460000001</v>
      </c>
      <c r="G33">
        <v>3503108.8</v>
      </c>
      <c r="M33">
        <v>33.42</v>
      </c>
      <c r="P33">
        <v>12405553.73</v>
      </c>
      <c r="Q33">
        <v>2787489.35</v>
      </c>
      <c r="T33">
        <v>812657.28</v>
      </c>
      <c r="V33">
        <v>600.71</v>
      </c>
      <c r="X33">
        <v>974050</v>
      </c>
      <c r="Y33">
        <v>99000</v>
      </c>
      <c r="Z33">
        <v>1165966</v>
      </c>
      <c r="AB33">
        <v>3602</v>
      </c>
      <c r="AC33">
        <v>417207.63</v>
      </c>
      <c r="AD33">
        <v>110295.01</v>
      </c>
      <c r="AE33">
        <v>40000</v>
      </c>
    </row>
    <row r="34" spans="1:33" x14ac:dyDescent="0.25">
      <c r="A34" t="s">
        <v>3212</v>
      </c>
      <c r="B34">
        <v>326831.15000000002</v>
      </c>
      <c r="C34">
        <v>0</v>
      </c>
      <c r="D34">
        <v>85765.98</v>
      </c>
      <c r="F34">
        <v>723283.11</v>
      </c>
      <c r="G34">
        <v>410391.11</v>
      </c>
      <c r="M34">
        <v>62799.77</v>
      </c>
      <c r="P34">
        <v>-594954.54</v>
      </c>
      <c r="Q34">
        <v>2109112.34</v>
      </c>
      <c r="T34">
        <v>603974.41</v>
      </c>
      <c r="V34">
        <v>176.51</v>
      </c>
      <c r="Y34">
        <v>210000</v>
      </c>
      <c r="Z34">
        <v>91208.97</v>
      </c>
      <c r="AC34">
        <v>406805.82</v>
      </c>
      <c r="AD34">
        <v>81042.350000000006</v>
      </c>
      <c r="AG34">
        <v>55000</v>
      </c>
    </row>
    <row r="35" spans="1:33" x14ac:dyDescent="0.25">
      <c r="A35" t="s">
        <v>3213</v>
      </c>
      <c r="B35">
        <v>28930.3</v>
      </c>
      <c r="C35">
        <v>0</v>
      </c>
      <c r="D35">
        <v>69999.649999999994</v>
      </c>
      <c r="F35">
        <v>1997905.39</v>
      </c>
      <c r="G35">
        <v>223022.78</v>
      </c>
      <c r="M35">
        <v>-6189</v>
      </c>
      <c r="O35">
        <v>-87503.82</v>
      </c>
      <c r="P35">
        <v>556738.74</v>
      </c>
      <c r="Q35">
        <v>2003005.18</v>
      </c>
      <c r="T35">
        <v>311956.71999999997</v>
      </c>
      <c r="U35">
        <v>-28050</v>
      </c>
      <c r="Y35">
        <v>113160</v>
      </c>
      <c r="Z35">
        <v>180357</v>
      </c>
      <c r="AB35">
        <v>3456</v>
      </c>
      <c r="AC35">
        <v>145432.17000000001</v>
      </c>
      <c r="AD35">
        <v>59204.53</v>
      </c>
    </row>
    <row r="36" spans="1:33" x14ac:dyDescent="0.25">
      <c r="A36" t="s">
        <v>3214</v>
      </c>
      <c r="B36">
        <v>622196.32999999996</v>
      </c>
      <c r="C36">
        <v>0</v>
      </c>
      <c r="D36">
        <v>191107.42</v>
      </c>
      <c r="F36">
        <v>1170596.3999999999</v>
      </c>
      <c r="G36">
        <v>228115.08</v>
      </c>
      <c r="M36">
        <v>1135</v>
      </c>
      <c r="P36">
        <v>-290153.67</v>
      </c>
      <c r="Q36">
        <v>2351026.71</v>
      </c>
      <c r="T36">
        <v>719446.89</v>
      </c>
      <c r="V36">
        <v>682.47</v>
      </c>
      <c r="Y36">
        <v>27600</v>
      </c>
      <c r="Z36">
        <v>194001</v>
      </c>
      <c r="AC36">
        <v>247575.2</v>
      </c>
      <c r="AD36">
        <v>39505.97</v>
      </c>
    </row>
    <row r="37" spans="1:33" x14ac:dyDescent="0.25">
      <c r="A37" t="s">
        <v>3215</v>
      </c>
      <c r="B37">
        <v>925357.92</v>
      </c>
      <c r="C37">
        <v>0</v>
      </c>
      <c r="D37">
        <v>214396.72</v>
      </c>
      <c r="F37">
        <v>1523319.95</v>
      </c>
      <c r="G37">
        <v>863.15</v>
      </c>
      <c r="M37">
        <v>38065.449999999997</v>
      </c>
      <c r="Q37">
        <v>1764728.36</v>
      </c>
      <c r="S37">
        <v>407.5</v>
      </c>
      <c r="T37">
        <v>275290.77</v>
      </c>
      <c r="X37">
        <v>547000</v>
      </c>
      <c r="Y37">
        <v>428460</v>
      </c>
      <c r="Z37">
        <v>620849.48</v>
      </c>
      <c r="AB37">
        <v>14394</v>
      </c>
      <c r="AC37">
        <v>148072.85999999999</v>
      </c>
      <c r="AD37">
        <v>58073</v>
      </c>
    </row>
    <row r="38" spans="1:33" x14ac:dyDescent="0.25">
      <c r="A38" t="s">
        <v>3216</v>
      </c>
      <c r="B38">
        <v>726605.59</v>
      </c>
      <c r="C38">
        <v>0</v>
      </c>
      <c r="D38">
        <v>129867.81</v>
      </c>
      <c r="F38">
        <v>3</v>
      </c>
      <c r="G38">
        <v>-129344.24</v>
      </c>
      <c r="M38">
        <v>22.07</v>
      </c>
      <c r="P38">
        <v>-708023.7</v>
      </c>
      <c r="Q38">
        <v>1153430.04</v>
      </c>
      <c r="T38">
        <v>553985.55000000005</v>
      </c>
      <c r="V38">
        <v>689.08</v>
      </c>
      <c r="X38">
        <v>714910</v>
      </c>
      <c r="Y38">
        <v>91100</v>
      </c>
      <c r="Z38">
        <v>836589.92</v>
      </c>
      <c r="AB38">
        <v>1080</v>
      </c>
      <c r="AC38">
        <v>128787.54</v>
      </c>
      <c r="AD38">
        <v>12323.42</v>
      </c>
    </row>
    <row r="39" spans="1:33" x14ac:dyDescent="0.25">
      <c r="A39" t="s">
        <v>3217</v>
      </c>
      <c r="B39">
        <v>803290.24</v>
      </c>
      <c r="C39">
        <v>0</v>
      </c>
      <c r="D39">
        <v>478879.6</v>
      </c>
      <c r="F39">
        <v>-526730.01</v>
      </c>
      <c r="G39">
        <v>23050.12</v>
      </c>
      <c r="K39">
        <v>0</v>
      </c>
      <c r="M39">
        <v>367</v>
      </c>
      <c r="P39">
        <v>-2175883.5</v>
      </c>
      <c r="Q39">
        <v>2737074.7</v>
      </c>
      <c r="T39">
        <v>638428.67000000004</v>
      </c>
      <c r="U39">
        <v>50000</v>
      </c>
      <c r="V39">
        <v>1035.48</v>
      </c>
      <c r="X39">
        <v>649230</v>
      </c>
      <c r="Y39">
        <v>122000</v>
      </c>
      <c r="Z39">
        <v>713454</v>
      </c>
      <c r="AC39">
        <v>292637.3</v>
      </c>
      <c r="AD39">
        <v>45801.1</v>
      </c>
    </row>
    <row r="40" spans="1:33" x14ac:dyDescent="0.25">
      <c r="A40" t="s">
        <v>3218</v>
      </c>
      <c r="B40">
        <v>463943.83</v>
      </c>
      <c r="C40">
        <v>0</v>
      </c>
      <c r="D40">
        <v>165908.63</v>
      </c>
      <c r="F40">
        <v>19242.66</v>
      </c>
      <c r="G40">
        <v>38216.31</v>
      </c>
      <c r="J40">
        <v>-6950</v>
      </c>
      <c r="K40">
        <v>4500</v>
      </c>
      <c r="M40">
        <v>-173.48</v>
      </c>
      <c r="P40">
        <v>-827398.53</v>
      </c>
      <c r="Q40">
        <v>1656318.18</v>
      </c>
      <c r="T40">
        <v>418263.68</v>
      </c>
      <c r="U40">
        <v>51350</v>
      </c>
      <c r="V40">
        <v>827.9</v>
      </c>
      <c r="X40">
        <v>774540</v>
      </c>
      <c r="Y40">
        <v>16800</v>
      </c>
      <c r="Z40">
        <v>885804</v>
      </c>
      <c r="AC40">
        <v>374851.31</v>
      </c>
      <c r="AD40">
        <v>41171.01</v>
      </c>
    </row>
    <row r="41" spans="1:33" x14ac:dyDescent="0.25">
      <c r="A41" t="s">
        <v>3219</v>
      </c>
      <c r="B41">
        <v>803829.62</v>
      </c>
      <c r="C41">
        <v>0</v>
      </c>
      <c r="D41">
        <v>62239.21</v>
      </c>
      <c r="F41">
        <v>66277.95</v>
      </c>
      <c r="G41">
        <v>-95762.06</v>
      </c>
      <c r="K41">
        <v>10000</v>
      </c>
      <c r="M41">
        <v>1067.75</v>
      </c>
      <c r="P41">
        <v>-595892.31000000006</v>
      </c>
      <c r="Q41">
        <v>1118559.83</v>
      </c>
      <c r="T41">
        <v>572797.43999999994</v>
      </c>
      <c r="U41">
        <v>64718</v>
      </c>
      <c r="V41">
        <v>865.18</v>
      </c>
      <c r="X41">
        <v>700000</v>
      </c>
      <c r="Y41">
        <v>96900</v>
      </c>
      <c r="Z41">
        <v>1000950</v>
      </c>
      <c r="AB41">
        <v>16200</v>
      </c>
      <c r="AC41">
        <v>109772.09</v>
      </c>
      <c r="AD41">
        <v>15649.08</v>
      </c>
    </row>
    <row r="42" spans="1:33" x14ac:dyDescent="0.25">
      <c r="A42" t="s">
        <v>3220</v>
      </c>
      <c r="B42">
        <v>262878.31</v>
      </c>
      <c r="C42">
        <v>8000</v>
      </c>
      <c r="D42">
        <v>295656.14</v>
      </c>
      <c r="F42">
        <v>-991508.44</v>
      </c>
      <c r="G42">
        <v>-147800.87</v>
      </c>
      <c r="K42">
        <v>-6000</v>
      </c>
      <c r="M42">
        <v>1531</v>
      </c>
      <c r="P42">
        <v>-2004661.96</v>
      </c>
      <c r="Q42">
        <v>1381244.13</v>
      </c>
      <c r="T42">
        <v>549015.36</v>
      </c>
      <c r="U42">
        <v>97520</v>
      </c>
      <c r="V42">
        <v>335.76</v>
      </c>
      <c r="X42">
        <v>535440</v>
      </c>
      <c r="Y42">
        <v>82500</v>
      </c>
      <c r="Z42">
        <v>699470</v>
      </c>
      <c r="AA42">
        <v>3840</v>
      </c>
      <c r="AC42">
        <v>292114.05</v>
      </c>
      <c r="AD42">
        <v>116525.1</v>
      </c>
    </row>
    <row r="43" spans="1:33" x14ac:dyDescent="0.25">
      <c r="A43" t="s">
        <v>3221</v>
      </c>
      <c r="B43">
        <v>416005.49</v>
      </c>
      <c r="C43">
        <v>0</v>
      </c>
      <c r="D43">
        <v>294355.81</v>
      </c>
      <c r="F43">
        <v>44813.59</v>
      </c>
      <c r="G43">
        <v>-169158.5</v>
      </c>
      <c r="M43">
        <v>1425.98</v>
      </c>
      <c r="P43">
        <v>-794614.62</v>
      </c>
      <c r="Q43">
        <v>1240631.49</v>
      </c>
      <c r="T43">
        <v>506915.1</v>
      </c>
      <c r="U43">
        <v>51621.58</v>
      </c>
      <c r="V43">
        <v>488.84</v>
      </c>
      <c r="X43">
        <v>860650</v>
      </c>
      <c r="Y43">
        <v>114700</v>
      </c>
      <c r="Z43">
        <v>1010491</v>
      </c>
      <c r="AB43">
        <v>83920</v>
      </c>
      <c r="AC43">
        <v>128747.66</v>
      </c>
      <c r="AD43">
        <v>20293.32</v>
      </c>
    </row>
    <row r="44" spans="1:33" x14ac:dyDescent="0.25">
      <c r="A44" t="s">
        <v>3222</v>
      </c>
      <c r="B44">
        <v>830586.42</v>
      </c>
      <c r="C44">
        <v>0</v>
      </c>
      <c r="D44">
        <v>239806.17</v>
      </c>
      <c r="F44">
        <v>20732.849999999999</v>
      </c>
      <c r="G44">
        <v>-58246.04</v>
      </c>
      <c r="K44">
        <v>-3500</v>
      </c>
      <c r="M44">
        <v>455</v>
      </c>
      <c r="P44">
        <v>-1936782.22</v>
      </c>
      <c r="Q44">
        <v>2770050.54</v>
      </c>
      <c r="T44">
        <v>423220.44</v>
      </c>
      <c r="U44">
        <v>68090</v>
      </c>
      <c r="V44">
        <v>1699.92</v>
      </c>
      <c r="Z44">
        <v>70448</v>
      </c>
      <c r="AA44">
        <v>2260</v>
      </c>
      <c r="AB44">
        <v>2060</v>
      </c>
      <c r="AC44">
        <v>98998.74</v>
      </c>
      <c r="AD44">
        <v>52550.54</v>
      </c>
    </row>
    <row r="45" spans="1:33" x14ac:dyDescent="0.25">
      <c r="A45" t="s">
        <v>3223</v>
      </c>
      <c r="B45">
        <v>1448272.17</v>
      </c>
      <c r="C45">
        <v>0</v>
      </c>
      <c r="D45">
        <v>64238.17</v>
      </c>
      <c r="F45">
        <v>38097.31</v>
      </c>
      <c r="G45">
        <v>114752.64</v>
      </c>
      <c r="M45">
        <v>743.86</v>
      </c>
      <c r="P45">
        <v>-1152843.69</v>
      </c>
      <c r="Q45">
        <v>2356118.79</v>
      </c>
      <c r="T45">
        <v>563294.68000000005</v>
      </c>
      <c r="U45">
        <v>502000</v>
      </c>
      <c r="V45">
        <v>31.81</v>
      </c>
      <c r="X45">
        <v>658510</v>
      </c>
      <c r="Y45">
        <v>113792</v>
      </c>
      <c r="Z45">
        <v>841864</v>
      </c>
      <c r="AC45">
        <v>346280.79</v>
      </c>
      <c r="AD45">
        <v>24532.37</v>
      </c>
      <c r="AG45">
        <v>30000</v>
      </c>
    </row>
    <row r="46" spans="1:33" x14ac:dyDescent="0.25">
      <c r="A46" t="s">
        <v>3224</v>
      </c>
      <c r="B46">
        <v>368997.42</v>
      </c>
      <c r="C46">
        <v>0</v>
      </c>
      <c r="D46">
        <v>106984.49</v>
      </c>
      <c r="F46">
        <v>-8717.2199999999993</v>
      </c>
      <c r="G46">
        <v>135099.19</v>
      </c>
      <c r="K46">
        <v>0</v>
      </c>
      <c r="L46">
        <v>2759</v>
      </c>
      <c r="M46">
        <v>2300.83</v>
      </c>
      <c r="P46">
        <v>-1493338.89</v>
      </c>
      <c r="Q46">
        <v>1990390.15</v>
      </c>
      <c r="T46">
        <v>455260.1</v>
      </c>
      <c r="U46">
        <v>95000</v>
      </c>
      <c r="V46">
        <v>457.11</v>
      </c>
      <c r="X46">
        <v>686550</v>
      </c>
      <c r="Y46">
        <v>161148</v>
      </c>
      <c r="Z46">
        <v>742226</v>
      </c>
      <c r="AC46">
        <v>367658.44</v>
      </c>
      <c r="AD46">
        <v>96607.98</v>
      </c>
      <c r="AG46">
        <v>22800</v>
      </c>
    </row>
    <row r="47" spans="1:33" x14ac:dyDescent="0.25">
      <c r="A47" t="s">
        <v>3225</v>
      </c>
      <c r="B47">
        <v>529618.51</v>
      </c>
      <c r="C47">
        <v>8000</v>
      </c>
      <c r="D47">
        <v>169954.73</v>
      </c>
      <c r="F47">
        <v>275449.49</v>
      </c>
      <c r="G47">
        <v>-32178.26</v>
      </c>
      <c r="J47">
        <v>100000</v>
      </c>
      <c r="K47">
        <v>0</v>
      </c>
      <c r="M47">
        <v>577.91</v>
      </c>
      <c r="P47">
        <v>196173.98</v>
      </c>
      <c r="Q47">
        <v>498635.02</v>
      </c>
      <c r="T47">
        <v>448270.26</v>
      </c>
      <c r="U47">
        <v>41625</v>
      </c>
      <c r="V47">
        <v>655.74</v>
      </c>
      <c r="X47">
        <v>379280</v>
      </c>
      <c r="Y47">
        <v>87100</v>
      </c>
      <c r="Z47">
        <v>494098</v>
      </c>
      <c r="AB47">
        <v>14370</v>
      </c>
      <c r="AC47">
        <v>187749.9</v>
      </c>
      <c r="AD47">
        <v>14455.54</v>
      </c>
    </row>
    <row r="48" spans="1:33" x14ac:dyDescent="0.25">
      <c r="A48" t="s">
        <v>3226</v>
      </c>
      <c r="B48">
        <v>172908.77</v>
      </c>
      <c r="C48">
        <v>0</v>
      </c>
      <c r="D48">
        <v>234717.35</v>
      </c>
      <c r="F48">
        <v>3</v>
      </c>
      <c r="G48">
        <v>-31633.07</v>
      </c>
      <c r="K48">
        <v>0</v>
      </c>
      <c r="M48">
        <v>0</v>
      </c>
      <c r="P48">
        <v>-140366.39000000001</v>
      </c>
      <c r="Q48">
        <v>452082.82</v>
      </c>
      <c r="T48">
        <v>467064.44</v>
      </c>
      <c r="V48">
        <v>223.63</v>
      </c>
      <c r="X48">
        <v>675480</v>
      </c>
      <c r="Y48">
        <v>131900</v>
      </c>
      <c r="Z48">
        <v>852701.03</v>
      </c>
      <c r="AC48">
        <v>171715.23</v>
      </c>
      <c r="AD48">
        <v>27962.19</v>
      </c>
    </row>
    <row r="49" spans="1:33" x14ac:dyDescent="0.25">
      <c r="A49" t="s">
        <v>3227</v>
      </c>
      <c r="B49">
        <v>656954.23</v>
      </c>
      <c r="C49">
        <v>8240</v>
      </c>
      <c r="D49">
        <v>50655.22</v>
      </c>
      <c r="F49">
        <v>2455527.12</v>
      </c>
      <c r="G49">
        <v>147471.9</v>
      </c>
      <c r="K49">
        <v>5500</v>
      </c>
      <c r="M49">
        <v>0</v>
      </c>
      <c r="P49">
        <v>-2288766.7599999998</v>
      </c>
      <c r="Q49">
        <v>5378772.1500000004</v>
      </c>
      <c r="T49">
        <v>524774.25</v>
      </c>
      <c r="V49">
        <v>798.92</v>
      </c>
      <c r="X49">
        <v>689260</v>
      </c>
      <c r="Y49">
        <v>138600</v>
      </c>
      <c r="Z49">
        <v>761849</v>
      </c>
      <c r="AC49">
        <v>172836.47</v>
      </c>
      <c r="AD49">
        <v>39804.620000000003</v>
      </c>
      <c r="AG49">
        <v>16450</v>
      </c>
    </row>
    <row r="50" spans="1:33" x14ac:dyDescent="0.25">
      <c r="A50" t="s">
        <v>3228</v>
      </c>
      <c r="B50">
        <v>296612.37</v>
      </c>
      <c r="C50">
        <v>0</v>
      </c>
      <c r="D50">
        <v>448565.77</v>
      </c>
      <c r="F50">
        <v>-247053.28</v>
      </c>
      <c r="G50">
        <v>-493089.33</v>
      </c>
      <c r="K50">
        <v>0</v>
      </c>
      <c r="M50">
        <v>0</v>
      </c>
      <c r="N50">
        <v>4586</v>
      </c>
      <c r="P50">
        <v>-1812611.88</v>
      </c>
      <c r="Q50">
        <v>1780248.13</v>
      </c>
      <c r="T50">
        <v>441226.67</v>
      </c>
      <c r="V50">
        <v>360.18</v>
      </c>
      <c r="X50">
        <v>870640</v>
      </c>
      <c r="Y50">
        <v>112200</v>
      </c>
      <c r="Z50">
        <v>934335</v>
      </c>
      <c r="AC50">
        <v>130344.64</v>
      </c>
      <c r="AD50">
        <v>91583.93</v>
      </c>
    </row>
    <row r="51" spans="1:33" x14ac:dyDescent="0.25">
      <c r="A51" t="s">
        <v>3229</v>
      </c>
      <c r="B51">
        <v>690702.56</v>
      </c>
      <c r="C51">
        <v>429635.58</v>
      </c>
      <c r="D51">
        <v>23061.66</v>
      </c>
      <c r="F51">
        <v>846726.72</v>
      </c>
      <c r="G51">
        <v>296787.14</v>
      </c>
      <c r="L51">
        <v>57130</v>
      </c>
      <c r="M51">
        <v>3444.6</v>
      </c>
      <c r="N51">
        <v>28800</v>
      </c>
      <c r="P51">
        <v>-860740.51</v>
      </c>
      <c r="Q51">
        <v>2690789.95</v>
      </c>
      <c r="T51">
        <v>829365.17</v>
      </c>
      <c r="V51">
        <v>1409.42</v>
      </c>
      <c r="X51">
        <v>741010</v>
      </c>
      <c r="Y51">
        <v>29080</v>
      </c>
      <c r="Z51">
        <v>845414</v>
      </c>
      <c r="AA51">
        <v>4500</v>
      </c>
      <c r="AC51">
        <v>228430.97</v>
      </c>
      <c r="AD51">
        <v>240</v>
      </c>
      <c r="AG51">
        <v>2000</v>
      </c>
    </row>
    <row r="52" spans="1:33" x14ac:dyDescent="0.25">
      <c r="A52" t="s">
        <v>3230</v>
      </c>
      <c r="B52">
        <v>967821.54</v>
      </c>
      <c r="C52">
        <v>10000</v>
      </c>
      <c r="D52">
        <v>155489.63</v>
      </c>
      <c r="F52">
        <v>310855.37</v>
      </c>
      <c r="G52">
        <v>-62968.99</v>
      </c>
      <c r="M52">
        <v>4970</v>
      </c>
      <c r="P52">
        <v>-780871.02</v>
      </c>
      <c r="Q52">
        <v>2057308.95</v>
      </c>
      <c r="T52">
        <v>517257.45</v>
      </c>
      <c r="X52">
        <v>595000</v>
      </c>
      <c r="Y52">
        <v>46450</v>
      </c>
      <c r="Z52">
        <v>693360</v>
      </c>
      <c r="AC52">
        <v>145687.81</v>
      </c>
      <c r="AD52">
        <v>46970.02</v>
      </c>
      <c r="AG52">
        <v>50000</v>
      </c>
    </row>
    <row r="53" spans="1:33" x14ac:dyDescent="0.25">
      <c r="A53" t="s">
        <v>3231</v>
      </c>
      <c r="B53">
        <v>428346.49</v>
      </c>
      <c r="C53">
        <v>0</v>
      </c>
      <c r="D53">
        <v>58715.86</v>
      </c>
      <c r="F53">
        <v>107725.13</v>
      </c>
      <c r="G53">
        <v>112625.39</v>
      </c>
      <c r="M53">
        <v>-3545.61</v>
      </c>
      <c r="P53">
        <v>-1505596.72</v>
      </c>
      <c r="Q53">
        <v>1988049.06</v>
      </c>
      <c r="T53">
        <v>572008.92000000004</v>
      </c>
      <c r="V53">
        <v>526.49</v>
      </c>
      <c r="Y53">
        <v>148600</v>
      </c>
      <c r="Z53">
        <v>133706</v>
      </c>
      <c r="AC53">
        <v>172949.65</v>
      </c>
      <c r="AD53">
        <v>27773.62</v>
      </c>
    </row>
    <row r="54" spans="1:33" x14ac:dyDescent="0.25">
      <c r="A54" t="s">
        <v>3232</v>
      </c>
      <c r="B54">
        <v>302071.84999999998</v>
      </c>
      <c r="C54">
        <v>0</v>
      </c>
      <c r="D54">
        <v>296904.44</v>
      </c>
      <c r="F54">
        <v>-2489.63</v>
      </c>
      <c r="G54">
        <v>82973.820000000007</v>
      </c>
      <c r="K54">
        <v>5000</v>
      </c>
      <c r="M54">
        <v>1885</v>
      </c>
      <c r="P54">
        <v>-1523081.84</v>
      </c>
      <c r="Q54">
        <v>1911374.52</v>
      </c>
      <c r="T54">
        <v>555559.05000000005</v>
      </c>
      <c r="U54">
        <v>95000</v>
      </c>
      <c r="V54">
        <v>365.72</v>
      </c>
      <c r="X54">
        <v>691280</v>
      </c>
      <c r="Y54">
        <v>91700</v>
      </c>
      <c r="Z54">
        <v>839363</v>
      </c>
      <c r="AC54">
        <v>133982.44</v>
      </c>
      <c r="AD54">
        <v>10966.53</v>
      </c>
    </row>
    <row r="55" spans="1:33" x14ac:dyDescent="0.25">
      <c r="A55" t="s">
        <v>3233</v>
      </c>
      <c r="B55">
        <v>663613.23</v>
      </c>
      <c r="C55">
        <v>11011.23</v>
      </c>
      <c r="D55">
        <v>74338.06</v>
      </c>
      <c r="F55">
        <v>82886.880000000005</v>
      </c>
      <c r="G55">
        <v>97445.58</v>
      </c>
      <c r="K55">
        <v>0</v>
      </c>
      <c r="M55">
        <v>329.5</v>
      </c>
      <c r="P55">
        <v>-1282342.1100000001</v>
      </c>
      <c r="Q55">
        <v>1946410.43</v>
      </c>
      <c r="S55">
        <v>568</v>
      </c>
      <c r="T55">
        <v>707526.58</v>
      </c>
      <c r="X55">
        <v>574704.30000000005</v>
      </c>
      <c r="Y55">
        <v>58600</v>
      </c>
      <c r="Z55">
        <v>644635.30000000005</v>
      </c>
      <c r="AA55">
        <v>4160</v>
      </c>
      <c r="AB55">
        <v>18720</v>
      </c>
      <c r="AC55">
        <v>239588</v>
      </c>
      <c r="AD55">
        <v>39573.339999999997</v>
      </c>
    </row>
    <row r="56" spans="1:33" x14ac:dyDescent="0.25">
      <c r="A56" t="s">
        <v>3234</v>
      </c>
      <c r="B56">
        <v>408527.46</v>
      </c>
      <c r="C56">
        <v>19868</v>
      </c>
      <c r="D56">
        <v>58729.27</v>
      </c>
      <c r="F56">
        <v>221696.01</v>
      </c>
      <c r="G56">
        <v>53657.47</v>
      </c>
      <c r="K56">
        <v>5000</v>
      </c>
      <c r="P56">
        <v>-690005.77</v>
      </c>
      <c r="Q56">
        <v>1372237.86</v>
      </c>
      <c r="T56">
        <v>378704.78</v>
      </c>
      <c r="U56">
        <v>77250</v>
      </c>
      <c r="V56">
        <v>325.45</v>
      </c>
      <c r="X56">
        <v>364372.5</v>
      </c>
      <c r="Y56">
        <v>47100</v>
      </c>
      <c r="Z56">
        <v>371872.5</v>
      </c>
      <c r="AA56">
        <v>5040</v>
      </c>
      <c r="AC56">
        <v>191030.84</v>
      </c>
      <c r="AD56">
        <v>92688.27</v>
      </c>
    </row>
    <row r="57" spans="1:33" x14ac:dyDescent="0.25">
      <c r="A57" t="s">
        <v>3235</v>
      </c>
      <c r="B57">
        <v>289267.96000000002</v>
      </c>
      <c r="C57">
        <v>0</v>
      </c>
      <c r="D57">
        <v>49011.360000000001</v>
      </c>
      <c r="F57">
        <v>15871.85</v>
      </c>
      <c r="G57">
        <v>73594.899999999994</v>
      </c>
      <c r="J57">
        <v>3000</v>
      </c>
      <c r="K57">
        <v>5500</v>
      </c>
      <c r="M57">
        <v>56.08</v>
      </c>
      <c r="P57">
        <v>-706436.72</v>
      </c>
      <c r="Q57">
        <v>1028783.07</v>
      </c>
      <c r="S57">
        <v>178.55</v>
      </c>
      <c r="T57">
        <v>485478.82</v>
      </c>
      <c r="V57">
        <v>12.69</v>
      </c>
      <c r="X57">
        <v>376012</v>
      </c>
      <c r="Y57">
        <v>37000</v>
      </c>
      <c r="Z57">
        <v>444367.14</v>
      </c>
      <c r="AA57">
        <v>10680</v>
      </c>
      <c r="AB57">
        <v>3016</v>
      </c>
      <c r="AC57">
        <v>216674.32</v>
      </c>
      <c r="AD57">
        <v>26889.96</v>
      </c>
    </row>
    <row r="58" spans="1:33" x14ac:dyDescent="0.25">
      <c r="A58" t="s">
        <v>3236</v>
      </c>
      <c r="B58">
        <v>958131.61</v>
      </c>
      <c r="C58">
        <v>3341.92</v>
      </c>
      <c r="D58">
        <v>54916.61</v>
      </c>
      <c r="F58">
        <v>56006.69</v>
      </c>
      <c r="G58">
        <v>51935.33</v>
      </c>
      <c r="J58">
        <v>2000</v>
      </c>
      <c r="K58">
        <v>5500</v>
      </c>
      <c r="M58">
        <v>936.29</v>
      </c>
      <c r="P58">
        <v>256244.3</v>
      </c>
      <c r="Q58">
        <v>566631.65</v>
      </c>
      <c r="T58">
        <v>612330.13</v>
      </c>
      <c r="U58">
        <v>89000</v>
      </c>
      <c r="V58">
        <v>898.3</v>
      </c>
      <c r="X58">
        <v>487260</v>
      </c>
      <c r="Y58">
        <v>37600</v>
      </c>
      <c r="Z58">
        <v>547519.15</v>
      </c>
      <c r="AA58">
        <v>3760</v>
      </c>
      <c r="AB58">
        <v>2260</v>
      </c>
      <c r="AC58">
        <v>262509.92</v>
      </c>
      <c r="AD58">
        <v>18558.7</v>
      </c>
    </row>
    <row r="59" spans="1:33" x14ac:dyDescent="0.25">
      <c r="A59" t="s">
        <v>3237</v>
      </c>
      <c r="B59">
        <v>348903.03</v>
      </c>
      <c r="C59">
        <v>36494</v>
      </c>
      <c r="D59">
        <v>31058.73</v>
      </c>
      <c r="F59">
        <v>1059117.73</v>
      </c>
      <c r="G59">
        <v>169612.38</v>
      </c>
      <c r="K59">
        <v>4500</v>
      </c>
      <c r="M59">
        <v>0</v>
      </c>
      <c r="P59">
        <v>-258250.99</v>
      </c>
      <c r="Q59">
        <v>1787234.17</v>
      </c>
      <c r="T59">
        <v>588556.15</v>
      </c>
      <c r="V59">
        <v>259.88</v>
      </c>
      <c r="X59">
        <v>505212</v>
      </c>
      <c r="Y59">
        <v>35600</v>
      </c>
      <c r="Z59">
        <v>574645</v>
      </c>
      <c r="AA59">
        <v>2040</v>
      </c>
      <c r="AC59">
        <v>228741.89</v>
      </c>
      <c r="AD59">
        <v>99543.45</v>
      </c>
    </row>
    <row r="60" spans="1:33" x14ac:dyDescent="0.25">
      <c r="A60" t="s">
        <v>3238</v>
      </c>
      <c r="B60">
        <v>207700.57</v>
      </c>
      <c r="C60">
        <v>196</v>
      </c>
      <c r="D60">
        <v>47775.5</v>
      </c>
      <c r="F60">
        <v>1839574.72</v>
      </c>
      <c r="G60">
        <v>144226.51</v>
      </c>
      <c r="K60">
        <v>0</v>
      </c>
      <c r="M60">
        <v>427</v>
      </c>
      <c r="P60">
        <v>-1723284.37</v>
      </c>
      <c r="Q60">
        <v>3909726.18</v>
      </c>
      <c r="T60">
        <v>618989.4</v>
      </c>
      <c r="U60">
        <v>12000</v>
      </c>
      <c r="V60">
        <v>65.64</v>
      </c>
      <c r="X60">
        <v>820911</v>
      </c>
      <c r="Y60">
        <v>54300</v>
      </c>
      <c r="Z60">
        <v>893988</v>
      </c>
      <c r="AA60">
        <v>3010</v>
      </c>
      <c r="AB60">
        <v>1464</v>
      </c>
      <c r="AC60">
        <v>305020.02</v>
      </c>
      <c r="AD60">
        <v>105984.53</v>
      </c>
    </row>
    <row r="61" spans="1:33" x14ac:dyDescent="0.25">
      <c r="A61" t="s">
        <v>3239</v>
      </c>
      <c r="B61">
        <v>675541.47</v>
      </c>
      <c r="C61">
        <v>0</v>
      </c>
      <c r="D61">
        <v>51991.68</v>
      </c>
      <c r="F61">
        <v>54148.4</v>
      </c>
      <c r="G61">
        <v>777850.08</v>
      </c>
      <c r="J61">
        <v>3000</v>
      </c>
      <c r="K61">
        <v>5700</v>
      </c>
      <c r="M61">
        <v>56.06</v>
      </c>
      <c r="P61">
        <v>-1162658.96</v>
      </c>
      <c r="Q61">
        <v>2469567.41</v>
      </c>
      <c r="S61">
        <v>488.72</v>
      </c>
      <c r="T61">
        <v>565853.02</v>
      </c>
      <c r="U61">
        <v>90925</v>
      </c>
      <c r="X61">
        <v>766671.62</v>
      </c>
      <c r="Y61">
        <v>65300</v>
      </c>
      <c r="Z61">
        <v>841450.78</v>
      </c>
      <c r="AA61">
        <v>960</v>
      </c>
      <c r="AC61">
        <v>212729.79</v>
      </c>
      <c r="AD61">
        <v>63595.67</v>
      </c>
    </row>
    <row r="62" spans="1:33" x14ac:dyDescent="0.25">
      <c r="A62" t="s">
        <v>3324</v>
      </c>
      <c r="B62">
        <v>413427.22</v>
      </c>
      <c r="C62">
        <v>0</v>
      </c>
      <c r="D62">
        <v>65994.36</v>
      </c>
      <c r="F62">
        <v>311474.71999999997</v>
      </c>
      <c r="G62">
        <v>150248.38</v>
      </c>
      <c r="J62">
        <v>3000</v>
      </c>
      <c r="K62">
        <v>5500</v>
      </c>
      <c r="M62">
        <v>256.44</v>
      </c>
      <c r="P62">
        <v>-1271975.49</v>
      </c>
      <c r="Q62">
        <v>2114448.44</v>
      </c>
      <c r="T62">
        <v>613851.59</v>
      </c>
      <c r="V62">
        <v>353.67</v>
      </c>
      <c r="X62">
        <v>833406</v>
      </c>
      <c r="Y62">
        <v>61600</v>
      </c>
      <c r="Z62">
        <v>845406</v>
      </c>
      <c r="AA62">
        <v>480</v>
      </c>
      <c r="AB62">
        <v>3860</v>
      </c>
      <c r="AC62">
        <v>373309.16</v>
      </c>
      <c r="AD62">
        <v>41416.31</v>
      </c>
    </row>
    <row r="63" spans="1:33" x14ac:dyDescent="0.25">
      <c r="A63" t="s">
        <v>3327</v>
      </c>
      <c r="B63">
        <v>337953.73</v>
      </c>
      <c r="C63">
        <v>0</v>
      </c>
      <c r="D63">
        <v>21286.9</v>
      </c>
      <c r="F63">
        <v>1506038.84</v>
      </c>
      <c r="G63">
        <v>77052.850000000006</v>
      </c>
      <c r="K63">
        <v>11000</v>
      </c>
      <c r="M63">
        <v>0.27</v>
      </c>
      <c r="P63">
        <v>-897991.75</v>
      </c>
      <c r="Q63">
        <v>2791483.6</v>
      </c>
      <c r="T63">
        <v>509359.44</v>
      </c>
      <c r="V63">
        <v>305.24</v>
      </c>
      <c r="X63">
        <v>1051677.5</v>
      </c>
      <c r="Y63">
        <v>119400</v>
      </c>
      <c r="Z63">
        <v>1138051.5</v>
      </c>
      <c r="AA63">
        <v>2760</v>
      </c>
      <c r="AC63">
        <v>246702.34</v>
      </c>
      <c r="AD63">
        <v>103213.14</v>
      </c>
    </row>
    <row r="64" spans="1:33" x14ac:dyDescent="0.25">
      <c r="A64" t="s">
        <v>3240</v>
      </c>
      <c r="B64">
        <v>1247088.98</v>
      </c>
      <c r="C64">
        <v>0</v>
      </c>
      <c r="D64">
        <v>470186.71</v>
      </c>
      <c r="F64">
        <v>289144.74</v>
      </c>
      <c r="G64">
        <v>411830.96</v>
      </c>
      <c r="L64">
        <v>15825</v>
      </c>
      <c r="M64">
        <v>17680.650000000001</v>
      </c>
      <c r="P64">
        <v>176257.1</v>
      </c>
      <c r="Q64">
        <v>1683662.57</v>
      </c>
      <c r="T64">
        <v>608957.52</v>
      </c>
      <c r="U64">
        <v>55600</v>
      </c>
      <c r="V64">
        <v>1365.28</v>
      </c>
      <c r="X64">
        <v>1457756</v>
      </c>
      <c r="Y64">
        <v>95001</v>
      </c>
      <c r="Z64">
        <v>1543946</v>
      </c>
      <c r="AC64">
        <v>213610.55</v>
      </c>
      <c r="AD64">
        <v>78628.34</v>
      </c>
    </row>
    <row r="65" spans="1:33" x14ac:dyDescent="0.25">
      <c r="A65" t="s">
        <v>3241</v>
      </c>
      <c r="B65">
        <v>764316.02</v>
      </c>
      <c r="C65">
        <v>0</v>
      </c>
      <c r="D65">
        <v>70143.31</v>
      </c>
      <c r="F65">
        <v>-64062.01</v>
      </c>
      <c r="G65">
        <v>281536.93</v>
      </c>
      <c r="L65">
        <v>74250</v>
      </c>
      <c r="M65">
        <v>29126</v>
      </c>
      <c r="O65">
        <v>-1786917.21</v>
      </c>
      <c r="P65">
        <v>1565047.72</v>
      </c>
      <c r="Q65">
        <v>1188971.67</v>
      </c>
      <c r="T65">
        <v>427388.33</v>
      </c>
      <c r="V65">
        <v>624.99</v>
      </c>
      <c r="X65">
        <v>462120</v>
      </c>
      <c r="Y65">
        <v>68714.399999999994</v>
      </c>
      <c r="Z65">
        <v>556353.4</v>
      </c>
      <c r="AC65">
        <v>212701.37</v>
      </c>
      <c r="AD65">
        <v>119936.88</v>
      </c>
    </row>
    <row r="66" spans="1:33" x14ac:dyDescent="0.25">
      <c r="A66" t="s">
        <v>3242</v>
      </c>
      <c r="B66">
        <v>389110.61</v>
      </c>
      <c r="C66">
        <v>0</v>
      </c>
      <c r="D66">
        <v>84656.74</v>
      </c>
      <c r="F66">
        <v>333340.45</v>
      </c>
      <c r="G66">
        <v>183133.94</v>
      </c>
      <c r="M66">
        <v>548</v>
      </c>
      <c r="P66">
        <v>-893736.9</v>
      </c>
      <c r="Q66">
        <v>2121250.9300000002</v>
      </c>
      <c r="S66">
        <v>909.16</v>
      </c>
      <c r="T66">
        <v>280412.84000000003</v>
      </c>
      <c r="U66">
        <v>1300</v>
      </c>
      <c r="X66">
        <v>788819</v>
      </c>
      <c r="Y66">
        <v>39500</v>
      </c>
      <c r="Z66">
        <v>938622</v>
      </c>
      <c r="AC66">
        <v>190143.22</v>
      </c>
      <c r="AD66">
        <v>129321.14</v>
      </c>
    </row>
    <row r="67" spans="1:33" x14ac:dyDescent="0.25">
      <c r="A67" t="s">
        <v>3243</v>
      </c>
      <c r="B67">
        <v>511860.47</v>
      </c>
      <c r="C67">
        <v>0</v>
      </c>
      <c r="D67">
        <v>252330.9</v>
      </c>
      <c r="F67">
        <v>8</v>
      </c>
      <c r="G67">
        <v>344536.76</v>
      </c>
      <c r="L67">
        <v>5800</v>
      </c>
      <c r="M67">
        <v>1827</v>
      </c>
      <c r="P67">
        <v>-217371.63</v>
      </c>
      <c r="Q67">
        <v>1374864.38</v>
      </c>
      <c r="T67">
        <v>661347.68999999994</v>
      </c>
      <c r="U67">
        <v>142000</v>
      </c>
      <c r="V67">
        <v>671.42</v>
      </c>
      <c r="X67">
        <v>965812</v>
      </c>
      <c r="Z67">
        <v>1202711.02</v>
      </c>
      <c r="AA67">
        <v>51362</v>
      </c>
      <c r="AB67">
        <v>12400</v>
      </c>
      <c r="AC67">
        <v>346158.74</v>
      </c>
      <c r="AD67">
        <v>108682.97</v>
      </c>
    </row>
    <row r="68" spans="1:33" x14ac:dyDescent="0.25">
      <c r="A68" t="s">
        <v>3244</v>
      </c>
      <c r="B68">
        <v>588929.18000000005</v>
      </c>
      <c r="C68">
        <v>0</v>
      </c>
      <c r="D68">
        <v>71351.820000000007</v>
      </c>
      <c r="F68">
        <v>236284.75</v>
      </c>
      <c r="G68">
        <v>660646.49</v>
      </c>
      <c r="L68">
        <v>30000</v>
      </c>
      <c r="M68">
        <v>2293</v>
      </c>
      <c r="P68">
        <v>-997455.85</v>
      </c>
      <c r="Q68">
        <v>2680574.06</v>
      </c>
      <c r="T68">
        <v>835261.97</v>
      </c>
      <c r="V68">
        <v>735.17</v>
      </c>
      <c r="X68">
        <v>1873305.08</v>
      </c>
      <c r="Y68">
        <v>63746.720000000001</v>
      </c>
      <c r="Z68">
        <v>2224116.7999999998</v>
      </c>
      <c r="AC68">
        <v>289856.5</v>
      </c>
      <c r="AD68">
        <v>243724.61</v>
      </c>
    </row>
    <row r="69" spans="1:33" x14ac:dyDescent="0.25">
      <c r="A69" t="s">
        <v>3245</v>
      </c>
      <c r="B69">
        <v>633550.64</v>
      </c>
      <c r="C69">
        <v>5000</v>
      </c>
      <c r="D69">
        <v>159059.42000000001</v>
      </c>
      <c r="F69">
        <v>9094.51</v>
      </c>
      <c r="G69">
        <v>435170.98</v>
      </c>
      <c r="L69">
        <v>4020</v>
      </c>
      <c r="M69">
        <v>6955.1</v>
      </c>
      <c r="N69">
        <v>5000</v>
      </c>
      <c r="P69">
        <v>-964404.7</v>
      </c>
      <c r="Q69">
        <v>2191965</v>
      </c>
      <c r="T69">
        <v>351467.48</v>
      </c>
      <c r="V69">
        <v>653.05999999999995</v>
      </c>
      <c r="X69">
        <v>812860</v>
      </c>
      <c r="Z69">
        <v>938878</v>
      </c>
      <c r="AB69">
        <v>3104</v>
      </c>
      <c r="AC69">
        <v>138400.26999999999</v>
      </c>
      <c r="AD69">
        <v>48758.12</v>
      </c>
    </row>
    <row r="70" spans="1:33" x14ac:dyDescent="0.25">
      <c r="A70" t="s">
        <v>3246</v>
      </c>
      <c r="B70">
        <v>829540.72</v>
      </c>
      <c r="C70">
        <v>0</v>
      </c>
      <c r="D70">
        <v>75502.600000000006</v>
      </c>
      <c r="F70">
        <v>9110.8799999999992</v>
      </c>
      <c r="G70">
        <v>410039.01</v>
      </c>
      <c r="M70">
        <v>756.07</v>
      </c>
      <c r="P70">
        <v>157791.46</v>
      </c>
      <c r="Q70">
        <v>1302561.3500000001</v>
      </c>
      <c r="S70">
        <v>297.64999999999998</v>
      </c>
      <c r="T70">
        <v>467110.08</v>
      </c>
      <c r="U70">
        <v>610</v>
      </c>
      <c r="V70">
        <v>240</v>
      </c>
      <c r="X70">
        <v>1013816.9</v>
      </c>
      <c r="Z70">
        <v>1125911.8999999999</v>
      </c>
      <c r="AC70">
        <v>260470.57</v>
      </c>
      <c r="AD70">
        <v>91713.37</v>
      </c>
      <c r="AF70">
        <v>14222.8</v>
      </c>
    </row>
    <row r="71" spans="1:33" x14ac:dyDescent="0.25">
      <c r="A71" t="s">
        <v>3247</v>
      </c>
      <c r="B71">
        <v>885499.72</v>
      </c>
      <c r="C71">
        <v>0</v>
      </c>
      <c r="D71">
        <v>83019.09</v>
      </c>
      <c r="F71">
        <v>343974.94</v>
      </c>
      <c r="G71">
        <v>410865.67</v>
      </c>
      <c r="L71">
        <v>23810</v>
      </c>
      <c r="M71">
        <v>1909.5</v>
      </c>
      <c r="P71">
        <v>-3082.1</v>
      </c>
      <c r="Q71">
        <v>1726865.73</v>
      </c>
      <c r="T71">
        <v>703698.24</v>
      </c>
      <c r="U71">
        <v>60780</v>
      </c>
      <c r="V71">
        <v>1084.3499999999999</v>
      </c>
      <c r="X71">
        <v>949722.3</v>
      </c>
      <c r="Y71">
        <v>91800</v>
      </c>
      <c r="Z71">
        <v>1209771.3</v>
      </c>
      <c r="AC71">
        <v>397902.11</v>
      </c>
      <c r="AD71">
        <v>61385.19</v>
      </c>
    </row>
    <row r="72" spans="1:33" x14ac:dyDescent="0.25">
      <c r="A72" t="s">
        <v>3248</v>
      </c>
      <c r="B72">
        <v>687920.66</v>
      </c>
      <c r="C72">
        <v>0</v>
      </c>
      <c r="D72">
        <v>231063.95</v>
      </c>
      <c r="F72">
        <v>181054.51</v>
      </c>
      <c r="G72">
        <v>486546.79</v>
      </c>
      <c r="K72">
        <v>6150</v>
      </c>
      <c r="L72">
        <v>275500</v>
      </c>
      <c r="M72">
        <v>0</v>
      </c>
      <c r="P72">
        <v>-241310.37</v>
      </c>
      <c r="Q72">
        <v>1340923.19</v>
      </c>
      <c r="T72">
        <v>782313.99</v>
      </c>
      <c r="U72">
        <v>57000</v>
      </c>
      <c r="V72">
        <v>614.97</v>
      </c>
      <c r="X72">
        <v>1020408.8</v>
      </c>
      <c r="Y72">
        <v>102600</v>
      </c>
      <c r="Z72">
        <v>1263557.8</v>
      </c>
      <c r="AC72">
        <v>254011.86</v>
      </c>
      <c r="AD72">
        <v>93045.01</v>
      </c>
    </row>
    <row r="73" spans="1:33" x14ac:dyDescent="0.25">
      <c r="A73" t="s">
        <v>3249</v>
      </c>
      <c r="B73">
        <v>808723.92</v>
      </c>
      <c r="C73">
        <v>0</v>
      </c>
      <c r="D73">
        <v>171243.7</v>
      </c>
      <c r="F73">
        <v>519003.56</v>
      </c>
      <c r="G73">
        <v>146993.41</v>
      </c>
      <c r="K73">
        <v>1769.22</v>
      </c>
      <c r="L73">
        <v>129954</v>
      </c>
      <c r="M73">
        <v>49592</v>
      </c>
      <c r="O73">
        <v>-24969.200000000001</v>
      </c>
      <c r="P73">
        <v>-50100.89</v>
      </c>
      <c r="Q73">
        <v>1495302.14</v>
      </c>
      <c r="T73">
        <v>657969.06000000006</v>
      </c>
      <c r="U73">
        <v>206125</v>
      </c>
      <c r="V73">
        <v>588.41999999999996</v>
      </c>
      <c r="X73">
        <v>860463.1</v>
      </c>
      <c r="Y73">
        <v>6055.51</v>
      </c>
      <c r="Z73">
        <v>1031086.1</v>
      </c>
      <c r="AC73">
        <v>431711.43</v>
      </c>
      <c r="AD73">
        <v>75736.240000000005</v>
      </c>
    </row>
    <row r="74" spans="1:33" x14ac:dyDescent="0.25">
      <c r="A74" t="s">
        <v>3250</v>
      </c>
      <c r="B74">
        <v>988625.04</v>
      </c>
      <c r="C74">
        <v>0</v>
      </c>
      <c r="D74">
        <v>97739.6</v>
      </c>
      <c r="F74">
        <v>1837704.85</v>
      </c>
      <c r="G74">
        <v>695357.27</v>
      </c>
      <c r="L74">
        <v>202106.9</v>
      </c>
      <c r="M74">
        <v>70414.720000000001</v>
      </c>
      <c r="P74">
        <v>3025510.46</v>
      </c>
      <c r="Q74">
        <v>464694.52</v>
      </c>
      <c r="T74">
        <v>304128.32</v>
      </c>
      <c r="U74">
        <v>15000.9</v>
      </c>
      <c r="V74">
        <v>1039.2</v>
      </c>
      <c r="X74">
        <v>903077.3</v>
      </c>
      <c r="Y74">
        <v>153800</v>
      </c>
      <c r="Z74">
        <v>964324.3</v>
      </c>
      <c r="AC74">
        <v>246291.21</v>
      </c>
      <c r="AD74">
        <v>190330.05</v>
      </c>
      <c r="AG74">
        <v>1</v>
      </c>
    </row>
    <row r="75" spans="1:33" x14ac:dyDescent="0.25">
      <c r="A75" t="s">
        <v>3251</v>
      </c>
      <c r="B75">
        <v>689974.88</v>
      </c>
      <c r="C75">
        <v>0</v>
      </c>
      <c r="D75">
        <v>135829.57999999999</v>
      </c>
      <c r="F75">
        <v>1038087.31</v>
      </c>
      <c r="G75">
        <v>347839.34</v>
      </c>
      <c r="K75">
        <v>5500</v>
      </c>
      <c r="L75">
        <v>10440</v>
      </c>
      <c r="M75">
        <v>20600</v>
      </c>
      <c r="P75">
        <v>1321280.93</v>
      </c>
      <c r="Q75">
        <v>961521.58</v>
      </c>
      <c r="T75">
        <v>446894.47</v>
      </c>
      <c r="U75">
        <v>59580</v>
      </c>
      <c r="V75">
        <v>887.44</v>
      </c>
      <c r="X75">
        <v>774907</v>
      </c>
      <c r="Y75">
        <v>189400</v>
      </c>
      <c r="Z75">
        <v>925425</v>
      </c>
      <c r="AC75">
        <v>325949.23</v>
      </c>
      <c r="AD75">
        <v>132926.07999999999</v>
      </c>
      <c r="AG75">
        <v>30230</v>
      </c>
    </row>
    <row r="76" spans="1:33" x14ac:dyDescent="0.25">
      <c r="A76" t="s">
        <v>3252</v>
      </c>
      <c r="B76">
        <v>942447.13</v>
      </c>
      <c r="C76">
        <v>0</v>
      </c>
      <c r="D76">
        <v>78009.17</v>
      </c>
      <c r="F76">
        <v>1482571.28</v>
      </c>
      <c r="G76">
        <v>704529.79</v>
      </c>
      <c r="L76">
        <v>51900</v>
      </c>
      <c r="M76">
        <v>53</v>
      </c>
      <c r="P76">
        <v>666455.65</v>
      </c>
      <c r="Q76">
        <v>2317512.06</v>
      </c>
      <c r="T76">
        <v>725626.3</v>
      </c>
      <c r="V76">
        <v>1105.98</v>
      </c>
      <c r="X76">
        <v>755539.8</v>
      </c>
      <c r="Y76">
        <v>113700</v>
      </c>
      <c r="Z76">
        <v>918795.8</v>
      </c>
      <c r="AA76">
        <v>28958</v>
      </c>
      <c r="AC76">
        <v>197732.96</v>
      </c>
      <c r="AD76">
        <v>119398.66</v>
      </c>
    </row>
    <row r="77" spans="1:33" x14ac:dyDescent="0.25">
      <c r="A77" t="s">
        <v>3253</v>
      </c>
      <c r="B77">
        <v>856522.46</v>
      </c>
      <c r="C77">
        <v>0</v>
      </c>
      <c r="D77">
        <v>56489.279999999999</v>
      </c>
      <c r="F77">
        <v>424915.44</v>
      </c>
      <c r="G77">
        <v>237672.36</v>
      </c>
      <c r="L77">
        <v>314710</v>
      </c>
      <c r="M77">
        <v>1139</v>
      </c>
      <c r="P77">
        <v>-807176.47</v>
      </c>
      <c r="Q77">
        <v>2233839.69</v>
      </c>
      <c r="T77">
        <v>314195.7</v>
      </c>
      <c r="U77">
        <v>17100</v>
      </c>
      <c r="V77">
        <v>1016.43</v>
      </c>
      <c r="X77">
        <v>930578</v>
      </c>
      <c r="Y77">
        <v>96900</v>
      </c>
      <c r="Z77">
        <v>1040033</v>
      </c>
      <c r="AC77">
        <v>252222.84</v>
      </c>
      <c r="AD77">
        <v>110277.32</v>
      </c>
    </row>
    <row r="78" spans="1:33" x14ac:dyDescent="0.25">
      <c r="A78" t="s">
        <v>3325</v>
      </c>
      <c r="B78">
        <v>563238.23</v>
      </c>
      <c r="C78">
        <v>0</v>
      </c>
      <c r="D78">
        <v>89748.47</v>
      </c>
      <c r="F78">
        <v>106288.68</v>
      </c>
      <c r="G78">
        <v>494915.03</v>
      </c>
      <c r="M78">
        <v>1426</v>
      </c>
      <c r="P78">
        <v>-1257596.3899999999</v>
      </c>
      <c r="Q78">
        <v>2560558.21</v>
      </c>
      <c r="T78">
        <v>424887.42</v>
      </c>
      <c r="V78">
        <v>758.11</v>
      </c>
      <c r="X78">
        <v>919788</v>
      </c>
      <c r="Y78">
        <v>65700</v>
      </c>
      <c r="Z78">
        <v>1055205</v>
      </c>
      <c r="AC78">
        <v>184558.22</v>
      </c>
      <c r="AD78">
        <v>100620.71</v>
      </c>
      <c r="AG78">
        <v>47.01</v>
      </c>
    </row>
    <row r="79" spans="1:33" x14ac:dyDescent="0.25">
      <c r="A79" t="s">
        <v>3254</v>
      </c>
      <c r="B79">
        <v>62343.040000000001</v>
      </c>
      <c r="C79">
        <v>8485</v>
      </c>
      <c r="D79">
        <v>77949.210000000006</v>
      </c>
      <c r="F79">
        <v>144343.22</v>
      </c>
      <c r="G79">
        <v>548493.93999999994</v>
      </c>
      <c r="K79">
        <v>-110779</v>
      </c>
      <c r="L79">
        <v>-31460</v>
      </c>
      <c r="M79">
        <v>-4026.02</v>
      </c>
      <c r="P79">
        <v>-280760.81</v>
      </c>
      <c r="Q79">
        <v>1212676.51</v>
      </c>
      <c r="T79">
        <v>454803.29</v>
      </c>
      <c r="U79">
        <v>31460</v>
      </c>
      <c r="V79">
        <v>357.03</v>
      </c>
      <c r="X79">
        <v>786610</v>
      </c>
      <c r="Y79">
        <v>129492</v>
      </c>
      <c r="Z79">
        <v>888945.5</v>
      </c>
      <c r="AB79">
        <v>7840</v>
      </c>
      <c r="AC79">
        <v>163576.21</v>
      </c>
      <c r="AD79">
        <v>30380.39</v>
      </c>
      <c r="AE79">
        <v>20000</v>
      </c>
      <c r="AG79">
        <v>12000</v>
      </c>
    </row>
    <row r="80" spans="1:33" x14ac:dyDescent="0.25">
      <c r="A80" t="s">
        <v>3255</v>
      </c>
      <c r="B80">
        <v>54360.76</v>
      </c>
      <c r="C80">
        <v>5475</v>
      </c>
      <c r="D80">
        <v>76285.69</v>
      </c>
      <c r="F80">
        <v>26867.86</v>
      </c>
      <c r="G80">
        <v>178592.86</v>
      </c>
      <c r="K80">
        <v>23228</v>
      </c>
      <c r="L80">
        <v>168000</v>
      </c>
      <c r="M80">
        <v>999.2</v>
      </c>
      <c r="P80">
        <v>-1514594.26</v>
      </c>
      <c r="Q80">
        <v>1431387.54</v>
      </c>
      <c r="T80">
        <v>437022.67</v>
      </c>
      <c r="X80">
        <v>921230</v>
      </c>
      <c r="Z80">
        <v>989349</v>
      </c>
      <c r="AC80">
        <v>250213.98</v>
      </c>
      <c r="AD80">
        <v>53888</v>
      </c>
      <c r="AG80">
        <v>50000</v>
      </c>
    </row>
    <row r="81" spans="1:34" x14ac:dyDescent="0.25">
      <c r="A81" t="s">
        <v>3256</v>
      </c>
      <c r="B81">
        <v>483679.5</v>
      </c>
      <c r="C81">
        <v>0</v>
      </c>
      <c r="D81">
        <v>29448.52</v>
      </c>
      <c r="F81">
        <v>314048.90999999997</v>
      </c>
      <c r="G81">
        <v>906535.42</v>
      </c>
      <c r="J81">
        <v>0</v>
      </c>
      <c r="K81">
        <v>41656</v>
      </c>
      <c r="L81">
        <v>133350</v>
      </c>
      <c r="M81">
        <v>12966.26</v>
      </c>
      <c r="P81">
        <v>-410689.76</v>
      </c>
      <c r="Q81">
        <v>2041384.85</v>
      </c>
      <c r="T81">
        <v>573690.07999999996</v>
      </c>
      <c r="U81">
        <v>25500</v>
      </c>
      <c r="X81">
        <v>1476440</v>
      </c>
      <c r="Y81">
        <v>143650</v>
      </c>
      <c r="Z81">
        <v>1644530</v>
      </c>
      <c r="AB81">
        <v>2580</v>
      </c>
      <c r="AC81">
        <v>183726.4</v>
      </c>
      <c r="AD81">
        <v>95459.07</v>
      </c>
      <c r="AG81">
        <v>83672.05</v>
      </c>
    </row>
    <row r="82" spans="1:34" x14ac:dyDescent="0.25">
      <c r="A82" t="s">
        <v>3257</v>
      </c>
      <c r="B82">
        <v>301953.84000000003</v>
      </c>
      <c r="C82">
        <v>0</v>
      </c>
      <c r="D82">
        <v>120497.41</v>
      </c>
      <c r="F82">
        <v>404400.3</v>
      </c>
      <c r="G82">
        <v>346086.64</v>
      </c>
      <c r="L82">
        <v>73114.820000000007</v>
      </c>
      <c r="M82">
        <v>2155.4</v>
      </c>
      <c r="P82">
        <v>-195237.16</v>
      </c>
      <c r="Q82">
        <v>1173118.0900000001</v>
      </c>
      <c r="T82">
        <v>581415.07999999996</v>
      </c>
      <c r="U82">
        <v>42000</v>
      </c>
      <c r="V82">
        <v>3209.18</v>
      </c>
      <c r="X82">
        <v>725100</v>
      </c>
      <c r="Y82">
        <v>109600</v>
      </c>
      <c r="Z82">
        <v>799893.98</v>
      </c>
      <c r="AC82">
        <v>339071.77</v>
      </c>
      <c r="AD82">
        <v>43996.47</v>
      </c>
      <c r="AE82">
        <v>20000</v>
      </c>
      <c r="AG82">
        <v>10</v>
      </c>
    </row>
    <row r="83" spans="1:34" x14ac:dyDescent="0.25">
      <c r="A83" t="s">
        <v>3258</v>
      </c>
      <c r="B83">
        <v>485695.84</v>
      </c>
      <c r="C83">
        <v>0</v>
      </c>
      <c r="D83">
        <v>45507.519999999997</v>
      </c>
      <c r="F83">
        <v>418537.02</v>
      </c>
      <c r="G83">
        <v>230628.87</v>
      </c>
      <c r="K83">
        <v>1691.14</v>
      </c>
      <c r="L83">
        <v>-355945</v>
      </c>
      <c r="M83">
        <v>0</v>
      </c>
      <c r="P83">
        <v>-262858.27</v>
      </c>
      <c r="Q83">
        <v>1745362.84</v>
      </c>
      <c r="T83">
        <v>612598.39</v>
      </c>
      <c r="U83">
        <v>154400</v>
      </c>
      <c r="V83">
        <v>980.12</v>
      </c>
      <c r="X83">
        <v>1165800</v>
      </c>
      <c r="Y83">
        <v>132800</v>
      </c>
      <c r="Z83">
        <v>1322834</v>
      </c>
      <c r="AB83">
        <v>15390</v>
      </c>
      <c r="AC83">
        <v>284379.51</v>
      </c>
      <c r="AD83">
        <v>177968.96</v>
      </c>
      <c r="AG83">
        <v>20000</v>
      </c>
    </row>
    <row r="84" spans="1:34" x14ac:dyDescent="0.25">
      <c r="A84" t="s">
        <v>3259</v>
      </c>
      <c r="B84">
        <v>187299.49</v>
      </c>
      <c r="C84">
        <v>87795.24</v>
      </c>
      <c r="D84">
        <v>92539.55</v>
      </c>
      <c r="F84">
        <v>909660.3</v>
      </c>
      <c r="G84">
        <v>499022.09</v>
      </c>
      <c r="M84">
        <v>1556</v>
      </c>
      <c r="P84">
        <v>-126192.94</v>
      </c>
      <c r="Q84">
        <v>1929262.58</v>
      </c>
      <c r="S84">
        <v>74.150000000000006</v>
      </c>
      <c r="T84">
        <v>399658.9</v>
      </c>
      <c r="U84">
        <v>600</v>
      </c>
      <c r="V84">
        <v>406.74</v>
      </c>
      <c r="X84">
        <v>1065320</v>
      </c>
      <c r="Y84">
        <v>119400</v>
      </c>
      <c r="Z84">
        <v>981607</v>
      </c>
      <c r="AB84">
        <v>9000</v>
      </c>
      <c r="AC84">
        <v>270361.01</v>
      </c>
      <c r="AD84">
        <v>78135.75</v>
      </c>
      <c r="AG84">
        <v>89800</v>
      </c>
    </row>
    <row r="85" spans="1:34" x14ac:dyDescent="0.25">
      <c r="A85" t="s">
        <v>3260</v>
      </c>
      <c r="B85">
        <v>519729.13</v>
      </c>
      <c r="C85">
        <v>11120</v>
      </c>
      <c r="D85">
        <v>19082.310000000001</v>
      </c>
      <c r="F85">
        <v>180250.95</v>
      </c>
      <c r="G85">
        <v>199430.93</v>
      </c>
      <c r="L85">
        <v>45720</v>
      </c>
      <c r="M85">
        <v>277.06</v>
      </c>
      <c r="P85">
        <v>-871371.42</v>
      </c>
      <c r="Q85">
        <v>1851699.47</v>
      </c>
      <c r="T85">
        <v>371570.7</v>
      </c>
      <c r="X85">
        <v>879907</v>
      </c>
      <c r="Y85">
        <v>118988</v>
      </c>
      <c r="Z85">
        <v>1087454.1200000001</v>
      </c>
      <c r="AA85">
        <v>400</v>
      </c>
      <c r="AB85">
        <v>3280</v>
      </c>
      <c r="AC85">
        <v>126060.63</v>
      </c>
      <c r="AD85">
        <v>109982.74</v>
      </c>
      <c r="AG85">
        <v>20000</v>
      </c>
    </row>
    <row r="86" spans="1:34" x14ac:dyDescent="0.25">
      <c r="A86" t="s">
        <v>3261</v>
      </c>
      <c r="B86">
        <v>69947.039999999994</v>
      </c>
      <c r="C86">
        <v>33714.32</v>
      </c>
      <c r="D86">
        <v>135378.37</v>
      </c>
      <c r="F86">
        <v>485080.08</v>
      </c>
      <c r="G86">
        <v>321451.59999999998</v>
      </c>
      <c r="M86">
        <v>-187429.07</v>
      </c>
      <c r="P86">
        <v>170428.74</v>
      </c>
      <c r="Q86">
        <v>1211766.1200000001</v>
      </c>
      <c r="T86">
        <v>396813.2</v>
      </c>
      <c r="X86">
        <v>605630</v>
      </c>
      <c r="Y86">
        <v>-40300</v>
      </c>
      <c r="Z86">
        <v>722243</v>
      </c>
      <c r="AC86">
        <v>217236.6</v>
      </c>
      <c r="AD86">
        <v>35207.980000000003</v>
      </c>
      <c r="AG86">
        <v>20000</v>
      </c>
      <c r="AH86">
        <v>7000</v>
      </c>
    </row>
    <row r="87" spans="1:34" x14ac:dyDescent="0.25">
      <c r="A87" t="s">
        <v>3262</v>
      </c>
      <c r="B87">
        <v>476694.51</v>
      </c>
      <c r="C87">
        <v>11399.3</v>
      </c>
      <c r="D87">
        <v>43076.58</v>
      </c>
      <c r="F87">
        <v>116432.73</v>
      </c>
      <c r="G87">
        <v>612612.54</v>
      </c>
      <c r="K87">
        <v>18678</v>
      </c>
      <c r="M87">
        <v>9975</v>
      </c>
      <c r="P87">
        <v>167147.26</v>
      </c>
      <c r="Q87">
        <v>1379368.14</v>
      </c>
      <c r="T87">
        <v>486714.23</v>
      </c>
      <c r="V87">
        <v>915.25</v>
      </c>
      <c r="X87">
        <v>1342190</v>
      </c>
      <c r="Y87">
        <v>133600</v>
      </c>
      <c r="Z87">
        <v>1507832</v>
      </c>
      <c r="AB87">
        <v>5448</v>
      </c>
      <c r="AC87">
        <v>246968.48</v>
      </c>
      <c r="AD87">
        <v>242991</v>
      </c>
      <c r="AG87">
        <v>20000</v>
      </c>
    </row>
    <row r="88" spans="1:34" x14ac:dyDescent="0.25">
      <c r="A88" t="s">
        <v>3332</v>
      </c>
      <c r="B88">
        <v>281835.06</v>
      </c>
      <c r="C88">
        <v>20480.099999999999</v>
      </c>
      <c r="D88">
        <v>9481.32</v>
      </c>
      <c r="F88">
        <v>282326.57</v>
      </c>
      <c r="G88">
        <v>97312.98</v>
      </c>
      <c r="K88">
        <v>36630</v>
      </c>
      <c r="L88">
        <v>45850</v>
      </c>
      <c r="M88">
        <v>532</v>
      </c>
      <c r="P88">
        <v>-860089.41</v>
      </c>
      <c r="Q88">
        <v>1583723.57</v>
      </c>
      <c r="T88">
        <v>389570.33</v>
      </c>
      <c r="V88">
        <v>420.43</v>
      </c>
      <c r="X88">
        <v>1080270</v>
      </c>
      <c r="Y88">
        <v>116640</v>
      </c>
      <c r="Z88">
        <v>1259994</v>
      </c>
      <c r="AB88">
        <v>2608</v>
      </c>
      <c r="AC88">
        <v>137281.04</v>
      </c>
      <c r="AD88">
        <v>139791.04999999999</v>
      </c>
      <c r="AG88">
        <v>30093.279999999999</v>
      </c>
    </row>
    <row r="89" spans="1:34" x14ac:dyDescent="0.25">
      <c r="A89" t="s">
        <v>3263</v>
      </c>
      <c r="B89">
        <v>418620.2</v>
      </c>
      <c r="C89">
        <v>0</v>
      </c>
      <c r="D89">
        <v>12013.57</v>
      </c>
      <c r="F89">
        <v>2</v>
      </c>
      <c r="G89">
        <v>115518.3</v>
      </c>
      <c r="M89">
        <v>1059</v>
      </c>
      <c r="P89">
        <v>65543.39</v>
      </c>
      <c r="Q89">
        <v>378255.7</v>
      </c>
      <c r="T89">
        <v>688987.35</v>
      </c>
      <c r="V89">
        <v>312.14</v>
      </c>
      <c r="X89">
        <v>351880</v>
      </c>
      <c r="Y89">
        <v>98960</v>
      </c>
      <c r="Z89">
        <v>499971.28</v>
      </c>
      <c r="AC89">
        <v>285429.61</v>
      </c>
      <c r="AD89">
        <v>20507.62</v>
      </c>
    </row>
    <row r="90" spans="1:34" x14ac:dyDescent="0.25">
      <c r="A90" t="s">
        <v>3264</v>
      </c>
      <c r="B90">
        <v>569971.02</v>
      </c>
      <c r="C90">
        <v>0</v>
      </c>
      <c r="D90">
        <v>18636.12</v>
      </c>
      <c r="F90">
        <v>-4559.0200000000004</v>
      </c>
      <c r="G90">
        <v>99037.46</v>
      </c>
      <c r="J90">
        <v>12000</v>
      </c>
      <c r="M90">
        <v>0</v>
      </c>
      <c r="P90">
        <v>-103523.93</v>
      </c>
      <c r="Q90">
        <v>646850.12</v>
      </c>
      <c r="T90">
        <v>628179.81999999995</v>
      </c>
      <c r="U90">
        <v>150000</v>
      </c>
      <c r="V90">
        <v>540.83000000000004</v>
      </c>
      <c r="X90">
        <v>920640</v>
      </c>
      <c r="Y90">
        <v>18000</v>
      </c>
      <c r="Z90">
        <v>992480</v>
      </c>
      <c r="AA90">
        <v>700</v>
      </c>
      <c r="AC90">
        <v>425344.7</v>
      </c>
      <c r="AD90">
        <v>85676.56</v>
      </c>
    </row>
    <row r="91" spans="1:34" x14ac:dyDescent="0.25">
      <c r="A91" t="s">
        <v>3265</v>
      </c>
      <c r="B91">
        <v>543218.28</v>
      </c>
      <c r="C91">
        <v>0</v>
      </c>
      <c r="D91">
        <v>55044.160000000003</v>
      </c>
      <c r="F91">
        <v>2483939.1</v>
      </c>
      <c r="G91">
        <v>372038.43</v>
      </c>
      <c r="J91">
        <v>6000</v>
      </c>
      <c r="M91">
        <v>1049</v>
      </c>
      <c r="P91">
        <v>-170201.41</v>
      </c>
      <c r="Q91">
        <v>3382854.97</v>
      </c>
      <c r="T91">
        <v>677129.38</v>
      </c>
      <c r="U91">
        <v>113600</v>
      </c>
      <c r="V91">
        <v>382.88</v>
      </c>
      <c r="X91">
        <v>899910</v>
      </c>
      <c r="Y91">
        <v>201980</v>
      </c>
      <c r="Z91">
        <v>1046755</v>
      </c>
      <c r="AA91">
        <v>160</v>
      </c>
      <c r="AB91">
        <v>280</v>
      </c>
      <c r="AC91">
        <v>223171.55</v>
      </c>
      <c r="AD91">
        <v>175638.3</v>
      </c>
    </row>
    <row r="92" spans="1:34" x14ac:dyDescent="0.25">
      <c r="A92" t="s">
        <v>3266</v>
      </c>
      <c r="B92">
        <v>456408.93</v>
      </c>
      <c r="C92">
        <v>0</v>
      </c>
      <c r="D92">
        <v>61821.91</v>
      </c>
      <c r="F92">
        <v>363139.32</v>
      </c>
      <c r="G92">
        <v>282690.67</v>
      </c>
      <c r="J92">
        <v>5800</v>
      </c>
      <c r="M92">
        <v>1775.57</v>
      </c>
      <c r="P92">
        <v>-5696.92</v>
      </c>
      <c r="Q92">
        <v>1045747.78</v>
      </c>
      <c r="T92">
        <v>575367.76</v>
      </c>
      <c r="U92">
        <v>4200</v>
      </c>
      <c r="V92">
        <v>394.8</v>
      </c>
      <c r="X92">
        <v>827030</v>
      </c>
      <c r="Y92">
        <v>104540</v>
      </c>
      <c r="Z92">
        <v>904397</v>
      </c>
      <c r="AC92">
        <v>281631.09999999998</v>
      </c>
      <c r="AD92">
        <v>72115.06</v>
      </c>
    </row>
    <row r="93" spans="1:34" x14ac:dyDescent="0.25">
      <c r="A93" t="s">
        <v>3267</v>
      </c>
      <c r="B93">
        <v>519051.44</v>
      </c>
      <c r="C93">
        <v>19000</v>
      </c>
      <c r="D93">
        <v>20773.02</v>
      </c>
      <c r="F93">
        <v>24312.35</v>
      </c>
      <c r="G93">
        <v>257297.35</v>
      </c>
      <c r="M93">
        <v>2419</v>
      </c>
      <c r="P93">
        <v>302644.17</v>
      </c>
      <c r="Q93">
        <v>320699.84999999998</v>
      </c>
      <c r="T93">
        <v>633046.80000000005</v>
      </c>
      <c r="V93">
        <v>263.62</v>
      </c>
      <c r="X93">
        <v>723042</v>
      </c>
      <c r="Y93">
        <v>472760</v>
      </c>
      <c r="Z93">
        <v>962295</v>
      </c>
      <c r="AC93">
        <v>333569.36</v>
      </c>
      <c r="AD93">
        <v>25646.92</v>
      </c>
    </row>
    <row r="94" spans="1:34" x14ac:dyDescent="0.25">
      <c r="A94" t="s">
        <v>3268</v>
      </c>
      <c r="B94">
        <v>537497.62</v>
      </c>
      <c r="C94">
        <v>1200</v>
      </c>
      <c r="D94">
        <v>13695.37</v>
      </c>
      <c r="F94">
        <v>476226.18</v>
      </c>
      <c r="G94">
        <v>11136.46</v>
      </c>
      <c r="M94">
        <v>0</v>
      </c>
      <c r="P94">
        <v>100689.64</v>
      </c>
      <c r="Q94">
        <v>810688.21</v>
      </c>
      <c r="T94">
        <v>542945.94999999995</v>
      </c>
      <c r="V94">
        <v>389.43</v>
      </c>
      <c r="X94">
        <v>439418.7</v>
      </c>
      <c r="Y94">
        <v>104240</v>
      </c>
      <c r="Z94">
        <v>521259.7</v>
      </c>
      <c r="AB94">
        <v>3408</v>
      </c>
      <c r="AC94">
        <v>217860.19</v>
      </c>
      <c r="AD94">
        <v>55248.41</v>
      </c>
    </row>
    <row r="95" spans="1:34" x14ac:dyDescent="0.25">
      <c r="A95" t="s">
        <v>3269</v>
      </c>
      <c r="B95">
        <v>141958.85999999999</v>
      </c>
      <c r="C95">
        <v>0</v>
      </c>
      <c r="D95">
        <v>194992.93</v>
      </c>
      <c r="F95">
        <v>3</v>
      </c>
      <c r="G95">
        <v>935272.88</v>
      </c>
      <c r="J95">
        <v>6000</v>
      </c>
      <c r="M95">
        <v>413</v>
      </c>
      <c r="P95">
        <v>622517.82999999996</v>
      </c>
      <c r="Q95">
        <v>573056.03</v>
      </c>
      <c r="S95">
        <v>581.04999999999995</v>
      </c>
      <c r="T95">
        <v>529564.65</v>
      </c>
      <c r="X95">
        <v>1023435</v>
      </c>
      <c r="Y95">
        <v>349385</v>
      </c>
      <c r="Z95">
        <v>1111371</v>
      </c>
      <c r="AC95">
        <v>432875.26</v>
      </c>
      <c r="AD95">
        <v>136377.28</v>
      </c>
      <c r="AG95">
        <v>221.35</v>
      </c>
    </row>
    <row r="96" spans="1:34" x14ac:dyDescent="0.25">
      <c r="A96" t="s">
        <v>3270</v>
      </c>
      <c r="B96">
        <v>166489.07</v>
      </c>
      <c r="C96">
        <v>0</v>
      </c>
      <c r="D96">
        <v>20000</v>
      </c>
      <c r="F96">
        <v>1324707.6000000001</v>
      </c>
      <c r="G96">
        <v>168277.88</v>
      </c>
      <c r="J96">
        <v>13550</v>
      </c>
      <c r="M96">
        <v>2911.88</v>
      </c>
      <c r="P96">
        <v>-201215.75</v>
      </c>
      <c r="Q96">
        <v>1997218.5</v>
      </c>
      <c r="T96">
        <v>488777.9</v>
      </c>
      <c r="U96">
        <v>74000</v>
      </c>
      <c r="V96">
        <v>210.78</v>
      </c>
      <c r="X96">
        <v>798280</v>
      </c>
      <c r="Z96">
        <v>871154</v>
      </c>
      <c r="AC96">
        <v>348730.84</v>
      </c>
      <c r="AD96">
        <v>103507.2</v>
      </c>
      <c r="AG96">
        <v>6.72</v>
      </c>
    </row>
    <row r="97" spans="1:33" x14ac:dyDescent="0.25">
      <c r="A97" t="s">
        <v>3271</v>
      </c>
      <c r="B97">
        <v>635616.02</v>
      </c>
      <c r="C97">
        <v>116520</v>
      </c>
      <c r="D97">
        <v>3681.71</v>
      </c>
      <c r="F97">
        <v>147099.97</v>
      </c>
      <c r="G97">
        <v>214002.41</v>
      </c>
      <c r="J97">
        <v>6000</v>
      </c>
      <c r="M97">
        <v>1031</v>
      </c>
      <c r="P97">
        <v>363663.43</v>
      </c>
      <c r="Q97">
        <v>569833.9</v>
      </c>
      <c r="T97">
        <v>324459.7</v>
      </c>
      <c r="U97">
        <v>366000</v>
      </c>
      <c r="V97">
        <v>457.71</v>
      </c>
      <c r="X97">
        <v>734920</v>
      </c>
      <c r="Y97">
        <v>346800</v>
      </c>
      <c r="Z97">
        <v>921216</v>
      </c>
      <c r="AA97">
        <v>11360</v>
      </c>
      <c r="AC97">
        <v>333569.34999999998</v>
      </c>
      <c r="AD97">
        <v>77280.28</v>
      </c>
    </row>
    <row r="98" spans="1:33" x14ac:dyDescent="0.25">
      <c r="A98" t="s">
        <v>3272</v>
      </c>
      <c r="B98">
        <v>846272.22</v>
      </c>
      <c r="C98">
        <v>0</v>
      </c>
      <c r="D98">
        <v>44040.04</v>
      </c>
      <c r="F98">
        <v>8963.26</v>
      </c>
      <c r="G98">
        <v>522813.45</v>
      </c>
      <c r="J98">
        <v>6000</v>
      </c>
      <c r="M98">
        <v>1775.5</v>
      </c>
      <c r="P98">
        <v>306953.2</v>
      </c>
      <c r="Q98">
        <v>528870.26</v>
      </c>
      <c r="T98">
        <v>750516.57</v>
      </c>
      <c r="U98">
        <v>468000</v>
      </c>
      <c r="V98">
        <v>701.67</v>
      </c>
      <c r="X98">
        <v>668180</v>
      </c>
      <c r="Y98">
        <v>332996</v>
      </c>
      <c r="Z98">
        <v>901860</v>
      </c>
      <c r="AC98">
        <v>502105.44</v>
      </c>
      <c r="AD98">
        <v>93551.84</v>
      </c>
    </row>
    <row r="99" spans="1:33" x14ac:dyDescent="0.25">
      <c r="A99" t="s">
        <v>3273</v>
      </c>
      <c r="B99">
        <v>666888.06000000006</v>
      </c>
      <c r="C99">
        <v>0</v>
      </c>
      <c r="D99">
        <v>202768.27</v>
      </c>
      <c r="F99">
        <v>5868.21</v>
      </c>
      <c r="G99">
        <v>188427.01</v>
      </c>
      <c r="J99">
        <v>5500</v>
      </c>
      <c r="M99">
        <v>2771.32</v>
      </c>
      <c r="P99">
        <v>-222460.11</v>
      </c>
      <c r="Q99">
        <v>713142.2</v>
      </c>
      <c r="T99">
        <v>1076151.3500000001</v>
      </c>
      <c r="V99">
        <v>460.06</v>
      </c>
      <c r="X99">
        <v>1085440.1000000001</v>
      </c>
      <c r="Y99">
        <v>56800</v>
      </c>
      <c r="Z99">
        <v>1235749.1000000001</v>
      </c>
      <c r="AC99">
        <v>147669.63</v>
      </c>
      <c r="AD99">
        <v>40259.64</v>
      </c>
      <c r="AE99">
        <v>100000</v>
      </c>
    </row>
    <row r="100" spans="1:33" x14ac:dyDescent="0.25">
      <c r="A100" t="s">
        <v>3274</v>
      </c>
      <c r="B100">
        <v>348160.53</v>
      </c>
      <c r="C100">
        <v>0</v>
      </c>
      <c r="D100">
        <v>67563.58</v>
      </c>
      <c r="F100">
        <v>162586.29999999999</v>
      </c>
      <c r="G100">
        <v>185720.05</v>
      </c>
      <c r="J100">
        <v>6000</v>
      </c>
      <c r="M100">
        <v>1152</v>
      </c>
      <c r="P100">
        <v>295855.28999999998</v>
      </c>
      <c r="Q100">
        <v>673323.61</v>
      </c>
      <c r="T100">
        <v>459284</v>
      </c>
      <c r="V100">
        <v>289.61</v>
      </c>
      <c r="X100">
        <v>293020</v>
      </c>
      <c r="Y100">
        <v>164160</v>
      </c>
      <c r="Z100">
        <v>454117</v>
      </c>
      <c r="AA100">
        <v>1500</v>
      </c>
      <c r="AC100">
        <v>427723.35</v>
      </c>
      <c r="AD100">
        <v>102483.7</v>
      </c>
    </row>
    <row r="101" spans="1:33" x14ac:dyDescent="0.25">
      <c r="A101" t="s">
        <v>3275</v>
      </c>
      <c r="B101">
        <v>433596.31</v>
      </c>
      <c r="C101">
        <v>0</v>
      </c>
      <c r="D101">
        <v>826.71</v>
      </c>
      <c r="F101">
        <v>3</v>
      </c>
      <c r="G101">
        <v>267684</v>
      </c>
      <c r="J101">
        <v>5000</v>
      </c>
      <c r="M101">
        <v>1049</v>
      </c>
      <c r="P101">
        <v>-584685.38</v>
      </c>
      <c r="Q101">
        <v>1404582.07</v>
      </c>
      <c r="T101">
        <v>502868.12</v>
      </c>
      <c r="V101">
        <v>543.66</v>
      </c>
      <c r="X101">
        <v>723450</v>
      </c>
      <c r="Y101">
        <v>122100</v>
      </c>
      <c r="Z101">
        <v>809211</v>
      </c>
      <c r="AC101">
        <v>453916.54</v>
      </c>
      <c r="AD101">
        <v>51759.91</v>
      </c>
    </row>
    <row r="102" spans="1:33" x14ac:dyDescent="0.25">
      <c r="A102" t="s">
        <v>3276</v>
      </c>
      <c r="B102">
        <v>229589.25</v>
      </c>
      <c r="C102">
        <v>0</v>
      </c>
      <c r="D102">
        <v>85045.73</v>
      </c>
      <c r="F102">
        <v>1</v>
      </c>
      <c r="G102">
        <v>168071.2</v>
      </c>
      <c r="J102">
        <v>6000</v>
      </c>
      <c r="M102">
        <v>1016</v>
      </c>
      <c r="P102">
        <v>37239.22</v>
      </c>
      <c r="Q102">
        <v>819557.49</v>
      </c>
      <c r="T102">
        <v>357665.32</v>
      </c>
      <c r="V102">
        <v>7963.97</v>
      </c>
      <c r="W102">
        <v>4900</v>
      </c>
      <c r="X102">
        <v>2358660</v>
      </c>
      <c r="Y102">
        <v>162400</v>
      </c>
      <c r="Z102">
        <v>2500822.5699999998</v>
      </c>
      <c r="AA102">
        <v>1500</v>
      </c>
      <c r="AC102">
        <v>255670.1</v>
      </c>
      <c r="AD102">
        <v>310812.15000000002</v>
      </c>
    </row>
    <row r="103" spans="1:33" x14ac:dyDescent="0.25">
      <c r="A103" t="s">
        <v>3279</v>
      </c>
      <c r="B103">
        <v>126256.25</v>
      </c>
      <c r="C103">
        <v>0</v>
      </c>
      <c r="D103">
        <v>132538.88</v>
      </c>
      <c r="F103">
        <v>2</v>
      </c>
      <c r="G103">
        <v>498586.67</v>
      </c>
      <c r="J103">
        <v>6300</v>
      </c>
      <c r="M103">
        <v>0</v>
      </c>
      <c r="P103">
        <v>186727.36</v>
      </c>
      <c r="Q103">
        <v>474645.55</v>
      </c>
      <c r="T103">
        <v>537721.5</v>
      </c>
      <c r="V103">
        <v>191.09</v>
      </c>
      <c r="X103">
        <v>1118694.5</v>
      </c>
      <c r="Y103">
        <v>151760</v>
      </c>
      <c r="Z103">
        <v>1190050.5</v>
      </c>
      <c r="AC103">
        <v>290452.94</v>
      </c>
      <c r="AD103">
        <v>98217.76</v>
      </c>
    </row>
    <row r="104" spans="1:33" x14ac:dyDescent="0.25">
      <c r="A104" t="s">
        <v>3280</v>
      </c>
      <c r="B104">
        <v>631599.72</v>
      </c>
      <c r="C104">
        <v>15000</v>
      </c>
      <c r="D104">
        <v>402900.86</v>
      </c>
      <c r="F104">
        <v>9143.27</v>
      </c>
      <c r="G104">
        <v>192603.13</v>
      </c>
      <c r="J104">
        <v>5000</v>
      </c>
      <c r="M104">
        <v>3933.99</v>
      </c>
      <c r="P104">
        <v>178203</v>
      </c>
      <c r="Q104">
        <v>1172968.6100000001</v>
      </c>
      <c r="T104">
        <v>781520.01</v>
      </c>
      <c r="V104">
        <v>704.65</v>
      </c>
      <c r="X104">
        <v>278040</v>
      </c>
      <c r="Y104">
        <v>251580</v>
      </c>
      <c r="Z104">
        <v>515358.21</v>
      </c>
      <c r="AA104">
        <v>1140</v>
      </c>
      <c r="AC104">
        <v>649431.32999999996</v>
      </c>
      <c r="AD104">
        <v>98686.03</v>
      </c>
      <c r="AG104">
        <v>5957.71</v>
      </c>
    </row>
    <row r="105" spans="1:33" x14ac:dyDescent="0.25">
      <c r="A105" t="s">
        <v>3328</v>
      </c>
      <c r="B105">
        <v>389866.16</v>
      </c>
      <c r="C105">
        <v>0</v>
      </c>
      <c r="D105">
        <v>25282.18</v>
      </c>
      <c r="F105">
        <v>264212.11</v>
      </c>
      <c r="G105">
        <v>362527.44</v>
      </c>
      <c r="J105">
        <v>6000</v>
      </c>
      <c r="M105">
        <v>1068.1300000000001</v>
      </c>
      <c r="P105">
        <v>199556.62</v>
      </c>
      <c r="Q105">
        <v>764461.81</v>
      </c>
      <c r="T105">
        <v>409753.04</v>
      </c>
      <c r="V105">
        <v>411.39</v>
      </c>
      <c r="X105">
        <v>1047000</v>
      </c>
      <c r="Y105">
        <v>266280</v>
      </c>
      <c r="Z105">
        <v>1163645</v>
      </c>
      <c r="AA105">
        <v>18550</v>
      </c>
      <c r="AC105">
        <v>150089.15</v>
      </c>
      <c r="AD105">
        <v>137298.95000000001</v>
      </c>
      <c r="AG105">
        <v>540</v>
      </c>
    </row>
    <row r="106" spans="1:33" x14ac:dyDescent="0.25">
      <c r="A106" t="s">
        <v>3329</v>
      </c>
      <c r="B106">
        <v>236081</v>
      </c>
      <c r="C106">
        <v>0</v>
      </c>
      <c r="D106">
        <v>21872.3</v>
      </c>
      <c r="F106">
        <v>911388.11</v>
      </c>
      <c r="G106">
        <v>149728.64000000001</v>
      </c>
      <c r="J106">
        <v>6000</v>
      </c>
      <c r="M106">
        <v>3583</v>
      </c>
      <c r="P106">
        <v>-68530.87</v>
      </c>
      <c r="Q106">
        <v>1440238.21</v>
      </c>
      <c r="T106">
        <v>476575.05</v>
      </c>
      <c r="V106">
        <v>184.81</v>
      </c>
      <c r="X106">
        <v>1025650</v>
      </c>
      <c r="Y106">
        <v>46400</v>
      </c>
      <c r="Z106">
        <v>1164458</v>
      </c>
      <c r="AA106">
        <v>400</v>
      </c>
      <c r="AC106">
        <v>223504.94</v>
      </c>
      <c r="AD106">
        <v>114492</v>
      </c>
      <c r="AG106">
        <v>25.21</v>
      </c>
    </row>
    <row r="107" spans="1:33" x14ac:dyDescent="0.25">
      <c r="A107" t="s">
        <v>3334</v>
      </c>
      <c r="B107">
        <v>1321413.08</v>
      </c>
      <c r="C107">
        <v>0</v>
      </c>
      <c r="D107">
        <v>51474.22</v>
      </c>
      <c r="F107">
        <v>1799766.7</v>
      </c>
      <c r="G107">
        <v>273848.02</v>
      </c>
      <c r="J107">
        <v>11300</v>
      </c>
      <c r="M107">
        <v>750</v>
      </c>
      <c r="P107">
        <v>521836.13</v>
      </c>
      <c r="Q107">
        <v>2616413.23</v>
      </c>
      <c r="T107">
        <v>770602.37</v>
      </c>
      <c r="U107">
        <v>23500</v>
      </c>
      <c r="V107">
        <v>1178.5899999999999</v>
      </c>
      <c r="X107">
        <v>272280</v>
      </c>
      <c r="Y107">
        <v>188190</v>
      </c>
      <c r="Z107">
        <v>389311.82</v>
      </c>
      <c r="AA107">
        <v>320</v>
      </c>
      <c r="AC107">
        <v>183303.88</v>
      </c>
      <c r="AD107">
        <v>147737.60000000001</v>
      </c>
    </row>
    <row r="108" spans="1:33" x14ac:dyDescent="0.25">
      <c r="A108" t="s">
        <v>3282</v>
      </c>
      <c r="B108">
        <v>299817.34999999998</v>
      </c>
      <c r="C108">
        <v>0</v>
      </c>
      <c r="D108">
        <v>60260.51</v>
      </c>
      <c r="F108">
        <v>6545.26</v>
      </c>
      <c r="G108">
        <v>109088.46</v>
      </c>
      <c r="M108">
        <v>1667.52</v>
      </c>
      <c r="P108">
        <v>-1905053.59</v>
      </c>
      <c r="Q108">
        <v>2310952.34</v>
      </c>
      <c r="R108">
        <v>117</v>
      </c>
      <c r="T108">
        <v>695239.34</v>
      </c>
      <c r="U108">
        <v>75000</v>
      </c>
      <c r="V108">
        <v>528.51</v>
      </c>
      <c r="X108">
        <v>681810</v>
      </c>
      <c r="Y108">
        <v>208280</v>
      </c>
      <c r="Z108">
        <v>816796.64</v>
      </c>
      <c r="AC108">
        <v>596246.76</v>
      </c>
      <c r="AD108">
        <v>27261.14</v>
      </c>
    </row>
    <row r="109" spans="1:33" x14ac:dyDescent="0.25">
      <c r="A109" t="s">
        <v>3283</v>
      </c>
      <c r="B109">
        <v>953669.76</v>
      </c>
      <c r="C109">
        <v>0</v>
      </c>
      <c r="D109">
        <v>20933.27</v>
      </c>
      <c r="F109">
        <v>1256920.6499999999</v>
      </c>
      <c r="G109">
        <v>88933.92</v>
      </c>
      <c r="K109">
        <v>6000</v>
      </c>
      <c r="M109">
        <v>532.72</v>
      </c>
      <c r="P109">
        <v>794380.63</v>
      </c>
      <c r="Q109">
        <v>1228203.58</v>
      </c>
      <c r="T109">
        <v>537844.06000000006</v>
      </c>
      <c r="U109">
        <v>75000</v>
      </c>
      <c r="V109">
        <v>920.42</v>
      </c>
      <c r="X109">
        <v>607700</v>
      </c>
      <c r="Y109">
        <v>144300</v>
      </c>
      <c r="Z109">
        <v>743371.84</v>
      </c>
      <c r="AC109">
        <v>198050.17</v>
      </c>
      <c r="AD109">
        <v>83976.8</v>
      </c>
    </row>
    <row r="110" spans="1:33" x14ac:dyDescent="0.25">
      <c r="A110" t="s">
        <v>3284</v>
      </c>
      <c r="B110">
        <v>379727.16</v>
      </c>
      <c r="C110">
        <v>0</v>
      </c>
      <c r="D110">
        <v>29708.97</v>
      </c>
      <c r="F110">
        <v>1225520.82</v>
      </c>
      <c r="G110">
        <v>99080.97</v>
      </c>
      <c r="K110">
        <v>6000</v>
      </c>
      <c r="M110">
        <v>112.15</v>
      </c>
      <c r="P110">
        <v>302595.07</v>
      </c>
      <c r="Q110">
        <v>1322855.6000000001</v>
      </c>
      <c r="T110">
        <v>690372.74</v>
      </c>
      <c r="V110">
        <v>467.06</v>
      </c>
      <c r="X110">
        <v>668850</v>
      </c>
      <c r="Y110">
        <v>288400</v>
      </c>
      <c r="Z110">
        <v>802536.8</v>
      </c>
      <c r="AC110">
        <v>439317.28</v>
      </c>
      <c r="AD110">
        <v>80976.62</v>
      </c>
    </row>
    <row r="111" spans="1:33" x14ac:dyDescent="0.25">
      <c r="A111" t="s">
        <v>3285</v>
      </c>
      <c r="B111">
        <v>437233.28</v>
      </c>
      <c r="C111">
        <v>0</v>
      </c>
      <c r="D111">
        <v>144651.32999999999</v>
      </c>
      <c r="F111">
        <v>1076181.43</v>
      </c>
      <c r="G111">
        <v>266940.83</v>
      </c>
      <c r="M111">
        <v>-509</v>
      </c>
      <c r="P111">
        <v>-195022.42</v>
      </c>
      <c r="Q111">
        <v>2235714.37</v>
      </c>
      <c r="T111">
        <v>693998.27</v>
      </c>
      <c r="V111">
        <v>510.96</v>
      </c>
      <c r="X111">
        <v>946436.7</v>
      </c>
      <c r="Y111">
        <v>162800</v>
      </c>
      <c r="Z111">
        <v>1085120.7</v>
      </c>
      <c r="AC111">
        <v>414996.74</v>
      </c>
      <c r="AD111">
        <v>193281.57</v>
      </c>
    </row>
    <row r="112" spans="1:33" x14ac:dyDescent="0.25">
      <c r="A112" t="s">
        <v>3286</v>
      </c>
      <c r="B112">
        <v>514908.27</v>
      </c>
      <c r="C112">
        <v>0</v>
      </c>
      <c r="D112">
        <v>89629.56</v>
      </c>
      <c r="F112">
        <v>429570.21</v>
      </c>
      <c r="G112">
        <v>55767.34</v>
      </c>
      <c r="J112">
        <v>37200</v>
      </c>
      <c r="M112">
        <v>1379.4</v>
      </c>
      <c r="P112">
        <v>-868090.31</v>
      </c>
      <c r="Q112">
        <v>1762414.5</v>
      </c>
      <c r="T112">
        <v>622264.93999999994</v>
      </c>
      <c r="U112">
        <v>60000</v>
      </c>
      <c r="V112">
        <v>554.01</v>
      </c>
      <c r="X112">
        <v>548313.9</v>
      </c>
      <c r="Y112">
        <v>125200</v>
      </c>
      <c r="Z112">
        <v>683979.9</v>
      </c>
      <c r="AB112">
        <v>808</v>
      </c>
      <c r="AC112">
        <v>302700.68</v>
      </c>
      <c r="AD112">
        <v>97874.48</v>
      </c>
    </row>
    <row r="113" spans="1:33" x14ac:dyDescent="0.25">
      <c r="A113" t="s">
        <v>3287</v>
      </c>
      <c r="B113">
        <v>373059.44</v>
      </c>
      <c r="C113">
        <v>0</v>
      </c>
      <c r="D113">
        <v>20619.32</v>
      </c>
      <c r="F113">
        <v>1928030.74</v>
      </c>
      <c r="G113">
        <v>153565.81</v>
      </c>
      <c r="H113">
        <v>1</v>
      </c>
      <c r="M113">
        <v>1582</v>
      </c>
      <c r="P113">
        <v>1948609.62</v>
      </c>
      <c r="Q113">
        <v>513834.47</v>
      </c>
      <c r="T113">
        <v>497303.07</v>
      </c>
      <c r="U113">
        <v>76000</v>
      </c>
      <c r="V113">
        <v>570.29999999999995</v>
      </c>
      <c r="X113">
        <v>516320</v>
      </c>
      <c r="Y113">
        <v>106530.77</v>
      </c>
      <c r="Z113">
        <v>633186.15</v>
      </c>
      <c r="AC113">
        <v>368597.01</v>
      </c>
      <c r="AD113">
        <v>91165.759999999995</v>
      </c>
    </row>
    <row r="114" spans="1:33" x14ac:dyDescent="0.25">
      <c r="A114" t="s">
        <v>3288</v>
      </c>
      <c r="B114">
        <v>456613.8</v>
      </c>
      <c r="C114">
        <v>187342.16</v>
      </c>
      <c r="D114">
        <v>245508.9</v>
      </c>
      <c r="F114">
        <v>485632.37</v>
      </c>
      <c r="G114">
        <v>132160.5</v>
      </c>
      <c r="K114">
        <v>659.26</v>
      </c>
      <c r="M114">
        <v>-679</v>
      </c>
      <c r="P114">
        <v>-2652436.2000000002</v>
      </c>
      <c r="Q114">
        <v>3774792.24</v>
      </c>
      <c r="T114">
        <v>1138988.06</v>
      </c>
      <c r="U114">
        <v>143000</v>
      </c>
      <c r="V114">
        <v>10.66</v>
      </c>
      <c r="X114">
        <v>715160</v>
      </c>
      <c r="Y114">
        <v>199800</v>
      </c>
      <c r="Z114">
        <v>886721</v>
      </c>
      <c r="AC114">
        <v>690071.67</v>
      </c>
      <c r="AD114">
        <v>70344.62</v>
      </c>
    </row>
    <row r="115" spans="1:33" x14ac:dyDescent="0.25">
      <c r="A115" t="s">
        <v>3289</v>
      </c>
      <c r="B115">
        <v>652558.43000000005</v>
      </c>
      <c r="C115">
        <v>0</v>
      </c>
      <c r="D115">
        <v>28494.86</v>
      </c>
      <c r="F115">
        <v>253603.23</v>
      </c>
      <c r="G115">
        <v>296456.03000000003</v>
      </c>
      <c r="M115">
        <v>-8362.5</v>
      </c>
      <c r="P115">
        <v>-911010.05</v>
      </c>
      <c r="Q115">
        <v>1908283.93</v>
      </c>
      <c r="T115">
        <v>532682.11</v>
      </c>
      <c r="U115">
        <v>151880</v>
      </c>
      <c r="V115">
        <v>552.83000000000004</v>
      </c>
      <c r="X115">
        <v>706300</v>
      </c>
      <c r="Z115">
        <v>850989</v>
      </c>
      <c r="AC115">
        <v>223691.74</v>
      </c>
      <c r="AD115">
        <v>66208.03</v>
      </c>
    </row>
    <row r="116" spans="1:33" x14ac:dyDescent="0.25">
      <c r="A116" t="s">
        <v>3290</v>
      </c>
      <c r="B116">
        <v>458415.47</v>
      </c>
      <c r="C116">
        <v>0</v>
      </c>
      <c r="D116">
        <v>43664.21</v>
      </c>
      <c r="F116">
        <v>930488.08</v>
      </c>
      <c r="G116">
        <v>222533.5</v>
      </c>
      <c r="M116">
        <v>-18.72</v>
      </c>
      <c r="P116">
        <v>-437847.08</v>
      </c>
      <c r="Q116">
        <v>1980426.11</v>
      </c>
      <c r="T116">
        <v>547081.93000000005</v>
      </c>
      <c r="U116">
        <v>144000</v>
      </c>
      <c r="V116">
        <v>516.22</v>
      </c>
      <c r="X116">
        <v>583430.5</v>
      </c>
      <c r="Y116">
        <v>114390</v>
      </c>
      <c r="Z116">
        <v>674919.5</v>
      </c>
      <c r="AA116">
        <v>320</v>
      </c>
      <c r="AB116">
        <v>1408</v>
      </c>
      <c r="AC116">
        <v>416090.77</v>
      </c>
      <c r="AD116">
        <v>88826.65</v>
      </c>
    </row>
    <row r="117" spans="1:33" x14ac:dyDescent="0.25">
      <c r="A117" t="s">
        <v>3291</v>
      </c>
      <c r="B117">
        <v>683780.27</v>
      </c>
      <c r="C117">
        <v>22741.85</v>
      </c>
      <c r="D117">
        <v>41324.78</v>
      </c>
      <c r="F117">
        <v>174527.53</v>
      </c>
      <c r="G117">
        <v>390962.04</v>
      </c>
      <c r="M117">
        <v>-1453</v>
      </c>
      <c r="P117">
        <v>-1054989.74</v>
      </c>
      <c r="Q117">
        <v>2133398.12</v>
      </c>
      <c r="T117">
        <v>728067.15</v>
      </c>
      <c r="U117">
        <v>71000</v>
      </c>
      <c r="V117">
        <v>662.62</v>
      </c>
      <c r="X117">
        <v>1108987.6000000001</v>
      </c>
      <c r="Y117">
        <v>146400</v>
      </c>
      <c r="Z117">
        <v>1266160.7</v>
      </c>
      <c r="AC117">
        <v>333309.59999999998</v>
      </c>
      <c r="AD117">
        <v>83350.98</v>
      </c>
    </row>
    <row r="118" spans="1:33" x14ac:dyDescent="0.25">
      <c r="A118" t="s">
        <v>3292</v>
      </c>
      <c r="B118">
        <v>324928.36</v>
      </c>
      <c r="C118">
        <v>0</v>
      </c>
      <c r="D118">
        <v>32569.33</v>
      </c>
      <c r="F118">
        <v>5</v>
      </c>
      <c r="G118">
        <v>142408.12</v>
      </c>
      <c r="K118">
        <v>6000</v>
      </c>
      <c r="M118">
        <v>0</v>
      </c>
      <c r="P118">
        <v>-1511542.96</v>
      </c>
      <c r="Q118">
        <v>1945240.49</v>
      </c>
      <c r="T118">
        <v>402916.3</v>
      </c>
      <c r="U118">
        <v>121500</v>
      </c>
      <c r="V118">
        <v>396.79</v>
      </c>
      <c r="X118">
        <v>679386.5</v>
      </c>
      <c r="Y118">
        <v>318627.5</v>
      </c>
      <c r="Z118">
        <v>848998.5</v>
      </c>
      <c r="AB118">
        <v>1800</v>
      </c>
      <c r="AC118">
        <v>416173.97</v>
      </c>
      <c r="AD118">
        <v>22111.21</v>
      </c>
      <c r="AG118">
        <v>16.13</v>
      </c>
    </row>
    <row r="119" spans="1:33" x14ac:dyDescent="0.25">
      <c r="A119" t="s">
        <v>3293</v>
      </c>
      <c r="B119">
        <v>240110.06</v>
      </c>
      <c r="C119">
        <v>0</v>
      </c>
      <c r="D119">
        <v>30217.98</v>
      </c>
      <c r="F119">
        <v>278407.83</v>
      </c>
      <c r="G119">
        <v>128915.74</v>
      </c>
      <c r="M119">
        <v>1118</v>
      </c>
      <c r="P119">
        <v>-1801723.99</v>
      </c>
      <c r="Q119">
        <v>2404357.2799999998</v>
      </c>
      <c r="T119">
        <v>857330.2</v>
      </c>
      <c r="V119">
        <v>284.58999999999997</v>
      </c>
      <c r="X119">
        <v>504910</v>
      </c>
      <c r="Z119">
        <v>663648.44999999995</v>
      </c>
      <c r="AC119">
        <v>438113.82</v>
      </c>
      <c r="AD119">
        <v>72237.2</v>
      </c>
    </row>
    <row r="120" spans="1:33" x14ac:dyDescent="0.25">
      <c r="A120" t="s">
        <v>3294</v>
      </c>
      <c r="B120">
        <v>497586.37</v>
      </c>
      <c r="C120">
        <v>0</v>
      </c>
      <c r="D120">
        <v>30188.28</v>
      </c>
      <c r="F120">
        <v>7</v>
      </c>
      <c r="G120">
        <v>133847.07999999999</v>
      </c>
      <c r="M120">
        <v>-8134.27</v>
      </c>
      <c r="P120">
        <v>-2700059.1</v>
      </c>
      <c r="Q120">
        <v>3154007.83</v>
      </c>
      <c r="T120">
        <v>596999.94999999995</v>
      </c>
      <c r="V120">
        <v>491.43</v>
      </c>
      <c r="X120">
        <v>794640</v>
      </c>
      <c r="Y120">
        <v>157200</v>
      </c>
      <c r="Z120">
        <v>936944.9</v>
      </c>
      <c r="AA120">
        <v>4400</v>
      </c>
      <c r="AB120">
        <v>5936</v>
      </c>
      <c r="AC120">
        <v>186482.94</v>
      </c>
      <c r="AD120">
        <v>19278.27</v>
      </c>
    </row>
    <row r="121" spans="1:33" x14ac:dyDescent="0.25">
      <c r="A121" t="s">
        <v>3295</v>
      </c>
      <c r="B121">
        <v>432175.35999999999</v>
      </c>
      <c r="C121">
        <v>0</v>
      </c>
      <c r="D121">
        <v>57224.160000000003</v>
      </c>
      <c r="F121">
        <v>530494.75</v>
      </c>
      <c r="G121">
        <v>217094.11</v>
      </c>
      <c r="L121">
        <v>251395</v>
      </c>
      <c r="M121">
        <v>-114.41</v>
      </c>
      <c r="P121">
        <v>-1329898.3500000001</v>
      </c>
      <c r="Q121">
        <v>2272032.2400000002</v>
      </c>
      <c r="T121">
        <v>728141.92</v>
      </c>
      <c r="V121">
        <v>566.02</v>
      </c>
      <c r="X121">
        <v>661073.6</v>
      </c>
      <c r="Y121">
        <v>231227.25</v>
      </c>
      <c r="Z121">
        <v>767430.6</v>
      </c>
      <c r="AC121">
        <v>521164.08</v>
      </c>
      <c r="AD121">
        <v>108447.21</v>
      </c>
    </row>
    <row r="122" spans="1:33" x14ac:dyDescent="0.25">
      <c r="A122" t="s">
        <v>3296</v>
      </c>
      <c r="B122">
        <v>214818.95</v>
      </c>
      <c r="C122">
        <v>0</v>
      </c>
      <c r="D122">
        <v>272110.3</v>
      </c>
      <c r="F122">
        <v>233240.14</v>
      </c>
      <c r="G122">
        <v>8292.84</v>
      </c>
      <c r="K122">
        <v>10000</v>
      </c>
      <c r="M122">
        <v>1237</v>
      </c>
      <c r="P122">
        <v>-1078900.8899999999</v>
      </c>
      <c r="Q122">
        <v>1679735.01</v>
      </c>
      <c r="T122">
        <v>466000.24</v>
      </c>
      <c r="U122">
        <v>108000</v>
      </c>
      <c r="V122">
        <v>305.52999999999997</v>
      </c>
      <c r="X122">
        <v>307020</v>
      </c>
      <c r="Y122">
        <v>60500</v>
      </c>
      <c r="Z122">
        <v>440907.21</v>
      </c>
      <c r="AA122">
        <v>480</v>
      </c>
      <c r="AB122">
        <v>1504</v>
      </c>
      <c r="AC122">
        <v>209643.77</v>
      </c>
      <c r="AD122">
        <v>119974.57</v>
      </c>
    </row>
    <row r="123" spans="1:33" x14ac:dyDescent="0.25">
      <c r="A123" t="s">
        <v>3297</v>
      </c>
      <c r="B123">
        <v>627808.86</v>
      </c>
      <c r="C123">
        <v>0</v>
      </c>
      <c r="D123">
        <v>36768.99</v>
      </c>
      <c r="F123">
        <v>2573.92</v>
      </c>
      <c r="G123">
        <v>113998.3</v>
      </c>
      <c r="K123">
        <v>6000</v>
      </c>
      <c r="M123">
        <v>205.61</v>
      </c>
      <c r="P123">
        <v>-1209047.1100000001</v>
      </c>
      <c r="Q123">
        <v>1611506.92</v>
      </c>
      <c r="T123">
        <v>477097.24</v>
      </c>
      <c r="U123">
        <v>277000</v>
      </c>
      <c r="V123">
        <v>704.83</v>
      </c>
      <c r="X123">
        <v>685160</v>
      </c>
      <c r="Y123">
        <v>259511</v>
      </c>
      <c r="Z123">
        <v>832057</v>
      </c>
      <c r="AC123">
        <v>312937.82</v>
      </c>
      <c r="AD123">
        <v>26696.6</v>
      </c>
    </row>
    <row r="124" spans="1:33" x14ac:dyDescent="0.25">
      <c r="A124" t="s">
        <v>3298</v>
      </c>
      <c r="B124">
        <v>249258.04</v>
      </c>
      <c r="C124">
        <v>106737.01</v>
      </c>
      <c r="D124">
        <v>346611.82</v>
      </c>
      <c r="F124">
        <v>-23945.75</v>
      </c>
      <c r="G124">
        <v>558823.1</v>
      </c>
      <c r="J124">
        <v>59800</v>
      </c>
      <c r="M124">
        <v>5118.34</v>
      </c>
      <c r="P124">
        <v>323510.74</v>
      </c>
      <c r="Q124">
        <v>667875.67000000004</v>
      </c>
      <c r="T124">
        <v>531503.28</v>
      </c>
      <c r="U124">
        <v>6000</v>
      </c>
      <c r="V124">
        <v>309.25</v>
      </c>
      <c r="X124">
        <v>96004.5</v>
      </c>
      <c r="Y124">
        <v>122400</v>
      </c>
      <c r="Z124">
        <v>187910.5</v>
      </c>
      <c r="AB124">
        <v>1036</v>
      </c>
      <c r="AC124">
        <v>186266.52</v>
      </c>
      <c r="AD124">
        <v>42799.54</v>
      </c>
    </row>
    <row r="125" spans="1:33" x14ac:dyDescent="0.25">
      <c r="A125" t="s">
        <v>3299</v>
      </c>
      <c r="B125">
        <v>367979.54</v>
      </c>
      <c r="C125">
        <v>0</v>
      </c>
      <c r="D125">
        <v>50794.51</v>
      </c>
      <c r="F125">
        <v>545600.23</v>
      </c>
      <c r="G125">
        <v>187284.74</v>
      </c>
      <c r="H125">
        <v>1</v>
      </c>
      <c r="K125">
        <v>440</v>
      </c>
      <c r="M125">
        <v>245.63</v>
      </c>
      <c r="P125">
        <v>459354.27</v>
      </c>
      <c r="Q125">
        <v>654977.96</v>
      </c>
      <c r="T125">
        <v>772920.57</v>
      </c>
      <c r="U125">
        <v>30000</v>
      </c>
      <c r="V125">
        <v>562.4</v>
      </c>
      <c r="X125">
        <v>599226.9</v>
      </c>
      <c r="Y125">
        <v>141600</v>
      </c>
      <c r="Z125">
        <v>747580.29</v>
      </c>
      <c r="AC125">
        <v>451794.16</v>
      </c>
      <c r="AD125">
        <v>135983.26</v>
      </c>
    </row>
    <row r="126" spans="1:33" x14ac:dyDescent="0.25">
      <c r="A126" t="s">
        <v>3300</v>
      </c>
      <c r="B126">
        <v>525840.71</v>
      </c>
      <c r="C126">
        <v>0</v>
      </c>
      <c r="D126">
        <v>207269.85</v>
      </c>
      <c r="F126">
        <v>141119.75</v>
      </c>
      <c r="G126">
        <v>187957.01</v>
      </c>
      <c r="M126">
        <v>0</v>
      </c>
      <c r="P126">
        <v>-2296779.96</v>
      </c>
      <c r="Q126">
        <v>3175397.16</v>
      </c>
      <c r="T126">
        <v>694866.11</v>
      </c>
      <c r="U126">
        <v>188000</v>
      </c>
      <c r="V126">
        <v>550.48</v>
      </c>
      <c r="X126">
        <v>1079680</v>
      </c>
      <c r="Z126">
        <v>1294410.3</v>
      </c>
      <c r="AC126">
        <v>284683.34000000003</v>
      </c>
      <c r="AD126">
        <v>58082.83</v>
      </c>
    </row>
    <row r="127" spans="1:33" x14ac:dyDescent="0.25">
      <c r="A127" t="s">
        <v>3301</v>
      </c>
      <c r="B127">
        <v>295856.33</v>
      </c>
      <c r="C127">
        <v>0</v>
      </c>
      <c r="D127">
        <v>121127.97</v>
      </c>
      <c r="F127">
        <v>79709.149999999994</v>
      </c>
      <c r="G127">
        <v>51594.46</v>
      </c>
      <c r="M127">
        <v>0</v>
      </c>
      <c r="P127">
        <v>-636130.38</v>
      </c>
      <c r="Q127">
        <v>1191484.79</v>
      </c>
      <c r="T127">
        <v>572149.79</v>
      </c>
      <c r="U127">
        <v>190000</v>
      </c>
      <c r="V127">
        <v>417.04</v>
      </c>
      <c r="X127">
        <v>593180</v>
      </c>
      <c r="Y127">
        <v>63420</v>
      </c>
      <c r="Z127">
        <v>841890</v>
      </c>
      <c r="AA127">
        <v>80</v>
      </c>
      <c r="AB127">
        <v>800</v>
      </c>
      <c r="AC127">
        <v>333603.87</v>
      </c>
      <c r="AD127">
        <v>47439.46</v>
      </c>
    </row>
    <row r="128" spans="1:33" x14ac:dyDescent="0.25">
      <c r="A128" t="s">
        <v>3302</v>
      </c>
      <c r="B128">
        <v>676041.56</v>
      </c>
      <c r="C128">
        <v>0</v>
      </c>
      <c r="D128">
        <v>306945.87</v>
      </c>
      <c r="F128">
        <v>2133772.94</v>
      </c>
      <c r="G128">
        <v>142513</v>
      </c>
      <c r="M128">
        <v>6499</v>
      </c>
      <c r="P128">
        <v>2190259.27</v>
      </c>
      <c r="Q128">
        <v>918887.6</v>
      </c>
      <c r="T128">
        <v>598918.9</v>
      </c>
      <c r="U128">
        <v>182000</v>
      </c>
      <c r="V128">
        <v>672.57</v>
      </c>
      <c r="X128">
        <v>1114800</v>
      </c>
      <c r="Y128">
        <v>71160</v>
      </c>
      <c r="Z128">
        <v>1388657</v>
      </c>
      <c r="AC128">
        <v>167361.47</v>
      </c>
      <c r="AD128">
        <v>112440.5</v>
      </c>
      <c r="AG128">
        <v>12865</v>
      </c>
    </row>
    <row r="129" spans="1:33" x14ac:dyDescent="0.25">
      <c r="A129" t="s">
        <v>3303</v>
      </c>
      <c r="B129">
        <v>262887.65999999997</v>
      </c>
      <c r="C129">
        <v>0</v>
      </c>
      <c r="D129">
        <v>37499.129999999997</v>
      </c>
      <c r="F129">
        <v>78631.23</v>
      </c>
      <c r="G129">
        <v>133185.39000000001</v>
      </c>
      <c r="M129">
        <v>1674</v>
      </c>
      <c r="P129">
        <v>-1315124.06</v>
      </c>
      <c r="Q129">
        <v>1855787.89</v>
      </c>
      <c r="T129">
        <v>698077.11</v>
      </c>
      <c r="V129">
        <v>419.52</v>
      </c>
      <c r="X129">
        <v>681220</v>
      </c>
      <c r="Y129">
        <v>68040</v>
      </c>
      <c r="Z129">
        <v>916395</v>
      </c>
      <c r="AB129">
        <v>500</v>
      </c>
      <c r="AC129">
        <v>342676.65</v>
      </c>
      <c r="AD129">
        <v>27949.4</v>
      </c>
      <c r="AG129">
        <v>12190</v>
      </c>
    </row>
    <row r="130" spans="1:33" x14ac:dyDescent="0.25">
      <c r="A130" t="s">
        <v>3304</v>
      </c>
      <c r="B130">
        <v>283337.76</v>
      </c>
      <c r="C130">
        <v>0</v>
      </c>
      <c r="D130">
        <v>57308.23</v>
      </c>
      <c r="F130">
        <v>303765.19</v>
      </c>
      <c r="G130">
        <v>271279.71999999997</v>
      </c>
      <c r="M130">
        <v>557.5</v>
      </c>
      <c r="P130">
        <v>-499173.19</v>
      </c>
      <c r="Q130">
        <v>1498231.3</v>
      </c>
      <c r="S130">
        <v>498.98</v>
      </c>
      <c r="T130">
        <v>586537.51</v>
      </c>
      <c r="V130">
        <v>425.94</v>
      </c>
      <c r="Z130">
        <v>130884</v>
      </c>
      <c r="AA130">
        <v>160</v>
      </c>
      <c r="AB130">
        <v>1760</v>
      </c>
      <c r="AC130">
        <v>341699.87</v>
      </c>
      <c r="AD130">
        <v>49778.27</v>
      </c>
      <c r="AG130">
        <v>12230</v>
      </c>
    </row>
    <row r="131" spans="1:33" x14ac:dyDescent="0.25">
      <c r="A131" t="s">
        <v>3305</v>
      </c>
      <c r="B131">
        <v>681655.24</v>
      </c>
      <c r="D131">
        <v>49443.99</v>
      </c>
      <c r="F131">
        <v>265235.86</v>
      </c>
      <c r="G131">
        <v>12381.28</v>
      </c>
      <c r="M131">
        <v>300</v>
      </c>
      <c r="P131">
        <v>-1303553.17</v>
      </c>
      <c r="Q131">
        <v>2202136.4300000002</v>
      </c>
      <c r="T131">
        <v>760933.91</v>
      </c>
      <c r="U131">
        <v>60000</v>
      </c>
      <c r="V131">
        <v>855.78</v>
      </c>
      <c r="X131">
        <v>1190693</v>
      </c>
      <c r="Z131">
        <v>1343739</v>
      </c>
      <c r="AC131">
        <v>245328.2</v>
      </c>
      <c r="AD131">
        <v>41182.58</v>
      </c>
      <c r="AG131">
        <v>14892.57</v>
      </c>
    </row>
    <row r="132" spans="1:33" x14ac:dyDescent="0.25">
      <c r="A132" t="s">
        <v>3306</v>
      </c>
      <c r="B132">
        <v>407851.74</v>
      </c>
      <c r="C132">
        <v>0</v>
      </c>
      <c r="D132">
        <v>10732.08</v>
      </c>
      <c r="F132">
        <v>1960732.56</v>
      </c>
      <c r="G132">
        <v>1020016.89</v>
      </c>
      <c r="M132">
        <v>4642.5</v>
      </c>
      <c r="P132">
        <v>2989856.6</v>
      </c>
      <c r="Q132">
        <v>655276.54</v>
      </c>
      <c r="T132">
        <v>812573.29</v>
      </c>
      <c r="V132">
        <v>819.73</v>
      </c>
      <c r="X132">
        <v>954360</v>
      </c>
      <c r="Y132">
        <v>146100</v>
      </c>
      <c r="Z132">
        <v>1197414</v>
      </c>
      <c r="AA132">
        <v>320</v>
      </c>
      <c r="AB132">
        <v>8700</v>
      </c>
      <c r="AC132">
        <v>428250.6</v>
      </c>
      <c r="AD132">
        <v>323140.78999999998</v>
      </c>
      <c r="AG132">
        <v>66435</v>
      </c>
    </row>
    <row r="133" spans="1:33" x14ac:dyDescent="0.25">
      <c r="A133" t="s">
        <v>3307</v>
      </c>
      <c r="B133">
        <v>295040.21999999997</v>
      </c>
      <c r="C133">
        <v>0</v>
      </c>
      <c r="D133">
        <v>53782.95</v>
      </c>
      <c r="F133">
        <v>1205150.1100000001</v>
      </c>
      <c r="G133">
        <v>105383.24</v>
      </c>
      <c r="M133">
        <v>4624</v>
      </c>
      <c r="P133">
        <v>-2351.3200000000002</v>
      </c>
      <c r="Q133">
        <v>1904716.16</v>
      </c>
      <c r="T133">
        <v>618580.78</v>
      </c>
      <c r="V133">
        <v>681.82</v>
      </c>
      <c r="X133">
        <v>1013740</v>
      </c>
      <c r="Z133">
        <v>1259181</v>
      </c>
      <c r="AA133">
        <v>830</v>
      </c>
      <c r="AC133">
        <v>490220.98</v>
      </c>
      <c r="AD133">
        <v>104932.94</v>
      </c>
      <c r="AG133">
        <v>16665</v>
      </c>
    </row>
    <row r="134" spans="1:33" x14ac:dyDescent="0.25">
      <c r="A134" t="s">
        <v>3308</v>
      </c>
      <c r="B134">
        <v>526982.29</v>
      </c>
      <c r="C134">
        <v>0</v>
      </c>
      <c r="D134">
        <v>68216.33</v>
      </c>
      <c r="F134">
        <v>154127.67000000001</v>
      </c>
      <c r="G134">
        <v>357081.34</v>
      </c>
      <c r="M134">
        <v>0</v>
      </c>
      <c r="P134">
        <v>-1385819.73</v>
      </c>
      <c r="Q134">
        <v>2482221.21</v>
      </c>
      <c r="T134">
        <v>687301.75</v>
      </c>
      <c r="U134">
        <v>190000</v>
      </c>
      <c r="V134">
        <v>557.87</v>
      </c>
      <c r="X134">
        <v>936180</v>
      </c>
      <c r="Z134">
        <v>1152102</v>
      </c>
      <c r="AA134">
        <v>560</v>
      </c>
      <c r="AB134">
        <v>3456</v>
      </c>
      <c r="AC134">
        <v>361239.4</v>
      </c>
      <c r="AD134">
        <v>98926.07</v>
      </c>
      <c r="AE134">
        <v>22030</v>
      </c>
    </row>
    <row r="135" spans="1:33" x14ac:dyDescent="0.25">
      <c r="A135" t="s">
        <v>3309</v>
      </c>
      <c r="B135">
        <v>690919.56</v>
      </c>
      <c r="C135">
        <v>0</v>
      </c>
      <c r="D135">
        <v>150940.64000000001</v>
      </c>
      <c r="F135">
        <v>496980.57</v>
      </c>
      <c r="G135">
        <v>27423.74</v>
      </c>
      <c r="M135">
        <v>1148</v>
      </c>
      <c r="P135">
        <v>-2670910.42</v>
      </c>
      <c r="Q135">
        <v>3637434.23</v>
      </c>
      <c r="T135">
        <v>619025.82999999996</v>
      </c>
      <c r="U135">
        <v>270000</v>
      </c>
      <c r="V135">
        <v>416.96</v>
      </c>
      <c r="X135">
        <v>868000</v>
      </c>
      <c r="Y135">
        <v>33600</v>
      </c>
      <c r="Z135">
        <v>1030315</v>
      </c>
      <c r="AC135">
        <v>126884.02</v>
      </c>
      <c r="AD135">
        <v>81501.070000000007</v>
      </c>
    </row>
    <row r="136" spans="1:33" x14ac:dyDescent="0.25">
      <c r="A136" t="s">
        <v>3310</v>
      </c>
      <c r="B136">
        <v>618871.07999999996</v>
      </c>
      <c r="C136">
        <v>28930</v>
      </c>
      <c r="D136">
        <v>747190.61</v>
      </c>
      <c r="F136">
        <v>1840970.19</v>
      </c>
      <c r="G136">
        <v>11300.5</v>
      </c>
      <c r="M136">
        <v>-478</v>
      </c>
      <c r="P136">
        <v>2940892.88</v>
      </c>
      <c r="T136">
        <v>593487.91</v>
      </c>
      <c r="U136">
        <v>336000</v>
      </c>
      <c r="V136">
        <v>319.68</v>
      </c>
      <c r="X136">
        <v>699594</v>
      </c>
      <c r="Z136">
        <v>804903</v>
      </c>
      <c r="AC136">
        <v>220018.19</v>
      </c>
      <c r="AD136">
        <v>102908</v>
      </c>
    </row>
    <row r="137" spans="1:33" x14ac:dyDescent="0.25">
      <c r="A137" t="s">
        <v>3311</v>
      </c>
      <c r="B137">
        <v>539522.31000000006</v>
      </c>
      <c r="C137">
        <v>0</v>
      </c>
      <c r="D137">
        <v>211383.35</v>
      </c>
      <c r="F137">
        <v>114424.13</v>
      </c>
      <c r="G137">
        <v>295551.68</v>
      </c>
      <c r="J137">
        <v>0</v>
      </c>
      <c r="M137">
        <v>1064</v>
      </c>
      <c r="P137">
        <v>616369.17000000004</v>
      </c>
      <c r="Q137">
        <v>431249.19</v>
      </c>
      <c r="T137">
        <v>488285.72</v>
      </c>
      <c r="V137">
        <v>486.52</v>
      </c>
      <c r="Y137">
        <v>50400</v>
      </c>
      <c r="Z137">
        <v>151872</v>
      </c>
      <c r="AC137">
        <v>166435.13</v>
      </c>
    </row>
    <row r="138" spans="1:33" x14ac:dyDescent="0.25">
      <c r="A138" t="s">
        <v>3312</v>
      </c>
      <c r="B138">
        <v>266798.71999999997</v>
      </c>
      <c r="C138">
        <v>0</v>
      </c>
      <c r="D138">
        <v>572389.86</v>
      </c>
      <c r="F138">
        <v>68254</v>
      </c>
      <c r="G138">
        <v>154288.18</v>
      </c>
      <c r="P138">
        <v>929102.6</v>
      </c>
      <c r="T138">
        <v>563233.12</v>
      </c>
      <c r="V138">
        <v>227.49</v>
      </c>
      <c r="Y138">
        <v>26387.5</v>
      </c>
      <c r="Z138">
        <v>116722</v>
      </c>
      <c r="AC138">
        <v>207967.95</v>
      </c>
      <c r="AG138">
        <v>600</v>
      </c>
    </row>
    <row r="139" spans="1:33" x14ac:dyDescent="0.25">
      <c r="A139" t="s">
        <v>3313</v>
      </c>
      <c r="B139">
        <v>762919.62</v>
      </c>
      <c r="C139">
        <v>0</v>
      </c>
      <c r="D139">
        <v>521822.86</v>
      </c>
      <c r="F139">
        <v>117011.23</v>
      </c>
      <c r="G139">
        <v>367199.87</v>
      </c>
      <c r="K139">
        <v>14500</v>
      </c>
      <c r="M139">
        <v>-19300.87</v>
      </c>
      <c r="P139">
        <v>1138884.8600000001</v>
      </c>
      <c r="Q139">
        <v>343312.84</v>
      </c>
      <c r="T139">
        <v>1057387.3700000001</v>
      </c>
      <c r="U139">
        <v>620</v>
      </c>
      <c r="V139">
        <v>1844.46</v>
      </c>
      <c r="X139">
        <v>1025010</v>
      </c>
      <c r="Y139">
        <v>18280</v>
      </c>
      <c r="Z139">
        <v>1146570</v>
      </c>
      <c r="AA139">
        <v>1140</v>
      </c>
      <c r="AB139">
        <v>1740</v>
      </c>
      <c r="AC139">
        <v>329457.02</v>
      </c>
      <c r="AD139">
        <v>17958.060000000001</v>
      </c>
      <c r="AG139">
        <v>29360</v>
      </c>
    </row>
    <row r="140" spans="1:33" x14ac:dyDescent="0.25">
      <c r="A140" t="s">
        <v>3314</v>
      </c>
      <c r="B140">
        <v>445306.96</v>
      </c>
      <c r="C140">
        <v>0</v>
      </c>
      <c r="D140">
        <v>593804.6</v>
      </c>
      <c r="F140">
        <v>119699.55</v>
      </c>
      <c r="G140">
        <v>115967.19</v>
      </c>
      <c r="P140">
        <v>-673858.83</v>
      </c>
      <c r="Q140">
        <v>1627802.29</v>
      </c>
      <c r="T140">
        <v>714980.55</v>
      </c>
      <c r="U140">
        <v>1000</v>
      </c>
      <c r="V140">
        <v>376.54</v>
      </c>
      <c r="Y140">
        <v>124527.5</v>
      </c>
      <c r="Z140">
        <v>255850</v>
      </c>
      <c r="AC140">
        <v>130695.94</v>
      </c>
      <c r="AG140">
        <v>53.81</v>
      </c>
    </row>
    <row r="141" spans="1:33" x14ac:dyDescent="0.25">
      <c r="A141" t="s">
        <v>3315</v>
      </c>
      <c r="B141">
        <v>1100793.23</v>
      </c>
      <c r="C141">
        <v>0</v>
      </c>
      <c r="D141">
        <v>837472.53</v>
      </c>
      <c r="F141">
        <v>17</v>
      </c>
      <c r="G141">
        <v>75614.570000000007</v>
      </c>
      <c r="M141">
        <v>0</v>
      </c>
      <c r="P141">
        <v>-1137265.4099999999</v>
      </c>
      <c r="Q141">
        <v>2560000</v>
      </c>
      <c r="T141">
        <v>1123359.96</v>
      </c>
      <c r="V141">
        <v>698.9</v>
      </c>
      <c r="X141">
        <v>604380</v>
      </c>
      <c r="Y141">
        <v>50400</v>
      </c>
      <c r="Z141">
        <v>777850</v>
      </c>
      <c r="AB141">
        <v>3024</v>
      </c>
      <c r="AC141">
        <v>161818.26999999999</v>
      </c>
      <c r="AD141">
        <v>32673.85</v>
      </c>
    </row>
    <row r="142" spans="1:33" x14ac:dyDescent="0.25">
      <c r="A142" t="s">
        <v>3316</v>
      </c>
      <c r="B142">
        <v>898419.23</v>
      </c>
      <c r="C142">
        <v>0</v>
      </c>
      <c r="D142">
        <v>72228.160000000003</v>
      </c>
      <c r="F142">
        <v>662673.63</v>
      </c>
      <c r="G142">
        <v>127296.25</v>
      </c>
      <c r="M142">
        <v>0</v>
      </c>
      <c r="P142">
        <v>-1585667.52</v>
      </c>
      <c r="Q142">
        <v>2875000</v>
      </c>
      <c r="T142">
        <v>880611.93</v>
      </c>
      <c r="V142">
        <v>427.39</v>
      </c>
      <c r="X142">
        <v>1162746</v>
      </c>
      <c r="Y142">
        <v>298309.13</v>
      </c>
      <c r="Z142">
        <v>1254920</v>
      </c>
      <c r="AB142">
        <v>4512</v>
      </c>
      <c r="AC142">
        <v>314189.44</v>
      </c>
      <c r="AD142">
        <v>52728.22</v>
      </c>
    </row>
    <row r="143" spans="1:33" x14ac:dyDescent="0.25">
      <c r="A143" t="s">
        <v>3317</v>
      </c>
      <c r="B143">
        <v>917209.69</v>
      </c>
      <c r="C143">
        <v>0</v>
      </c>
      <c r="D143">
        <v>22325.9</v>
      </c>
      <c r="F143">
        <v>1528649.08</v>
      </c>
      <c r="G143">
        <v>798316.3</v>
      </c>
      <c r="M143">
        <v>0</v>
      </c>
      <c r="P143">
        <v>575556.48</v>
      </c>
      <c r="Q143">
        <v>2368242.5</v>
      </c>
      <c r="T143">
        <v>740299.17</v>
      </c>
      <c r="U143">
        <v>344000</v>
      </c>
      <c r="V143">
        <v>577.37</v>
      </c>
      <c r="X143">
        <v>910070</v>
      </c>
      <c r="Z143">
        <v>986356</v>
      </c>
      <c r="AA143">
        <v>1578</v>
      </c>
      <c r="AC143">
        <v>391243.81</v>
      </c>
      <c r="AD143">
        <v>130346.74</v>
      </c>
    </row>
    <row r="144" spans="1:33" x14ac:dyDescent="0.25">
      <c r="A144" t="s">
        <v>3318</v>
      </c>
      <c r="B144">
        <v>323797.25</v>
      </c>
      <c r="C144">
        <v>0</v>
      </c>
      <c r="D144">
        <v>159577.39000000001</v>
      </c>
      <c r="F144">
        <v>1297085.22</v>
      </c>
      <c r="G144">
        <v>117203.27</v>
      </c>
      <c r="M144">
        <v>-5899.4</v>
      </c>
      <c r="P144">
        <v>506855.44</v>
      </c>
      <c r="Q144">
        <v>1552681.09</v>
      </c>
      <c r="T144">
        <v>411921.82</v>
      </c>
      <c r="V144">
        <v>444.88</v>
      </c>
      <c r="X144">
        <v>77870</v>
      </c>
      <c r="Y144">
        <v>265019</v>
      </c>
      <c r="Z144">
        <v>260726.53</v>
      </c>
      <c r="AB144">
        <v>1080</v>
      </c>
      <c r="AC144">
        <v>237671.71</v>
      </c>
      <c r="AD144">
        <v>88661.46</v>
      </c>
    </row>
    <row r="145" spans="1:33" x14ac:dyDescent="0.25">
      <c r="A145" t="s">
        <v>3333</v>
      </c>
      <c r="B145">
        <v>1677534.6</v>
      </c>
      <c r="C145">
        <v>0</v>
      </c>
      <c r="D145">
        <v>126308.54</v>
      </c>
      <c r="F145">
        <v>1611541.55</v>
      </c>
      <c r="G145">
        <v>632821.4</v>
      </c>
      <c r="K145">
        <v>55000</v>
      </c>
      <c r="M145">
        <v>5314.83</v>
      </c>
      <c r="P145">
        <v>387178.62</v>
      </c>
      <c r="Q145">
        <v>2662147.65</v>
      </c>
      <c r="T145">
        <v>1409109.4</v>
      </c>
      <c r="V145">
        <v>-1087.1400000000001</v>
      </c>
      <c r="X145">
        <v>727740</v>
      </c>
      <c r="Z145">
        <v>801370</v>
      </c>
      <c r="AB145">
        <v>1560</v>
      </c>
      <c r="AC145">
        <v>226367.27</v>
      </c>
    </row>
    <row r="146" spans="1:33" x14ac:dyDescent="0.25">
      <c r="A146" t="s">
        <v>3319</v>
      </c>
      <c r="B146">
        <v>728879.62</v>
      </c>
      <c r="C146">
        <v>0</v>
      </c>
      <c r="D146">
        <v>680667.1</v>
      </c>
      <c r="F146">
        <v>4</v>
      </c>
      <c r="G146">
        <v>-27831.02</v>
      </c>
      <c r="K146">
        <v>950</v>
      </c>
      <c r="M146">
        <v>1885.41</v>
      </c>
      <c r="P146">
        <v>-1153701.46</v>
      </c>
      <c r="Q146">
        <v>1849445.73</v>
      </c>
      <c r="T146">
        <v>1093379.23</v>
      </c>
      <c r="U146">
        <v>60989</v>
      </c>
      <c r="X146">
        <v>612524.4</v>
      </c>
      <c r="Y146">
        <v>124100</v>
      </c>
      <c r="Z146">
        <v>731726.08</v>
      </c>
      <c r="AB146">
        <v>4604</v>
      </c>
      <c r="AC146">
        <v>215237.15</v>
      </c>
      <c r="AD146">
        <v>9895.3799999999992</v>
      </c>
      <c r="AG146">
        <v>31850</v>
      </c>
    </row>
    <row r="147" spans="1:33" x14ac:dyDescent="0.25">
      <c r="A147" t="s">
        <v>3320</v>
      </c>
      <c r="B147">
        <v>572878.30000000005</v>
      </c>
      <c r="C147">
        <v>35000</v>
      </c>
      <c r="D147">
        <v>129601.76</v>
      </c>
      <c r="F147">
        <v>84803.64</v>
      </c>
      <c r="G147">
        <v>242263.17</v>
      </c>
      <c r="J147">
        <v>14000</v>
      </c>
      <c r="K147">
        <v>17239</v>
      </c>
      <c r="M147">
        <v>514</v>
      </c>
      <c r="P147">
        <v>-2124940.36</v>
      </c>
      <c r="Q147">
        <v>2606531.4300000002</v>
      </c>
      <c r="T147">
        <v>902915.63</v>
      </c>
      <c r="U147">
        <v>223000</v>
      </c>
      <c r="V147">
        <v>403.26</v>
      </c>
      <c r="X147">
        <v>1028497.4</v>
      </c>
      <c r="Y147">
        <v>332425</v>
      </c>
      <c r="Z147">
        <v>1155602.3999999999</v>
      </c>
      <c r="AA147">
        <v>32228</v>
      </c>
      <c r="AC147">
        <v>481326.92</v>
      </c>
      <c r="AD147">
        <v>41681.17</v>
      </c>
      <c r="AG147">
        <v>18200</v>
      </c>
    </row>
    <row r="148" spans="1:33" x14ac:dyDescent="0.25">
      <c r="A148" t="s">
        <v>3321</v>
      </c>
      <c r="B148">
        <v>486534.59</v>
      </c>
      <c r="C148">
        <v>0</v>
      </c>
      <c r="D148">
        <v>41163.67</v>
      </c>
      <c r="F148">
        <v>6</v>
      </c>
      <c r="G148">
        <v>23038.84</v>
      </c>
      <c r="K148">
        <v>12500</v>
      </c>
      <c r="M148">
        <v>1600.7</v>
      </c>
      <c r="P148">
        <v>-891542.91</v>
      </c>
      <c r="Q148">
        <v>1289115.33</v>
      </c>
      <c r="T148">
        <v>943776.5</v>
      </c>
      <c r="V148">
        <v>466.48</v>
      </c>
      <c r="X148">
        <v>877352</v>
      </c>
      <c r="Y148">
        <v>134000</v>
      </c>
      <c r="Z148">
        <v>989716.27</v>
      </c>
      <c r="AA148">
        <v>2944</v>
      </c>
      <c r="AC148">
        <v>622009.31999999995</v>
      </c>
      <c r="AD148">
        <v>7475.41</v>
      </c>
      <c r="AG148">
        <v>22750</v>
      </c>
    </row>
    <row r="149" spans="1:33" x14ac:dyDescent="0.25">
      <c r="A149" t="s">
        <v>3322</v>
      </c>
      <c r="B149">
        <v>220059.77</v>
      </c>
      <c r="C149">
        <v>0</v>
      </c>
      <c r="D149">
        <v>258781.47</v>
      </c>
      <c r="F149">
        <v>1773022.2</v>
      </c>
      <c r="G149">
        <v>240355.57</v>
      </c>
      <c r="K149">
        <v>11100</v>
      </c>
      <c r="M149">
        <v>594</v>
      </c>
      <c r="P149">
        <v>-35595.83</v>
      </c>
      <c r="Q149">
        <v>2316929.4300000002</v>
      </c>
      <c r="T149">
        <v>886502.32</v>
      </c>
      <c r="V149">
        <v>645.66</v>
      </c>
      <c r="X149">
        <v>800730</v>
      </c>
      <c r="Y149">
        <v>148008.70000000001</v>
      </c>
      <c r="Z149">
        <v>940639.45</v>
      </c>
      <c r="AA149">
        <v>1204</v>
      </c>
      <c r="AC149">
        <v>505153.98</v>
      </c>
      <c r="AD149">
        <v>153997.84</v>
      </c>
      <c r="AG149">
        <v>10600</v>
      </c>
    </row>
    <row r="150" spans="1:33" x14ac:dyDescent="0.25">
      <c r="A150" t="s">
        <v>3323</v>
      </c>
      <c r="B150">
        <v>295309.28000000003</v>
      </c>
      <c r="C150">
        <v>0</v>
      </c>
      <c r="D150">
        <v>137112.18</v>
      </c>
      <c r="F150">
        <v>887794.38</v>
      </c>
      <c r="G150">
        <v>100056.54</v>
      </c>
      <c r="K150">
        <v>8500</v>
      </c>
      <c r="M150">
        <v>545</v>
      </c>
      <c r="P150">
        <v>-1243772.8799999999</v>
      </c>
      <c r="Q150">
        <v>2601070</v>
      </c>
      <c r="T150">
        <v>733354.63</v>
      </c>
      <c r="V150">
        <v>327.01</v>
      </c>
      <c r="X150">
        <v>293230</v>
      </c>
      <c r="Y150">
        <v>231000</v>
      </c>
      <c r="Z150">
        <v>385967</v>
      </c>
      <c r="AB150">
        <v>2760</v>
      </c>
      <c r="AC150">
        <v>565814.69999999995</v>
      </c>
      <c r="AD150">
        <v>66179.679999999993</v>
      </c>
    </row>
    <row r="151" spans="1:33" x14ac:dyDescent="0.25">
      <c r="A151" t="s">
        <v>3277</v>
      </c>
      <c r="B151">
        <v>380876.1</v>
      </c>
      <c r="C151">
        <v>0</v>
      </c>
      <c r="D151">
        <v>61434.12</v>
      </c>
      <c r="F151">
        <v>641957.75</v>
      </c>
      <c r="G151">
        <v>44544.55</v>
      </c>
      <c r="J151">
        <v>-15370</v>
      </c>
      <c r="L151">
        <v>96530</v>
      </c>
      <c r="M151">
        <v>6446</v>
      </c>
      <c r="P151">
        <v>-620267.66</v>
      </c>
      <c r="Q151">
        <v>1543067.19</v>
      </c>
      <c r="T151">
        <v>955959.47</v>
      </c>
      <c r="V151">
        <v>356.72</v>
      </c>
      <c r="X151">
        <v>814940</v>
      </c>
      <c r="Z151">
        <v>969784</v>
      </c>
      <c r="AB151">
        <v>616</v>
      </c>
      <c r="AC151">
        <v>368045.87</v>
      </c>
      <c r="AD151">
        <v>67773.33</v>
      </c>
      <c r="AG151">
        <v>35000</v>
      </c>
    </row>
    <row r="152" spans="1:33" x14ac:dyDescent="0.25">
      <c r="A152" t="s">
        <v>3278</v>
      </c>
      <c r="B152">
        <v>540091.84</v>
      </c>
      <c r="C152">
        <v>0</v>
      </c>
      <c r="D152">
        <v>340627.13</v>
      </c>
      <c r="F152">
        <v>-63234.06</v>
      </c>
      <c r="G152">
        <v>-264078.03000000003</v>
      </c>
      <c r="I152">
        <v>265500</v>
      </c>
      <c r="L152">
        <v>46500</v>
      </c>
      <c r="M152">
        <v>1</v>
      </c>
      <c r="P152">
        <v>-791360.7</v>
      </c>
      <c r="Q152">
        <v>1115354.6000000001</v>
      </c>
      <c r="T152">
        <v>893276.28</v>
      </c>
      <c r="V152">
        <v>463.72</v>
      </c>
      <c r="X152">
        <v>722730</v>
      </c>
      <c r="Y152">
        <v>97300</v>
      </c>
      <c r="Z152">
        <v>786142</v>
      </c>
      <c r="AB152">
        <v>2780</v>
      </c>
      <c r="AC152">
        <v>199947.69</v>
      </c>
      <c r="AD152">
        <v>25038.33</v>
      </c>
      <c r="AG152">
        <v>35000</v>
      </c>
    </row>
    <row r="153" spans="1:33" x14ac:dyDescent="0.25">
      <c r="A153" t="s">
        <v>3281</v>
      </c>
      <c r="B153">
        <v>1059598.42</v>
      </c>
      <c r="C153">
        <v>0</v>
      </c>
      <c r="D153">
        <v>42941.26</v>
      </c>
      <c r="F153">
        <v>461728.55</v>
      </c>
      <c r="G153">
        <v>200043.57</v>
      </c>
      <c r="J153">
        <v>0</v>
      </c>
      <c r="L153">
        <v>136400</v>
      </c>
      <c r="M153">
        <v>0</v>
      </c>
      <c r="O153">
        <v>-230742.42</v>
      </c>
      <c r="P153">
        <v>654989.75</v>
      </c>
      <c r="Q153">
        <v>1287495.99</v>
      </c>
      <c r="T153">
        <v>572866.85</v>
      </c>
      <c r="V153">
        <v>1097.8499999999999</v>
      </c>
      <c r="X153">
        <v>956020</v>
      </c>
      <c r="Y153">
        <v>127300</v>
      </c>
      <c r="Z153">
        <v>1021018</v>
      </c>
      <c r="AB153">
        <v>7900</v>
      </c>
      <c r="AC153">
        <v>346727.93</v>
      </c>
      <c r="AD153">
        <v>59425.29</v>
      </c>
      <c r="AG153">
        <v>35000</v>
      </c>
    </row>
    <row r="154" spans="1:33" x14ac:dyDescent="0.25">
      <c r="A154" t="s">
        <v>3330</v>
      </c>
      <c r="B154">
        <v>328489.55</v>
      </c>
      <c r="C154">
        <v>0</v>
      </c>
      <c r="D154">
        <v>282780.64</v>
      </c>
      <c r="F154">
        <v>721496.61</v>
      </c>
      <c r="G154">
        <v>178728.42</v>
      </c>
      <c r="L154">
        <v>84150</v>
      </c>
      <c r="P154">
        <v>-703041.31</v>
      </c>
      <c r="Q154">
        <v>1993235.29</v>
      </c>
      <c r="T154">
        <v>753577.98</v>
      </c>
      <c r="V154">
        <v>382.82</v>
      </c>
      <c r="X154">
        <v>794780</v>
      </c>
      <c r="Y154">
        <v>86900</v>
      </c>
      <c r="Z154">
        <v>858480</v>
      </c>
      <c r="AA154">
        <v>3000</v>
      </c>
      <c r="AB154">
        <v>24480</v>
      </c>
      <c r="AC154">
        <v>263923.89</v>
      </c>
      <c r="AD154">
        <v>132710.67000000001</v>
      </c>
      <c r="AG154">
        <v>35000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R165"/>
  <sheetViews>
    <sheetView topLeftCell="A94" zoomScale="107" zoomScaleNormal="107" workbookViewId="0">
      <selection activeCell="AM1" sqref="AM1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69921875" bestFit="1" customWidth="1"/>
    <col min="6" max="9" width="8.796875" style="297"/>
    <col min="14" max="17" width="8.796875" style="297"/>
    <col min="22" max="28" width="8.796875" style="297"/>
    <col min="39" max="39" width="19" style="76" bestFit="1" customWidth="1"/>
    <col min="40" max="40" width="15.5" style="31" bestFit="1" customWidth="1"/>
    <col min="41" max="41" width="15.09765625" style="21" bestFit="1" customWidth="1"/>
    <col min="42" max="42" width="15.09765625" style="15" bestFit="1" customWidth="1"/>
    <col min="43" max="43" width="15.09765625" style="16" bestFit="1" customWidth="1"/>
    <col min="44" max="44" width="16.8984375" style="21" bestFit="1" customWidth="1"/>
  </cols>
  <sheetData>
    <row r="1" spans="1:4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t="s">
        <v>2452</v>
      </c>
      <c r="S1" t="s">
        <v>2453</v>
      </c>
      <c r="T1" t="s">
        <v>2454</v>
      </c>
      <c r="U1" t="s">
        <v>2455</v>
      </c>
      <c r="V1" s="297" t="s">
        <v>3338</v>
      </c>
      <c r="W1" s="297" t="s">
        <v>2456</v>
      </c>
      <c r="X1" s="297" t="s">
        <v>2457</v>
      </c>
      <c r="Y1" s="297" t="s">
        <v>2458</v>
      </c>
      <c r="Z1" s="297" t="s">
        <v>2459</v>
      </c>
      <c r="AA1" s="297" t="s">
        <v>2803</v>
      </c>
      <c r="AB1" s="297" t="s">
        <v>2460</v>
      </c>
      <c r="AC1" t="s">
        <v>2461</v>
      </c>
      <c r="AD1" t="s">
        <v>2462</v>
      </c>
      <c r="AE1" t="s">
        <v>2463</v>
      </c>
      <c r="AF1" t="s">
        <v>2464</v>
      </c>
      <c r="AG1" t="s">
        <v>2465</v>
      </c>
      <c r="AH1" t="s">
        <v>2466</v>
      </c>
      <c r="AI1" t="s">
        <v>2584</v>
      </c>
      <c r="AJ1" t="s">
        <v>2586</v>
      </c>
      <c r="AK1" t="s">
        <v>2467</v>
      </c>
      <c r="AL1" t="s">
        <v>2587</v>
      </c>
      <c r="AM1" s="76" t="s">
        <v>6</v>
      </c>
      <c r="AN1" s="31" t="s">
        <v>7</v>
      </c>
      <c r="AO1" s="21" t="s">
        <v>8</v>
      </c>
      <c r="AP1" s="15" t="s">
        <v>9</v>
      </c>
      <c r="AQ1" s="16" t="s">
        <v>10</v>
      </c>
      <c r="AR1" s="21" t="s">
        <v>11</v>
      </c>
    </row>
    <row r="2" spans="1:44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t="s">
        <v>2480</v>
      </c>
      <c r="S2" t="s">
        <v>2481</v>
      </c>
      <c r="T2" t="s">
        <v>2482</v>
      </c>
      <c r="U2" t="s">
        <v>2483</v>
      </c>
      <c r="V2" s="297" t="s">
        <v>3339</v>
      </c>
      <c r="W2" s="297" t="s">
        <v>2484</v>
      </c>
      <c r="X2" s="297" t="s">
        <v>2485</v>
      </c>
      <c r="Y2" s="297" t="s">
        <v>2486</v>
      </c>
      <c r="Z2" s="297" t="s">
        <v>2487</v>
      </c>
      <c r="AA2" s="297" t="s">
        <v>2804</v>
      </c>
      <c r="AB2" s="297" t="s">
        <v>2488</v>
      </c>
      <c r="AC2" t="s">
        <v>2489</v>
      </c>
      <c r="AD2" t="s">
        <v>2490</v>
      </c>
      <c r="AE2" t="s">
        <v>2491</v>
      </c>
      <c r="AF2" t="s">
        <v>2492</v>
      </c>
      <c r="AG2" t="s">
        <v>2493</v>
      </c>
      <c r="AH2" t="s">
        <v>2494</v>
      </c>
      <c r="AI2" t="s">
        <v>2589</v>
      </c>
      <c r="AJ2" t="s">
        <v>2591</v>
      </c>
      <c r="AK2" t="s">
        <v>2495</v>
      </c>
      <c r="AL2" t="s">
        <v>2592</v>
      </c>
    </row>
    <row r="3" spans="1:44" x14ac:dyDescent="0.25">
      <c r="E3" t="s">
        <v>2496</v>
      </c>
      <c r="F3" s="297">
        <v>82899655.219999999</v>
      </c>
      <c r="G3" s="297">
        <v>1417277.64</v>
      </c>
      <c r="H3" s="297">
        <v>20810384.039999999</v>
      </c>
      <c r="I3" s="297">
        <v>77.95</v>
      </c>
      <c r="J3">
        <v>98782736.060000002</v>
      </c>
      <c r="K3">
        <v>43977439.829999998</v>
      </c>
      <c r="L3">
        <v>2</v>
      </c>
      <c r="M3">
        <v>460400</v>
      </c>
      <c r="N3" s="297">
        <v>419230</v>
      </c>
      <c r="O3" s="297">
        <v>401347.62</v>
      </c>
      <c r="P3" s="297">
        <v>2585837.73</v>
      </c>
      <c r="Q3" s="297">
        <v>418589.91</v>
      </c>
      <c r="R3">
        <v>645386</v>
      </c>
      <c r="S3">
        <v>-2487546.9</v>
      </c>
      <c r="T3">
        <v>-50644797.219999999</v>
      </c>
      <c r="U3">
        <v>276992173.44999999</v>
      </c>
      <c r="V3" s="297">
        <v>117</v>
      </c>
      <c r="W3" s="297">
        <v>5315.17</v>
      </c>
      <c r="X3" s="297">
        <v>94906488.019999996</v>
      </c>
      <c r="Y3" s="297">
        <v>8891555.9800000004</v>
      </c>
      <c r="Z3" s="297">
        <v>85002.33</v>
      </c>
      <c r="AA3" s="297">
        <v>4900</v>
      </c>
      <c r="AB3" s="297">
        <v>111606083.5</v>
      </c>
      <c r="AC3">
        <v>15131311.67</v>
      </c>
      <c r="AD3">
        <v>130685256.7</v>
      </c>
      <c r="AE3">
        <v>209804</v>
      </c>
      <c r="AF3">
        <v>349644</v>
      </c>
      <c r="AG3">
        <v>45616720.68</v>
      </c>
      <c r="AH3">
        <v>12585062.26</v>
      </c>
      <c r="AI3">
        <v>202030</v>
      </c>
      <c r="AJ3">
        <v>14222.8</v>
      </c>
      <c r="AK3">
        <v>1261411.53</v>
      </c>
      <c r="AL3">
        <v>7000</v>
      </c>
      <c r="AM3" s="76">
        <f t="shared" ref="AM3:AR3" si="0">SUM(AM4:AM154)</f>
        <v>105127394.85000002</v>
      </c>
      <c r="AN3" s="31">
        <f t="shared" si="0"/>
        <v>3825005.2600000007</v>
      </c>
      <c r="AO3" s="21">
        <f t="shared" si="0"/>
        <v>101302389.59000008</v>
      </c>
      <c r="AP3" s="15">
        <f t="shared" si="0"/>
        <v>230630773.67000005</v>
      </c>
      <c r="AQ3" s="16">
        <f t="shared" si="0"/>
        <v>190931151.97</v>
      </c>
      <c r="AR3" s="26">
        <f t="shared" si="0"/>
        <v>39699621.699999988</v>
      </c>
    </row>
    <row r="4" spans="1:44" x14ac:dyDescent="0.25">
      <c r="A4" t="s">
        <v>524</v>
      </c>
      <c r="B4" t="s">
        <v>526</v>
      </c>
      <c r="C4" s="71">
        <v>3670</v>
      </c>
      <c r="D4" s="58" t="s">
        <v>1247</v>
      </c>
      <c r="E4" t="s">
        <v>3184</v>
      </c>
      <c r="F4" s="297">
        <v>943553.98</v>
      </c>
      <c r="G4" s="297">
        <v>100000</v>
      </c>
      <c r="H4" s="297">
        <v>82900</v>
      </c>
      <c r="J4">
        <v>133187.72</v>
      </c>
      <c r="K4">
        <v>186051.18</v>
      </c>
      <c r="O4" s="297">
        <v>6000</v>
      </c>
      <c r="P4" s="297">
        <v>145610</v>
      </c>
      <c r="Q4" s="297">
        <v>360</v>
      </c>
      <c r="R4">
        <v>34500</v>
      </c>
      <c r="T4">
        <v>-1328620.31</v>
      </c>
      <c r="U4">
        <v>2193223.69</v>
      </c>
      <c r="X4" s="297">
        <v>773269.49</v>
      </c>
      <c r="Z4" s="297">
        <v>696.08</v>
      </c>
      <c r="AB4" s="297">
        <v>672830</v>
      </c>
      <c r="AD4">
        <v>737963</v>
      </c>
      <c r="AG4">
        <v>239281.19</v>
      </c>
      <c r="AH4">
        <v>12472.88</v>
      </c>
      <c r="AK4">
        <v>6000</v>
      </c>
      <c r="AM4" s="76">
        <f>SUM(F4:I4)</f>
        <v>1126453.98</v>
      </c>
      <c r="AN4" s="31">
        <f>SUM(N4:Q4)</f>
        <v>151970</v>
      </c>
      <c r="AO4" s="21">
        <f>AM4-AN4</f>
        <v>974483.98</v>
      </c>
      <c r="AP4" s="15">
        <f>SUM(V4:AC4)</f>
        <v>1446795.5699999998</v>
      </c>
      <c r="AQ4" s="16">
        <f>SUM(AD4:AL4)</f>
        <v>995717.07</v>
      </c>
      <c r="AR4" s="26">
        <f>AP4-AQ4</f>
        <v>451078.49999999988</v>
      </c>
    </row>
    <row r="5" spans="1:44" x14ac:dyDescent="0.25">
      <c r="A5" t="s">
        <v>524</v>
      </c>
      <c r="B5" t="s">
        <v>526</v>
      </c>
      <c r="C5" s="71">
        <v>5165</v>
      </c>
      <c r="D5" s="58" t="s">
        <v>1248</v>
      </c>
      <c r="E5" t="s">
        <v>3185</v>
      </c>
      <c r="F5" s="297">
        <v>819373.36</v>
      </c>
      <c r="G5" s="297">
        <v>0</v>
      </c>
      <c r="H5" s="297">
        <v>140316.78</v>
      </c>
      <c r="J5">
        <v>861919.94</v>
      </c>
      <c r="K5">
        <v>755610.05</v>
      </c>
      <c r="N5" s="297">
        <v>3000</v>
      </c>
      <c r="O5" s="297">
        <v>6000</v>
      </c>
      <c r="P5" s="297">
        <v>10000</v>
      </c>
      <c r="Q5" s="297">
        <v>0</v>
      </c>
      <c r="T5">
        <v>1014425.91</v>
      </c>
      <c r="U5">
        <v>1265427.9099999999</v>
      </c>
      <c r="X5" s="297">
        <v>706964.2</v>
      </c>
      <c r="Z5" s="297">
        <v>675.1</v>
      </c>
      <c r="AB5" s="297">
        <v>991180</v>
      </c>
      <c r="AD5">
        <v>1057516</v>
      </c>
      <c r="AG5">
        <v>288035.59999999998</v>
      </c>
      <c r="AH5">
        <v>11394.39</v>
      </c>
      <c r="AK5">
        <v>6480</v>
      </c>
      <c r="AM5" s="76">
        <f t="shared" ref="AM5:AM68" si="1">SUM(F5:I5)</f>
        <v>959690.14</v>
      </c>
      <c r="AN5" s="31">
        <f t="shared" ref="AN5:AN68" si="2">SUM(N5:Q5)</f>
        <v>19000</v>
      </c>
      <c r="AO5" s="21">
        <f t="shared" ref="AO5:AO68" si="3">AM5-AN5</f>
        <v>940690.14</v>
      </c>
      <c r="AP5" s="15">
        <f t="shared" ref="AP5:AP68" si="4">SUM(V5:AC5)</f>
        <v>1698819.2999999998</v>
      </c>
      <c r="AQ5" s="16">
        <f t="shared" ref="AQ5:AQ68" si="5">SUM(AD5:AL5)</f>
        <v>1363425.99</v>
      </c>
      <c r="AR5" s="26">
        <f t="shared" ref="AR5:AR68" si="6">AP5-AQ5</f>
        <v>335393.30999999982</v>
      </c>
    </row>
    <row r="6" spans="1:44" x14ac:dyDescent="0.25">
      <c r="A6" t="s">
        <v>524</v>
      </c>
      <c r="B6" t="s">
        <v>526</v>
      </c>
      <c r="C6" s="71">
        <v>4663</v>
      </c>
      <c r="D6" s="58" t="s">
        <v>1249</v>
      </c>
      <c r="E6" t="s">
        <v>3186</v>
      </c>
      <c r="F6" s="297">
        <v>809015.55</v>
      </c>
      <c r="G6" s="297">
        <v>0</v>
      </c>
      <c r="H6" s="297">
        <v>113279.5</v>
      </c>
      <c r="J6">
        <v>1008229.68</v>
      </c>
      <c r="K6">
        <v>674442.97</v>
      </c>
      <c r="N6" s="297">
        <v>2000</v>
      </c>
      <c r="O6" s="297">
        <v>6000</v>
      </c>
      <c r="P6" s="297">
        <v>246000</v>
      </c>
      <c r="Q6" s="297">
        <v>680.91</v>
      </c>
      <c r="R6">
        <v>63000</v>
      </c>
      <c r="T6">
        <v>-1365940.63</v>
      </c>
      <c r="U6">
        <v>3482828.65</v>
      </c>
      <c r="X6" s="297">
        <v>701770.15</v>
      </c>
      <c r="Y6" s="297">
        <v>248430</v>
      </c>
      <c r="Z6" s="297">
        <v>1550.72</v>
      </c>
      <c r="AB6" s="297">
        <v>1299420</v>
      </c>
      <c r="AD6">
        <v>1384158</v>
      </c>
      <c r="AG6">
        <v>552143.54</v>
      </c>
      <c r="AH6">
        <v>81250.559999999998</v>
      </c>
      <c r="AK6">
        <v>10000</v>
      </c>
      <c r="AM6" s="76">
        <f t="shared" si="1"/>
        <v>922295.05</v>
      </c>
      <c r="AN6" s="31">
        <f t="shared" si="2"/>
        <v>254680.91</v>
      </c>
      <c r="AO6" s="21">
        <f t="shared" si="3"/>
        <v>667614.14</v>
      </c>
      <c r="AP6" s="15">
        <f t="shared" si="4"/>
        <v>2251170.87</v>
      </c>
      <c r="AQ6" s="16">
        <f t="shared" si="5"/>
        <v>2027552.1</v>
      </c>
      <c r="AR6" s="26">
        <f t="shared" si="6"/>
        <v>223618.77000000002</v>
      </c>
    </row>
    <row r="7" spans="1:44" x14ac:dyDescent="0.25">
      <c r="A7" t="s">
        <v>524</v>
      </c>
      <c r="B7" t="s">
        <v>526</v>
      </c>
      <c r="C7" s="71">
        <v>4364</v>
      </c>
      <c r="D7" s="58" t="s">
        <v>1250</v>
      </c>
      <c r="E7" t="s">
        <v>3187</v>
      </c>
      <c r="F7" s="297">
        <v>683613.24</v>
      </c>
      <c r="G7" s="297">
        <v>0</v>
      </c>
      <c r="H7" s="297">
        <v>91808.5</v>
      </c>
      <c r="J7">
        <v>178852.59</v>
      </c>
      <c r="K7">
        <v>391316.49</v>
      </c>
      <c r="N7" s="297">
        <v>2000</v>
      </c>
      <c r="O7" s="297">
        <v>54000</v>
      </c>
      <c r="P7" s="297">
        <v>25950</v>
      </c>
      <c r="Q7" s="297">
        <v>11486</v>
      </c>
      <c r="T7">
        <v>-2930738.58</v>
      </c>
      <c r="U7">
        <v>3940312</v>
      </c>
      <c r="X7" s="297">
        <v>656676.79</v>
      </c>
      <c r="Z7" s="297">
        <v>533.76</v>
      </c>
      <c r="AB7" s="297">
        <v>562130</v>
      </c>
      <c r="AD7">
        <v>604130</v>
      </c>
      <c r="AG7">
        <v>296122.26</v>
      </c>
      <c r="AH7">
        <v>108313.52</v>
      </c>
      <c r="AK7">
        <v>10000</v>
      </c>
      <c r="AM7" s="76">
        <f t="shared" si="1"/>
        <v>775421.74</v>
      </c>
      <c r="AN7" s="31">
        <f t="shared" si="2"/>
        <v>93436</v>
      </c>
      <c r="AO7" s="21">
        <f t="shared" si="3"/>
        <v>681985.74</v>
      </c>
      <c r="AP7" s="15">
        <f t="shared" si="4"/>
        <v>1219340.55</v>
      </c>
      <c r="AQ7" s="16">
        <f t="shared" si="5"/>
        <v>1018565.78</v>
      </c>
      <c r="AR7" s="26">
        <f t="shared" si="6"/>
        <v>200774.77000000002</v>
      </c>
    </row>
    <row r="8" spans="1:44" x14ac:dyDescent="0.25">
      <c r="A8" t="s">
        <v>524</v>
      </c>
      <c r="B8" t="s">
        <v>526</v>
      </c>
      <c r="C8" s="71">
        <v>4222</v>
      </c>
      <c r="D8" s="58" t="s">
        <v>1251</v>
      </c>
      <c r="E8" t="s">
        <v>3188</v>
      </c>
      <c r="F8" s="297">
        <v>613894.41</v>
      </c>
      <c r="G8" s="297">
        <v>0</v>
      </c>
      <c r="H8" s="297">
        <v>42445.64</v>
      </c>
      <c r="J8">
        <v>292556.86</v>
      </c>
      <c r="K8">
        <v>358262.03</v>
      </c>
      <c r="M8">
        <v>194900</v>
      </c>
      <c r="N8" s="297">
        <v>2500</v>
      </c>
      <c r="O8" s="297">
        <v>12000</v>
      </c>
      <c r="Q8" s="297">
        <v>529.9</v>
      </c>
      <c r="T8">
        <v>-1443466.16</v>
      </c>
      <c r="U8">
        <v>2735240.51</v>
      </c>
      <c r="X8" s="297">
        <v>775903.48</v>
      </c>
      <c r="Y8" s="297">
        <v>18200</v>
      </c>
      <c r="Z8" s="297">
        <v>582.28</v>
      </c>
      <c r="AB8" s="297">
        <v>744110</v>
      </c>
      <c r="AD8">
        <v>791139</v>
      </c>
      <c r="AG8">
        <v>461929.28</v>
      </c>
      <c r="AH8">
        <v>12627.79</v>
      </c>
      <c r="AK8">
        <v>10175</v>
      </c>
      <c r="AM8" s="76">
        <f t="shared" si="1"/>
        <v>656340.05000000005</v>
      </c>
      <c r="AN8" s="31">
        <f t="shared" si="2"/>
        <v>15029.9</v>
      </c>
      <c r="AO8" s="21">
        <f t="shared" si="3"/>
        <v>641310.15</v>
      </c>
      <c r="AP8" s="15">
        <f t="shared" si="4"/>
        <v>1538795.76</v>
      </c>
      <c r="AQ8" s="16">
        <f t="shared" si="5"/>
        <v>1275871.07</v>
      </c>
      <c r="AR8" s="26">
        <f t="shared" si="6"/>
        <v>262924.68999999994</v>
      </c>
    </row>
    <row r="9" spans="1:44" x14ac:dyDescent="0.25">
      <c r="A9" t="s">
        <v>524</v>
      </c>
      <c r="B9" t="s">
        <v>526</v>
      </c>
      <c r="C9" s="71">
        <v>3681</v>
      </c>
      <c r="D9" s="58" t="s">
        <v>1252</v>
      </c>
      <c r="E9" t="s">
        <v>3189</v>
      </c>
      <c r="F9" s="297">
        <v>444722.23</v>
      </c>
      <c r="G9" s="297">
        <v>0</v>
      </c>
      <c r="H9" s="297">
        <v>198227.51</v>
      </c>
      <c r="I9" s="297">
        <v>24</v>
      </c>
      <c r="J9">
        <v>757035.11</v>
      </c>
      <c r="K9">
        <v>1173368.99</v>
      </c>
      <c r="O9" s="297">
        <v>12000</v>
      </c>
      <c r="Q9" s="297">
        <v>0</v>
      </c>
      <c r="T9">
        <v>-56407.8</v>
      </c>
      <c r="U9">
        <v>2266802.89</v>
      </c>
      <c r="X9" s="297">
        <v>612180.72</v>
      </c>
      <c r="Y9" s="297">
        <v>110000</v>
      </c>
      <c r="Z9" s="297">
        <v>273.81</v>
      </c>
      <c r="AB9" s="297">
        <v>400030</v>
      </c>
      <c r="AD9">
        <v>447153</v>
      </c>
      <c r="AG9">
        <v>245651.02</v>
      </c>
      <c r="AH9">
        <v>17420.759999999998</v>
      </c>
      <c r="AK9">
        <v>6000</v>
      </c>
      <c r="AM9" s="76">
        <f t="shared" si="1"/>
        <v>642973.74</v>
      </c>
      <c r="AN9" s="31">
        <f t="shared" si="2"/>
        <v>12000</v>
      </c>
      <c r="AO9" s="21">
        <f t="shared" si="3"/>
        <v>630973.74</v>
      </c>
      <c r="AP9" s="15">
        <f t="shared" si="4"/>
        <v>1122484.53</v>
      </c>
      <c r="AQ9" s="16">
        <f t="shared" si="5"/>
        <v>716224.78</v>
      </c>
      <c r="AR9" s="26">
        <f t="shared" si="6"/>
        <v>406259.75</v>
      </c>
    </row>
    <row r="10" spans="1:44" x14ac:dyDescent="0.25">
      <c r="A10" t="s">
        <v>524</v>
      </c>
      <c r="B10" t="s">
        <v>526</v>
      </c>
      <c r="C10" s="71">
        <v>2627</v>
      </c>
      <c r="D10" s="58" t="s">
        <v>1253</v>
      </c>
      <c r="E10" t="s">
        <v>3190</v>
      </c>
      <c r="F10" s="297">
        <v>671670.9</v>
      </c>
      <c r="G10" s="297">
        <v>0</v>
      </c>
      <c r="H10" s="297">
        <v>83735.03</v>
      </c>
      <c r="J10">
        <v>931205.77</v>
      </c>
      <c r="K10">
        <v>343827</v>
      </c>
      <c r="O10" s="297">
        <v>6500</v>
      </c>
      <c r="Q10" s="297">
        <v>1037.3900000000001</v>
      </c>
      <c r="R10">
        <v>108000</v>
      </c>
      <c r="T10">
        <v>-844981.6</v>
      </c>
      <c r="U10">
        <v>2678016.84</v>
      </c>
      <c r="X10" s="297">
        <v>770223.97</v>
      </c>
      <c r="Y10" s="297">
        <v>59320</v>
      </c>
      <c r="Z10" s="297">
        <v>515.17999999999995</v>
      </c>
      <c r="AB10" s="297">
        <v>826700</v>
      </c>
      <c r="AD10">
        <v>890606</v>
      </c>
      <c r="AG10">
        <v>372305.64</v>
      </c>
      <c r="AH10">
        <v>200963.44</v>
      </c>
      <c r="AK10">
        <v>10000</v>
      </c>
      <c r="AM10" s="76">
        <f t="shared" si="1"/>
        <v>755405.93</v>
      </c>
      <c r="AN10" s="31">
        <f t="shared" si="2"/>
        <v>7537.39</v>
      </c>
      <c r="AO10" s="21">
        <f t="shared" si="3"/>
        <v>747868.54</v>
      </c>
      <c r="AP10" s="15">
        <f t="shared" si="4"/>
        <v>1656759.15</v>
      </c>
      <c r="AQ10" s="16">
        <f t="shared" si="5"/>
        <v>1473875.08</v>
      </c>
      <c r="AR10" s="26">
        <f t="shared" si="6"/>
        <v>182884.06999999983</v>
      </c>
    </row>
    <row r="11" spans="1:44" x14ac:dyDescent="0.25">
      <c r="A11" t="s">
        <v>524</v>
      </c>
      <c r="B11" t="s">
        <v>526</v>
      </c>
      <c r="C11" s="71">
        <v>2345</v>
      </c>
      <c r="D11" s="58" t="s">
        <v>1254</v>
      </c>
      <c r="E11" t="s">
        <v>3191</v>
      </c>
      <c r="F11" s="297">
        <v>778247.07</v>
      </c>
      <c r="G11" s="297">
        <v>0</v>
      </c>
      <c r="H11" s="297">
        <v>129984.87</v>
      </c>
      <c r="J11">
        <v>1701353.52</v>
      </c>
      <c r="K11">
        <v>283218.05</v>
      </c>
      <c r="O11" s="297">
        <v>6500</v>
      </c>
      <c r="Q11" s="297">
        <v>35770.19</v>
      </c>
      <c r="R11">
        <v>162000</v>
      </c>
      <c r="T11">
        <v>2087810.37</v>
      </c>
      <c r="U11">
        <v>585220.22</v>
      </c>
      <c r="X11" s="297">
        <v>847208.35</v>
      </c>
      <c r="Z11" s="297">
        <v>552.30999999999995</v>
      </c>
      <c r="AB11" s="297">
        <v>735970</v>
      </c>
      <c r="AD11">
        <v>812958</v>
      </c>
      <c r="AE11">
        <v>720</v>
      </c>
      <c r="AF11">
        <v>2656</v>
      </c>
      <c r="AG11">
        <v>468860.02</v>
      </c>
      <c r="AH11">
        <v>138573.91</v>
      </c>
      <c r="AK11">
        <v>10000</v>
      </c>
      <c r="AM11" s="76">
        <f t="shared" si="1"/>
        <v>908231.94</v>
      </c>
      <c r="AN11" s="31">
        <f t="shared" si="2"/>
        <v>42270.19</v>
      </c>
      <c r="AO11" s="21">
        <f t="shared" si="3"/>
        <v>865961.75</v>
      </c>
      <c r="AP11" s="15">
        <f t="shared" si="4"/>
        <v>1583730.6600000001</v>
      </c>
      <c r="AQ11" s="16">
        <f t="shared" si="5"/>
        <v>1433767.93</v>
      </c>
      <c r="AR11" s="26">
        <f t="shared" si="6"/>
        <v>149962.73000000021</v>
      </c>
    </row>
    <row r="12" spans="1:44" x14ac:dyDescent="0.25">
      <c r="A12" t="s">
        <v>524</v>
      </c>
      <c r="B12" t="s">
        <v>526</v>
      </c>
      <c r="C12" s="71">
        <v>2209</v>
      </c>
      <c r="D12" s="58" t="s">
        <v>1255</v>
      </c>
      <c r="E12" t="s">
        <v>3192</v>
      </c>
      <c r="F12" s="297">
        <v>804339.03</v>
      </c>
      <c r="G12" s="297">
        <v>0</v>
      </c>
      <c r="H12" s="297">
        <v>174984.39</v>
      </c>
      <c r="J12">
        <v>263681.26</v>
      </c>
      <c r="K12">
        <v>648161.51</v>
      </c>
      <c r="O12" s="297">
        <v>6000</v>
      </c>
      <c r="Q12" s="297">
        <v>-68.819999999999993</v>
      </c>
      <c r="T12">
        <v>34346.51</v>
      </c>
      <c r="U12">
        <v>1804328.64</v>
      </c>
      <c r="X12" s="297">
        <v>700682.37</v>
      </c>
      <c r="Z12" s="297">
        <v>646.23</v>
      </c>
      <c r="AB12" s="297">
        <v>537180</v>
      </c>
      <c r="AD12">
        <v>646574.49</v>
      </c>
      <c r="AG12">
        <v>260512.01</v>
      </c>
      <c r="AH12">
        <v>227362.24</v>
      </c>
      <c r="AK12">
        <v>10000</v>
      </c>
      <c r="AM12" s="76">
        <f t="shared" si="1"/>
        <v>979323.42</v>
      </c>
      <c r="AN12" s="31">
        <f t="shared" si="2"/>
        <v>5931.18</v>
      </c>
      <c r="AO12" s="21">
        <f t="shared" si="3"/>
        <v>973392.24</v>
      </c>
      <c r="AP12" s="15">
        <f t="shared" si="4"/>
        <v>1238508.6000000001</v>
      </c>
      <c r="AQ12" s="16">
        <f t="shared" si="5"/>
        <v>1144448.74</v>
      </c>
      <c r="AR12" s="26">
        <f t="shared" si="6"/>
        <v>94059.860000000102</v>
      </c>
    </row>
    <row r="13" spans="1:44" x14ac:dyDescent="0.25">
      <c r="A13" t="s">
        <v>524</v>
      </c>
      <c r="B13" t="s">
        <v>526</v>
      </c>
      <c r="C13" s="71">
        <v>2329</v>
      </c>
      <c r="D13" s="58" t="s">
        <v>1256</v>
      </c>
      <c r="E13" t="s">
        <v>3193</v>
      </c>
      <c r="F13" s="297">
        <v>536642.87</v>
      </c>
      <c r="G13" s="297">
        <v>0</v>
      </c>
      <c r="H13" s="297">
        <v>91122</v>
      </c>
      <c r="J13">
        <v>192986.97</v>
      </c>
      <c r="K13">
        <v>372222.81</v>
      </c>
      <c r="O13" s="297">
        <v>0</v>
      </c>
      <c r="Q13" s="297">
        <v>1243.5</v>
      </c>
      <c r="T13">
        <v>450428.32</v>
      </c>
      <c r="U13">
        <v>667029.63</v>
      </c>
      <c r="X13" s="297">
        <v>726298.46</v>
      </c>
      <c r="Y13" s="297">
        <v>6791.5</v>
      </c>
      <c r="Z13" s="297">
        <v>557.15</v>
      </c>
      <c r="AB13" s="297">
        <v>540020</v>
      </c>
      <c r="AD13">
        <v>650541</v>
      </c>
      <c r="AG13">
        <v>453327.94</v>
      </c>
      <c r="AH13">
        <v>46904.97</v>
      </c>
      <c r="AK13">
        <v>4000</v>
      </c>
      <c r="AM13" s="76">
        <f t="shared" si="1"/>
        <v>627764.87</v>
      </c>
      <c r="AN13" s="31">
        <f t="shared" si="2"/>
        <v>1243.5</v>
      </c>
      <c r="AO13" s="21">
        <f t="shared" si="3"/>
        <v>626521.37</v>
      </c>
      <c r="AP13" s="15">
        <f t="shared" si="4"/>
        <v>1273667.1099999999</v>
      </c>
      <c r="AQ13" s="16">
        <f t="shared" si="5"/>
        <v>1154773.9099999999</v>
      </c>
      <c r="AR13" s="26">
        <f t="shared" si="6"/>
        <v>118893.19999999995</v>
      </c>
    </row>
    <row r="14" spans="1:44" x14ac:dyDescent="0.25">
      <c r="A14" t="s">
        <v>524</v>
      </c>
      <c r="B14" t="s">
        <v>526</v>
      </c>
      <c r="C14" s="71">
        <v>2781</v>
      </c>
      <c r="D14" s="58" t="s">
        <v>1257</v>
      </c>
      <c r="E14" t="s">
        <v>3194</v>
      </c>
      <c r="F14" s="297">
        <v>643653.9</v>
      </c>
      <c r="G14" s="297">
        <v>0</v>
      </c>
      <c r="H14" s="297">
        <v>239837.15</v>
      </c>
      <c r="J14">
        <v>3</v>
      </c>
      <c r="K14">
        <v>724238.81</v>
      </c>
      <c r="O14" s="297">
        <v>6000</v>
      </c>
      <c r="Q14" s="297">
        <v>609</v>
      </c>
      <c r="R14">
        <v>6450</v>
      </c>
      <c r="T14">
        <v>546282.14</v>
      </c>
      <c r="U14">
        <v>818351.54</v>
      </c>
      <c r="X14" s="297">
        <v>704073.06</v>
      </c>
      <c r="Z14" s="297">
        <v>526.58000000000004</v>
      </c>
      <c r="AB14" s="297">
        <v>538300</v>
      </c>
      <c r="AC14">
        <v>80000</v>
      </c>
      <c r="AD14">
        <v>697246</v>
      </c>
      <c r="AG14">
        <v>283679.69</v>
      </c>
      <c r="AH14">
        <v>33033.769999999997</v>
      </c>
      <c r="AK14">
        <v>9500</v>
      </c>
      <c r="AM14" s="76">
        <f t="shared" si="1"/>
        <v>883491.05</v>
      </c>
      <c r="AN14" s="31">
        <f t="shared" si="2"/>
        <v>6609</v>
      </c>
      <c r="AO14" s="21">
        <f t="shared" si="3"/>
        <v>876882.05</v>
      </c>
      <c r="AP14" s="15">
        <f t="shared" si="4"/>
        <v>1322899.6400000001</v>
      </c>
      <c r="AQ14" s="16">
        <f t="shared" si="5"/>
        <v>1023459.46</v>
      </c>
      <c r="AR14" s="26">
        <f t="shared" si="6"/>
        <v>299440.18000000017</v>
      </c>
    </row>
    <row r="15" spans="1:44" x14ac:dyDescent="0.25">
      <c r="A15" t="s">
        <v>524</v>
      </c>
      <c r="B15" t="s">
        <v>526</v>
      </c>
      <c r="C15" s="71">
        <v>3427</v>
      </c>
      <c r="D15" s="58" t="s">
        <v>1258</v>
      </c>
      <c r="E15" t="s">
        <v>3195</v>
      </c>
      <c r="F15" s="297">
        <v>979608.9</v>
      </c>
      <c r="G15" s="297">
        <v>0</v>
      </c>
      <c r="H15" s="297">
        <v>40562.839999999997</v>
      </c>
      <c r="J15">
        <v>544750.39</v>
      </c>
      <c r="K15">
        <v>43504.53</v>
      </c>
      <c r="O15" s="297">
        <v>12000</v>
      </c>
      <c r="Q15" s="297">
        <v>1191</v>
      </c>
      <c r="R15">
        <v>38000</v>
      </c>
      <c r="T15">
        <v>-2929233.37</v>
      </c>
      <c r="U15">
        <v>3873985.05</v>
      </c>
      <c r="X15" s="297">
        <v>1025375.29</v>
      </c>
      <c r="Z15" s="297">
        <v>342.37</v>
      </c>
      <c r="AB15" s="297">
        <v>924230</v>
      </c>
      <c r="AD15">
        <v>972230</v>
      </c>
      <c r="AG15">
        <v>256086.38</v>
      </c>
      <c r="AH15">
        <v>62587.3</v>
      </c>
      <c r="AK15">
        <v>10000</v>
      </c>
      <c r="AM15" s="76">
        <f t="shared" si="1"/>
        <v>1020171.74</v>
      </c>
      <c r="AN15" s="31">
        <f t="shared" si="2"/>
        <v>13191</v>
      </c>
      <c r="AO15" s="21">
        <f t="shared" si="3"/>
        <v>1006980.74</v>
      </c>
      <c r="AP15" s="15">
        <f t="shared" si="4"/>
        <v>1949947.6600000001</v>
      </c>
      <c r="AQ15" s="16">
        <f t="shared" si="5"/>
        <v>1300903.68</v>
      </c>
      <c r="AR15" s="26">
        <f t="shared" si="6"/>
        <v>649043.98000000021</v>
      </c>
    </row>
    <row r="16" spans="1:44" x14ac:dyDescent="0.25">
      <c r="A16" t="s">
        <v>524</v>
      </c>
      <c r="B16" t="s">
        <v>526</v>
      </c>
      <c r="C16" s="71">
        <v>2582</v>
      </c>
      <c r="D16" s="58" t="s">
        <v>1259</v>
      </c>
      <c r="E16" t="s">
        <v>3196</v>
      </c>
      <c r="F16" s="297">
        <v>446519.51</v>
      </c>
      <c r="G16" s="297">
        <v>0</v>
      </c>
      <c r="H16" s="297">
        <v>100517.87</v>
      </c>
      <c r="J16">
        <v>1490560.26</v>
      </c>
      <c r="K16">
        <v>171618.47</v>
      </c>
      <c r="O16" s="297">
        <v>6000</v>
      </c>
      <c r="P16" s="297">
        <v>38858.01</v>
      </c>
      <c r="Q16" s="297">
        <v>919.58</v>
      </c>
      <c r="T16">
        <v>32853.67</v>
      </c>
      <c r="U16">
        <v>2037072.22</v>
      </c>
      <c r="X16" s="297">
        <v>664857.34</v>
      </c>
      <c r="Y16" s="297">
        <v>70070</v>
      </c>
      <c r="Z16" s="297">
        <v>255.07</v>
      </c>
      <c r="AB16" s="297">
        <v>990190</v>
      </c>
      <c r="AD16">
        <v>999410</v>
      </c>
      <c r="AG16">
        <v>433448.91</v>
      </c>
      <c r="AH16">
        <v>79872.87</v>
      </c>
      <c r="AK16">
        <v>10000</v>
      </c>
      <c r="AM16" s="76">
        <f t="shared" si="1"/>
        <v>547037.38</v>
      </c>
      <c r="AN16" s="31">
        <f t="shared" si="2"/>
        <v>45777.590000000004</v>
      </c>
      <c r="AO16" s="21">
        <f t="shared" si="3"/>
        <v>501259.79</v>
      </c>
      <c r="AP16" s="15">
        <f t="shared" si="4"/>
        <v>1725372.41</v>
      </c>
      <c r="AQ16" s="16">
        <f t="shared" si="5"/>
        <v>1522731.7799999998</v>
      </c>
      <c r="AR16" s="26">
        <f t="shared" si="6"/>
        <v>202640.63000000012</v>
      </c>
    </row>
    <row r="17" spans="1:44" x14ac:dyDescent="0.25">
      <c r="A17" t="s">
        <v>524</v>
      </c>
      <c r="B17" t="s">
        <v>526</v>
      </c>
      <c r="C17" s="71">
        <v>1491</v>
      </c>
      <c r="D17" s="58" t="s">
        <v>1260</v>
      </c>
      <c r="E17" t="s">
        <v>3197</v>
      </c>
      <c r="F17" s="297">
        <v>416260.34</v>
      </c>
      <c r="G17" s="297">
        <v>4000</v>
      </c>
      <c r="H17" s="297">
        <v>76598.009999999995</v>
      </c>
      <c r="J17">
        <v>127578.36</v>
      </c>
      <c r="K17">
        <v>492011.29</v>
      </c>
      <c r="O17" s="297">
        <v>6000</v>
      </c>
      <c r="Q17" s="297">
        <v>410</v>
      </c>
      <c r="T17">
        <v>-1737432.74</v>
      </c>
      <c r="U17">
        <v>2706524.69</v>
      </c>
      <c r="X17" s="297">
        <v>488628.8</v>
      </c>
      <c r="Z17" s="297">
        <v>216.01</v>
      </c>
      <c r="AB17" s="297">
        <v>856269</v>
      </c>
      <c r="AD17">
        <v>916729</v>
      </c>
      <c r="AG17">
        <v>149780.49</v>
      </c>
      <c r="AH17">
        <v>107104.27</v>
      </c>
      <c r="AK17">
        <v>6000</v>
      </c>
      <c r="AM17" s="76">
        <f t="shared" si="1"/>
        <v>496858.35000000003</v>
      </c>
      <c r="AN17" s="31">
        <f t="shared" si="2"/>
        <v>6410</v>
      </c>
      <c r="AO17" s="21">
        <f t="shared" si="3"/>
        <v>490448.35000000003</v>
      </c>
      <c r="AP17" s="15">
        <f t="shared" si="4"/>
        <v>1345113.81</v>
      </c>
      <c r="AQ17" s="16">
        <f t="shared" si="5"/>
        <v>1179613.76</v>
      </c>
      <c r="AR17" s="26">
        <f t="shared" si="6"/>
        <v>165500.05000000005</v>
      </c>
    </row>
    <row r="18" spans="1:44" x14ac:dyDescent="0.25">
      <c r="A18" t="s">
        <v>524</v>
      </c>
      <c r="B18" t="s">
        <v>526</v>
      </c>
      <c r="C18" s="71">
        <v>2154</v>
      </c>
      <c r="D18" s="58" t="s">
        <v>1261</v>
      </c>
      <c r="E18" t="s">
        <v>3198</v>
      </c>
      <c r="F18" s="297">
        <v>137446.85</v>
      </c>
      <c r="G18" s="297">
        <v>2508.33</v>
      </c>
      <c r="H18" s="297">
        <v>221672.71</v>
      </c>
      <c r="J18">
        <v>1836549.19</v>
      </c>
      <c r="K18">
        <v>817895.17</v>
      </c>
      <c r="N18" s="297">
        <v>22000</v>
      </c>
      <c r="O18" s="297">
        <v>0</v>
      </c>
      <c r="Q18" s="297">
        <v>171.57</v>
      </c>
      <c r="R18">
        <v>78150</v>
      </c>
      <c r="T18">
        <v>1710911.45</v>
      </c>
      <c r="U18">
        <v>865508.28</v>
      </c>
      <c r="X18" s="297">
        <v>817409.38</v>
      </c>
      <c r="Z18" s="297">
        <v>139.37</v>
      </c>
      <c r="AB18" s="297">
        <v>581340</v>
      </c>
      <c r="AD18">
        <v>689547</v>
      </c>
      <c r="AG18">
        <v>314866.21999999997</v>
      </c>
      <c r="AH18">
        <v>-21835.42</v>
      </c>
      <c r="AK18">
        <v>10000</v>
      </c>
      <c r="AM18" s="76">
        <f t="shared" si="1"/>
        <v>361627.89</v>
      </c>
      <c r="AN18" s="31">
        <f t="shared" si="2"/>
        <v>22171.57</v>
      </c>
      <c r="AO18" s="21">
        <f t="shared" si="3"/>
        <v>339456.32</v>
      </c>
      <c r="AP18" s="15">
        <f t="shared" si="4"/>
        <v>1398888.75</v>
      </c>
      <c r="AQ18" s="16">
        <f t="shared" si="5"/>
        <v>992577.79999999993</v>
      </c>
      <c r="AR18" s="26">
        <f t="shared" si="6"/>
        <v>406310.95000000007</v>
      </c>
    </row>
    <row r="19" spans="1:44" x14ac:dyDescent="0.25">
      <c r="A19" t="s">
        <v>524</v>
      </c>
      <c r="B19" t="s">
        <v>526</v>
      </c>
      <c r="C19" s="71">
        <v>3909</v>
      </c>
      <c r="D19" s="58" t="s">
        <v>1262</v>
      </c>
      <c r="E19" t="s">
        <v>3199</v>
      </c>
      <c r="F19" s="297">
        <v>377926.79</v>
      </c>
      <c r="G19" s="297">
        <v>0</v>
      </c>
      <c r="H19" s="297">
        <v>35823.64</v>
      </c>
      <c r="J19">
        <v>-11212.96</v>
      </c>
      <c r="K19">
        <v>66670.080000000002</v>
      </c>
      <c r="O19" s="297">
        <v>-6755</v>
      </c>
      <c r="Q19" s="297">
        <v>260</v>
      </c>
      <c r="R19">
        <v>14400</v>
      </c>
      <c r="T19">
        <v>-2586526.0099999998</v>
      </c>
      <c r="U19">
        <v>2831701.19</v>
      </c>
      <c r="X19" s="297">
        <v>637046.42000000004</v>
      </c>
      <c r="Z19" s="297">
        <v>171.14</v>
      </c>
      <c r="AB19" s="297">
        <v>955920</v>
      </c>
      <c r="AD19">
        <v>1021817</v>
      </c>
      <c r="AG19">
        <v>175628.38</v>
      </c>
      <c r="AH19">
        <v>92424.81</v>
      </c>
      <c r="AK19">
        <v>10000</v>
      </c>
      <c r="AM19" s="76">
        <f t="shared" si="1"/>
        <v>413750.43</v>
      </c>
      <c r="AN19" s="31">
        <f t="shared" si="2"/>
        <v>-6495</v>
      </c>
      <c r="AO19" s="21">
        <f t="shared" si="3"/>
        <v>420245.43</v>
      </c>
      <c r="AP19" s="15">
        <f t="shared" si="4"/>
        <v>1593137.56</v>
      </c>
      <c r="AQ19" s="16">
        <f t="shared" si="5"/>
        <v>1299870.19</v>
      </c>
      <c r="AR19" s="26">
        <f t="shared" si="6"/>
        <v>293267.37000000011</v>
      </c>
    </row>
    <row r="20" spans="1:44" x14ac:dyDescent="0.25">
      <c r="A20" t="s">
        <v>524</v>
      </c>
      <c r="B20" t="s">
        <v>526</v>
      </c>
      <c r="C20" s="71">
        <v>2875</v>
      </c>
      <c r="D20" s="58" t="s">
        <v>1263</v>
      </c>
      <c r="E20" t="s">
        <v>3200</v>
      </c>
      <c r="F20" s="297">
        <v>594131.53</v>
      </c>
      <c r="G20" s="297">
        <v>0</v>
      </c>
      <c r="H20" s="297">
        <v>187649.18</v>
      </c>
      <c r="J20">
        <v>2146206.61</v>
      </c>
      <c r="K20">
        <v>599229.17000000004</v>
      </c>
      <c r="O20" s="297">
        <v>12000</v>
      </c>
      <c r="Q20" s="297">
        <v>2152</v>
      </c>
      <c r="R20">
        <v>78000</v>
      </c>
      <c r="S20">
        <v>-357414.25</v>
      </c>
      <c r="T20">
        <v>-1874082.52</v>
      </c>
      <c r="U20">
        <v>5546813.3099999996</v>
      </c>
      <c r="X20" s="297">
        <v>878171.53</v>
      </c>
      <c r="Z20" s="297">
        <v>372.81</v>
      </c>
      <c r="AB20" s="297">
        <v>853010</v>
      </c>
      <c r="AD20">
        <v>970088.25</v>
      </c>
      <c r="AG20">
        <v>276516.87</v>
      </c>
      <c r="AH20">
        <v>228409.27</v>
      </c>
      <c r="AK20">
        <v>10300</v>
      </c>
      <c r="AM20" s="76">
        <f t="shared" si="1"/>
        <v>781780.71</v>
      </c>
      <c r="AN20" s="31">
        <f t="shared" si="2"/>
        <v>14152</v>
      </c>
      <c r="AO20" s="21">
        <f t="shared" si="3"/>
        <v>767628.71</v>
      </c>
      <c r="AP20" s="15">
        <f t="shared" si="4"/>
        <v>1731554.34</v>
      </c>
      <c r="AQ20" s="16">
        <f t="shared" si="5"/>
        <v>1485314.3900000001</v>
      </c>
      <c r="AR20" s="26">
        <f t="shared" si="6"/>
        <v>246239.94999999995</v>
      </c>
    </row>
    <row r="21" spans="1:44" x14ac:dyDescent="0.25">
      <c r="A21" t="s">
        <v>524</v>
      </c>
      <c r="B21" t="s">
        <v>526</v>
      </c>
      <c r="C21" s="71">
        <v>4102</v>
      </c>
      <c r="D21" s="58" t="s">
        <v>1264</v>
      </c>
      <c r="E21" t="s">
        <v>3201</v>
      </c>
      <c r="F21" s="297">
        <v>730633.14</v>
      </c>
      <c r="G21" s="297">
        <v>0</v>
      </c>
      <c r="H21" s="297">
        <v>96933.5</v>
      </c>
      <c r="J21">
        <v>2292415.25</v>
      </c>
      <c r="K21">
        <v>1930311.51</v>
      </c>
      <c r="N21" s="297">
        <v>2000</v>
      </c>
      <c r="O21" s="297">
        <v>8000</v>
      </c>
      <c r="Q21" s="297">
        <v>1297.6600000000001</v>
      </c>
      <c r="T21">
        <v>3199009.64</v>
      </c>
      <c r="U21">
        <v>1606327.04</v>
      </c>
      <c r="X21" s="297">
        <v>1178885.55</v>
      </c>
      <c r="Z21" s="297">
        <v>388.56</v>
      </c>
      <c r="AB21" s="297">
        <v>1720190</v>
      </c>
      <c r="AD21">
        <v>1801275</v>
      </c>
      <c r="AG21">
        <v>458280.26</v>
      </c>
      <c r="AH21">
        <v>307302.78999999998</v>
      </c>
      <c r="AK21">
        <v>10000</v>
      </c>
      <c r="AM21" s="76">
        <f t="shared" si="1"/>
        <v>827566.64</v>
      </c>
      <c r="AN21" s="31">
        <f t="shared" si="2"/>
        <v>11297.66</v>
      </c>
      <c r="AO21" s="21">
        <f t="shared" si="3"/>
        <v>816268.98</v>
      </c>
      <c r="AP21" s="15">
        <f t="shared" si="4"/>
        <v>2899464.1100000003</v>
      </c>
      <c r="AQ21" s="16">
        <f t="shared" si="5"/>
        <v>2576858.0499999998</v>
      </c>
      <c r="AR21" s="26">
        <f t="shared" si="6"/>
        <v>322606.06000000052</v>
      </c>
    </row>
    <row r="22" spans="1:44" x14ac:dyDescent="0.25">
      <c r="A22" t="s">
        <v>524</v>
      </c>
      <c r="B22" t="s">
        <v>526</v>
      </c>
      <c r="C22" s="71">
        <v>3593</v>
      </c>
      <c r="D22" s="58" t="s">
        <v>1265</v>
      </c>
      <c r="E22" t="s">
        <v>3202</v>
      </c>
      <c r="F22" s="297">
        <v>1085785.77</v>
      </c>
      <c r="G22" s="297">
        <v>0</v>
      </c>
      <c r="H22" s="297">
        <v>162112.12</v>
      </c>
      <c r="I22" s="297">
        <v>53.95</v>
      </c>
      <c r="J22">
        <v>1546678.17</v>
      </c>
      <c r="K22">
        <v>539989.97</v>
      </c>
      <c r="O22" s="297">
        <v>6000</v>
      </c>
      <c r="T22">
        <v>1936258.6</v>
      </c>
      <c r="U22">
        <v>1373222.93</v>
      </c>
      <c r="X22" s="297">
        <v>574173.31000000006</v>
      </c>
      <c r="Z22" s="297">
        <v>1073.6600000000001</v>
      </c>
      <c r="AB22" s="297">
        <v>568480</v>
      </c>
      <c r="AD22">
        <v>765600</v>
      </c>
      <c r="AG22">
        <v>188429.52</v>
      </c>
      <c r="AH22">
        <v>128219</v>
      </c>
      <c r="AK22">
        <v>10000</v>
      </c>
      <c r="AM22" s="76">
        <f t="shared" si="1"/>
        <v>1247951.8400000001</v>
      </c>
      <c r="AN22" s="31">
        <f t="shared" si="2"/>
        <v>6000</v>
      </c>
      <c r="AO22" s="21">
        <f t="shared" si="3"/>
        <v>1241951.8400000001</v>
      </c>
      <c r="AP22" s="15">
        <f t="shared" si="4"/>
        <v>1143726.9700000002</v>
      </c>
      <c r="AQ22" s="16">
        <f t="shared" si="5"/>
        <v>1092248.52</v>
      </c>
      <c r="AR22" s="26">
        <f t="shared" si="6"/>
        <v>51478.450000000186</v>
      </c>
    </row>
    <row r="23" spans="1:44" x14ac:dyDescent="0.25">
      <c r="A23" t="s">
        <v>524</v>
      </c>
      <c r="B23" t="s">
        <v>526</v>
      </c>
      <c r="C23" s="71">
        <v>2119</v>
      </c>
      <c r="D23" s="58" t="s">
        <v>1266</v>
      </c>
      <c r="E23" t="s">
        <v>3203</v>
      </c>
      <c r="F23" s="297">
        <v>331188.59999999998</v>
      </c>
      <c r="G23" s="297">
        <v>0</v>
      </c>
      <c r="H23" s="297">
        <v>172699.91</v>
      </c>
      <c r="J23">
        <v>2168300.69</v>
      </c>
      <c r="K23">
        <v>445975.46</v>
      </c>
      <c r="O23" s="297">
        <v>6000</v>
      </c>
      <c r="P23" s="297">
        <v>-23600</v>
      </c>
      <c r="R23">
        <v>13800</v>
      </c>
      <c r="T23">
        <v>2668498.5499999998</v>
      </c>
      <c r="U23">
        <v>466379.49</v>
      </c>
      <c r="X23" s="297">
        <v>577965.99</v>
      </c>
      <c r="Y23" s="297">
        <v>23600</v>
      </c>
      <c r="Z23" s="297">
        <v>292.62</v>
      </c>
      <c r="AB23" s="297">
        <v>729110</v>
      </c>
      <c r="AC23">
        <v>96000</v>
      </c>
      <c r="AD23">
        <v>741610</v>
      </c>
      <c r="AG23">
        <v>330347.82</v>
      </c>
      <c r="AH23">
        <v>165364.17000000001</v>
      </c>
      <c r="AK23">
        <v>108000</v>
      </c>
      <c r="AM23" s="76">
        <f t="shared" si="1"/>
        <v>503888.51</v>
      </c>
      <c r="AN23" s="31">
        <f t="shared" si="2"/>
        <v>-17600</v>
      </c>
      <c r="AO23" s="21">
        <f t="shared" si="3"/>
        <v>521488.51</v>
      </c>
      <c r="AP23" s="15">
        <f t="shared" si="4"/>
        <v>1426968.6099999999</v>
      </c>
      <c r="AQ23" s="16">
        <f t="shared" si="5"/>
        <v>1345321.99</v>
      </c>
      <c r="AR23" s="26">
        <f t="shared" si="6"/>
        <v>81646.619999999879</v>
      </c>
    </row>
    <row r="24" spans="1:44" x14ac:dyDescent="0.25">
      <c r="A24" t="s">
        <v>524</v>
      </c>
      <c r="B24" t="s">
        <v>526</v>
      </c>
      <c r="C24" s="71">
        <v>2646</v>
      </c>
      <c r="D24" s="58" t="s">
        <v>1267</v>
      </c>
      <c r="E24" t="s">
        <v>3204</v>
      </c>
      <c r="F24" s="297">
        <v>671583.91</v>
      </c>
      <c r="G24" s="297">
        <v>28542.6</v>
      </c>
      <c r="H24" s="297">
        <v>107006.03</v>
      </c>
      <c r="J24">
        <v>182783.64</v>
      </c>
      <c r="K24">
        <v>163998.46</v>
      </c>
      <c r="N24" s="297">
        <v>13000</v>
      </c>
      <c r="O24" s="297">
        <v>11000</v>
      </c>
      <c r="P24" s="297">
        <v>90000</v>
      </c>
      <c r="Q24" s="297">
        <v>-1328</v>
      </c>
      <c r="R24">
        <v>-1300</v>
      </c>
      <c r="T24">
        <v>-862542.75</v>
      </c>
      <c r="U24">
        <v>1804328.64</v>
      </c>
      <c r="X24" s="297">
        <v>792416.17</v>
      </c>
      <c r="Z24" s="297">
        <v>347.46</v>
      </c>
      <c r="AB24" s="297">
        <v>174930</v>
      </c>
      <c r="AD24">
        <v>354704.28</v>
      </c>
      <c r="AG24">
        <v>233690.6</v>
      </c>
      <c r="AH24">
        <v>201812</v>
      </c>
      <c r="AK24">
        <v>10000</v>
      </c>
      <c r="AM24" s="76">
        <f t="shared" si="1"/>
        <v>807132.54</v>
      </c>
      <c r="AN24" s="31">
        <f t="shared" si="2"/>
        <v>112672</v>
      </c>
      <c r="AO24" s="21">
        <f t="shared" si="3"/>
        <v>694460.54</v>
      </c>
      <c r="AP24" s="15">
        <f t="shared" si="4"/>
        <v>967693.63</v>
      </c>
      <c r="AQ24" s="16">
        <f t="shared" si="5"/>
        <v>800206.88</v>
      </c>
      <c r="AR24" s="26">
        <f t="shared" si="6"/>
        <v>167486.75</v>
      </c>
    </row>
    <row r="25" spans="1:44" x14ac:dyDescent="0.25">
      <c r="A25" t="s">
        <v>524</v>
      </c>
      <c r="B25" t="s">
        <v>526</v>
      </c>
      <c r="C25" s="71">
        <v>6232</v>
      </c>
      <c r="D25" s="58" t="s">
        <v>1268</v>
      </c>
      <c r="E25" t="s">
        <v>3205</v>
      </c>
      <c r="F25" s="297">
        <v>406665.69</v>
      </c>
      <c r="G25" s="297">
        <v>0</v>
      </c>
      <c r="H25" s="297">
        <v>275065.13</v>
      </c>
      <c r="J25">
        <v>329990.98</v>
      </c>
      <c r="K25">
        <v>285240.06</v>
      </c>
      <c r="N25" s="297">
        <v>4000</v>
      </c>
      <c r="O25" s="297">
        <v>6000</v>
      </c>
      <c r="T25">
        <v>-636412.84</v>
      </c>
      <c r="U25">
        <v>1601555.91</v>
      </c>
      <c r="X25" s="297">
        <v>670839.15</v>
      </c>
      <c r="Y25" s="297">
        <v>88750</v>
      </c>
      <c r="Z25" s="297">
        <v>590.63</v>
      </c>
      <c r="AB25" s="297">
        <v>1155660</v>
      </c>
      <c r="AD25">
        <v>1221586</v>
      </c>
      <c r="AG25">
        <v>293279.38</v>
      </c>
      <c r="AH25">
        <v>37368.61</v>
      </c>
      <c r="AK25">
        <v>10000</v>
      </c>
      <c r="AM25" s="76">
        <f t="shared" si="1"/>
        <v>681730.82000000007</v>
      </c>
      <c r="AN25" s="31">
        <f t="shared" si="2"/>
        <v>10000</v>
      </c>
      <c r="AO25" s="21">
        <f t="shared" si="3"/>
        <v>671730.82000000007</v>
      </c>
      <c r="AP25" s="15">
        <f t="shared" si="4"/>
        <v>1915839.78</v>
      </c>
      <c r="AQ25" s="16">
        <f t="shared" si="5"/>
        <v>1562233.99</v>
      </c>
      <c r="AR25" s="26">
        <f t="shared" si="6"/>
        <v>353605.79000000004</v>
      </c>
    </row>
    <row r="26" spans="1:44" x14ac:dyDescent="0.25">
      <c r="A26" t="s">
        <v>524</v>
      </c>
      <c r="B26" t="s">
        <v>526</v>
      </c>
      <c r="C26" s="71">
        <v>5126</v>
      </c>
      <c r="D26" s="58" t="s">
        <v>1269</v>
      </c>
      <c r="E26" t="s">
        <v>3206</v>
      </c>
      <c r="F26" s="297">
        <v>429796.91</v>
      </c>
      <c r="G26" s="297">
        <v>0</v>
      </c>
      <c r="H26" s="297">
        <v>231946.99</v>
      </c>
      <c r="J26">
        <v>36854.5</v>
      </c>
      <c r="K26">
        <v>376571.3</v>
      </c>
      <c r="N26" s="297">
        <v>100000</v>
      </c>
      <c r="O26" s="297">
        <v>8000</v>
      </c>
      <c r="P26" s="297">
        <v>161210</v>
      </c>
      <c r="Q26" s="297">
        <v>466.72</v>
      </c>
      <c r="R26">
        <v>12000</v>
      </c>
      <c r="T26">
        <v>-682558.82</v>
      </c>
      <c r="U26">
        <v>1188537.31</v>
      </c>
      <c r="X26" s="297">
        <v>769400.96</v>
      </c>
      <c r="Y26" s="297">
        <v>74000</v>
      </c>
      <c r="Z26" s="297">
        <v>420.3</v>
      </c>
      <c r="AB26" s="297">
        <v>781460</v>
      </c>
      <c r="AD26">
        <v>864991</v>
      </c>
      <c r="AG26">
        <v>395401.09</v>
      </c>
      <c r="AH26">
        <v>39544.68</v>
      </c>
      <c r="AM26" s="76">
        <f t="shared" si="1"/>
        <v>661743.89999999991</v>
      </c>
      <c r="AN26" s="31">
        <f t="shared" si="2"/>
        <v>269676.71999999997</v>
      </c>
      <c r="AO26" s="21">
        <f t="shared" si="3"/>
        <v>392067.17999999993</v>
      </c>
      <c r="AP26" s="15">
        <f t="shared" si="4"/>
        <v>1625281.26</v>
      </c>
      <c r="AQ26" s="16">
        <f t="shared" si="5"/>
        <v>1299936.77</v>
      </c>
      <c r="AR26" s="26">
        <f t="shared" si="6"/>
        <v>325344.49</v>
      </c>
    </row>
    <row r="27" spans="1:44" x14ac:dyDescent="0.25">
      <c r="A27" t="s">
        <v>524</v>
      </c>
      <c r="B27" t="s">
        <v>526</v>
      </c>
      <c r="C27" s="71">
        <v>2780</v>
      </c>
      <c r="D27" s="58" t="s">
        <v>1270</v>
      </c>
      <c r="E27" t="s">
        <v>3326</v>
      </c>
      <c r="F27" s="297">
        <v>500180.76</v>
      </c>
      <c r="G27" s="297">
        <v>0</v>
      </c>
      <c r="H27" s="297">
        <v>19110</v>
      </c>
      <c r="J27">
        <v>664449.46</v>
      </c>
      <c r="K27">
        <v>281192.71999999997</v>
      </c>
      <c r="N27" s="297">
        <v>2000</v>
      </c>
      <c r="O27" s="297">
        <v>6000</v>
      </c>
      <c r="Q27" s="297">
        <v>-571</v>
      </c>
      <c r="T27">
        <v>-2121661.7000000002</v>
      </c>
      <c r="U27">
        <v>3378480.39</v>
      </c>
      <c r="X27" s="297">
        <v>552599.69999999995</v>
      </c>
      <c r="Z27" s="297">
        <v>236.67</v>
      </c>
      <c r="AB27" s="297">
        <v>700630</v>
      </c>
      <c r="AD27">
        <v>755778</v>
      </c>
      <c r="AG27">
        <v>140104.01</v>
      </c>
      <c r="AH27">
        <v>86824.11</v>
      </c>
      <c r="AK27">
        <v>10000</v>
      </c>
      <c r="AM27" s="76">
        <f t="shared" si="1"/>
        <v>519290.76</v>
      </c>
      <c r="AN27" s="31">
        <f t="shared" si="2"/>
        <v>7429</v>
      </c>
      <c r="AO27" s="21">
        <f t="shared" si="3"/>
        <v>511861.76000000001</v>
      </c>
      <c r="AP27" s="15">
        <f t="shared" si="4"/>
        <v>1253466.3700000001</v>
      </c>
      <c r="AQ27" s="16">
        <f t="shared" si="5"/>
        <v>992706.12</v>
      </c>
      <c r="AR27" s="26">
        <f t="shared" si="6"/>
        <v>260760.25000000012</v>
      </c>
    </row>
    <row r="28" spans="1:44" x14ac:dyDescent="0.25">
      <c r="A28" t="s">
        <v>524</v>
      </c>
      <c r="B28" t="s">
        <v>526</v>
      </c>
      <c r="C28" s="71">
        <v>2904</v>
      </c>
      <c r="D28" s="58" t="s">
        <v>1271</v>
      </c>
      <c r="E28" t="s">
        <v>3331</v>
      </c>
      <c r="F28" s="297">
        <v>491447.13</v>
      </c>
      <c r="G28" s="297">
        <v>0</v>
      </c>
      <c r="H28" s="297">
        <v>156473.03</v>
      </c>
      <c r="J28">
        <v>3163703.46</v>
      </c>
      <c r="K28">
        <v>402700.18</v>
      </c>
      <c r="O28" s="297">
        <v>12491</v>
      </c>
      <c r="Q28" s="297">
        <v>1544</v>
      </c>
      <c r="T28">
        <v>-520926.34</v>
      </c>
      <c r="U28">
        <v>4652638.84</v>
      </c>
      <c r="X28" s="297">
        <v>81191.27</v>
      </c>
      <c r="Z28" s="297">
        <v>797.45</v>
      </c>
      <c r="AB28" s="297">
        <v>235770</v>
      </c>
      <c r="AC28">
        <v>612811.1</v>
      </c>
      <c r="AD28">
        <v>419944</v>
      </c>
      <c r="AF28">
        <v>19000</v>
      </c>
      <c r="AG28">
        <v>218700.25</v>
      </c>
      <c r="AH28">
        <v>125829.27</v>
      </c>
      <c r="AK28">
        <v>6000</v>
      </c>
      <c r="AM28" s="76">
        <f t="shared" si="1"/>
        <v>647920.16</v>
      </c>
      <c r="AN28" s="31">
        <f t="shared" si="2"/>
        <v>14035</v>
      </c>
      <c r="AO28" s="21">
        <f t="shared" si="3"/>
        <v>633885.16</v>
      </c>
      <c r="AP28" s="15">
        <f t="shared" si="4"/>
        <v>930569.82</v>
      </c>
      <c r="AQ28" s="16">
        <f t="shared" si="5"/>
        <v>789473.52</v>
      </c>
      <c r="AR28" s="26">
        <f t="shared" si="6"/>
        <v>141096.29999999993</v>
      </c>
    </row>
    <row r="29" spans="1:44" x14ac:dyDescent="0.25">
      <c r="A29" t="s">
        <v>529</v>
      </c>
      <c r="B29" t="s">
        <v>530</v>
      </c>
      <c r="C29" s="71">
        <v>3964</v>
      </c>
      <c r="D29" s="58" t="s">
        <v>1272</v>
      </c>
      <c r="E29" t="s">
        <v>3207</v>
      </c>
      <c r="F29" s="297">
        <v>757366.46</v>
      </c>
      <c r="G29" s="297">
        <v>0</v>
      </c>
      <c r="H29" s="297">
        <v>10742.97</v>
      </c>
      <c r="J29">
        <v>1946931.17</v>
      </c>
      <c r="K29">
        <v>200346.2</v>
      </c>
      <c r="Q29" s="297">
        <v>-1303</v>
      </c>
      <c r="T29">
        <v>-1354880.5</v>
      </c>
      <c r="U29">
        <v>3908830.71</v>
      </c>
      <c r="X29" s="297">
        <v>535707.37</v>
      </c>
      <c r="Y29" s="297">
        <v>800000</v>
      </c>
      <c r="Z29" s="297">
        <v>1080.6300000000001</v>
      </c>
      <c r="AB29" s="297">
        <v>973760</v>
      </c>
      <c r="AC29">
        <v>290584</v>
      </c>
      <c r="AD29">
        <v>1127838</v>
      </c>
      <c r="AG29">
        <v>778630.94</v>
      </c>
      <c r="AH29">
        <v>145783.47</v>
      </c>
      <c r="AK29">
        <v>1140</v>
      </c>
      <c r="AM29" s="76">
        <f t="shared" si="1"/>
        <v>768109.42999999993</v>
      </c>
      <c r="AN29" s="31">
        <f t="shared" si="2"/>
        <v>-1303</v>
      </c>
      <c r="AO29" s="21">
        <f t="shared" si="3"/>
        <v>769412.42999999993</v>
      </c>
      <c r="AP29" s="15">
        <f t="shared" si="4"/>
        <v>2601132</v>
      </c>
      <c r="AQ29" s="16">
        <f t="shared" si="5"/>
        <v>2053392.41</v>
      </c>
      <c r="AR29" s="26">
        <f t="shared" si="6"/>
        <v>547739.59000000008</v>
      </c>
    </row>
    <row r="30" spans="1:44" x14ac:dyDescent="0.25">
      <c r="A30" t="s">
        <v>529</v>
      </c>
      <c r="B30" t="s">
        <v>530</v>
      </c>
      <c r="C30" s="71">
        <v>5112</v>
      </c>
      <c r="D30" s="58" t="s">
        <v>1273</v>
      </c>
      <c r="E30" t="s">
        <v>3208</v>
      </c>
      <c r="F30" s="297">
        <v>679810.8</v>
      </c>
      <c r="G30" s="297">
        <v>0</v>
      </c>
      <c r="H30" s="297">
        <v>379390.96</v>
      </c>
      <c r="J30">
        <v>702480</v>
      </c>
      <c r="K30">
        <v>603853</v>
      </c>
      <c r="N30" s="297">
        <v>-45400</v>
      </c>
      <c r="Q30" s="297">
        <v>-1650.28</v>
      </c>
      <c r="T30">
        <v>-2394051.27</v>
      </c>
      <c r="U30">
        <v>4779390.07</v>
      </c>
      <c r="W30" s="297">
        <v>917.66</v>
      </c>
      <c r="X30" s="297">
        <v>666597.43000000005</v>
      </c>
      <c r="Y30" s="297">
        <v>582000</v>
      </c>
      <c r="AB30" s="297">
        <v>886680</v>
      </c>
      <c r="AC30">
        <v>125680</v>
      </c>
      <c r="AD30">
        <v>1030340</v>
      </c>
      <c r="AF30">
        <v>2860</v>
      </c>
      <c r="AG30">
        <v>1034936.85</v>
      </c>
      <c r="AH30">
        <v>90692</v>
      </c>
      <c r="AM30" s="76">
        <f t="shared" si="1"/>
        <v>1059201.76</v>
      </c>
      <c r="AN30" s="31">
        <f t="shared" si="2"/>
        <v>-47050.28</v>
      </c>
      <c r="AO30" s="21">
        <f t="shared" si="3"/>
        <v>1106252.04</v>
      </c>
      <c r="AP30" s="15">
        <f t="shared" si="4"/>
        <v>2261875.09</v>
      </c>
      <c r="AQ30" s="16">
        <f t="shared" si="5"/>
        <v>2158828.85</v>
      </c>
      <c r="AR30" s="26">
        <f t="shared" si="6"/>
        <v>103046.23999999976</v>
      </c>
    </row>
    <row r="31" spans="1:44" x14ac:dyDescent="0.25">
      <c r="A31" t="s">
        <v>529</v>
      </c>
      <c r="B31" t="s">
        <v>530</v>
      </c>
      <c r="C31" s="71">
        <v>2863</v>
      </c>
      <c r="D31" s="58" t="s">
        <v>1274</v>
      </c>
      <c r="E31" t="s">
        <v>3209</v>
      </c>
      <c r="F31" s="297">
        <v>330670.88</v>
      </c>
      <c r="G31" s="297">
        <v>0</v>
      </c>
      <c r="H31" s="297">
        <v>33014.449999999997</v>
      </c>
      <c r="K31">
        <v>280186.05</v>
      </c>
      <c r="Q31" s="297">
        <v>435</v>
      </c>
      <c r="T31">
        <v>-1133119.0900000001</v>
      </c>
      <c r="U31">
        <v>1728640.99</v>
      </c>
      <c r="W31" s="297">
        <v>240.31</v>
      </c>
      <c r="X31" s="297">
        <v>606663</v>
      </c>
      <c r="AB31" s="297">
        <v>866000</v>
      </c>
      <c r="AC31">
        <v>172984.59</v>
      </c>
      <c r="AD31">
        <v>990595</v>
      </c>
      <c r="AG31">
        <v>398111.93</v>
      </c>
      <c r="AH31">
        <v>65366.49</v>
      </c>
      <c r="AM31" s="76">
        <f t="shared" si="1"/>
        <v>363685.33</v>
      </c>
      <c r="AN31" s="31">
        <f t="shared" si="2"/>
        <v>435</v>
      </c>
      <c r="AO31" s="21">
        <f t="shared" si="3"/>
        <v>363250.33</v>
      </c>
      <c r="AP31" s="15">
        <f t="shared" si="4"/>
        <v>1645887.9000000001</v>
      </c>
      <c r="AQ31" s="16">
        <f t="shared" si="5"/>
        <v>1454073.42</v>
      </c>
      <c r="AR31" s="26">
        <f t="shared" si="6"/>
        <v>191814.48000000021</v>
      </c>
    </row>
    <row r="32" spans="1:44" x14ac:dyDescent="0.25">
      <c r="A32" t="s">
        <v>529</v>
      </c>
      <c r="B32" t="s">
        <v>530</v>
      </c>
      <c r="C32" s="71">
        <v>3378</v>
      </c>
      <c r="D32" s="58" t="s">
        <v>1275</v>
      </c>
      <c r="E32" t="s">
        <v>3210</v>
      </c>
      <c r="F32" s="297">
        <v>487322.64</v>
      </c>
      <c r="G32" s="297">
        <v>0</v>
      </c>
      <c r="H32" s="297">
        <v>75640.97</v>
      </c>
      <c r="J32">
        <v>3191333.3</v>
      </c>
      <c r="K32">
        <v>168792.4</v>
      </c>
      <c r="O32" s="297">
        <v>-50000</v>
      </c>
      <c r="Q32" s="297">
        <v>175226</v>
      </c>
      <c r="T32">
        <v>1389856.8</v>
      </c>
      <c r="U32">
        <v>2399403.2599999998</v>
      </c>
      <c r="W32" s="297">
        <v>153.44</v>
      </c>
      <c r="X32" s="297">
        <v>781990</v>
      </c>
      <c r="Z32" s="297">
        <v>269.63</v>
      </c>
      <c r="AB32" s="297">
        <v>204290</v>
      </c>
      <c r="AD32">
        <v>291385</v>
      </c>
      <c r="AF32">
        <v>8624</v>
      </c>
      <c r="AG32">
        <v>385391.55</v>
      </c>
      <c r="AH32">
        <v>102074.58</v>
      </c>
      <c r="AK32">
        <v>254.69</v>
      </c>
      <c r="AM32" s="76">
        <f t="shared" si="1"/>
        <v>562963.61</v>
      </c>
      <c r="AN32" s="31">
        <f t="shared" si="2"/>
        <v>125226</v>
      </c>
      <c r="AO32" s="21">
        <f t="shared" si="3"/>
        <v>437737.61</v>
      </c>
      <c r="AP32" s="15">
        <f t="shared" si="4"/>
        <v>986703.07</v>
      </c>
      <c r="AQ32" s="16">
        <f t="shared" si="5"/>
        <v>787729.82</v>
      </c>
      <c r="AR32" s="26">
        <f t="shared" si="6"/>
        <v>198973.25</v>
      </c>
    </row>
    <row r="33" spans="1:44" x14ac:dyDescent="0.25">
      <c r="A33" t="s">
        <v>529</v>
      </c>
      <c r="B33" t="s">
        <v>530</v>
      </c>
      <c r="C33" s="71">
        <v>3946</v>
      </c>
      <c r="D33" s="58" t="s">
        <v>1276</v>
      </c>
      <c r="E33" t="s">
        <v>3211</v>
      </c>
      <c r="F33" s="297">
        <v>416561.79</v>
      </c>
      <c r="G33" s="297">
        <v>31500</v>
      </c>
      <c r="H33" s="297">
        <v>51655.8</v>
      </c>
      <c r="J33">
        <v>11104687.460000001</v>
      </c>
      <c r="K33">
        <v>3503108.8</v>
      </c>
      <c r="Q33" s="297">
        <v>33.42</v>
      </c>
      <c r="T33">
        <v>12405553.73</v>
      </c>
      <c r="U33">
        <v>2787489.35</v>
      </c>
      <c r="X33" s="297">
        <v>812657.28</v>
      </c>
      <c r="Z33" s="297">
        <v>600.71</v>
      </c>
      <c r="AB33" s="297">
        <v>974050</v>
      </c>
      <c r="AC33">
        <v>99000</v>
      </c>
      <c r="AD33">
        <v>1165966</v>
      </c>
      <c r="AF33">
        <v>3602</v>
      </c>
      <c r="AG33">
        <v>417207.63</v>
      </c>
      <c r="AH33">
        <v>110295.01</v>
      </c>
      <c r="AI33">
        <v>40000</v>
      </c>
      <c r="AM33" s="76">
        <f t="shared" si="1"/>
        <v>499717.58999999997</v>
      </c>
      <c r="AN33" s="31">
        <f t="shared" si="2"/>
        <v>33.42</v>
      </c>
      <c r="AO33" s="21">
        <f t="shared" si="3"/>
        <v>499684.17</v>
      </c>
      <c r="AP33" s="15">
        <f t="shared" si="4"/>
        <v>1886307.99</v>
      </c>
      <c r="AQ33" s="16">
        <f t="shared" si="5"/>
        <v>1737070.64</v>
      </c>
      <c r="AR33" s="26">
        <f t="shared" si="6"/>
        <v>149237.35000000009</v>
      </c>
    </row>
    <row r="34" spans="1:44" x14ac:dyDescent="0.25">
      <c r="A34" t="s">
        <v>529</v>
      </c>
      <c r="B34" t="s">
        <v>530</v>
      </c>
      <c r="C34" s="71">
        <v>4332</v>
      </c>
      <c r="D34" s="58" t="s">
        <v>1277</v>
      </c>
      <c r="E34" t="s">
        <v>3212</v>
      </c>
      <c r="F34" s="297">
        <v>326831.15000000002</v>
      </c>
      <c r="G34" s="297">
        <v>0</v>
      </c>
      <c r="H34" s="297">
        <v>85765.98</v>
      </c>
      <c r="J34">
        <v>723283.11</v>
      </c>
      <c r="K34">
        <v>410391.11</v>
      </c>
      <c r="Q34" s="297">
        <v>62799.77</v>
      </c>
      <c r="T34">
        <v>-594954.54</v>
      </c>
      <c r="U34">
        <v>2109112.34</v>
      </c>
      <c r="X34" s="297">
        <v>603974.41</v>
      </c>
      <c r="Z34" s="297">
        <v>176.51</v>
      </c>
      <c r="AC34">
        <v>210000</v>
      </c>
      <c r="AD34">
        <v>91208.97</v>
      </c>
      <c r="AG34">
        <v>406805.82</v>
      </c>
      <c r="AH34">
        <v>81042.350000000006</v>
      </c>
      <c r="AK34">
        <v>55000</v>
      </c>
      <c r="AM34" s="76">
        <f t="shared" si="1"/>
        <v>412597.13</v>
      </c>
      <c r="AN34" s="31">
        <f t="shared" si="2"/>
        <v>62799.77</v>
      </c>
      <c r="AO34" s="21">
        <f t="shared" si="3"/>
        <v>349797.36</v>
      </c>
      <c r="AP34" s="15">
        <f t="shared" si="4"/>
        <v>814150.92</v>
      </c>
      <c r="AQ34" s="16">
        <f t="shared" si="5"/>
        <v>634057.14</v>
      </c>
      <c r="AR34" s="26">
        <f t="shared" si="6"/>
        <v>180093.78000000003</v>
      </c>
    </row>
    <row r="35" spans="1:44" x14ac:dyDescent="0.25">
      <c r="A35" t="s">
        <v>529</v>
      </c>
      <c r="B35" t="s">
        <v>530</v>
      </c>
      <c r="C35" s="71">
        <v>2103</v>
      </c>
      <c r="D35" s="58" t="s">
        <v>1278</v>
      </c>
      <c r="E35" t="s">
        <v>3213</v>
      </c>
      <c r="F35" s="297">
        <v>28930.3</v>
      </c>
      <c r="G35" s="297">
        <v>0</v>
      </c>
      <c r="H35" s="297">
        <v>69999.649999999994</v>
      </c>
      <c r="J35">
        <v>1997905.39</v>
      </c>
      <c r="K35">
        <v>223022.78</v>
      </c>
      <c r="Q35" s="297">
        <v>-6189</v>
      </c>
      <c r="S35">
        <v>-87503.82</v>
      </c>
      <c r="T35">
        <v>556738.74</v>
      </c>
      <c r="U35">
        <v>2003005.18</v>
      </c>
      <c r="X35" s="297">
        <v>311956.71999999997</v>
      </c>
      <c r="Y35" s="297">
        <v>-28050</v>
      </c>
      <c r="AC35">
        <v>113160</v>
      </c>
      <c r="AD35">
        <v>180357</v>
      </c>
      <c r="AF35">
        <v>3456</v>
      </c>
      <c r="AG35">
        <v>145432.17000000001</v>
      </c>
      <c r="AH35">
        <v>59204.53</v>
      </c>
      <c r="AM35" s="76">
        <f t="shared" si="1"/>
        <v>98929.95</v>
      </c>
      <c r="AN35" s="31">
        <f t="shared" si="2"/>
        <v>-6189</v>
      </c>
      <c r="AO35" s="21">
        <f t="shared" si="3"/>
        <v>105118.95</v>
      </c>
      <c r="AP35" s="15">
        <f t="shared" si="4"/>
        <v>397066.72</v>
      </c>
      <c r="AQ35" s="16">
        <f t="shared" si="5"/>
        <v>388449.70000000007</v>
      </c>
      <c r="AR35" s="26">
        <f t="shared" si="6"/>
        <v>8617.0199999999022</v>
      </c>
    </row>
    <row r="36" spans="1:44" x14ac:dyDescent="0.25">
      <c r="A36" t="s">
        <v>529</v>
      </c>
      <c r="B36" t="s">
        <v>530</v>
      </c>
      <c r="C36" s="71">
        <v>2710</v>
      </c>
      <c r="D36" s="58" t="s">
        <v>1279</v>
      </c>
      <c r="E36" t="s">
        <v>3214</v>
      </c>
      <c r="F36" s="297">
        <v>622196.32999999996</v>
      </c>
      <c r="G36" s="297">
        <v>0</v>
      </c>
      <c r="H36" s="297">
        <v>191107.42</v>
      </c>
      <c r="J36">
        <v>1170596.3999999999</v>
      </c>
      <c r="K36">
        <v>228115.08</v>
      </c>
      <c r="Q36" s="297">
        <v>1135</v>
      </c>
      <c r="T36">
        <v>-290153.67</v>
      </c>
      <c r="U36">
        <v>2351026.71</v>
      </c>
      <c r="X36" s="297">
        <v>719446.89</v>
      </c>
      <c r="Z36" s="297">
        <v>682.47</v>
      </c>
      <c r="AC36">
        <v>27600</v>
      </c>
      <c r="AD36">
        <v>194001</v>
      </c>
      <c r="AG36">
        <v>247575.2</v>
      </c>
      <c r="AH36">
        <v>39505.97</v>
      </c>
      <c r="AM36" s="76">
        <f t="shared" si="1"/>
        <v>813303.75</v>
      </c>
      <c r="AN36" s="31">
        <f t="shared" si="2"/>
        <v>1135</v>
      </c>
      <c r="AO36" s="21">
        <f t="shared" si="3"/>
        <v>812168.75</v>
      </c>
      <c r="AP36" s="15">
        <f t="shared" si="4"/>
        <v>747729.36</v>
      </c>
      <c r="AQ36" s="16">
        <f t="shared" si="5"/>
        <v>481082.17000000004</v>
      </c>
      <c r="AR36" s="26">
        <f t="shared" si="6"/>
        <v>266647.18999999994</v>
      </c>
    </row>
    <row r="37" spans="1:44" x14ac:dyDescent="0.25">
      <c r="A37" t="s">
        <v>529</v>
      </c>
      <c r="B37" t="s">
        <v>530</v>
      </c>
      <c r="C37" s="71">
        <v>2476</v>
      </c>
      <c r="D37" s="58" t="s">
        <v>1280</v>
      </c>
      <c r="E37" t="s">
        <v>3215</v>
      </c>
      <c r="F37" s="297">
        <v>925357.92</v>
      </c>
      <c r="G37" s="297">
        <v>0</v>
      </c>
      <c r="H37" s="297">
        <v>214396.72</v>
      </c>
      <c r="J37">
        <v>1523319.95</v>
      </c>
      <c r="K37">
        <v>863.15</v>
      </c>
      <c r="Q37" s="297">
        <v>38065.449999999997</v>
      </c>
      <c r="U37">
        <v>1764728.36</v>
      </c>
      <c r="W37" s="297">
        <v>407.5</v>
      </c>
      <c r="X37" s="297">
        <v>275290.77</v>
      </c>
      <c r="AB37" s="297">
        <v>547000</v>
      </c>
      <c r="AC37">
        <v>428460</v>
      </c>
      <c r="AD37">
        <v>620849.48</v>
      </c>
      <c r="AF37">
        <v>14394</v>
      </c>
      <c r="AG37">
        <v>148072.85999999999</v>
      </c>
      <c r="AH37">
        <v>58073</v>
      </c>
      <c r="AM37" s="76">
        <f t="shared" si="1"/>
        <v>1139754.6400000001</v>
      </c>
      <c r="AN37" s="31">
        <f t="shared" si="2"/>
        <v>38065.449999999997</v>
      </c>
      <c r="AO37" s="21">
        <f t="shared" si="3"/>
        <v>1101689.1900000002</v>
      </c>
      <c r="AP37" s="15">
        <f t="shared" si="4"/>
        <v>1251158.27</v>
      </c>
      <c r="AQ37" s="16">
        <f t="shared" si="5"/>
        <v>841389.34</v>
      </c>
      <c r="AR37" s="26">
        <f t="shared" si="6"/>
        <v>409768.93000000005</v>
      </c>
    </row>
    <row r="38" spans="1:44" x14ac:dyDescent="0.25">
      <c r="A38" t="s">
        <v>533</v>
      </c>
      <c r="B38" t="s">
        <v>534</v>
      </c>
      <c r="C38" s="71">
        <v>3590</v>
      </c>
      <c r="D38" s="58" t="s">
        <v>1281</v>
      </c>
      <c r="E38" t="s">
        <v>3216</v>
      </c>
      <c r="F38" s="297">
        <v>726605.59</v>
      </c>
      <c r="G38" s="297">
        <v>0</v>
      </c>
      <c r="H38" s="297">
        <v>129867.81</v>
      </c>
      <c r="J38">
        <v>3</v>
      </c>
      <c r="K38">
        <v>-129344.24</v>
      </c>
      <c r="Q38" s="297">
        <v>22.07</v>
      </c>
      <c r="T38">
        <v>-708023.7</v>
      </c>
      <c r="U38">
        <v>1153430.04</v>
      </c>
      <c r="X38" s="297">
        <v>553985.55000000005</v>
      </c>
      <c r="Z38" s="297">
        <v>689.08</v>
      </c>
      <c r="AB38" s="297">
        <v>714910</v>
      </c>
      <c r="AC38">
        <v>91100</v>
      </c>
      <c r="AD38">
        <v>836589.92</v>
      </c>
      <c r="AF38">
        <v>1080</v>
      </c>
      <c r="AG38">
        <v>128787.54</v>
      </c>
      <c r="AH38">
        <v>12323.42</v>
      </c>
      <c r="AM38" s="76">
        <f t="shared" si="1"/>
        <v>856473.39999999991</v>
      </c>
      <c r="AN38" s="31">
        <f t="shared" si="2"/>
        <v>22.07</v>
      </c>
      <c r="AO38" s="21">
        <f t="shared" si="3"/>
        <v>856451.33</v>
      </c>
      <c r="AP38" s="15">
        <f t="shared" si="4"/>
        <v>1360684.63</v>
      </c>
      <c r="AQ38" s="16">
        <f t="shared" si="5"/>
        <v>978780.88000000012</v>
      </c>
      <c r="AR38" s="26">
        <f t="shared" si="6"/>
        <v>381903.74999999977</v>
      </c>
    </row>
    <row r="39" spans="1:44" x14ac:dyDescent="0.25">
      <c r="A39" t="s">
        <v>533</v>
      </c>
      <c r="B39" t="s">
        <v>534</v>
      </c>
      <c r="C39" s="71">
        <v>4275</v>
      </c>
      <c r="D39" s="58" t="s">
        <v>1282</v>
      </c>
      <c r="E39" t="s">
        <v>3217</v>
      </c>
      <c r="F39" s="297">
        <v>803290.24</v>
      </c>
      <c r="G39" s="297">
        <v>0</v>
      </c>
      <c r="H39" s="297">
        <v>478879.6</v>
      </c>
      <c r="J39">
        <v>-526730.01</v>
      </c>
      <c r="K39">
        <v>23050.12</v>
      </c>
      <c r="O39" s="297">
        <v>0</v>
      </c>
      <c r="Q39" s="297">
        <v>367</v>
      </c>
      <c r="T39">
        <v>-2175883.5</v>
      </c>
      <c r="U39">
        <v>2737074.7</v>
      </c>
      <c r="X39" s="297">
        <v>638428.67000000004</v>
      </c>
      <c r="Y39" s="297">
        <v>50000</v>
      </c>
      <c r="Z39" s="297">
        <v>1035.48</v>
      </c>
      <c r="AB39" s="297">
        <v>649230</v>
      </c>
      <c r="AC39">
        <v>122000</v>
      </c>
      <c r="AD39">
        <v>713454</v>
      </c>
      <c r="AG39">
        <v>292637.3</v>
      </c>
      <c r="AH39">
        <v>45801.1</v>
      </c>
      <c r="AM39" s="76">
        <f t="shared" si="1"/>
        <v>1282169.8399999999</v>
      </c>
      <c r="AN39" s="31">
        <f t="shared" si="2"/>
        <v>367</v>
      </c>
      <c r="AO39" s="21">
        <f t="shared" si="3"/>
        <v>1281802.8399999999</v>
      </c>
      <c r="AP39" s="15">
        <f t="shared" si="4"/>
        <v>1460694.15</v>
      </c>
      <c r="AQ39" s="16">
        <f t="shared" si="5"/>
        <v>1051892.4000000001</v>
      </c>
      <c r="AR39" s="26">
        <f t="shared" si="6"/>
        <v>408801.74999999977</v>
      </c>
    </row>
    <row r="40" spans="1:44" x14ac:dyDescent="0.25">
      <c r="A40" t="s">
        <v>533</v>
      </c>
      <c r="B40" t="s">
        <v>534</v>
      </c>
      <c r="C40" s="71">
        <v>1050</v>
      </c>
      <c r="D40" s="58" t="s">
        <v>1283</v>
      </c>
      <c r="E40" t="s">
        <v>3218</v>
      </c>
      <c r="F40" s="297">
        <v>463943.83</v>
      </c>
      <c r="G40" s="297">
        <v>0</v>
      </c>
      <c r="H40" s="297">
        <v>165908.63</v>
      </c>
      <c r="J40">
        <v>19242.66</v>
      </c>
      <c r="K40">
        <v>38216.31</v>
      </c>
      <c r="N40" s="297">
        <v>-6950</v>
      </c>
      <c r="O40" s="297">
        <v>4500</v>
      </c>
      <c r="Q40" s="297">
        <v>-173.48</v>
      </c>
      <c r="T40">
        <v>-827398.53</v>
      </c>
      <c r="U40">
        <v>1656318.18</v>
      </c>
      <c r="X40" s="297">
        <v>418263.68</v>
      </c>
      <c r="Y40" s="297">
        <v>51350</v>
      </c>
      <c r="Z40" s="297">
        <v>827.9</v>
      </c>
      <c r="AB40" s="297">
        <v>774540</v>
      </c>
      <c r="AC40">
        <v>16800</v>
      </c>
      <c r="AD40">
        <v>885804</v>
      </c>
      <c r="AG40">
        <v>374851.31</v>
      </c>
      <c r="AH40">
        <v>41171.01</v>
      </c>
      <c r="AM40" s="76">
        <f t="shared" si="1"/>
        <v>629852.46</v>
      </c>
      <c r="AN40" s="31">
        <f t="shared" si="2"/>
        <v>-2623.48</v>
      </c>
      <c r="AO40" s="21">
        <f t="shared" si="3"/>
        <v>632475.93999999994</v>
      </c>
      <c r="AP40" s="15">
        <f t="shared" si="4"/>
        <v>1261781.58</v>
      </c>
      <c r="AQ40" s="16">
        <f t="shared" si="5"/>
        <v>1301826.32</v>
      </c>
      <c r="AR40" s="26">
        <f t="shared" si="6"/>
        <v>-40044.739999999991</v>
      </c>
    </row>
    <row r="41" spans="1:44" x14ac:dyDescent="0.25">
      <c r="A41" t="s">
        <v>533</v>
      </c>
      <c r="B41" t="s">
        <v>534</v>
      </c>
      <c r="C41" s="71">
        <v>2081</v>
      </c>
      <c r="D41" s="58" t="s">
        <v>1284</v>
      </c>
      <c r="E41" t="s">
        <v>3219</v>
      </c>
      <c r="F41" s="297">
        <v>803829.62</v>
      </c>
      <c r="G41" s="297">
        <v>0</v>
      </c>
      <c r="H41" s="297">
        <v>62239.21</v>
      </c>
      <c r="J41">
        <v>66277.95</v>
      </c>
      <c r="K41">
        <v>-95762.06</v>
      </c>
      <c r="O41" s="297">
        <v>10000</v>
      </c>
      <c r="Q41" s="297">
        <v>1067.75</v>
      </c>
      <c r="T41">
        <v>-595892.31000000006</v>
      </c>
      <c r="U41">
        <v>1118559.83</v>
      </c>
      <c r="X41" s="297">
        <v>572797.43999999994</v>
      </c>
      <c r="Y41" s="297">
        <v>64718</v>
      </c>
      <c r="Z41" s="297">
        <v>865.18</v>
      </c>
      <c r="AB41" s="297">
        <v>700000</v>
      </c>
      <c r="AC41">
        <v>96900</v>
      </c>
      <c r="AD41">
        <v>1000950</v>
      </c>
      <c r="AF41">
        <v>16200</v>
      </c>
      <c r="AG41">
        <v>109772.09</v>
      </c>
      <c r="AH41">
        <v>15649.08</v>
      </c>
      <c r="AM41" s="76">
        <f t="shared" si="1"/>
        <v>866068.83</v>
      </c>
      <c r="AN41" s="31">
        <f t="shared" si="2"/>
        <v>11067.75</v>
      </c>
      <c r="AO41" s="21">
        <f t="shared" si="3"/>
        <v>855001.08</v>
      </c>
      <c r="AP41" s="15">
        <f t="shared" si="4"/>
        <v>1435280.62</v>
      </c>
      <c r="AQ41" s="16">
        <f t="shared" si="5"/>
        <v>1142571.1700000002</v>
      </c>
      <c r="AR41" s="26">
        <f t="shared" si="6"/>
        <v>292709.44999999995</v>
      </c>
    </row>
    <row r="42" spans="1:44" x14ac:dyDescent="0.25">
      <c r="A42" t="s">
        <v>533</v>
      </c>
      <c r="B42" t="s">
        <v>534</v>
      </c>
      <c r="C42" s="71">
        <v>2563</v>
      </c>
      <c r="D42" s="58" t="s">
        <v>1285</v>
      </c>
      <c r="E42" t="s">
        <v>3220</v>
      </c>
      <c r="F42" s="297">
        <v>262878.31</v>
      </c>
      <c r="G42" s="297">
        <v>8000</v>
      </c>
      <c r="H42" s="297">
        <v>295656.14</v>
      </c>
      <c r="J42">
        <v>-991508.44</v>
      </c>
      <c r="K42">
        <v>-147800.87</v>
      </c>
      <c r="O42" s="297">
        <v>-6000</v>
      </c>
      <c r="Q42" s="297">
        <v>1531</v>
      </c>
      <c r="T42">
        <v>-2004661.96</v>
      </c>
      <c r="U42">
        <v>1381244.13</v>
      </c>
      <c r="X42" s="297">
        <v>549015.36</v>
      </c>
      <c r="Y42" s="297">
        <v>97520</v>
      </c>
      <c r="Z42" s="297">
        <v>335.76</v>
      </c>
      <c r="AB42" s="297">
        <v>535440</v>
      </c>
      <c r="AC42">
        <v>82500</v>
      </c>
      <c r="AD42">
        <v>699470</v>
      </c>
      <c r="AE42">
        <v>3840</v>
      </c>
      <c r="AG42">
        <v>292114.05</v>
      </c>
      <c r="AH42">
        <v>116525.1</v>
      </c>
      <c r="AM42" s="76">
        <f t="shared" si="1"/>
        <v>566534.44999999995</v>
      </c>
      <c r="AN42" s="31">
        <f t="shared" si="2"/>
        <v>-4469</v>
      </c>
      <c r="AO42" s="21">
        <f t="shared" si="3"/>
        <v>571003.44999999995</v>
      </c>
      <c r="AP42" s="15">
        <f t="shared" si="4"/>
        <v>1264811.1200000001</v>
      </c>
      <c r="AQ42" s="16">
        <f t="shared" si="5"/>
        <v>1111949.1500000001</v>
      </c>
      <c r="AR42" s="26">
        <f t="shared" si="6"/>
        <v>152861.96999999997</v>
      </c>
    </row>
    <row r="43" spans="1:44" x14ac:dyDescent="0.25">
      <c r="A43" t="s">
        <v>533</v>
      </c>
      <c r="B43" t="s">
        <v>534</v>
      </c>
      <c r="C43" s="71">
        <v>2302</v>
      </c>
      <c r="D43" s="58" t="s">
        <v>1286</v>
      </c>
      <c r="E43" t="s">
        <v>3221</v>
      </c>
      <c r="F43" s="297">
        <v>416005.49</v>
      </c>
      <c r="G43" s="297">
        <v>0</v>
      </c>
      <c r="H43" s="297">
        <v>294355.81</v>
      </c>
      <c r="J43">
        <v>44813.59</v>
      </c>
      <c r="K43">
        <v>-169158.5</v>
      </c>
      <c r="Q43" s="297">
        <v>1425.98</v>
      </c>
      <c r="T43">
        <v>-794614.62</v>
      </c>
      <c r="U43">
        <v>1240631.49</v>
      </c>
      <c r="X43" s="297">
        <v>506915.1</v>
      </c>
      <c r="Y43" s="297">
        <v>51621.58</v>
      </c>
      <c r="Z43" s="297">
        <v>488.84</v>
      </c>
      <c r="AB43" s="297">
        <v>860650</v>
      </c>
      <c r="AC43">
        <v>114700</v>
      </c>
      <c r="AD43">
        <v>1010491</v>
      </c>
      <c r="AF43">
        <v>83920</v>
      </c>
      <c r="AG43">
        <v>128747.66</v>
      </c>
      <c r="AH43">
        <v>20293.32</v>
      </c>
      <c r="AM43" s="76">
        <f t="shared" si="1"/>
        <v>710361.3</v>
      </c>
      <c r="AN43" s="31">
        <f t="shared" si="2"/>
        <v>1425.98</v>
      </c>
      <c r="AO43" s="21">
        <f t="shared" si="3"/>
        <v>708935.32000000007</v>
      </c>
      <c r="AP43" s="15">
        <f t="shared" si="4"/>
        <v>1534375.52</v>
      </c>
      <c r="AQ43" s="16">
        <f t="shared" si="5"/>
        <v>1243451.98</v>
      </c>
      <c r="AR43" s="26">
        <f t="shared" si="6"/>
        <v>290923.54000000004</v>
      </c>
    </row>
    <row r="44" spans="1:44" x14ac:dyDescent="0.25">
      <c r="A44" t="s">
        <v>533</v>
      </c>
      <c r="B44" t="s">
        <v>534</v>
      </c>
      <c r="C44" s="71">
        <v>2003</v>
      </c>
      <c r="D44" s="58" t="s">
        <v>1287</v>
      </c>
      <c r="E44" t="s">
        <v>3222</v>
      </c>
      <c r="F44" s="297">
        <v>830586.42</v>
      </c>
      <c r="G44" s="297">
        <v>0</v>
      </c>
      <c r="H44" s="297">
        <v>239806.17</v>
      </c>
      <c r="J44">
        <v>20732.849999999999</v>
      </c>
      <c r="K44">
        <v>-58246.04</v>
      </c>
      <c r="O44" s="297">
        <v>-3500</v>
      </c>
      <c r="Q44" s="297">
        <v>455</v>
      </c>
      <c r="T44">
        <v>-1936782.22</v>
      </c>
      <c r="U44">
        <v>2770050.54</v>
      </c>
      <c r="X44" s="297">
        <v>423220.44</v>
      </c>
      <c r="Y44" s="297">
        <v>68090</v>
      </c>
      <c r="Z44" s="297">
        <v>1699.92</v>
      </c>
      <c r="AD44">
        <v>70448</v>
      </c>
      <c r="AE44">
        <v>2260</v>
      </c>
      <c r="AF44">
        <v>2060</v>
      </c>
      <c r="AG44">
        <v>98998.74</v>
      </c>
      <c r="AH44">
        <v>52550.54</v>
      </c>
      <c r="AM44" s="76">
        <f t="shared" si="1"/>
        <v>1070392.5900000001</v>
      </c>
      <c r="AN44" s="31">
        <f t="shared" si="2"/>
        <v>-3045</v>
      </c>
      <c r="AO44" s="21">
        <f t="shared" si="3"/>
        <v>1073437.5900000001</v>
      </c>
      <c r="AP44" s="15">
        <f t="shared" si="4"/>
        <v>493010.36</v>
      </c>
      <c r="AQ44" s="16">
        <f t="shared" si="5"/>
        <v>226317.28</v>
      </c>
      <c r="AR44" s="26">
        <f t="shared" si="6"/>
        <v>266693.07999999996</v>
      </c>
    </row>
    <row r="45" spans="1:44" x14ac:dyDescent="0.25">
      <c r="A45" t="s">
        <v>533</v>
      </c>
      <c r="B45" t="s">
        <v>534</v>
      </c>
      <c r="C45" s="71">
        <v>2921</v>
      </c>
      <c r="D45" s="58" t="s">
        <v>1288</v>
      </c>
      <c r="E45" t="s">
        <v>3223</v>
      </c>
      <c r="F45" s="297">
        <v>1448272.17</v>
      </c>
      <c r="G45" s="297">
        <v>0</v>
      </c>
      <c r="H45" s="297">
        <v>64238.17</v>
      </c>
      <c r="J45">
        <v>38097.31</v>
      </c>
      <c r="K45">
        <v>114752.64</v>
      </c>
      <c r="Q45" s="297">
        <v>743.86</v>
      </c>
      <c r="T45">
        <v>-1152843.69</v>
      </c>
      <c r="U45">
        <v>2356118.79</v>
      </c>
      <c r="X45" s="297">
        <v>563294.68000000005</v>
      </c>
      <c r="Y45" s="297">
        <v>502000</v>
      </c>
      <c r="Z45" s="297">
        <v>31.81</v>
      </c>
      <c r="AB45" s="297">
        <v>658510</v>
      </c>
      <c r="AC45">
        <v>113792</v>
      </c>
      <c r="AD45">
        <v>841864</v>
      </c>
      <c r="AG45">
        <v>346280.79</v>
      </c>
      <c r="AH45">
        <v>24532.37</v>
      </c>
      <c r="AK45">
        <v>30000</v>
      </c>
      <c r="AM45" s="76">
        <f t="shared" si="1"/>
        <v>1512510.3399999999</v>
      </c>
      <c r="AN45" s="31">
        <f t="shared" si="2"/>
        <v>743.86</v>
      </c>
      <c r="AO45" s="21">
        <f t="shared" si="3"/>
        <v>1511766.4799999997</v>
      </c>
      <c r="AP45" s="15">
        <f t="shared" si="4"/>
        <v>1837628.4900000002</v>
      </c>
      <c r="AQ45" s="16">
        <f t="shared" si="5"/>
        <v>1242677.1600000001</v>
      </c>
      <c r="AR45" s="26">
        <f t="shared" si="6"/>
        <v>594951.33000000007</v>
      </c>
    </row>
    <row r="46" spans="1:44" x14ac:dyDescent="0.25">
      <c r="A46" t="s">
        <v>533</v>
      </c>
      <c r="B46" t="s">
        <v>534</v>
      </c>
      <c r="C46" s="71">
        <v>2021</v>
      </c>
      <c r="D46" s="58" t="s">
        <v>1289</v>
      </c>
      <c r="E46" t="s">
        <v>3224</v>
      </c>
      <c r="F46" s="297">
        <v>368997.42</v>
      </c>
      <c r="G46" s="297">
        <v>0</v>
      </c>
      <c r="H46" s="297">
        <v>106984.49</v>
      </c>
      <c r="J46">
        <v>-8717.2199999999993</v>
      </c>
      <c r="K46">
        <v>135099.19</v>
      </c>
      <c r="O46" s="297">
        <v>0</v>
      </c>
      <c r="P46" s="297">
        <v>2759</v>
      </c>
      <c r="Q46" s="297">
        <v>2300.83</v>
      </c>
      <c r="T46">
        <v>-1493338.89</v>
      </c>
      <c r="U46">
        <v>1990390.15</v>
      </c>
      <c r="X46" s="297">
        <v>455260.1</v>
      </c>
      <c r="Y46" s="297">
        <v>95000</v>
      </c>
      <c r="Z46" s="297">
        <v>457.11</v>
      </c>
      <c r="AB46" s="297">
        <v>686550</v>
      </c>
      <c r="AC46">
        <v>161148</v>
      </c>
      <c r="AD46">
        <v>742226</v>
      </c>
      <c r="AG46">
        <v>367658.44</v>
      </c>
      <c r="AH46">
        <v>96607.98</v>
      </c>
      <c r="AK46">
        <v>22800</v>
      </c>
      <c r="AM46" s="76">
        <f t="shared" si="1"/>
        <v>475981.91</v>
      </c>
      <c r="AN46" s="31">
        <f t="shared" si="2"/>
        <v>5059.83</v>
      </c>
      <c r="AO46" s="21">
        <f t="shared" si="3"/>
        <v>470922.07999999996</v>
      </c>
      <c r="AP46" s="15">
        <f t="shared" si="4"/>
        <v>1398415.21</v>
      </c>
      <c r="AQ46" s="16">
        <f t="shared" si="5"/>
        <v>1229292.42</v>
      </c>
      <c r="AR46" s="26">
        <f t="shared" si="6"/>
        <v>169122.79000000004</v>
      </c>
    </row>
    <row r="47" spans="1:44" x14ac:dyDescent="0.25">
      <c r="A47" t="s">
        <v>533</v>
      </c>
      <c r="B47" t="s">
        <v>534</v>
      </c>
      <c r="C47" s="71">
        <v>1750</v>
      </c>
      <c r="D47" s="58" t="s">
        <v>1290</v>
      </c>
      <c r="E47" t="s">
        <v>3225</v>
      </c>
      <c r="F47" s="297">
        <v>529618.51</v>
      </c>
      <c r="G47" s="297">
        <v>8000</v>
      </c>
      <c r="H47" s="297">
        <v>169954.73</v>
      </c>
      <c r="J47">
        <v>275449.49</v>
      </c>
      <c r="K47">
        <v>-32178.26</v>
      </c>
      <c r="N47" s="297">
        <v>100000</v>
      </c>
      <c r="O47" s="297">
        <v>0</v>
      </c>
      <c r="Q47" s="297">
        <v>577.91</v>
      </c>
      <c r="T47">
        <v>196173.98</v>
      </c>
      <c r="U47">
        <v>498635.02</v>
      </c>
      <c r="X47" s="297">
        <v>448270.26</v>
      </c>
      <c r="Y47" s="297">
        <v>41625</v>
      </c>
      <c r="Z47" s="297">
        <v>655.74</v>
      </c>
      <c r="AB47" s="297">
        <v>379280</v>
      </c>
      <c r="AC47">
        <v>87100</v>
      </c>
      <c r="AD47">
        <v>494098</v>
      </c>
      <c r="AF47">
        <v>14370</v>
      </c>
      <c r="AG47">
        <v>187749.9</v>
      </c>
      <c r="AH47">
        <v>14455.54</v>
      </c>
      <c r="AM47" s="76">
        <f t="shared" si="1"/>
        <v>707573.24</v>
      </c>
      <c r="AN47" s="31">
        <f t="shared" si="2"/>
        <v>100577.91</v>
      </c>
      <c r="AO47" s="21">
        <f t="shared" si="3"/>
        <v>606995.32999999996</v>
      </c>
      <c r="AP47" s="15">
        <f t="shared" si="4"/>
        <v>956931</v>
      </c>
      <c r="AQ47" s="16">
        <f t="shared" si="5"/>
        <v>710673.44000000006</v>
      </c>
      <c r="AR47" s="26">
        <f t="shared" si="6"/>
        <v>246257.55999999994</v>
      </c>
    </row>
    <row r="48" spans="1:44" x14ac:dyDescent="0.25">
      <c r="A48" t="s">
        <v>533</v>
      </c>
      <c r="B48" t="s">
        <v>534</v>
      </c>
      <c r="C48" s="71">
        <v>1875</v>
      </c>
      <c r="D48" s="58" t="s">
        <v>1291</v>
      </c>
      <c r="E48" t="s">
        <v>3226</v>
      </c>
      <c r="F48" s="297">
        <v>172908.77</v>
      </c>
      <c r="G48" s="297">
        <v>0</v>
      </c>
      <c r="H48" s="297">
        <v>234717.35</v>
      </c>
      <c r="J48">
        <v>3</v>
      </c>
      <c r="K48">
        <v>-31633.07</v>
      </c>
      <c r="O48" s="297">
        <v>0</v>
      </c>
      <c r="Q48" s="297">
        <v>0</v>
      </c>
      <c r="T48">
        <v>-140366.39000000001</v>
      </c>
      <c r="U48">
        <v>452082.82</v>
      </c>
      <c r="X48" s="297">
        <v>467064.44</v>
      </c>
      <c r="Z48" s="297">
        <v>223.63</v>
      </c>
      <c r="AB48" s="297">
        <v>675480</v>
      </c>
      <c r="AC48">
        <v>131900</v>
      </c>
      <c r="AD48">
        <v>852701.03</v>
      </c>
      <c r="AG48">
        <v>171715.23</v>
      </c>
      <c r="AH48">
        <v>27962.19</v>
      </c>
      <c r="AM48" s="76">
        <f t="shared" si="1"/>
        <v>407626.12</v>
      </c>
      <c r="AN48" s="31">
        <f t="shared" si="2"/>
        <v>0</v>
      </c>
      <c r="AO48" s="21">
        <f t="shared" si="3"/>
        <v>407626.12</v>
      </c>
      <c r="AP48" s="15">
        <f t="shared" si="4"/>
        <v>1274668.07</v>
      </c>
      <c r="AQ48" s="16">
        <f t="shared" si="5"/>
        <v>1052378.45</v>
      </c>
      <c r="AR48" s="26">
        <f t="shared" si="6"/>
        <v>222289.62000000011</v>
      </c>
    </row>
    <row r="49" spans="1:44" x14ac:dyDescent="0.25">
      <c r="A49" t="s">
        <v>533</v>
      </c>
      <c r="B49" t="s">
        <v>534</v>
      </c>
      <c r="C49" s="71">
        <v>2733</v>
      </c>
      <c r="D49" s="58" t="s">
        <v>1292</v>
      </c>
      <c r="E49" t="s">
        <v>3227</v>
      </c>
      <c r="F49" s="297">
        <v>656954.23</v>
      </c>
      <c r="G49" s="297">
        <v>8240</v>
      </c>
      <c r="H49" s="297">
        <v>50655.22</v>
      </c>
      <c r="J49">
        <v>2455527.12</v>
      </c>
      <c r="K49">
        <v>147471.9</v>
      </c>
      <c r="O49" s="297">
        <v>5500</v>
      </c>
      <c r="Q49" s="297">
        <v>0</v>
      </c>
      <c r="T49">
        <v>-2288766.7599999998</v>
      </c>
      <c r="U49">
        <v>5378772.1500000004</v>
      </c>
      <c r="X49" s="297">
        <v>524774.25</v>
      </c>
      <c r="Z49" s="297">
        <v>798.92</v>
      </c>
      <c r="AB49" s="297">
        <v>689260</v>
      </c>
      <c r="AC49">
        <v>138600</v>
      </c>
      <c r="AD49">
        <v>761849</v>
      </c>
      <c r="AG49">
        <v>172836.47</v>
      </c>
      <c r="AH49">
        <v>39804.620000000003</v>
      </c>
      <c r="AK49">
        <v>16450</v>
      </c>
      <c r="AM49" s="76">
        <f t="shared" si="1"/>
        <v>715849.45</v>
      </c>
      <c r="AN49" s="31">
        <f t="shared" si="2"/>
        <v>5500</v>
      </c>
      <c r="AO49" s="21">
        <f t="shared" si="3"/>
        <v>710349.45</v>
      </c>
      <c r="AP49" s="15">
        <f t="shared" si="4"/>
        <v>1353433.17</v>
      </c>
      <c r="AQ49" s="16">
        <f t="shared" si="5"/>
        <v>990940.09</v>
      </c>
      <c r="AR49" s="26">
        <f t="shared" si="6"/>
        <v>362493.07999999996</v>
      </c>
    </row>
    <row r="50" spans="1:44" x14ac:dyDescent="0.25">
      <c r="A50" t="s">
        <v>533</v>
      </c>
      <c r="B50" t="s">
        <v>534</v>
      </c>
      <c r="C50" s="71">
        <v>2730</v>
      </c>
      <c r="D50" s="58" t="s">
        <v>1293</v>
      </c>
      <c r="E50" t="s">
        <v>3228</v>
      </c>
      <c r="F50" s="297">
        <v>296612.37</v>
      </c>
      <c r="G50" s="297">
        <v>0</v>
      </c>
      <c r="H50" s="297">
        <v>448565.77</v>
      </c>
      <c r="J50">
        <v>-247053.28</v>
      </c>
      <c r="K50">
        <v>-493089.33</v>
      </c>
      <c r="O50" s="297">
        <v>0</v>
      </c>
      <c r="Q50" s="297">
        <v>0</v>
      </c>
      <c r="R50">
        <v>4586</v>
      </c>
      <c r="T50">
        <v>-1812611.88</v>
      </c>
      <c r="U50">
        <v>1780248.13</v>
      </c>
      <c r="X50" s="297">
        <v>441226.67</v>
      </c>
      <c r="Z50" s="297">
        <v>360.18</v>
      </c>
      <c r="AB50" s="297">
        <v>870640</v>
      </c>
      <c r="AC50">
        <v>112200</v>
      </c>
      <c r="AD50">
        <v>934335</v>
      </c>
      <c r="AG50">
        <v>130344.64</v>
      </c>
      <c r="AH50">
        <v>91583.93</v>
      </c>
      <c r="AM50" s="76">
        <f t="shared" si="1"/>
        <v>745178.14</v>
      </c>
      <c r="AN50" s="31">
        <f t="shared" si="2"/>
        <v>0</v>
      </c>
      <c r="AO50" s="21">
        <f t="shared" si="3"/>
        <v>745178.14</v>
      </c>
      <c r="AP50" s="15">
        <f t="shared" si="4"/>
        <v>1424426.85</v>
      </c>
      <c r="AQ50" s="16">
        <f t="shared" si="5"/>
        <v>1156263.5699999998</v>
      </c>
      <c r="AR50" s="26">
        <f t="shared" si="6"/>
        <v>268163.28000000026</v>
      </c>
    </row>
    <row r="51" spans="1:44" x14ac:dyDescent="0.25">
      <c r="A51" t="s">
        <v>533</v>
      </c>
      <c r="B51" t="s">
        <v>534</v>
      </c>
      <c r="C51" s="71">
        <v>2627</v>
      </c>
      <c r="D51" s="58" t="s">
        <v>1294</v>
      </c>
      <c r="E51" t="s">
        <v>3229</v>
      </c>
      <c r="F51" s="297">
        <v>690702.56</v>
      </c>
      <c r="G51" s="297">
        <v>429635.58</v>
      </c>
      <c r="H51" s="297">
        <v>23061.66</v>
      </c>
      <c r="J51">
        <v>846726.72</v>
      </c>
      <c r="K51">
        <v>296787.14</v>
      </c>
      <c r="P51" s="297">
        <v>57130</v>
      </c>
      <c r="Q51" s="297">
        <v>3444.6</v>
      </c>
      <c r="R51">
        <v>28800</v>
      </c>
      <c r="T51">
        <v>-860740.51</v>
      </c>
      <c r="U51">
        <v>2690789.95</v>
      </c>
      <c r="X51" s="297">
        <v>829365.17</v>
      </c>
      <c r="Z51" s="297">
        <v>1409.42</v>
      </c>
      <c r="AB51" s="297">
        <v>741010</v>
      </c>
      <c r="AC51">
        <v>29080</v>
      </c>
      <c r="AD51">
        <v>845414</v>
      </c>
      <c r="AE51">
        <v>4500</v>
      </c>
      <c r="AG51">
        <v>228430.97</v>
      </c>
      <c r="AH51">
        <v>240</v>
      </c>
      <c r="AK51">
        <v>2000</v>
      </c>
      <c r="AM51" s="76">
        <f t="shared" si="1"/>
        <v>1143399.8</v>
      </c>
      <c r="AN51" s="31">
        <f t="shared" si="2"/>
        <v>60574.6</v>
      </c>
      <c r="AO51" s="21">
        <f t="shared" si="3"/>
        <v>1082825.2</v>
      </c>
      <c r="AP51" s="15">
        <f t="shared" si="4"/>
        <v>1600864.59</v>
      </c>
      <c r="AQ51" s="16">
        <f t="shared" si="5"/>
        <v>1080584.97</v>
      </c>
      <c r="AR51" s="26">
        <f t="shared" si="6"/>
        <v>520279.62000000011</v>
      </c>
    </row>
    <row r="52" spans="1:44" x14ac:dyDescent="0.25">
      <c r="A52" t="s">
        <v>533</v>
      </c>
      <c r="B52" t="s">
        <v>534</v>
      </c>
      <c r="C52" s="71">
        <v>1841</v>
      </c>
      <c r="D52" s="58" t="s">
        <v>1295</v>
      </c>
      <c r="E52" t="s">
        <v>3230</v>
      </c>
      <c r="F52" s="297">
        <v>967821.54</v>
      </c>
      <c r="G52" s="297">
        <v>10000</v>
      </c>
      <c r="H52" s="297">
        <v>155489.63</v>
      </c>
      <c r="J52">
        <v>310855.37</v>
      </c>
      <c r="K52">
        <v>-62968.99</v>
      </c>
      <c r="Q52" s="297">
        <v>4970</v>
      </c>
      <c r="T52">
        <v>-780871.02</v>
      </c>
      <c r="U52">
        <v>2057308.95</v>
      </c>
      <c r="X52" s="297">
        <v>517257.45</v>
      </c>
      <c r="AB52" s="297">
        <v>595000</v>
      </c>
      <c r="AC52">
        <v>46450</v>
      </c>
      <c r="AD52">
        <v>693360</v>
      </c>
      <c r="AG52">
        <v>145687.81</v>
      </c>
      <c r="AH52">
        <v>46970.02</v>
      </c>
      <c r="AK52">
        <v>50000</v>
      </c>
      <c r="AM52" s="76">
        <f t="shared" si="1"/>
        <v>1133311.17</v>
      </c>
      <c r="AN52" s="31">
        <f t="shared" si="2"/>
        <v>4970</v>
      </c>
      <c r="AO52" s="21">
        <f t="shared" si="3"/>
        <v>1128341.17</v>
      </c>
      <c r="AP52" s="15">
        <f t="shared" si="4"/>
        <v>1158707.45</v>
      </c>
      <c r="AQ52" s="16">
        <f t="shared" si="5"/>
        <v>936017.83000000007</v>
      </c>
      <c r="AR52" s="26">
        <f t="shared" si="6"/>
        <v>222689.61999999988</v>
      </c>
    </row>
    <row r="53" spans="1:44" x14ac:dyDescent="0.25">
      <c r="A53" t="s">
        <v>533</v>
      </c>
      <c r="B53" t="s">
        <v>534</v>
      </c>
      <c r="C53" s="71">
        <v>2414</v>
      </c>
      <c r="D53" s="58" t="s">
        <v>1296</v>
      </c>
      <c r="E53" t="s">
        <v>3231</v>
      </c>
      <c r="F53" s="297">
        <v>428346.49</v>
      </c>
      <c r="G53" s="297">
        <v>0</v>
      </c>
      <c r="H53" s="297">
        <v>58715.86</v>
      </c>
      <c r="J53">
        <v>107725.13</v>
      </c>
      <c r="K53">
        <v>112625.39</v>
      </c>
      <c r="Q53" s="297">
        <v>-3545.61</v>
      </c>
      <c r="T53">
        <v>-1505596.72</v>
      </c>
      <c r="U53">
        <v>1988049.06</v>
      </c>
      <c r="X53" s="297">
        <v>572008.92000000004</v>
      </c>
      <c r="Z53" s="297">
        <v>526.49</v>
      </c>
      <c r="AC53">
        <v>148600</v>
      </c>
      <c r="AD53">
        <v>133706</v>
      </c>
      <c r="AG53">
        <v>172949.65</v>
      </c>
      <c r="AH53">
        <v>27773.62</v>
      </c>
      <c r="AM53" s="76">
        <f t="shared" si="1"/>
        <v>487062.35</v>
      </c>
      <c r="AN53" s="31">
        <f t="shared" si="2"/>
        <v>-3545.61</v>
      </c>
      <c r="AO53" s="21">
        <f t="shared" si="3"/>
        <v>490607.95999999996</v>
      </c>
      <c r="AP53" s="15">
        <f t="shared" si="4"/>
        <v>721135.41</v>
      </c>
      <c r="AQ53" s="16">
        <f t="shared" si="5"/>
        <v>334429.27</v>
      </c>
      <c r="AR53" s="26">
        <f t="shared" si="6"/>
        <v>386706.14</v>
      </c>
    </row>
    <row r="54" spans="1:44" x14ac:dyDescent="0.25">
      <c r="A54" t="s">
        <v>533</v>
      </c>
      <c r="B54" t="s">
        <v>534</v>
      </c>
      <c r="C54" s="71">
        <v>1799</v>
      </c>
      <c r="D54" s="58" t="s">
        <v>1297</v>
      </c>
      <c r="E54" t="s">
        <v>3232</v>
      </c>
      <c r="F54" s="297">
        <v>302071.84999999998</v>
      </c>
      <c r="G54" s="297">
        <v>0</v>
      </c>
      <c r="H54" s="297">
        <v>296904.44</v>
      </c>
      <c r="J54">
        <v>-2489.63</v>
      </c>
      <c r="K54">
        <v>82973.820000000007</v>
      </c>
      <c r="O54" s="297">
        <v>5000</v>
      </c>
      <c r="Q54" s="297">
        <v>1885</v>
      </c>
      <c r="T54">
        <v>-1523081.84</v>
      </c>
      <c r="U54">
        <v>1911374.52</v>
      </c>
      <c r="X54" s="297">
        <v>555559.05000000005</v>
      </c>
      <c r="Y54" s="297">
        <v>95000</v>
      </c>
      <c r="Z54" s="297">
        <v>365.72</v>
      </c>
      <c r="AB54" s="297">
        <v>691280</v>
      </c>
      <c r="AC54">
        <v>91700</v>
      </c>
      <c r="AD54">
        <v>839363</v>
      </c>
      <c r="AG54">
        <v>133982.44</v>
      </c>
      <c r="AH54">
        <v>10966.53</v>
      </c>
      <c r="AM54" s="76">
        <f t="shared" si="1"/>
        <v>598976.29</v>
      </c>
      <c r="AN54" s="31">
        <f t="shared" si="2"/>
        <v>6885</v>
      </c>
      <c r="AO54" s="21">
        <f t="shared" si="3"/>
        <v>592091.29</v>
      </c>
      <c r="AP54" s="15">
        <f t="shared" si="4"/>
        <v>1433904.77</v>
      </c>
      <c r="AQ54" s="16">
        <f t="shared" si="5"/>
        <v>984311.97</v>
      </c>
      <c r="AR54" s="26">
        <f t="shared" si="6"/>
        <v>449592.80000000005</v>
      </c>
    </row>
    <row r="55" spans="1:44" x14ac:dyDescent="0.25">
      <c r="A55" t="s">
        <v>537</v>
      </c>
      <c r="B55" t="s">
        <v>538</v>
      </c>
      <c r="C55" s="71">
        <v>2442</v>
      </c>
      <c r="D55" s="58" t="s">
        <v>1298</v>
      </c>
      <c r="E55" t="s">
        <v>3233</v>
      </c>
      <c r="F55" s="297">
        <v>663613.23</v>
      </c>
      <c r="G55" s="297">
        <v>11011.23</v>
      </c>
      <c r="H55" s="297">
        <v>74338.06</v>
      </c>
      <c r="J55">
        <v>82886.880000000005</v>
      </c>
      <c r="K55">
        <v>97445.58</v>
      </c>
      <c r="O55" s="297">
        <v>0</v>
      </c>
      <c r="Q55" s="297">
        <v>329.5</v>
      </c>
      <c r="T55">
        <v>-1282342.1100000001</v>
      </c>
      <c r="U55">
        <v>1946410.43</v>
      </c>
      <c r="W55" s="297">
        <v>568</v>
      </c>
      <c r="X55" s="297">
        <v>707526.58</v>
      </c>
      <c r="AB55" s="297">
        <v>574704.30000000005</v>
      </c>
      <c r="AC55">
        <v>58600</v>
      </c>
      <c r="AD55">
        <v>644635.30000000005</v>
      </c>
      <c r="AE55">
        <v>4160</v>
      </c>
      <c r="AF55">
        <v>18720</v>
      </c>
      <c r="AG55">
        <v>239588</v>
      </c>
      <c r="AH55">
        <v>39573.339999999997</v>
      </c>
      <c r="AM55" s="76">
        <f t="shared" si="1"/>
        <v>748962.52</v>
      </c>
      <c r="AN55" s="31">
        <f t="shared" si="2"/>
        <v>329.5</v>
      </c>
      <c r="AO55" s="21">
        <f t="shared" si="3"/>
        <v>748633.02</v>
      </c>
      <c r="AP55" s="15">
        <f t="shared" si="4"/>
        <v>1341398.8799999999</v>
      </c>
      <c r="AQ55" s="16">
        <f t="shared" si="5"/>
        <v>946676.64</v>
      </c>
      <c r="AR55" s="26">
        <f t="shared" si="6"/>
        <v>394722.23999999987</v>
      </c>
    </row>
    <row r="56" spans="1:44" x14ac:dyDescent="0.25">
      <c r="A56" t="s">
        <v>537</v>
      </c>
      <c r="B56" t="s">
        <v>538</v>
      </c>
      <c r="C56" s="71">
        <v>1417</v>
      </c>
      <c r="D56" s="58" t="s">
        <v>1299</v>
      </c>
      <c r="E56" t="s">
        <v>3234</v>
      </c>
      <c r="F56" s="297">
        <v>408527.46</v>
      </c>
      <c r="G56" s="297">
        <v>19868</v>
      </c>
      <c r="H56" s="297">
        <v>58729.27</v>
      </c>
      <c r="J56">
        <v>221696.01</v>
      </c>
      <c r="K56">
        <v>53657.47</v>
      </c>
      <c r="O56" s="297">
        <v>5000</v>
      </c>
      <c r="T56">
        <v>-690005.77</v>
      </c>
      <c r="U56">
        <v>1372237.86</v>
      </c>
      <c r="X56" s="297">
        <v>378704.78</v>
      </c>
      <c r="Y56" s="297">
        <v>77250</v>
      </c>
      <c r="Z56" s="297">
        <v>325.45</v>
      </c>
      <c r="AB56" s="297">
        <v>364372.5</v>
      </c>
      <c r="AC56">
        <v>47100</v>
      </c>
      <c r="AD56">
        <v>371872.5</v>
      </c>
      <c r="AE56">
        <v>5040</v>
      </c>
      <c r="AG56">
        <v>191030.84</v>
      </c>
      <c r="AH56">
        <v>92688.27</v>
      </c>
      <c r="AM56" s="76">
        <f t="shared" si="1"/>
        <v>487124.73000000004</v>
      </c>
      <c r="AN56" s="31">
        <f t="shared" si="2"/>
        <v>5000</v>
      </c>
      <c r="AO56" s="21">
        <f t="shared" si="3"/>
        <v>482124.73000000004</v>
      </c>
      <c r="AP56" s="15">
        <f t="shared" si="4"/>
        <v>867752.73</v>
      </c>
      <c r="AQ56" s="16">
        <f t="shared" si="5"/>
        <v>660631.61</v>
      </c>
      <c r="AR56" s="26">
        <f t="shared" si="6"/>
        <v>207121.12</v>
      </c>
    </row>
    <row r="57" spans="1:44" x14ac:dyDescent="0.25">
      <c r="A57" t="s">
        <v>537</v>
      </c>
      <c r="B57" t="s">
        <v>538</v>
      </c>
      <c r="C57" s="71">
        <v>1301</v>
      </c>
      <c r="D57" s="58" t="s">
        <v>1300</v>
      </c>
      <c r="E57" t="s">
        <v>3235</v>
      </c>
      <c r="F57" s="297">
        <v>289267.96000000002</v>
      </c>
      <c r="G57" s="297">
        <v>0</v>
      </c>
      <c r="H57" s="297">
        <v>49011.360000000001</v>
      </c>
      <c r="J57">
        <v>15871.85</v>
      </c>
      <c r="K57">
        <v>73594.899999999994</v>
      </c>
      <c r="N57" s="297">
        <v>3000</v>
      </c>
      <c r="O57" s="297">
        <v>5500</v>
      </c>
      <c r="Q57" s="297">
        <v>56.08</v>
      </c>
      <c r="T57">
        <v>-706436.72</v>
      </c>
      <c r="U57">
        <v>1028783.07</v>
      </c>
      <c r="W57" s="297">
        <v>178.55</v>
      </c>
      <c r="X57" s="297">
        <v>485478.82</v>
      </c>
      <c r="Z57" s="297">
        <v>12.69</v>
      </c>
      <c r="AB57" s="297">
        <v>376012</v>
      </c>
      <c r="AC57">
        <v>37000</v>
      </c>
      <c r="AD57">
        <v>444367.14</v>
      </c>
      <c r="AE57">
        <v>10680</v>
      </c>
      <c r="AF57">
        <v>3016</v>
      </c>
      <c r="AG57">
        <v>216674.32</v>
      </c>
      <c r="AH57">
        <v>26889.96</v>
      </c>
      <c r="AM57" s="76">
        <f t="shared" si="1"/>
        <v>338279.32</v>
      </c>
      <c r="AN57" s="31">
        <f t="shared" si="2"/>
        <v>8556.08</v>
      </c>
      <c r="AO57" s="21">
        <f t="shared" si="3"/>
        <v>329723.24</v>
      </c>
      <c r="AP57" s="15">
        <f t="shared" si="4"/>
        <v>898682.06</v>
      </c>
      <c r="AQ57" s="16">
        <f t="shared" si="5"/>
        <v>701627.41999999993</v>
      </c>
      <c r="AR57" s="26">
        <f t="shared" si="6"/>
        <v>197054.64000000013</v>
      </c>
    </row>
    <row r="58" spans="1:44" x14ac:dyDescent="0.25">
      <c r="A58" t="s">
        <v>537</v>
      </c>
      <c r="B58" t="s">
        <v>538</v>
      </c>
      <c r="C58" s="71">
        <v>2427</v>
      </c>
      <c r="D58" s="58" t="s">
        <v>1301</v>
      </c>
      <c r="E58" t="s">
        <v>3236</v>
      </c>
      <c r="F58" s="297">
        <v>958131.61</v>
      </c>
      <c r="G58" s="297">
        <v>3341.92</v>
      </c>
      <c r="H58" s="297">
        <v>54916.61</v>
      </c>
      <c r="J58">
        <v>56006.69</v>
      </c>
      <c r="K58">
        <v>51935.33</v>
      </c>
      <c r="N58" s="297">
        <v>2000</v>
      </c>
      <c r="O58" s="297">
        <v>5500</v>
      </c>
      <c r="Q58" s="297">
        <v>936.29</v>
      </c>
      <c r="T58">
        <v>256244.3</v>
      </c>
      <c r="U58">
        <v>566631.65</v>
      </c>
      <c r="X58" s="297">
        <v>612330.13</v>
      </c>
      <c r="Y58" s="297">
        <v>89000</v>
      </c>
      <c r="Z58" s="297">
        <v>898.3</v>
      </c>
      <c r="AB58" s="297">
        <v>487260</v>
      </c>
      <c r="AC58">
        <v>37600</v>
      </c>
      <c r="AD58">
        <v>547519.15</v>
      </c>
      <c r="AE58">
        <v>3760</v>
      </c>
      <c r="AF58">
        <v>2260</v>
      </c>
      <c r="AG58">
        <v>262509.92</v>
      </c>
      <c r="AH58">
        <v>18558.7</v>
      </c>
      <c r="AM58" s="76">
        <f t="shared" si="1"/>
        <v>1016390.14</v>
      </c>
      <c r="AN58" s="31">
        <f t="shared" si="2"/>
        <v>8436.2900000000009</v>
      </c>
      <c r="AO58" s="21">
        <f t="shared" si="3"/>
        <v>1007953.85</v>
      </c>
      <c r="AP58" s="15">
        <f t="shared" si="4"/>
        <v>1227088.4300000002</v>
      </c>
      <c r="AQ58" s="16">
        <f t="shared" si="5"/>
        <v>834607.77</v>
      </c>
      <c r="AR58" s="26">
        <f t="shared" si="6"/>
        <v>392480.66000000015</v>
      </c>
    </row>
    <row r="59" spans="1:44" x14ac:dyDescent="0.25">
      <c r="A59" t="s">
        <v>537</v>
      </c>
      <c r="B59" t="s">
        <v>538</v>
      </c>
      <c r="C59" s="71">
        <v>1385</v>
      </c>
      <c r="D59" s="58" t="s">
        <v>1302</v>
      </c>
      <c r="E59" t="s">
        <v>3237</v>
      </c>
      <c r="F59" s="297">
        <v>348903.03</v>
      </c>
      <c r="G59" s="297">
        <v>36494</v>
      </c>
      <c r="H59" s="297">
        <v>31058.73</v>
      </c>
      <c r="J59">
        <v>1059117.73</v>
      </c>
      <c r="K59">
        <v>169612.38</v>
      </c>
      <c r="O59" s="297">
        <v>4500</v>
      </c>
      <c r="Q59" s="297">
        <v>0</v>
      </c>
      <c r="T59">
        <v>-258250.99</v>
      </c>
      <c r="U59">
        <v>1787234.17</v>
      </c>
      <c r="X59" s="297">
        <v>588556.15</v>
      </c>
      <c r="Z59" s="297">
        <v>259.88</v>
      </c>
      <c r="AB59" s="297">
        <v>505212</v>
      </c>
      <c r="AC59">
        <v>35600</v>
      </c>
      <c r="AD59">
        <v>574645</v>
      </c>
      <c r="AE59">
        <v>2040</v>
      </c>
      <c r="AG59">
        <v>228741.89</v>
      </c>
      <c r="AH59">
        <v>99543.45</v>
      </c>
      <c r="AM59" s="76">
        <f t="shared" si="1"/>
        <v>416455.76</v>
      </c>
      <c r="AN59" s="31">
        <f t="shared" si="2"/>
        <v>4500</v>
      </c>
      <c r="AO59" s="21">
        <f t="shared" si="3"/>
        <v>411955.76</v>
      </c>
      <c r="AP59" s="15">
        <f t="shared" si="4"/>
        <v>1129628.03</v>
      </c>
      <c r="AQ59" s="16">
        <f t="shared" si="5"/>
        <v>904970.34</v>
      </c>
      <c r="AR59" s="26">
        <f t="shared" si="6"/>
        <v>224657.69000000006</v>
      </c>
    </row>
    <row r="60" spans="1:44" x14ac:dyDescent="0.25">
      <c r="A60" t="s">
        <v>537</v>
      </c>
      <c r="B60" t="s">
        <v>538</v>
      </c>
      <c r="C60" s="71">
        <v>2740</v>
      </c>
      <c r="D60" s="58" t="s">
        <v>1303</v>
      </c>
      <c r="E60" t="s">
        <v>3238</v>
      </c>
      <c r="F60" s="297">
        <v>207700.57</v>
      </c>
      <c r="G60" s="297">
        <v>196</v>
      </c>
      <c r="H60" s="297">
        <v>47775.5</v>
      </c>
      <c r="J60">
        <v>1839574.72</v>
      </c>
      <c r="K60">
        <v>144226.51</v>
      </c>
      <c r="O60" s="297">
        <v>0</v>
      </c>
      <c r="Q60" s="297">
        <v>427</v>
      </c>
      <c r="T60">
        <v>-1723284.37</v>
      </c>
      <c r="U60">
        <v>3909726.18</v>
      </c>
      <c r="X60" s="297">
        <v>618989.4</v>
      </c>
      <c r="Y60" s="297">
        <v>12000</v>
      </c>
      <c r="Z60" s="297">
        <v>65.64</v>
      </c>
      <c r="AB60" s="297">
        <v>820911</v>
      </c>
      <c r="AC60">
        <v>54300</v>
      </c>
      <c r="AD60">
        <v>893988</v>
      </c>
      <c r="AE60">
        <v>3010</v>
      </c>
      <c r="AF60">
        <v>1464</v>
      </c>
      <c r="AG60">
        <v>305020.02</v>
      </c>
      <c r="AH60">
        <v>105984.53</v>
      </c>
      <c r="AM60" s="76">
        <f t="shared" si="1"/>
        <v>255672.07</v>
      </c>
      <c r="AN60" s="31">
        <f t="shared" si="2"/>
        <v>427</v>
      </c>
      <c r="AO60" s="21">
        <f t="shared" si="3"/>
        <v>255245.07</v>
      </c>
      <c r="AP60" s="15">
        <f t="shared" si="4"/>
        <v>1506266.04</v>
      </c>
      <c r="AQ60" s="16">
        <f t="shared" si="5"/>
        <v>1309466.55</v>
      </c>
      <c r="AR60" s="26">
        <f t="shared" si="6"/>
        <v>196799.49</v>
      </c>
    </row>
    <row r="61" spans="1:44" ht="15.75" customHeight="1" x14ac:dyDescent="0.25">
      <c r="A61" t="s">
        <v>537</v>
      </c>
      <c r="B61" t="s">
        <v>538</v>
      </c>
      <c r="C61" s="71">
        <v>4108</v>
      </c>
      <c r="D61" s="58" t="s">
        <v>1304</v>
      </c>
      <c r="E61" t="s">
        <v>3239</v>
      </c>
      <c r="F61" s="297">
        <v>675541.47</v>
      </c>
      <c r="G61" s="297">
        <v>0</v>
      </c>
      <c r="H61" s="297">
        <v>51991.68</v>
      </c>
      <c r="J61">
        <v>54148.4</v>
      </c>
      <c r="K61">
        <v>777850.08</v>
      </c>
      <c r="N61" s="297">
        <v>3000</v>
      </c>
      <c r="O61" s="297">
        <v>5700</v>
      </c>
      <c r="Q61" s="297">
        <v>56.06</v>
      </c>
      <c r="T61">
        <v>-1162658.96</v>
      </c>
      <c r="U61">
        <v>2469567.41</v>
      </c>
      <c r="W61" s="297">
        <v>488.72</v>
      </c>
      <c r="X61" s="297">
        <v>565853.02</v>
      </c>
      <c r="Y61" s="297">
        <v>90925</v>
      </c>
      <c r="AB61" s="297">
        <v>766671.62</v>
      </c>
      <c r="AC61">
        <v>65300</v>
      </c>
      <c r="AD61">
        <v>841450.78</v>
      </c>
      <c r="AE61">
        <v>960</v>
      </c>
      <c r="AG61">
        <v>212729.79</v>
      </c>
      <c r="AH61">
        <v>63595.67</v>
      </c>
      <c r="AM61" s="76">
        <f t="shared" si="1"/>
        <v>727533.15</v>
      </c>
      <c r="AN61" s="31">
        <f t="shared" si="2"/>
        <v>8756.06</v>
      </c>
      <c r="AO61" s="21">
        <f t="shared" si="3"/>
        <v>718777.09</v>
      </c>
      <c r="AP61" s="15">
        <f t="shared" si="4"/>
        <v>1489238.3599999999</v>
      </c>
      <c r="AQ61" s="16">
        <f t="shared" si="5"/>
        <v>1118736.24</v>
      </c>
      <c r="AR61" s="26">
        <f t="shared" si="6"/>
        <v>370502.11999999988</v>
      </c>
    </row>
    <row r="62" spans="1:44" x14ac:dyDescent="0.25">
      <c r="A62" t="s">
        <v>537</v>
      </c>
      <c r="B62" t="s">
        <v>538</v>
      </c>
      <c r="C62" s="71">
        <v>2522</v>
      </c>
      <c r="D62" s="58" t="s">
        <v>1305</v>
      </c>
      <c r="E62" t="s">
        <v>3324</v>
      </c>
      <c r="F62" s="297">
        <v>413427.22</v>
      </c>
      <c r="G62" s="297">
        <v>0</v>
      </c>
      <c r="H62" s="297">
        <v>65994.36</v>
      </c>
      <c r="J62">
        <v>311474.71999999997</v>
      </c>
      <c r="K62">
        <v>150248.38</v>
      </c>
      <c r="N62" s="297">
        <v>3000</v>
      </c>
      <c r="O62" s="297">
        <v>5500</v>
      </c>
      <c r="Q62" s="297">
        <v>256.44</v>
      </c>
      <c r="T62">
        <v>-1271975.49</v>
      </c>
      <c r="U62">
        <v>2114448.44</v>
      </c>
      <c r="X62" s="297">
        <v>613851.59</v>
      </c>
      <c r="Z62" s="297">
        <v>353.67</v>
      </c>
      <c r="AB62" s="297">
        <v>833406</v>
      </c>
      <c r="AC62">
        <v>61600</v>
      </c>
      <c r="AD62">
        <v>845406</v>
      </c>
      <c r="AE62">
        <v>480</v>
      </c>
      <c r="AF62">
        <v>3860</v>
      </c>
      <c r="AG62">
        <v>373309.16</v>
      </c>
      <c r="AH62">
        <v>41416.31</v>
      </c>
      <c r="AM62" s="76">
        <f t="shared" si="1"/>
        <v>479421.57999999996</v>
      </c>
      <c r="AN62" s="31">
        <f t="shared" si="2"/>
        <v>8756.44</v>
      </c>
      <c r="AO62" s="21">
        <f t="shared" si="3"/>
        <v>470665.13999999996</v>
      </c>
      <c r="AP62" s="15">
        <f t="shared" si="4"/>
        <v>1509211.26</v>
      </c>
      <c r="AQ62" s="16">
        <f t="shared" si="5"/>
        <v>1264471.47</v>
      </c>
      <c r="AR62" s="26">
        <f t="shared" si="6"/>
        <v>244739.79000000004</v>
      </c>
    </row>
    <row r="63" spans="1:44" x14ac:dyDescent="0.25">
      <c r="A63" t="s">
        <v>537</v>
      </c>
      <c r="B63" t="s">
        <v>538</v>
      </c>
      <c r="C63" s="71">
        <v>1433</v>
      </c>
      <c r="D63" s="58" t="s">
        <v>1306</v>
      </c>
      <c r="E63" t="s">
        <v>3327</v>
      </c>
      <c r="F63" s="297">
        <v>337953.73</v>
      </c>
      <c r="G63" s="297">
        <v>0</v>
      </c>
      <c r="H63" s="297">
        <v>21286.9</v>
      </c>
      <c r="J63">
        <v>1506038.84</v>
      </c>
      <c r="K63">
        <v>77052.850000000006</v>
      </c>
      <c r="O63" s="297">
        <v>11000</v>
      </c>
      <c r="Q63" s="297">
        <v>0.27</v>
      </c>
      <c r="T63">
        <v>-897991.75</v>
      </c>
      <c r="U63">
        <v>2791483.6</v>
      </c>
      <c r="X63" s="297">
        <v>509359.44</v>
      </c>
      <c r="Z63" s="297">
        <v>305.24</v>
      </c>
      <c r="AB63" s="297">
        <v>1051677.5</v>
      </c>
      <c r="AC63">
        <v>119400</v>
      </c>
      <c r="AD63">
        <v>1138051.5</v>
      </c>
      <c r="AE63">
        <v>2760</v>
      </c>
      <c r="AG63">
        <v>246702.34</v>
      </c>
      <c r="AH63">
        <v>103213.14</v>
      </c>
      <c r="AM63" s="76">
        <f t="shared" si="1"/>
        <v>359240.63</v>
      </c>
      <c r="AN63" s="31">
        <f t="shared" si="2"/>
        <v>11000.27</v>
      </c>
      <c r="AO63" s="21">
        <f t="shared" si="3"/>
        <v>348240.36</v>
      </c>
      <c r="AP63" s="15">
        <f t="shared" si="4"/>
        <v>1680742.18</v>
      </c>
      <c r="AQ63" s="16">
        <f t="shared" si="5"/>
        <v>1490726.98</v>
      </c>
      <c r="AR63" s="26">
        <f t="shared" si="6"/>
        <v>190015.19999999995</v>
      </c>
    </row>
    <row r="64" spans="1:44" x14ac:dyDescent="0.25">
      <c r="A64" t="s">
        <v>541</v>
      </c>
      <c r="B64" t="s">
        <v>542</v>
      </c>
      <c r="C64" s="71">
        <v>4846</v>
      </c>
      <c r="D64" s="58" t="s">
        <v>1307</v>
      </c>
      <c r="E64" t="s">
        <v>3240</v>
      </c>
      <c r="F64" s="297">
        <v>1247088.98</v>
      </c>
      <c r="G64" s="297">
        <v>0</v>
      </c>
      <c r="H64" s="297">
        <v>470186.71</v>
      </c>
      <c r="J64">
        <v>289144.74</v>
      </c>
      <c r="K64">
        <v>411830.96</v>
      </c>
      <c r="P64" s="297">
        <v>15825</v>
      </c>
      <c r="Q64" s="297">
        <v>17680.650000000001</v>
      </c>
      <c r="T64">
        <v>176257.1</v>
      </c>
      <c r="U64">
        <v>1683662.57</v>
      </c>
      <c r="X64" s="297">
        <v>608957.52</v>
      </c>
      <c r="Y64" s="297">
        <v>55600</v>
      </c>
      <c r="Z64" s="297">
        <v>1365.28</v>
      </c>
      <c r="AB64" s="297">
        <v>1457756</v>
      </c>
      <c r="AC64">
        <v>95001</v>
      </c>
      <c r="AD64">
        <v>1543946</v>
      </c>
      <c r="AG64">
        <v>213610.55</v>
      </c>
      <c r="AH64">
        <v>78628.34</v>
      </c>
      <c r="AM64" s="76">
        <f t="shared" si="1"/>
        <v>1717275.69</v>
      </c>
      <c r="AN64" s="31">
        <f t="shared" si="2"/>
        <v>33505.65</v>
      </c>
      <c r="AO64" s="21">
        <f t="shared" si="3"/>
        <v>1683770.04</v>
      </c>
      <c r="AP64" s="15">
        <f t="shared" si="4"/>
        <v>2218679.7999999998</v>
      </c>
      <c r="AQ64" s="16">
        <f t="shared" si="5"/>
        <v>1836184.8900000001</v>
      </c>
      <c r="AR64" s="26">
        <f t="shared" si="6"/>
        <v>382494.90999999968</v>
      </c>
    </row>
    <row r="65" spans="1:44" x14ac:dyDescent="0.25">
      <c r="A65" t="s">
        <v>541</v>
      </c>
      <c r="B65" t="s">
        <v>542</v>
      </c>
      <c r="C65" s="71">
        <v>2013</v>
      </c>
      <c r="D65" s="58" t="s">
        <v>1308</v>
      </c>
      <c r="E65" t="s">
        <v>3241</v>
      </c>
      <c r="F65" s="297">
        <v>764316.02</v>
      </c>
      <c r="G65" s="297">
        <v>0</v>
      </c>
      <c r="H65" s="297">
        <v>70143.31</v>
      </c>
      <c r="J65">
        <v>-64062.01</v>
      </c>
      <c r="K65">
        <v>281536.93</v>
      </c>
      <c r="P65" s="297">
        <v>74250</v>
      </c>
      <c r="Q65" s="297">
        <v>29126</v>
      </c>
      <c r="S65">
        <v>-1786917.21</v>
      </c>
      <c r="T65">
        <v>1565047.72</v>
      </c>
      <c r="U65">
        <v>1188971.67</v>
      </c>
      <c r="X65" s="297">
        <v>427388.33</v>
      </c>
      <c r="Z65" s="297">
        <v>624.99</v>
      </c>
      <c r="AB65" s="297">
        <v>462120</v>
      </c>
      <c r="AC65">
        <v>68714.399999999994</v>
      </c>
      <c r="AD65">
        <v>556353.4</v>
      </c>
      <c r="AG65">
        <v>212701.37</v>
      </c>
      <c r="AH65">
        <v>119936.88</v>
      </c>
      <c r="AM65" s="76">
        <f t="shared" si="1"/>
        <v>834459.33000000007</v>
      </c>
      <c r="AN65" s="31">
        <f t="shared" si="2"/>
        <v>103376</v>
      </c>
      <c r="AO65" s="21">
        <f t="shared" si="3"/>
        <v>731083.33000000007</v>
      </c>
      <c r="AP65" s="15">
        <f t="shared" si="4"/>
        <v>958847.72000000009</v>
      </c>
      <c r="AQ65" s="16">
        <f t="shared" si="5"/>
        <v>888991.65</v>
      </c>
      <c r="AR65" s="26">
        <f t="shared" si="6"/>
        <v>69856.070000000065</v>
      </c>
    </row>
    <row r="66" spans="1:44" x14ac:dyDescent="0.25">
      <c r="A66" t="s">
        <v>541</v>
      </c>
      <c r="B66" t="s">
        <v>542</v>
      </c>
      <c r="C66" s="71">
        <v>1672</v>
      </c>
      <c r="D66" s="58" t="s">
        <v>1309</v>
      </c>
      <c r="E66" t="s">
        <v>3242</v>
      </c>
      <c r="F66" s="297">
        <v>389110.61</v>
      </c>
      <c r="G66" s="297">
        <v>0</v>
      </c>
      <c r="H66" s="297">
        <v>84656.74</v>
      </c>
      <c r="J66">
        <v>333340.45</v>
      </c>
      <c r="K66">
        <v>183133.94</v>
      </c>
      <c r="Q66" s="297">
        <v>548</v>
      </c>
      <c r="T66">
        <v>-893736.9</v>
      </c>
      <c r="U66">
        <v>2121250.9300000002</v>
      </c>
      <c r="W66" s="297">
        <v>909.16</v>
      </c>
      <c r="X66" s="297">
        <v>280412.84000000003</v>
      </c>
      <c r="Y66" s="297">
        <v>1300</v>
      </c>
      <c r="AB66" s="297">
        <v>788819</v>
      </c>
      <c r="AC66">
        <v>39500</v>
      </c>
      <c r="AD66">
        <v>938622</v>
      </c>
      <c r="AG66">
        <v>190143.22</v>
      </c>
      <c r="AH66">
        <v>129321.14</v>
      </c>
      <c r="AM66" s="76">
        <f t="shared" si="1"/>
        <v>473767.35</v>
      </c>
      <c r="AN66" s="31">
        <f t="shared" si="2"/>
        <v>548</v>
      </c>
      <c r="AO66" s="21">
        <f t="shared" si="3"/>
        <v>473219.35</v>
      </c>
      <c r="AP66" s="15">
        <f t="shared" si="4"/>
        <v>1110941</v>
      </c>
      <c r="AQ66" s="16">
        <f t="shared" si="5"/>
        <v>1258086.3599999999</v>
      </c>
      <c r="AR66" s="26">
        <f t="shared" si="6"/>
        <v>-147145.35999999987</v>
      </c>
    </row>
    <row r="67" spans="1:44" x14ac:dyDescent="0.25">
      <c r="A67" t="s">
        <v>541</v>
      </c>
      <c r="B67" t="s">
        <v>542</v>
      </c>
      <c r="C67" s="71">
        <v>4546</v>
      </c>
      <c r="D67" s="58" t="s">
        <v>1310</v>
      </c>
      <c r="E67" t="s">
        <v>3243</v>
      </c>
      <c r="F67" s="297">
        <v>511860.47</v>
      </c>
      <c r="G67" s="297">
        <v>0</v>
      </c>
      <c r="H67" s="297">
        <v>252330.9</v>
      </c>
      <c r="J67">
        <v>8</v>
      </c>
      <c r="K67">
        <v>344536.76</v>
      </c>
      <c r="P67" s="297">
        <v>5800</v>
      </c>
      <c r="Q67" s="297">
        <v>1827</v>
      </c>
      <c r="T67">
        <v>-217371.63</v>
      </c>
      <c r="U67">
        <v>1374864.38</v>
      </c>
      <c r="X67" s="297">
        <v>661347.68999999994</v>
      </c>
      <c r="Y67" s="297">
        <v>142000</v>
      </c>
      <c r="Z67" s="297">
        <v>671.42</v>
      </c>
      <c r="AB67" s="297">
        <v>965812</v>
      </c>
      <c r="AD67">
        <v>1202711.02</v>
      </c>
      <c r="AE67">
        <v>51362</v>
      </c>
      <c r="AF67">
        <v>12400</v>
      </c>
      <c r="AG67">
        <v>346158.74</v>
      </c>
      <c r="AH67">
        <v>108682.97</v>
      </c>
      <c r="AM67" s="76">
        <f t="shared" si="1"/>
        <v>764191.37</v>
      </c>
      <c r="AN67" s="31">
        <f t="shared" si="2"/>
        <v>7627</v>
      </c>
      <c r="AO67" s="21">
        <f t="shared" si="3"/>
        <v>756564.37</v>
      </c>
      <c r="AP67" s="15">
        <f t="shared" si="4"/>
        <v>1769831.1099999999</v>
      </c>
      <c r="AQ67" s="16">
        <f t="shared" si="5"/>
        <v>1721314.73</v>
      </c>
      <c r="AR67" s="26">
        <f t="shared" si="6"/>
        <v>48516.379999999888</v>
      </c>
    </row>
    <row r="68" spans="1:44" x14ac:dyDescent="0.25">
      <c r="A68" t="s">
        <v>541</v>
      </c>
      <c r="B68" t="s">
        <v>542</v>
      </c>
      <c r="C68" s="71">
        <v>3867</v>
      </c>
      <c r="D68" s="58" t="s">
        <v>1311</v>
      </c>
      <c r="E68" t="s">
        <v>3244</v>
      </c>
      <c r="F68" s="297">
        <v>588929.18000000005</v>
      </c>
      <c r="G68" s="297">
        <v>0</v>
      </c>
      <c r="H68" s="297">
        <v>71351.820000000007</v>
      </c>
      <c r="J68">
        <v>236284.75</v>
      </c>
      <c r="K68">
        <v>660646.49</v>
      </c>
      <c r="P68" s="297">
        <v>30000</v>
      </c>
      <c r="Q68" s="297">
        <v>2293</v>
      </c>
      <c r="T68">
        <v>-997455.85</v>
      </c>
      <c r="U68">
        <v>2680574.06</v>
      </c>
      <c r="X68" s="297">
        <v>835261.97</v>
      </c>
      <c r="Z68" s="297">
        <v>735.17</v>
      </c>
      <c r="AB68" s="297">
        <v>1873305.08</v>
      </c>
      <c r="AC68">
        <v>63746.720000000001</v>
      </c>
      <c r="AD68">
        <v>2224116.7999999998</v>
      </c>
      <c r="AG68">
        <v>289856.5</v>
      </c>
      <c r="AH68">
        <v>243724.61</v>
      </c>
      <c r="AM68" s="76">
        <f t="shared" si="1"/>
        <v>660281</v>
      </c>
      <c r="AN68" s="31">
        <f t="shared" si="2"/>
        <v>32293</v>
      </c>
      <c r="AO68" s="21">
        <f t="shared" si="3"/>
        <v>627988</v>
      </c>
      <c r="AP68" s="15">
        <f t="shared" si="4"/>
        <v>2773048.9400000004</v>
      </c>
      <c r="AQ68" s="16">
        <f t="shared" si="5"/>
        <v>2757697.9099999997</v>
      </c>
      <c r="AR68" s="26">
        <f t="shared" si="6"/>
        <v>15351.030000000726</v>
      </c>
    </row>
    <row r="69" spans="1:44" x14ac:dyDescent="0.25">
      <c r="A69" t="s">
        <v>541</v>
      </c>
      <c r="B69" t="s">
        <v>542</v>
      </c>
      <c r="C69" s="71">
        <v>2282</v>
      </c>
      <c r="D69" s="58" t="s">
        <v>1312</v>
      </c>
      <c r="E69" t="s">
        <v>3245</v>
      </c>
      <c r="F69" s="297">
        <v>633550.64</v>
      </c>
      <c r="G69" s="297">
        <v>5000</v>
      </c>
      <c r="H69" s="297">
        <v>159059.42000000001</v>
      </c>
      <c r="J69">
        <v>9094.51</v>
      </c>
      <c r="K69">
        <v>435170.98</v>
      </c>
      <c r="P69" s="297">
        <v>4020</v>
      </c>
      <c r="Q69" s="297">
        <v>6955.1</v>
      </c>
      <c r="R69">
        <v>5000</v>
      </c>
      <c r="T69">
        <v>-964404.7</v>
      </c>
      <c r="U69">
        <v>2191965</v>
      </c>
      <c r="X69" s="297">
        <v>351467.48</v>
      </c>
      <c r="Z69" s="297">
        <v>653.05999999999995</v>
      </c>
      <c r="AB69" s="297">
        <v>812860</v>
      </c>
      <c r="AD69">
        <v>938878</v>
      </c>
      <c r="AF69">
        <v>3104</v>
      </c>
      <c r="AG69">
        <v>138400.26999999999</v>
      </c>
      <c r="AH69">
        <v>48758.12</v>
      </c>
      <c r="AM69" s="76">
        <f t="shared" ref="AM69:AM132" si="7">SUM(F69:I69)</f>
        <v>797610.06</v>
      </c>
      <c r="AN69" s="31">
        <f t="shared" ref="AN69:AN132" si="8">SUM(N69:Q69)</f>
        <v>10975.1</v>
      </c>
      <c r="AO69" s="21">
        <f t="shared" ref="AO69:AO132" si="9">AM69-AN69</f>
        <v>786634.96000000008</v>
      </c>
      <c r="AP69" s="15">
        <f t="shared" ref="AP69:AP132" si="10">SUM(V69:AC69)</f>
        <v>1164980.54</v>
      </c>
      <c r="AQ69" s="16">
        <f t="shared" ref="AQ69:AQ132" si="11">SUM(AD69:AL69)</f>
        <v>1129140.3900000001</v>
      </c>
      <c r="AR69" s="26">
        <f t="shared" ref="AR69:AR132" si="12">AP69-AQ69</f>
        <v>35840.149999999907</v>
      </c>
    </row>
    <row r="70" spans="1:44" x14ac:dyDescent="0.25">
      <c r="A70" t="s">
        <v>541</v>
      </c>
      <c r="B70" t="s">
        <v>542</v>
      </c>
      <c r="C70" s="71">
        <v>2718</v>
      </c>
      <c r="D70" s="58" t="s">
        <v>1313</v>
      </c>
      <c r="E70" t="s">
        <v>3246</v>
      </c>
      <c r="F70" s="297">
        <v>829540.72</v>
      </c>
      <c r="G70" s="297">
        <v>0</v>
      </c>
      <c r="H70" s="297">
        <v>75502.600000000006</v>
      </c>
      <c r="J70">
        <v>9110.8799999999992</v>
      </c>
      <c r="K70">
        <v>410039.01</v>
      </c>
      <c r="Q70" s="297">
        <v>756.07</v>
      </c>
      <c r="T70">
        <v>157791.46</v>
      </c>
      <c r="U70">
        <v>1302561.3500000001</v>
      </c>
      <c r="W70" s="297">
        <v>297.64999999999998</v>
      </c>
      <c r="X70" s="297">
        <v>467110.08</v>
      </c>
      <c r="Y70" s="297">
        <v>610</v>
      </c>
      <c r="Z70" s="297">
        <v>240</v>
      </c>
      <c r="AB70" s="297">
        <v>1013816.9</v>
      </c>
      <c r="AD70">
        <v>1125911.8999999999</v>
      </c>
      <c r="AG70">
        <v>260470.57</v>
      </c>
      <c r="AH70">
        <v>91713.37</v>
      </c>
      <c r="AJ70">
        <v>14222.8</v>
      </c>
      <c r="AM70" s="76">
        <f t="shared" si="7"/>
        <v>905043.32</v>
      </c>
      <c r="AN70" s="31">
        <f t="shared" si="8"/>
        <v>756.07</v>
      </c>
      <c r="AO70" s="21">
        <f t="shared" si="9"/>
        <v>904287.25</v>
      </c>
      <c r="AP70" s="15">
        <f t="shared" si="10"/>
        <v>1482074.6300000001</v>
      </c>
      <c r="AQ70" s="16">
        <f t="shared" si="11"/>
        <v>1492318.64</v>
      </c>
      <c r="AR70" s="26">
        <f t="shared" si="12"/>
        <v>-10244.009999999776</v>
      </c>
    </row>
    <row r="71" spans="1:44" x14ac:dyDescent="0.25">
      <c r="A71" t="s">
        <v>541</v>
      </c>
      <c r="B71" t="s">
        <v>542</v>
      </c>
      <c r="C71" s="71">
        <v>4883</v>
      </c>
      <c r="D71" s="58" t="s">
        <v>1314</v>
      </c>
      <c r="E71" t="s">
        <v>3247</v>
      </c>
      <c r="F71" s="297">
        <v>885499.72</v>
      </c>
      <c r="G71" s="297">
        <v>0</v>
      </c>
      <c r="H71" s="297">
        <v>83019.09</v>
      </c>
      <c r="J71">
        <v>343974.94</v>
      </c>
      <c r="K71">
        <v>410865.67</v>
      </c>
      <c r="P71" s="297">
        <v>23810</v>
      </c>
      <c r="Q71" s="297">
        <v>1909.5</v>
      </c>
      <c r="T71">
        <v>-3082.1</v>
      </c>
      <c r="U71">
        <v>1726865.73</v>
      </c>
      <c r="X71" s="297">
        <v>703698.24</v>
      </c>
      <c r="Y71" s="297">
        <v>60780</v>
      </c>
      <c r="Z71" s="297">
        <v>1084.3499999999999</v>
      </c>
      <c r="AB71" s="297">
        <v>949722.3</v>
      </c>
      <c r="AC71">
        <v>91800</v>
      </c>
      <c r="AD71">
        <v>1209771.3</v>
      </c>
      <c r="AG71">
        <v>397902.11</v>
      </c>
      <c r="AH71">
        <v>61385.19</v>
      </c>
      <c r="AM71" s="76">
        <f t="shared" si="7"/>
        <v>968518.80999999994</v>
      </c>
      <c r="AN71" s="31">
        <f t="shared" si="8"/>
        <v>25719.5</v>
      </c>
      <c r="AO71" s="21">
        <f t="shared" si="9"/>
        <v>942799.30999999994</v>
      </c>
      <c r="AP71" s="15">
        <f t="shared" si="10"/>
        <v>1807084.8900000001</v>
      </c>
      <c r="AQ71" s="16">
        <f t="shared" si="11"/>
        <v>1669058.6</v>
      </c>
      <c r="AR71" s="26">
        <f t="shared" si="12"/>
        <v>138026.29000000004</v>
      </c>
    </row>
    <row r="72" spans="1:44" x14ac:dyDescent="0.25">
      <c r="A72" t="s">
        <v>541</v>
      </c>
      <c r="B72" t="s">
        <v>542</v>
      </c>
      <c r="C72" s="71">
        <v>4275</v>
      </c>
      <c r="D72" s="58" t="s">
        <v>1315</v>
      </c>
      <c r="E72" t="s">
        <v>3248</v>
      </c>
      <c r="F72" s="297">
        <v>687920.66</v>
      </c>
      <c r="G72" s="297">
        <v>0</v>
      </c>
      <c r="H72" s="297">
        <v>231063.95</v>
      </c>
      <c r="J72">
        <v>181054.51</v>
      </c>
      <c r="K72">
        <v>486546.79</v>
      </c>
      <c r="O72" s="297">
        <v>6150</v>
      </c>
      <c r="P72" s="297">
        <v>275500</v>
      </c>
      <c r="Q72" s="297">
        <v>0</v>
      </c>
      <c r="T72">
        <v>-241310.37</v>
      </c>
      <c r="U72">
        <v>1340923.19</v>
      </c>
      <c r="X72" s="297">
        <v>782313.99</v>
      </c>
      <c r="Y72" s="297">
        <v>57000</v>
      </c>
      <c r="Z72" s="297">
        <v>614.97</v>
      </c>
      <c r="AB72" s="297">
        <v>1020408.8</v>
      </c>
      <c r="AC72">
        <v>102600</v>
      </c>
      <c r="AD72">
        <v>1263557.8</v>
      </c>
      <c r="AG72">
        <v>254011.86</v>
      </c>
      <c r="AH72">
        <v>93045.01</v>
      </c>
      <c r="AM72" s="76">
        <f t="shared" si="7"/>
        <v>918984.6100000001</v>
      </c>
      <c r="AN72" s="31">
        <f t="shared" si="8"/>
        <v>281650</v>
      </c>
      <c r="AO72" s="21">
        <f t="shared" si="9"/>
        <v>637334.6100000001</v>
      </c>
      <c r="AP72" s="15">
        <f t="shared" si="10"/>
        <v>1962937.76</v>
      </c>
      <c r="AQ72" s="16">
        <f t="shared" si="11"/>
        <v>1610614.6700000002</v>
      </c>
      <c r="AR72" s="26">
        <f t="shared" si="12"/>
        <v>352323.08999999985</v>
      </c>
    </row>
    <row r="73" spans="1:44" x14ac:dyDescent="0.25">
      <c r="A73" t="s">
        <v>541</v>
      </c>
      <c r="B73" t="s">
        <v>542</v>
      </c>
      <c r="C73" s="71">
        <v>3121</v>
      </c>
      <c r="D73" s="58" t="s">
        <v>1316</v>
      </c>
      <c r="E73" t="s">
        <v>3249</v>
      </c>
      <c r="F73" s="297">
        <v>808723.92</v>
      </c>
      <c r="G73" s="297">
        <v>0</v>
      </c>
      <c r="H73" s="297">
        <v>171243.7</v>
      </c>
      <c r="J73">
        <v>519003.56</v>
      </c>
      <c r="K73">
        <v>146993.41</v>
      </c>
      <c r="O73" s="297">
        <v>1769.22</v>
      </c>
      <c r="P73" s="297">
        <v>129954</v>
      </c>
      <c r="Q73" s="297">
        <v>49592</v>
      </c>
      <c r="S73">
        <v>-24969.200000000001</v>
      </c>
      <c r="T73">
        <v>-50100.89</v>
      </c>
      <c r="U73">
        <v>1495302.14</v>
      </c>
      <c r="X73" s="297">
        <v>657969.06000000006</v>
      </c>
      <c r="Y73" s="297">
        <v>206125</v>
      </c>
      <c r="Z73" s="297">
        <v>588.41999999999996</v>
      </c>
      <c r="AB73" s="297">
        <v>860463.1</v>
      </c>
      <c r="AC73">
        <v>6055.51</v>
      </c>
      <c r="AD73">
        <v>1031086.1</v>
      </c>
      <c r="AG73">
        <v>431711.43</v>
      </c>
      <c r="AH73">
        <v>75736.240000000005</v>
      </c>
      <c r="AM73" s="76">
        <f t="shared" si="7"/>
        <v>979967.62000000011</v>
      </c>
      <c r="AN73" s="31">
        <f t="shared" si="8"/>
        <v>181315.22</v>
      </c>
      <c r="AO73" s="21">
        <f t="shared" si="9"/>
        <v>798652.40000000014</v>
      </c>
      <c r="AP73" s="15">
        <f t="shared" si="10"/>
        <v>1731201.09</v>
      </c>
      <c r="AQ73" s="16">
        <f t="shared" si="11"/>
        <v>1538533.77</v>
      </c>
      <c r="AR73" s="26">
        <f t="shared" si="12"/>
        <v>192667.32000000007</v>
      </c>
    </row>
    <row r="74" spans="1:44" x14ac:dyDescent="0.25">
      <c r="A74" t="s">
        <v>541</v>
      </c>
      <c r="B74" t="s">
        <v>542</v>
      </c>
      <c r="C74" s="71">
        <v>1601</v>
      </c>
      <c r="D74" s="58" t="s">
        <v>1317</v>
      </c>
      <c r="E74" t="s">
        <v>3250</v>
      </c>
      <c r="F74" s="297">
        <v>988625.04</v>
      </c>
      <c r="G74" s="297">
        <v>0</v>
      </c>
      <c r="H74" s="297">
        <v>97739.6</v>
      </c>
      <c r="J74">
        <v>1837704.85</v>
      </c>
      <c r="K74">
        <v>695357.27</v>
      </c>
      <c r="P74" s="297">
        <v>202106.9</v>
      </c>
      <c r="Q74" s="297">
        <v>70414.720000000001</v>
      </c>
      <c r="T74">
        <v>3025510.46</v>
      </c>
      <c r="U74">
        <v>464694.52</v>
      </c>
      <c r="X74" s="297">
        <v>304128.32</v>
      </c>
      <c r="Y74" s="297">
        <v>15000.9</v>
      </c>
      <c r="Z74" s="297">
        <v>1039.2</v>
      </c>
      <c r="AB74" s="297">
        <v>903077.3</v>
      </c>
      <c r="AC74">
        <v>153800</v>
      </c>
      <c r="AD74">
        <v>964324.3</v>
      </c>
      <c r="AG74">
        <v>246291.21</v>
      </c>
      <c r="AH74">
        <v>190330.05</v>
      </c>
      <c r="AK74">
        <v>1</v>
      </c>
      <c r="AM74" s="76">
        <f t="shared" si="7"/>
        <v>1086364.6400000001</v>
      </c>
      <c r="AN74" s="31">
        <f t="shared" si="8"/>
        <v>272521.62</v>
      </c>
      <c r="AO74" s="21">
        <f t="shared" si="9"/>
        <v>813843.02000000014</v>
      </c>
      <c r="AP74" s="15">
        <f t="shared" si="10"/>
        <v>1377045.7200000002</v>
      </c>
      <c r="AQ74" s="16">
        <f t="shared" si="11"/>
        <v>1400946.56</v>
      </c>
      <c r="AR74" s="26">
        <f t="shared" si="12"/>
        <v>-23900.839999999851</v>
      </c>
    </row>
    <row r="75" spans="1:44" x14ac:dyDescent="0.25">
      <c r="A75" t="s">
        <v>541</v>
      </c>
      <c r="B75" t="s">
        <v>542</v>
      </c>
      <c r="C75" s="71">
        <v>4298</v>
      </c>
      <c r="D75" s="58" t="s">
        <v>1318</v>
      </c>
      <c r="E75" t="s">
        <v>3251</v>
      </c>
      <c r="F75" s="297">
        <v>689974.88</v>
      </c>
      <c r="G75" s="297">
        <v>0</v>
      </c>
      <c r="H75" s="297">
        <v>135829.57999999999</v>
      </c>
      <c r="J75">
        <v>1038087.31</v>
      </c>
      <c r="K75">
        <v>347839.34</v>
      </c>
      <c r="O75" s="297">
        <v>5500</v>
      </c>
      <c r="P75" s="297">
        <v>10440</v>
      </c>
      <c r="Q75" s="297">
        <v>20600</v>
      </c>
      <c r="T75">
        <v>1321280.93</v>
      </c>
      <c r="U75">
        <v>961521.58</v>
      </c>
      <c r="X75" s="297">
        <v>446894.47</v>
      </c>
      <c r="Y75" s="297">
        <v>59580</v>
      </c>
      <c r="Z75" s="297">
        <v>887.44</v>
      </c>
      <c r="AB75" s="297">
        <v>774907</v>
      </c>
      <c r="AC75">
        <v>189400</v>
      </c>
      <c r="AD75">
        <v>925425</v>
      </c>
      <c r="AG75">
        <v>325949.23</v>
      </c>
      <c r="AH75">
        <v>132926.07999999999</v>
      </c>
      <c r="AK75">
        <v>30230</v>
      </c>
      <c r="AM75" s="76">
        <f t="shared" si="7"/>
        <v>825804.46</v>
      </c>
      <c r="AN75" s="31">
        <f t="shared" si="8"/>
        <v>36540</v>
      </c>
      <c r="AO75" s="21">
        <f t="shared" si="9"/>
        <v>789264.46</v>
      </c>
      <c r="AP75" s="15">
        <f t="shared" si="10"/>
        <v>1471668.91</v>
      </c>
      <c r="AQ75" s="16">
        <f t="shared" si="11"/>
        <v>1414530.31</v>
      </c>
      <c r="AR75" s="26">
        <f t="shared" si="12"/>
        <v>57138.59999999986</v>
      </c>
    </row>
    <row r="76" spans="1:44" x14ac:dyDescent="0.25">
      <c r="A76" t="s">
        <v>541</v>
      </c>
      <c r="B76" t="s">
        <v>542</v>
      </c>
      <c r="C76" s="71">
        <v>4211</v>
      </c>
      <c r="D76" s="58" t="s">
        <v>1319</v>
      </c>
      <c r="E76" t="s">
        <v>3252</v>
      </c>
      <c r="F76" s="297">
        <v>942447.13</v>
      </c>
      <c r="G76" s="297">
        <v>0</v>
      </c>
      <c r="H76" s="297">
        <v>78009.17</v>
      </c>
      <c r="J76">
        <v>1482571.28</v>
      </c>
      <c r="K76">
        <v>704529.79</v>
      </c>
      <c r="P76" s="297">
        <v>51900</v>
      </c>
      <c r="Q76" s="297">
        <v>53</v>
      </c>
      <c r="T76">
        <v>666455.65</v>
      </c>
      <c r="U76">
        <v>2317512.06</v>
      </c>
      <c r="X76" s="297">
        <v>725626.3</v>
      </c>
      <c r="Z76" s="297">
        <v>1105.98</v>
      </c>
      <c r="AB76" s="297">
        <v>755539.8</v>
      </c>
      <c r="AC76">
        <v>113700</v>
      </c>
      <c r="AD76">
        <v>918795.8</v>
      </c>
      <c r="AE76">
        <v>28958</v>
      </c>
      <c r="AG76">
        <v>197732.96</v>
      </c>
      <c r="AH76">
        <v>119398.66</v>
      </c>
      <c r="AM76" s="76">
        <f t="shared" si="7"/>
        <v>1020456.3</v>
      </c>
      <c r="AN76" s="31">
        <f t="shared" si="8"/>
        <v>51953</v>
      </c>
      <c r="AO76" s="21">
        <f t="shared" si="9"/>
        <v>968503.3</v>
      </c>
      <c r="AP76" s="15">
        <f t="shared" si="10"/>
        <v>1595972.08</v>
      </c>
      <c r="AQ76" s="16">
        <f t="shared" si="11"/>
        <v>1264885.42</v>
      </c>
      <c r="AR76" s="26">
        <f t="shared" si="12"/>
        <v>331086.66000000015</v>
      </c>
    </row>
    <row r="77" spans="1:44" x14ac:dyDescent="0.25">
      <c r="A77" t="s">
        <v>541</v>
      </c>
      <c r="B77" t="s">
        <v>542</v>
      </c>
      <c r="C77" s="71">
        <v>3166</v>
      </c>
      <c r="D77" s="58" t="s">
        <v>1320</v>
      </c>
      <c r="E77" t="s">
        <v>3253</v>
      </c>
      <c r="F77" s="297">
        <v>856522.46</v>
      </c>
      <c r="G77" s="297">
        <v>0</v>
      </c>
      <c r="H77" s="297">
        <v>56489.279999999999</v>
      </c>
      <c r="J77">
        <v>424915.44</v>
      </c>
      <c r="K77">
        <v>237672.36</v>
      </c>
      <c r="P77" s="297">
        <v>314710</v>
      </c>
      <c r="Q77" s="297">
        <v>1139</v>
      </c>
      <c r="T77">
        <v>-807176.47</v>
      </c>
      <c r="U77">
        <v>2233839.69</v>
      </c>
      <c r="X77" s="297">
        <v>314195.7</v>
      </c>
      <c r="Y77" s="297">
        <v>17100</v>
      </c>
      <c r="Z77" s="297">
        <v>1016.43</v>
      </c>
      <c r="AB77" s="297">
        <v>930578</v>
      </c>
      <c r="AC77">
        <v>96900</v>
      </c>
      <c r="AD77">
        <v>1040033</v>
      </c>
      <c r="AG77">
        <v>252222.84</v>
      </c>
      <c r="AH77">
        <v>110277.32</v>
      </c>
      <c r="AM77" s="76">
        <f t="shared" si="7"/>
        <v>913011.74</v>
      </c>
      <c r="AN77" s="31">
        <f t="shared" si="8"/>
        <v>315849</v>
      </c>
      <c r="AO77" s="21">
        <f t="shared" si="9"/>
        <v>597162.74</v>
      </c>
      <c r="AP77" s="15">
        <f t="shared" si="10"/>
        <v>1359790.13</v>
      </c>
      <c r="AQ77" s="16">
        <f t="shared" si="11"/>
        <v>1402533.1600000001</v>
      </c>
      <c r="AR77" s="26">
        <f t="shared" si="12"/>
        <v>-42743.030000000261</v>
      </c>
    </row>
    <row r="78" spans="1:44" x14ac:dyDescent="0.25">
      <c r="A78" t="s">
        <v>541</v>
      </c>
      <c r="B78" t="s">
        <v>542</v>
      </c>
      <c r="C78" s="71">
        <v>2186</v>
      </c>
      <c r="D78" s="58" t="s">
        <v>1321</v>
      </c>
      <c r="E78" t="s">
        <v>3325</v>
      </c>
      <c r="F78" s="297">
        <v>563238.23</v>
      </c>
      <c r="G78" s="297">
        <v>0</v>
      </c>
      <c r="H78" s="297">
        <v>89748.47</v>
      </c>
      <c r="J78">
        <v>106288.68</v>
      </c>
      <c r="K78">
        <v>494915.03</v>
      </c>
      <c r="Q78" s="297">
        <v>1426</v>
      </c>
      <c r="T78">
        <v>-1257596.3899999999</v>
      </c>
      <c r="U78">
        <v>2560558.21</v>
      </c>
      <c r="X78" s="297">
        <v>424887.42</v>
      </c>
      <c r="Z78" s="297">
        <v>758.11</v>
      </c>
      <c r="AB78" s="297">
        <v>919788</v>
      </c>
      <c r="AC78">
        <v>65700</v>
      </c>
      <c r="AD78">
        <v>1055205</v>
      </c>
      <c r="AG78">
        <v>184558.22</v>
      </c>
      <c r="AH78">
        <v>100620.71</v>
      </c>
      <c r="AK78">
        <v>47.01</v>
      </c>
      <c r="AM78" s="76">
        <f t="shared" si="7"/>
        <v>652986.69999999995</v>
      </c>
      <c r="AN78" s="31">
        <f t="shared" si="8"/>
        <v>1426</v>
      </c>
      <c r="AO78" s="21">
        <f t="shared" si="9"/>
        <v>651560.69999999995</v>
      </c>
      <c r="AP78" s="15">
        <f t="shared" si="10"/>
        <v>1411133.53</v>
      </c>
      <c r="AQ78" s="16">
        <f t="shared" si="11"/>
        <v>1340430.94</v>
      </c>
      <c r="AR78" s="26">
        <f t="shared" si="12"/>
        <v>70702.590000000084</v>
      </c>
    </row>
    <row r="79" spans="1:44" x14ac:dyDescent="0.25">
      <c r="A79" t="s">
        <v>545</v>
      </c>
      <c r="B79" t="s">
        <v>546</v>
      </c>
      <c r="C79" s="71">
        <v>3311</v>
      </c>
      <c r="D79" s="58" t="s">
        <v>1322</v>
      </c>
      <c r="E79" t="s">
        <v>3254</v>
      </c>
      <c r="F79" s="297">
        <v>62343.040000000001</v>
      </c>
      <c r="G79" s="297">
        <v>8485</v>
      </c>
      <c r="H79" s="297">
        <v>77949.210000000006</v>
      </c>
      <c r="J79">
        <v>144343.22</v>
      </c>
      <c r="K79">
        <v>548493.93999999994</v>
      </c>
      <c r="O79" s="297">
        <v>-110779</v>
      </c>
      <c r="P79" s="297">
        <v>-31460</v>
      </c>
      <c r="Q79" s="297">
        <v>-4026.02</v>
      </c>
      <c r="T79">
        <v>-280760.81</v>
      </c>
      <c r="U79">
        <v>1212676.51</v>
      </c>
      <c r="X79" s="297">
        <v>454803.29</v>
      </c>
      <c r="Y79" s="297">
        <v>31460</v>
      </c>
      <c r="Z79" s="297">
        <v>357.03</v>
      </c>
      <c r="AB79" s="297">
        <v>786610</v>
      </c>
      <c r="AC79">
        <v>129492</v>
      </c>
      <c r="AD79">
        <v>888945.5</v>
      </c>
      <c r="AF79">
        <v>7840</v>
      </c>
      <c r="AG79">
        <v>163576.21</v>
      </c>
      <c r="AH79">
        <v>30380.39</v>
      </c>
      <c r="AI79">
        <v>20000</v>
      </c>
      <c r="AK79">
        <v>12000</v>
      </c>
      <c r="AM79" s="76">
        <f t="shared" si="7"/>
        <v>148777.25</v>
      </c>
      <c r="AN79" s="31">
        <f t="shared" si="8"/>
        <v>-146265.01999999999</v>
      </c>
      <c r="AO79" s="21">
        <f t="shared" si="9"/>
        <v>295042.27</v>
      </c>
      <c r="AP79" s="15">
        <f t="shared" si="10"/>
        <v>1402722.32</v>
      </c>
      <c r="AQ79" s="16">
        <f t="shared" si="11"/>
        <v>1122742.0999999999</v>
      </c>
      <c r="AR79" s="26">
        <f t="shared" si="12"/>
        <v>279980.2200000002</v>
      </c>
    </row>
    <row r="80" spans="1:44" x14ac:dyDescent="0.25">
      <c r="A80" t="s">
        <v>545</v>
      </c>
      <c r="B80" t="s">
        <v>546</v>
      </c>
      <c r="C80" s="71">
        <v>2139</v>
      </c>
      <c r="D80" s="58" t="s">
        <v>1323</v>
      </c>
      <c r="E80" t="s">
        <v>3255</v>
      </c>
      <c r="F80" s="297">
        <v>54360.76</v>
      </c>
      <c r="G80" s="297">
        <v>5475</v>
      </c>
      <c r="H80" s="297">
        <v>76285.69</v>
      </c>
      <c r="J80">
        <v>26867.86</v>
      </c>
      <c r="K80">
        <v>178592.86</v>
      </c>
      <c r="O80" s="297">
        <v>23228</v>
      </c>
      <c r="P80" s="297">
        <v>168000</v>
      </c>
      <c r="Q80" s="297">
        <v>999.2</v>
      </c>
      <c r="T80">
        <v>-1514594.26</v>
      </c>
      <c r="U80">
        <v>1431387.54</v>
      </c>
      <c r="X80" s="297">
        <v>437022.67</v>
      </c>
      <c r="AB80" s="297">
        <v>921230</v>
      </c>
      <c r="AD80">
        <v>989349</v>
      </c>
      <c r="AG80">
        <v>250213.98</v>
      </c>
      <c r="AH80">
        <v>53888</v>
      </c>
      <c r="AK80">
        <v>50000</v>
      </c>
      <c r="AM80" s="76">
        <f t="shared" si="7"/>
        <v>136121.45000000001</v>
      </c>
      <c r="AN80" s="31">
        <f t="shared" si="8"/>
        <v>192227.20000000001</v>
      </c>
      <c r="AO80" s="21">
        <f t="shared" si="9"/>
        <v>-56105.75</v>
      </c>
      <c r="AP80" s="15">
        <f t="shared" si="10"/>
        <v>1358252.67</v>
      </c>
      <c r="AQ80" s="16">
        <f t="shared" si="11"/>
        <v>1343450.98</v>
      </c>
      <c r="AR80" s="26">
        <f t="shared" si="12"/>
        <v>14801.689999999944</v>
      </c>
    </row>
    <row r="81" spans="1:44" x14ac:dyDescent="0.25">
      <c r="A81" t="s">
        <v>545</v>
      </c>
      <c r="B81" t="s">
        <v>546</v>
      </c>
      <c r="C81" s="71">
        <v>4074</v>
      </c>
      <c r="D81" s="58" t="s">
        <v>1324</v>
      </c>
      <c r="E81" t="s">
        <v>3256</v>
      </c>
      <c r="F81" s="297">
        <v>483679.5</v>
      </c>
      <c r="G81" s="297">
        <v>0</v>
      </c>
      <c r="H81" s="297">
        <v>29448.52</v>
      </c>
      <c r="J81">
        <v>314048.90999999997</v>
      </c>
      <c r="K81">
        <v>906535.42</v>
      </c>
      <c r="N81" s="297">
        <v>0</v>
      </c>
      <c r="O81" s="297">
        <v>41656</v>
      </c>
      <c r="P81" s="297">
        <v>133350</v>
      </c>
      <c r="Q81" s="297">
        <v>12966.26</v>
      </c>
      <c r="T81">
        <v>-410689.76</v>
      </c>
      <c r="U81">
        <v>2041384.85</v>
      </c>
      <c r="X81" s="297">
        <v>573690.07999999996</v>
      </c>
      <c r="Y81" s="297">
        <v>25500</v>
      </c>
      <c r="AB81" s="297">
        <v>1476440</v>
      </c>
      <c r="AC81">
        <v>143650</v>
      </c>
      <c r="AD81">
        <v>1644530</v>
      </c>
      <c r="AF81">
        <v>2580</v>
      </c>
      <c r="AG81">
        <v>183726.4</v>
      </c>
      <c r="AH81">
        <v>95459.07</v>
      </c>
      <c r="AK81">
        <v>83672.05</v>
      </c>
      <c r="AM81" s="76">
        <f t="shared" si="7"/>
        <v>513128.02</v>
      </c>
      <c r="AN81" s="31">
        <f t="shared" si="8"/>
        <v>187972.26</v>
      </c>
      <c r="AO81" s="21">
        <f t="shared" si="9"/>
        <v>325155.76</v>
      </c>
      <c r="AP81" s="15">
        <f t="shared" si="10"/>
        <v>2219280.08</v>
      </c>
      <c r="AQ81" s="16">
        <f t="shared" si="11"/>
        <v>2009967.52</v>
      </c>
      <c r="AR81" s="26">
        <f t="shared" si="12"/>
        <v>209312.56000000006</v>
      </c>
    </row>
    <row r="82" spans="1:44" x14ac:dyDescent="0.25">
      <c r="A82" t="s">
        <v>545</v>
      </c>
      <c r="B82" t="s">
        <v>546</v>
      </c>
      <c r="C82" s="71">
        <v>2831</v>
      </c>
      <c r="D82" s="58" t="s">
        <v>1325</v>
      </c>
      <c r="E82" t="s">
        <v>3257</v>
      </c>
      <c r="F82" s="297">
        <v>301953.84000000003</v>
      </c>
      <c r="G82" s="297">
        <v>0</v>
      </c>
      <c r="H82" s="297">
        <v>120497.41</v>
      </c>
      <c r="J82">
        <v>404400.3</v>
      </c>
      <c r="K82">
        <v>346086.64</v>
      </c>
      <c r="P82" s="297">
        <v>73114.820000000007</v>
      </c>
      <c r="Q82" s="297">
        <v>2155.4</v>
      </c>
      <c r="T82">
        <v>-195237.16</v>
      </c>
      <c r="U82">
        <v>1173118.0900000001</v>
      </c>
      <c r="X82" s="297">
        <v>581415.07999999996</v>
      </c>
      <c r="Y82" s="297">
        <v>42000</v>
      </c>
      <c r="Z82" s="297">
        <v>3209.18</v>
      </c>
      <c r="AB82" s="297">
        <v>725100</v>
      </c>
      <c r="AC82">
        <v>109600</v>
      </c>
      <c r="AD82">
        <v>799893.98</v>
      </c>
      <c r="AG82">
        <v>339071.77</v>
      </c>
      <c r="AH82">
        <v>43996.47</v>
      </c>
      <c r="AI82">
        <v>20000</v>
      </c>
      <c r="AK82">
        <v>10</v>
      </c>
      <c r="AM82" s="76">
        <f t="shared" si="7"/>
        <v>422451.25</v>
      </c>
      <c r="AN82" s="31">
        <f t="shared" si="8"/>
        <v>75270.22</v>
      </c>
      <c r="AO82" s="21">
        <f t="shared" si="9"/>
        <v>347181.03</v>
      </c>
      <c r="AP82" s="15">
        <f t="shared" si="10"/>
        <v>1461324.26</v>
      </c>
      <c r="AQ82" s="16">
        <f t="shared" si="11"/>
        <v>1202972.22</v>
      </c>
      <c r="AR82" s="26">
        <f t="shared" si="12"/>
        <v>258352.04000000004</v>
      </c>
    </row>
    <row r="83" spans="1:44" x14ac:dyDescent="0.25">
      <c r="A83" t="s">
        <v>545</v>
      </c>
      <c r="B83" t="s">
        <v>546</v>
      </c>
      <c r="C83" s="71">
        <v>2983</v>
      </c>
      <c r="D83" s="58" t="s">
        <v>1326</v>
      </c>
      <c r="E83" t="s">
        <v>3258</v>
      </c>
      <c r="F83" s="297">
        <v>485695.84</v>
      </c>
      <c r="G83" s="297">
        <v>0</v>
      </c>
      <c r="H83" s="297">
        <v>45507.519999999997</v>
      </c>
      <c r="J83">
        <v>418537.02</v>
      </c>
      <c r="K83">
        <v>230628.87</v>
      </c>
      <c r="O83" s="297">
        <v>1691.14</v>
      </c>
      <c r="P83" s="297">
        <v>-355945</v>
      </c>
      <c r="Q83" s="297">
        <v>0</v>
      </c>
      <c r="T83">
        <v>-262858.27</v>
      </c>
      <c r="U83">
        <v>1745362.84</v>
      </c>
      <c r="X83" s="297">
        <v>612598.39</v>
      </c>
      <c r="Y83" s="297">
        <v>154400</v>
      </c>
      <c r="Z83" s="297">
        <v>980.12</v>
      </c>
      <c r="AB83" s="297">
        <v>1165800</v>
      </c>
      <c r="AC83">
        <v>132800</v>
      </c>
      <c r="AD83">
        <v>1322834</v>
      </c>
      <c r="AF83">
        <v>15390</v>
      </c>
      <c r="AG83">
        <v>284379.51</v>
      </c>
      <c r="AH83">
        <v>177968.96</v>
      </c>
      <c r="AK83">
        <v>20000</v>
      </c>
      <c r="AM83" s="76">
        <f t="shared" si="7"/>
        <v>531203.36</v>
      </c>
      <c r="AN83" s="31">
        <f t="shared" si="8"/>
        <v>-354253.86</v>
      </c>
      <c r="AO83" s="21">
        <f t="shared" si="9"/>
        <v>885457.22</v>
      </c>
      <c r="AP83" s="15">
        <f t="shared" si="10"/>
        <v>2066578.51</v>
      </c>
      <c r="AQ83" s="16">
        <f t="shared" si="11"/>
        <v>1820572.47</v>
      </c>
      <c r="AR83" s="26">
        <f t="shared" si="12"/>
        <v>246006.04000000004</v>
      </c>
    </row>
    <row r="84" spans="1:44" x14ac:dyDescent="0.25">
      <c r="A84" t="s">
        <v>545</v>
      </c>
      <c r="B84" t="s">
        <v>546</v>
      </c>
      <c r="C84" s="71">
        <v>1867</v>
      </c>
      <c r="D84" s="58" t="s">
        <v>1327</v>
      </c>
      <c r="E84" t="s">
        <v>3259</v>
      </c>
      <c r="F84" s="297">
        <v>187299.49</v>
      </c>
      <c r="G84" s="297">
        <v>87795.24</v>
      </c>
      <c r="H84" s="297">
        <v>92539.55</v>
      </c>
      <c r="J84">
        <v>909660.3</v>
      </c>
      <c r="K84">
        <v>499022.09</v>
      </c>
      <c r="Q84" s="297">
        <v>1556</v>
      </c>
      <c r="T84">
        <v>-126192.94</v>
      </c>
      <c r="U84">
        <v>1929262.58</v>
      </c>
      <c r="W84" s="297">
        <v>74.150000000000006</v>
      </c>
      <c r="X84" s="297">
        <v>399658.9</v>
      </c>
      <c r="Y84" s="297">
        <v>600</v>
      </c>
      <c r="Z84" s="297">
        <v>406.74</v>
      </c>
      <c r="AB84" s="297">
        <v>1065320</v>
      </c>
      <c r="AC84">
        <v>119400</v>
      </c>
      <c r="AD84">
        <v>981607</v>
      </c>
      <c r="AF84">
        <v>9000</v>
      </c>
      <c r="AG84">
        <v>270361.01</v>
      </c>
      <c r="AH84">
        <v>78135.75</v>
      </c>
      <c r="AK84">
        <v>89800</v>
      </c>
      <c r="AM84" s="76">
        <f t="shared" si="7"/>
        <v>367634.27999999997</v>
      </c>
      <c r="AN84" s="31">
        <f t="shared" si="8"/>
        <v>1556</v>
      </c>
      <c r="AO84" s="21">
        <f t="shared" si="9"/>
        <v>366078.27999999997</v>
      </c>
      <c r="AP84" s="15">
        <f t="shared" si="10"/>
        <v>1585459.79</v>
      </c>
      <c r="AQ84" s="16">
        <f t="shared" si="11"/>
        <v>1428903.76</v>
      </c>
      <c r="AR84" s="26">
        <f t="shared" si="12"/>
        <v>156556.03000000003</v>
      </c>
    </row>
    <row r="85" spans="1:44" x14ac:dyDescent="0.25">
      <c r="A85" t="s">
        <v>545</v>
      </c>
      <c r="B85" t="s">
        <v>546</v>
      </c>
      <c r="C85" s="71">
        <v>2692</v>
      </c>
      <c r="D85" s="58" t="s">
        <v>1328</v>
      </c>
      <c r="E85" t="s">
        <v>3260</v>
      </c>
      <c r="F85" s="297">
        <v>519729.13</v>
      </c>
      <c r="G85" s="297">
        <v>11120</v>
      </c>
      <c r="H85" s="297">
        <v>19082.310000000001</v>
      </c>
      <c r="J85">
        <v>180250.95</v>
      </c>
      <c r="K85">
        <v>199430.93</v>
      </c>
      <c r="P85" s="297">
        <v>45720</v>
      </c>
      <c r="Q85" s="297">
        <v>277.06</v>
      </c>
      <c r="T85">
        <v>-871371.42</v>
      </c>
      <c r="U85">
        <v>1851699.47</v>
      </c>
      <c r="X85" s="297">
        <v>371570.7</v>
      </c>
      <c r="AB85" s="297">
        <v>879907</v>
      </c>
      <c r="AC85">
        <v>118988</v>
      </c>
      <c r="AD85">
        <v>1087454.1200000001</v>
      </c>
      <c r="AE85">
        <v>400</v>
      </c>
      <c r="AF85">
        <v>3280</v>
      </c>
      <c r="AG85">
        <v>126060.63</v>
      </c>
      <c r="AH85">
        <v>109982.74</v>
      </c>
      <c r="AK85">
        <v>20000</v>
      </c>
      <c r="AM85" s="76">
        <f t="shared" si="7"/>
        <v>549931.44000000006</v>
      </c>
      <c r="AN85" s="31">
        <f t="shared" si="8"/>
        <v>45997.06</v>
      </c>
      <c r="AO85" s="21">
        <f t="shared" si="9"/>
        <v>503934.38000000006</v>
      </c>
      <c r="AP85" s="15">
        <f t="shared" si="10"/>
        <v>1370465.7</v>
      </c>
      <c r="AQ85" s="16">
        <f t="shared" si="11"/>
        <v>1347177.49</v>
      </c>
      <c r="AR85" s="26">
        <f t="shared" si="12"/>
        <v>23288.209999999963</v>
      </c>
    </row>
    <row r="86" spans="1:44" x14ac:dyDescent="0.25">
      <c r="A86" t="s">
        <v>545</v>
      </c>
      <c r="B86" t="s">
        <v>546</v>
      </c>
      <c r="C86" s="71">
        <v>1950</v>
      </c>
      <c r="D86" s="58" t="s">
        <v>1329</v>
      </c>
      <c r="E86" t="s">
        <v>3261</v>
      </c>
      <c r="F86" s="297">
        <v>69947.039999999994</v>
      </c>
      <c r="G86" s="297">
        <v>33714.32</v>
      </c>
      <c r="H86" s="297">
        <v>135378.37</v>
      </c>
      <c r="J86">
        <v>485080.08</v>
      </c>
      <c r="K86">
        <v>321451.59999999998</v>
      </c>
      <c r="Q86" s="297">
        <v>-187429.07</v>
      </c>
      <c r="T86">
        <v>170428.74</v>
      </c>
      <c r="U86">
        <v>1211766.1200000001</v>
      </c>
      <c r="X86" s="297">
        <v>396813.2</v>
      </c>
      <c r="AB86" s="297">
        <v>605630</v>
      </c>
      <c r="AC86">
        <v>-40300</v>
      </c>
      <c r="AD86">
        <v>722243</v>
      </c>
      <c r="AG86">
        <v>217236.6</v>
      </c>
      <c r="AH86">
        <v>35207.980000000003</v>
      </c>
      <c r="AK86">
        <v>20000</v>
      </c>
      <c r="AL86">
        <v>7000</v>
      </c>
      <c r="AM86" s="76">
        <f t="shared" si="7"/>
        <v>239039.72999999998</v>
      </c>
      <c r="AN86" s="31">
        <f t="shared" si="8"/>
        <v>-187429.07</v>
      </c>
      <c r="AO86" s="21">
        <f t="shared" si="9"/>
        <v>426468.8</v>
      </c>
      <c r="AP86" s="15">
        <f t="shared" si="10"/>
        <v>962143.2</v>
      </c>
      <c r="AQ86" s="16">
        <f t="shared" si="11"/>
        <v>1001687.58</v>
      </c>
      <c r="AR86" s="26">
        <f t="shared" si="12"/>
        <v>-39544.380000000005</v>
      </c>
    </row>
    <row r="87" spans="1:44" x14ac:dyDescent="0.25">
      <c r="A87" t="s">
        <v>545</v>
      </c>
      <c r="B87" t="s">
        <v>546</v>
      </c>
      <c r="C87" s="71">
        <v>2898</v>
      </c>
      <c r="D87" s="58" t="s">
        <v>1330</v>
      </c>
      <c r="E87" t="s">
        <v>3262</v>
      </c>
      <c r="F87" s="297">
        <v>476694.51</v>
      </c>
      <c r="G87" s="297">
        <v>11399.3</v>
      </c>
      <c r="H87" s="297">
        <v>43076.58</v>
      </c>
      <c r="J87">
        <v>116432.73</v>
      </c>
      <c r="K87">
        <v>612612.54</v>
      </c>
      <c r="O87" s="297">
        <v>18678</v>
      </c>
      <c r="Q87" s="297">
        <v>9975</v>
      </c>
      <c r="T87">
        <v>167147.26</v>
      </c>
      <c r="U87">
        <v>1379368.14</v>
      </c>
      <c r="X87" s="297">
        <v>486714.23</v>
      </c>
      <c r="Z87" s="297">
        <v>915.25</v>
      </c>
      <c r="AB87" s="297">
        <v>1342190</v>
      </c>
      <c r="AC87">
        <v>133600</v>
      </c>
      <c r="AD87">
        <v>1507832</v>
      </c>
      <c r="AF87">
        <v>5448</v>
      </c>
      <c r="AG87">
        <v>246968.48</v>
      </c>
      <c r="AH87">
        <v>242991</v>
      </c>
      <c r="AK87">
        <v>20000</v>
      </c>
      <c r="AM87" s="76">
        <f t="shared" si="7"/>
        <v>531170.39</v>
      </c>
      <c r="AN87" s="31">
        <f t="shared" si="8"/>
        <v>28653</v>
      </c>
      <c r="AO87" s="21">
        <f t="shared" si="9"/>
        <v>502517.39</v>
      </c>
      <c r="AP87" s="15">
        <f t="shared" si="10"/>
        <v>1963419.48</v>
      </c>
      <c r="AQ87" s="16">
        <f t="shared" si="11"/>
        <v>2023239.48</v>
      </c>
      <c r="AR87" s="26">
        <f t="shared" si="12"/>
        <v>-59820</v>
      </c>
    </row>
    <row r="88" spans="1:44" x14ac:dyDescent="0.25">
      <c r="A88" t="s">
        <v>545</v>
      </c>
      <c r="B88" t="s">
        <v>546</v>
      </c>
      <c r="C88" s="71">
        <v>1653</v>
      </c>
      <c r="D88" s="58" t="s">
        <v>1331</v>
      </c>
      <c r="E88" t="s">
        <v>3332</v>
      </c>
      <c r="F88" s="297">
        <v>281835.06</v>
      </c>
      <c r="G88" s="297">
        <v>20480.099999999999</v>
      </c>
      <c r="H88" s="297">
        <v>9481.32</v>
      </c>
      <c r="J88">
        <v>282326.57</v>
      </c>
      <c r="K88">
        <v>97312.98</v>
      </c>
      <c r="O88" s="297">
        <v>36630</v>
      </c>
      <c r="P88" s="297">
        <v>45850</v>
      </c>
      <c r="Q88" s="297">
        <v>532</v>
      </c>
      <c r="T88">
        <v>-860089.41</v>
      </c>
      <c r="U88">
        <v>1583723.57</v>
      </c>
      <c r="X88" s="297">
        <v>389570.33</v>
      </c>
      <c r="Z88" s="297">
        <v>420.43</v>
      </c>
      <c r="AB88" s="297">
        <v>1080270</v>
      </c>
      <c r="AC88">
        <v>116640</v>
      </c>
      <c r="AD88">
        <v>1259994</v>
      </c>
      <c r="AF88">
        <v>2608</v>
      </c>
      <c r="AG88">
        <v>137281.04</v>
      </c>
      <c r="AH88">
        <v>139791.04999999999</v>
      </c>
      <c r="AK88">
        <v>30093.279999999999</v>
      </c>
      <c r="AM88" s="76">
        <f t="shared" si="7"/>
        <v>311796.47999999998</v>
      </c>
      <c r="AN88" s="31">
        <f t="shared" si="8"/>
        <v>83012</v>
      </c>
      <c r="AO88" s="21">
        <f t="shared" si="9"/>
        <v>228784.47999999998</v>
      </c>
      <c r="AP88" s="15">
        <f t="shared" si="10"/>
        <v>1586900.76</v>
      </c>
      <c r="AQ88" s="16">
        <f t="shared" si="11"/>
        <v>1569767.37</v>
      </c>
      <c r="AR88" s="26">
        <f t="shared" si="12"/>
        <v>17133.389999999898</v>
      </c>
    </row>
    <row r="89" spans="1:44" x14ac:dyDescent="0.25">
      <c r="A89" t="s">
        <v>549</v>
      </c>
      <c r="B89" t="s">
        <v>550</v>
      </c>
      <c r="C89" s="71">
        <v>3711</v>
      </c>
      <c r="D89" s="58" t="s">
        <v>1332</v>
      </c>
      <c r="E89" t="s">
        <v>3263</v>
      </c>
      <c r="F89" s="297">
        <v>418620.2</v>
      </c>
      <c r="G89" s="297">
        <v>0</v>
      </c>
      <c r="H89" s="297">
        <v>12013.57</v>
      </c>
      <c r="J89">
        <v>2</v>
      </c>
      <c r="K89">
        <v>115518.3</v>
      </c>
      <c r="Q89" s="297">
        <v>1059</v>
      </c>
      <c r="T89">
        <v>65543.39</v>
      </c>
      <c r="U89">
        <v>378255.7</v>
      </c>
      <c r="X89" s="297">
        <v>688987.35</v>
      </c>
      <c r="Z89" s="297">
        <v>312.14</v>
      </c>
      <c r="AB89" s="297">
        <v>351880</v>
      </c>
      <c r="AC89">
        <v>98960</v>
      </c>
      <c r="AD89">
        <v>499971.28</v>
      </c>
      <c r="AG89">
        <v>285429.61</v>
      </c>
      <c r="AH89">
        <v>20507.62</v>
      </c>
      <c r="AM89" s="76">
        <f t="shared" si="7"/>
        <v>430633.77</v>
      </c>
      <c r="AN89" s="31">
        <f t="shared" si="8"/>
        <v>1059</v>
      </c>
      <c r="AO89" s="21">
        <f t="shared" si="9"/>
        <v>429574.77</v>
      </c>
      <c r="AP89" s="15">
        <f t="shared" si="10"/>
        <v>1140139.49</v>
      </c>
      <c r="AQ89" s="16">
        <f t="shared" si="11"/>
        <v>805908.51</v>
      </c>
      <c r="AR89" s="26">
        <f t="shared" si="12"/>
        <v>334230.98</v>
      </c>
    </row>
    <row r="90" spans="1:44" x14ac:dyDescent="0.25">
      <c r="A90" t="s">
        <v>549</v>
      </c>
      <c r="B90" t="s">
        <v>550</v>
      </c>
      <c r="C90" s="71">
        <v>1437</v>
      </c>
      <c r="D90" s="58" t="s">
        <v>1333</v>
      </c>
      <c r="E90" t="s">
        <v>3264</v>
      </c>
      <c r="F90" s="297">
        <v>569971.02</v>
      </c>
      <c r="G90" s="297">
        <v>0</v>
      </c>
      <c r="H90" s="297">
        <v>18636.12</v>
      </c>
      <c r="J90">
        <v>-4559.0200000000004</v>
      </c>
      <c r="K90">
        <v>99037.46</v>
      </c>
      <c r="N90" s="297">
        <v>12000</v>
      </c>
      <c r="Q90" s="297">
        <v>0</v>
      </c>
      <c r="T90">
        <v>-103523.93</v>
      </c>
      <c r="U90">
        <v>646850.12</v>
      </c>
      <c r="X90" s="297">
        <v>628179.81999999995</v>
      </c>
      <c r="Y90" s="297">
        <v>150000</v>
      </c>
      <c r="Z90" s="297">
        <v>540.83000000000004</v>
      </c>
      <c r="AB90" s="297">
        <v>920640</v>
      </c>
      <c r="AC90">
        <v>18000</v>
      </c>
      <c r="AD90">
        <v>992480</v>
      </c>
      <c r="AE90">
        <v>700</v>
      </c>
      <c r="AG90">
        <v>425344.7</v>
      </c>
      <c r="AH90">
        <v>85676.56</v>
      </c>
      <c r="AM90" s="76">
        <f t="shared" si="7"/>
        <v>588607.14</v>
      </c>
      <c r="AN90" s="31">
        <f t="shared" si="8"/>
        <v>12000</v>
      </c>
      <c r="AO90" s="21">
        <f t="shared" si="9"/>
        <v>576607.14</v>
      </c>
      <c r="AP90" s="15">
        <f t="shared" si="10"/>
        <v>1717360.65</v>
      </c>
      <c r="AQ90" s="16">
        <f t="shared" si="11"/>
        <v>1504201.26</v>
      </c>
      <c r="AR90" s="26">
        <f t="shared" si="12"/>
        <v>213159.3899999999</v>
      </c>
    </row>
    <row r="91" spans="1:44" x14ac:dyDescent="0.25">
      <c r="A91" t="s">
        <v>549</v>
      </c>
      <c r="B91" t="s">
        <v>550</v>
      </c>
      <c r="C91" s="71">
        <v>3388</v>
      </c>
      <c r="D91" s="58" t="s">
        <v>1334</v>
      </c>
      <c r="E91" t="s">
        <v>3265</v>
      </c>
      <c r="F91" s="297">
        <v>543218.28</v>
      </c>
      <c r="G91" s="297">
        <v>0</v>
      </c>
      <c r="H91" s="297">
        <v>55044.160000000003</v>
      </c>
      <c r="J91">
        <v>2483939.1</v>
      </c>
      <c r="K91">
        <v>372038.43</v>
      </c>
      <c r="N91" s="297">
        <v>6000</v>
      </c>
      <c r="Q91" s="297">
        <v>1049</v>
      </c>
      <c r="T91">
        <v>-170201.41</v>
      </c>
      <c r="U91">
        <v>3382854.97</v>
      </c>
      <c r="X91" s="297">
        <v>677129.38</v>
      </c>
      <c r="Y91" s="297">
        <v>113600</v>
      </c>
      <c r="Z91" s="297">
        <v>382.88</v>
      </c>
      <c r="AB91" s="297">
        <v>899910</v>
      </c>
      <c r="AC91">
        <v>201980</v>
      </c>
      <c r="AD91">
        <v>1046755</v>
      </c>
      <c r="AE91">
        <v>160</v>
      </c>
      <c r="AF91">
        <v>280</v>
      </c>
      <c r="AG91">
        <v>223171.55</v>
      </c>
      <c r="AH91">
        <v>175638.3</v>
      </c>
      <c r="AM91" s="76">
        <f t="shared" si="7"/>
        <v>598262.44000000006</v>
      </c>
      <c r="AN91" s="31">
        <f t="shared" si="8"/>
        <v>7049</v>
      </c>
      <c r="AO91" s="21">
        <f t="shared" si="9"/>
        <v>591213.44000000006</v>
      </c>
      <c r="AP91" s="15">
        <f t="shared" si="10"/>
        <v>1893002.26</v>
      </c>
      <c r="AQ91" s="16">
        <f t="shared" si="11"/>
        <v>1446004.85</v>
      </c>
      <c r="AR91" s="26">
        <f t="shared" si="12"/>
        <v>446997.40999999992</v>
      </c>
    </row>
    <row r="92" spans="1:44" x14ac:dyDescent="0.25">
      <c r="A92" t="s">
        <v>549</v>
      </c>
      <c r="B92" t="s">
        <v>550</v>
      </c>
      <c r="C92" s="71">
        <v>2340</v>
      </c>
      <c r="D92" s="58" t="s">
        <v>1335</v>
      </c>
      <c r="E92" t="s">
        <v>3266</v>
      </c>
      <c r="F92" s="297">
        <v>456408.93</v>
      </c>
      <c r="G92" s="297">
        <v>0</v>
      </c>
      <c r="H92" s="297">
        <v>61821.91</v>
      </c>
      <c r="J92">
        <v>363139.32</v>
      </c>
      <c r="K92">
        <v>282690.67</v>
      </c>
      <c r="N92" s="297">
        <v>5800</v>
      </c>
      <c r="Q92" s="297">
        <v>1775.57</v>
      </c>
      <c r="T92">
        <v>-5696.92</v>
      </c>
      <c r="U92">
        <v>1045747.78</v>
      </c>
      <c r="X92" s="297">
        <v>575367.76</v>
      </c>
      <c r="Y92" s="297">
        <v>4200</v>
      </c>
      <c r="Z92" s="297">
        <v>394.8</v>
      </c>
      <c r="AB92" s="297">
        <v>827030</v>
      </c>
      <c r="AC92">
        <v>104540</v>
      </c>
      <c r="AD92">
        <v>904397</v>
      </c>
      <c r="AG92">
        <v>281631.09999999998</v>
      </c>
      <c r="AH92">
        <v>72115.06</v>
      </c>
      <c r="AM92" s="76">
        <f t="shared" si="7"/>
        <v>518230.83999999997</v>
      </c>
      <c r="AN92" s="31">
        <f t="shared" si="8"/>
        <v>7575.57</v>
      </c>
      <c r="AO92" s="21">
        <f t="shared" si="9"/>
        <v>510655.26999999996</v>
      </c>
      <c r="AP92" s="15">
        <f t="shared" si="10"/>
        <v>1511532.56</v>
      </c>
      <c r="AQ92" s="16">
        <f t="shared" si="11"/>
        <v>1258143.1600000001</v>
      </c>
      <c r="AR92" s="26">
        <f t="shared" si="12"/>
        <v>253389.39999999991</v>
      </c>
    </row>
    <row r="93" spans="1:44" x14ac:dyDescent="0.25">
      <c r="A93" t="s">
        <v>549</v>
      </c>
      <c r="B93" t="s">
        <v>550</v>
      </c>
      <c r="C93" s="71">
        <v>2160</v>
      </c>
      <c r="D93" s="58" t="s">
        <v>1336</v>
      </c>
      <c r="E93" t="s">
        <v>3267</v>
      </c>
      <c r="F93" s="297">
        <v>519051.44</v>
      </c>
      <c r="G93" s="297">
        <v>19000</v>
      </c>
      <c r="H93" s="297">
        <v>20773.02</v>
      </c>
      <c r="J93">
        <v>24312.35</v>
      </c>
      <c r="K93">
        <v>257297.35</v>
      </c>
      <c r="Q93" s="297">
        <v>2419</v>
      </c>
      <c r="T93">
        <v>302644.17</v>
      </c>
      <c r="U93">
        <v>320699.84999999998</v>
      </c>
      <c r="X93" s="297">
        <v>633046.80000000005</v>
      </c>
      <c r="Z93" s="297">
        <v>263.62</v>
      </c>
      <c r="AB93" s="297">
        <v>723042</v>
      </c>
      <c r="AC93">
        <v>472760</v>
      </c>
      <c r="AD93">
        <v>962295</v>
      </c>
      <c r="AG93">
        <v>333569.36</v>
      </c>
      <c r="AH93">
        <v>25646.92</v>
      </c>
      <c r="AM93" s="76">
        <f t="shared" si="7"/>
        <v>558824.46</v>
      </c>
      <c r="AN93" s="31">
        <f t="shared" si="8"/>
        <v>2419</v>
      </c>
      <c r="AO93" s="21">
        <f t="shared" si="9"/>
        <v>556405.46</v>
      </c>
      <c r="AP93" s="15">
        <f t="shared" si="10"/>
        <v>1829112.42</v>
      </c>
      <c r="AQ93" s="16">
        <f t="shared" si="11"/>
        <v>1321511.2799999998</v>
      </c>
      <c r="AR93" s="26">
        <f t="shared" si="12"/>
        <v>507601.14000000013</v>
      </c>
    </row>
    <row r="94" spans="1:44" x14ac:dyDescent="0.25">
      <c r="A94" t="s">
        <v>549</v>
      </c>
      <c r="B94" t="s">
        <v>550</v>
      </c>
      <c r="C94" s="71">
        <v>1723</v>
      </c>
      <c r="D94" s="58" t="s">
        <v>1337</v>
      </c>
      <c r="E94" t="s">
        <v>3268</v>
      </c>
      <c r="F94" s="297">
        <v>537497.62</v>
      </c>
      <c r="G94" s="297">
        <v>1200</v>
      </c>
      <c r="H94" s="297">
        <v>13695.37</v>
      </c>
      <c r="J94">
        <v>476226.18</v>
      </c>
      <c r="K94">
        <v>11136.46</v>
      </c>
      <c r="Q94" s="297">
        <v>0</v>
      </c>
      <c r="T94">
        <v>100689.64</v>
      </c>
      <c r="U94">
        <v>810688.21</v>
      </c>
      <c r="X94" s="297">
        <v>542945.94999999995</v>
      </c>
      <c r="Z94" s="297">
        <v>389.43</v>
      </c>
      <c r="AB94" s="297">
        <v>439418.7</v>
      </c>
      <c r="AC94">
        <v>104240</v>
      </c>
      <c r="AD94">
        <v>521259.7</v>
      </c>
      <c r="AF94">
        <v>3408</v>
      </c>
      <c r="AG94">
        <v>217860.19</v>
      </c>
      <c r="AH94">
        <v>55248.41</v>
      </c>
      <c r="AM94" s="76">
        <f t="shared" si="7"/>
        <v>552392.99</v>
      </c>
      <c r="AN94" s="31">
        <f t="shared" si="8"/>
        <v>0</v>
      </c>
      <c r="AO94" s="21">
        <f t="shared" si="9"/>
        <v>552392.99</v>
      </c>
      <c r="AP94" s="15">
        <f t="shared" si="10"/>
        <v>1086994.08</v>
      </c>
      <c r="AQ94" s="16">
        <f t="shared" si="11"/>
        <v>797776.29999999993</v>
      </c>
      <c r="AR94" s="26">
        <f t="shared" si="12"/>
        <v>289217.78000000014</v>
      </c>
    </row>
    <row r="95" spans="1:44" x14ac:dyDescent="0.25">
      <c r="A95" t="s">
        <v>549</v>
      </c>
      <c r="B95" t="s">
        <v>550</v>
      </c>
      <c r="C95" s="71">
        <v>2675</v>
      </c>
      <c r="D95" s="58" t="s">
        <v>1338</v>
      </c>
      <c r="E95" t="s">
        <v>3269</v>
      </c>
      <c r="F95" s="297">
        <v>141958.85999999999</v>
      </c>
      <c r="G95" s="297">
        <v>0</v>
      </c>
      <c r="H95" s="297">
        <v>194992.93</v>
      </c>
      <c r="J95">
        <v>3</v>
      </c>
      <c r="K95">
        <v>935272.88</v>
      </c>
      <c r="N95" s="297">
        <v>6000</v>
      </c>
      <c r="Q95" s="297">
        <v>413</v>
      </c>
      <c r="T95">
        <v>622517.82999999996</v>
      </c>
      <c r="U95">
        <v>573056.03</v>
      </c>
      <c r="W95" s="297">
        <v>581.04999999999995</v>
      </c>
      <c r="X95" s="297">
        <v>529564.65</v>
      </c>
      <c r="AB95" s="297">
        <v>1023435</v>
      </c>
      <c r="AC95">
        <v>349385</v>
      </c>
      <c r="AD95">
        <v>1111371</v>
      </c>
      <c r="AG95">
        <v>432875.26</v>
      </c>
      <c r="AH95">
        <v>136377.28</v>
      </c>
      <c r="AK95">
        <v>221.35</v>
      </c>
      <c r="AM95" s="76">
        <f t="shared" si="7"/>
        <v>336951.79</v>
      </c>
      <c r="AN95" s="31">
        <f t="shared" si="8"/>
        <v>6413</v>
      </c>
      <c r="AO95" s="21">
        <f t="shared" si="9"/>
        <v>330538.78999999998</v>
      </c>
      <c r="AP95" s="15">
        <f t="shared" si="10"/>
        <v>1902965.7000000002</v>
      </c>
      <c r="AQ95" s="16">
        <f t="shared" si="11"/>
        <v>1680844.8900000001</v>
      </c>
      <c r="AR95" s="26">
        <f t="shared" si="12"/>
        <v>222120.81000000006</v>
      </c>
    </row>
    <row r="96" spans="1:44" x14ac:dyDescent="0.25">
      <c r="A96" t="s">
        <v>549</v>
      </c>
      <c r="B96" t="s">
        <v>550</v>
      </c>
      <c r="C96" s="71">
        <v>1715</v>
      </c>
      <c r="D96" s="58" t="s">
        <v>1339</v>
      </c>
      <c r="E96" t="s">
        <v>3270</v>
      </c>
      <c r="F96" s="297">
        <v>166489.07</v>
      </c>
      <c r="G96" s="297">
        <v>0</v>
      </c>
      <c r="H96" s="297">
        <v>20000</v>
      </c>
      <c r="J96">
        <v>1324707.6000000001</v>
      </c>
      <c r="K96">
        <v>168277.88</v>
      </c>
      <c r="N96" s="297">
        <v>13550</v>
      </c>
      <c r="Q96" s="297">
        <v>2911.88</v>
      </c>
      <c r="T96">
        <v>-201215.75</v>
      </c>
      <c r="U96">
        <v>1997218.5</v>
      </c>
      <c r="X96" s="297">
        <v>488777.9</v>
      </c>
      <c r="Y96" s="297">
        <v>74000</v>
      </c>
      <c r="Z96" s="297">
        <v>210.78</v>
      </c>
      <c r="AB96" s="297">
        <v>798280</v>
      </c>
      <c r="AD96">
        <v>871154</v>
      </c>
      <c r="AG96">
        <v>348730.84</v>
      </c>
      <c r="AH96">
        <v>103507.2</v>
      </c>
      <c r="AK96">
        <v>6.72</v>
      </c>
      <c r="AM96" s="76">
        <f t="shared" si="7"/>
        <v>186489.07</v>
      </c>
      <c r="AN96" s="31">
        <f t="shared" si="8"/>
        <v>16461.88</v>
      </c>
      <c r="AO96" s="21">
        <f t="shared" si="9"/>
        <v>170027.19</v>
      </c>
      <c r="AP96" s="15">
        <f t="shared" si="10"/>
        <v>1361268.6800000002</v>
      </c>
      <c r="AQ96" s="16">
        <f t="shared" si="11"/>
        <v>1323398.76</v>
      </c>
      <c r="AR96" s="26">
        <f t="shared" si="12"/>
        <v>37869.920000000158</v>
      </c>
    </row>
    <row r="97" spans="1:44" x14ac:dyDescent="0.25">
      <c r="A97" t="s">
        <v>549</v>
      </c>
      <c r="B97" t="s">
        <v>550</v>
      </c>
      <c r="C97" s="71">
        <v>3187</v>
      </c>
      <c r="D97" s="58" t="s">
        <v>1340</v>
      </c>
      <c r="E97" t="s">
        <v>3271</v>
      </c>
      <c r="F97" s="297">
        <v>635616.02</v>
      </c>
      <c r="G97" s="297">
        <v>116520</v>
      </c>
      <c r="H97" s="297">
        <v>3681.71</v>
      </c>
      <c r="J97">
        <v>147099.97</v>
      </c>
      <c r="K97">
        <v>214002.41</v>
      </c>
      <c r="N97" s="297">
        <v>6000</v>
      </c>
      <c r="Q97" s="297">
        <v>1031</v>
      </c>
      <c r="T97">
        <v>363663.43</v>
      </c>
      <c r="U97">
        <v>569833.9</v>
      </c>
      <c r="X97" s="297">
        <v>324459.7</v>
      </c>
      <c r="Y97" s="297">
        <v>366000</v>
      </c>
      <c r="Z97" s="297">
        <v>457.71</v>
      </c>
      <c r="AB97" s="297">
        <v>734920</v>
      </c>
      <c r="AC97">
        <v>346800</v>
      </c>
      <c r="AD97">
        <v>921216</v>
      </c>
      <c r="AE97">
        <v>11360</v>
      </c>
      <c r="AG97">
        <v>333569.34999999998</v>
      </c>
      <c r="AH97">
        <v>77280.28</v>
      </c>
      <c r="AM97" s="76">
        <f t="shared" si="7"/>
        <v>755817.73</v>
      </c>
      <c r="AN97" s="31">
        <f t="shared" si="8"/>
        <v>7031</v>
      </c>
      <c r="AO97" s="21">
        <f t="shared" si="9"/>
        <v>748786.73</v>
      </c>
      <c r="AP97" s="15">
        <f t="shared" si="10"/>
        <v>1772637.41</v>
      </c>
      <c r="AQ97" s="16">
        <f t="shared" si="11"/>
        <v>1343425.6300000001</v>
      </c>
      <c r="AR97" s="26">
        <f t="shared" si="12"/>
        <v>429211.7799999998</v>
      </c>
    </row>
    <row r="98" spans="1:44" x14ac:dyDescent="0.25">
      <c r="A98" t="s">
        <v>549</v>
      </c>
      <c r="B98" t="s">
        <v>550</v>
      </c>
      <c r="C98" s="71">
        <v>2867</v>
      </c>
      <c r="D98" s="58" t="s">
        <v>1341</v>
      </c>
      <c r="E98" t="s">
        <v>3272</v>
      </c>
      <c r="F98" s="297">
        <v>846272.22</v>
      </c>
      <c r="G98" s="297">
        <v>0</v>
      </c>
      <c r="H98" s="297">
        <v>44040.04</v>
      </c>
      <c r="J98">
        <v>8963.26</v>
      </c>
      <c r="K98">
        <v>522813.45</v>
      </c>
      <c r="N98" s="297">
        <v>6000</v>
      </c>
      <c r="Q98" s="297">
        <v>1775.5</v>
      </c>
      <c r="T98">
        <v>306953.2</v>
      </c>
      <c r="U98">
        <v>528870.26</v>
      </c>
      <c r="X98" s="297">
        <v>750516.57</v>
      </c>
      <c r="Y98" s="297">
        <v>468000</v>
      </c>
      <c r="Z98" s="297">
        <v>701.67</v>
      </c>
      <c r="AB98" s="297">
        <v>668180</v>
      </c>
      <c r="AC98">
        <v>332996</v>
      </c>
      <c r="AD98">
        <v>901860</v>
      </c>
      <c r="AG98">
        <v>502105.44</v>
      </c>
      <c r="AH98">
        <v>93551.84</v>
      </c>
      <c r="AM98" s="76">
        <f t="shared" si="7"/>
        <v>890312.26</v>
      </c>
      <c r="AN98" s="31">
        <f t="shared" si="8"/>
        <v>7775.5</v>
      </c>
      <c r="AO98" s="21">
        <f t="shared" si="9"/>
        <v>882536.76</v>
      </c>
      <c r="AP98" s="15">
        <f t="shared" si="10"/>
        <v>2220394.2399999998</v>
      </c>
      <c r="AQ98" s="16">
        <f t="shared" si="11"/>
        <v>1497517.28</v>
      </c>
      <c r="AR98" s="26">
        <f t="shared" si="12"/>
        <v>722876.95999999973</v>
      </c>
    </row>
    <row r="99" spans="1:44" x14ac:dyDescent="0.25">
      <c r="A99" t="s">
        <v>549</v>
      </c>
      <c r="B99" t="s">
        <v>550</v>
      </c>
      <c r="C99" s="71">
        <v>3076</v>
      </c>
      <c r="D99" s="58" t="s">
        <v>1342</v>
      </c>
      <c r="E99" t="s">
        <v>3273</v>
      </c>
      <c r="F99" s="297">
        <v>666888.06000000006</v>
      </c>
      <c r="G99" s="297">
        <v>0</v>
      </c>
      <c r="H99" s="297">
        <v>202768.27</v>
      </c>
      <c r="J99">
        <v>5868.21</v>
      </c>
      <c r="K99">
        <v>188427.01</v>
      </c>
      <c r="N99" s="297">
        <v>5500</v>
      </c>
      <c r="Q99" s="297">
        <v>2771.32</v>
      </c>
      <c r="T99">
        <v>-222460.11</v>
      </c>
      <c r="U99">
        <v>713142.2</v>
      </c>
      <c r="X99" s="297">
        <v>1076151.3500000001</v>
      </c>
      <c r="Z99" s="297">
        <v>460.06</v>
      </c>
      <c r="AB99" s="297">
        <v>1085440.1000000001</v>
      </c>
      <c r="AC99">
        <v>56800</v>
      </c>
      <c r="AD99">
        <v>1235749.1000000001</v>
      </c>
      <c r="AG99">
        <v>147669.63</v>
      </c>
      <c r="AH99">
        <v>40259.64</v>
      </c>
      <c r="AI99">
        <v>100000</v>
      </c>
      <c r="AM99" s="76">
        <f t="shared" si="7"/>
        <v>869656.33000000007</v>
      </c>
      <c r="AN99" s="31">
        <f t="shared" si="8"/>
        <v>8271.32</v>
      </c>
      <c r="AO99" s="21">
        <f t="shared" si="9"/>
        <v>861385.01000000013</v>
      </c>
      <c r="AP99" s="15">
        <f t="shared" si="10"/>
        <v>2218851.5100000002</v>
      </c>
      <c r="AQ99" s="16">
        <f t="shared" si="11"/>
        <v>1523678.3699999999</v>
      </c>
      <c r="AR99" s="26">
        <f t="shared" si="12"/>
        <v>695173.14000000036</v>
      </c>
    </row>
    <row r="100" spans="1:44" x14ac:dyDescent="0.25">
      <c r="A100" t="s">
        <v>549</v>
      </c>
      <c r="B100" t="s">
        <v>550</v>
      </c>
      <c r="C100" s="71">
        <v>2086</v>
      </c>
      <c r="D100" s="58" t="s">
        <v>1343</v>
      </c>
      <c r="E100" t="s">
        <v>3274</v>
      </c>
      <c r="F100" s="297">
        <v>348160.53</v>
      </c>
      <c r="G100" s="297">
        <v>0</v>
      </c>
      <c r="H100" s="297">
        <v>67563.58</v>
      </c>
      <c r="J100">
        <v>162586.29999999999</v>
      </c>
      <c r="K100">
        <v>185720.05</v>
      </c>
      <c r="N100" s="297">
        <v>6000</v>
      </c>
      <c r="Q100" s="297">
        <v>1152</v>
      </c>
      <c r="T100">
        <v>295855.28999999998</v>
      </c>
      <c r="U100">
        <v>673323.61</v>
      </c>
      <c r="X100" s="297">
        <v>459284</v>
      </c>
      <c r="Z100" s="297">
        <v>289.61</v>
      </c>
      <c r="AB100" s="297">
        <v>293020</v>
      </c>
      <c r="AC100">
        <v>164160</v>
      </c>
      <c r="AD100">
        <v>454117</v>
      </c>
      <c r="AE100">
        <v>1500</v>
      </c>
      <c r="AG100">
        <v>427723.35</v>
      </c>
      <c r="AH100">
        <v>102483.7</v>
      </c>
      <c r="AM100" s="76">
        <f t="shared" si="7"/>
        <v>415724.11000000004</v>
      </c>
      <c r="AN100" s="31">
        <f t="shared" si="8"/>
        <v>7152</v>
      </c>
      <c r="AO100" s="21">
        <f t="shared" si="9"/>
        <v>408572.11000000004</v>
      </c>
      <c r="AP100" s="15">
        <f t="shared" si="10"/>
        <v>916753.61</v>
      </c>
      <c r="AQ100" s="16">
        <f t="shared" si="11"/>
        <v>985824.04999999993</v>
      </c>
      <c r="AR100" s="26">
        <f t="shared" si="12"/>
        <v>-69070.439999999944</v>
      </c>
    </row>
    <row r="101" spans="1:44" x14ac:dyDescent="0.25">
      <c r="A101" t="s">
        <v>549</v>
      </c>
      <c r="B101" t="s">
        <v>550</v>
      </c>
      <c r="C101" s="71">
        <v>1893</v>
      </c>
      <c r="D101" s="58" t="s">
        <v>1344</v>
      </c>
      <c r="E101" t="s">
        <v>3275</v>
      </c>
      <c r="F101" s="297">
        <v>433596.31</v>
      </c>
      <c r="G101" s="297">
        <v>0</v>
      </c>
      <c r="H101" s="297">
        <v>826.71</v>
      </c>
      <c r="J101">
        <v>3</v>
      </c>
      <c r="K101">
        <v>267684</v>
      </c>
      <c r="N101" s="297">
        <v>5000</v>
      </c>
      <c r="Q101" s="297">
        <v>1049</v>
      </c>
      <c r="T101">
        <v>-584685.38</v>
      </c>
      <c r="U101">
        <v>1404582.07</v>
      </c>
      <c r="X101" s="297">
        <v>502868.12</v>
      </c>
      <c r="Z101" s="297">
        <v>543.66</v>
      </c>
      <c r="AB101" s="297">
        <v>723450</v>
      </c>
      <c r="AC101">
        <v>122100</v>
      </c>
      <c r="AD101">
        <v>809211</v>
      </c>
      <c r="AG101">
        <v>453916.54</v>
      </c>
      <c r="AH101">
        <v>51759.91</v>
      </c>
      <c r="AM101" s="76">
        <f t="shared" si="7"/>
        <v>434423.02</v>
      </c>
      <c r="AN101" s="31">
        <f t="shared" si="8"/>
        <v>6049</v>
      </c>
      <c r="AO101" s="21">
        <f t="shared" si="9"/>
        <v>428374.02</v>
      </c>
      <c r="AP101" s="15">
        <f t="shared" si="10"/>
        <v>1348961.78</v>
      </c>
      <c r="AQ101" s="16">
        <f t="shared" si="11"/>
        <v>1314887.45</v>
      </c>
      <c r="AR101" s="26">
        <f t="shared" si="12"/>
        <v>34074.330000000075</v>
      </c>
    </row>
    <row r="102" spans="1:44" x14ac:dyDescent="0.25">
      <c r="A102" t="s">
        <v>549</v>
      </c>
      <c r="B102" t="s">
        <v>550</v>
      </c>
      <c r="C102" s="71">
        <v>2677</v>
      </c>
      <c r="D102" s="58" t="s">
        <v>1345</v>
      </c>
      <c r="E102" t="s">
        <v>3276</v>
      </c>
      <c r="F102" s="297">
        <v>229589.25</v>
      </c>
      <c r="G102" s="297">
        <v>0</v>
      </c>
      <c r="H102" s="297">
        <v>85045.73</v>
      </c>
      <c r="J102">
        <v>1</v>
      </c>
      <c r="K102">
        <v>168071.2</v>
      </c>
      <c r="N102" s="297">
        <v>6000</v>
      </c>
      <c r="Q102" s="297">
        <v>1016</v>
      </c>
      <c r="T102">
        <v>37239.22</v>
      </c>
      <c r="U102">
        <v>819557.49</v>
      </c>
      <c r="X102" s="297">
        <v>357665.32</v>
      </c>
      <c r="Z102" s="297">
        <v>7963.97</v>
      </c>
      <c r="AA102" s="297">
        <v>4900</v>
      </c>
      <c r="AB102" s="297">
        <v>2358660</v>
      </c>
      <c r="AC102">
        <v>162400</v>
      </c>
      <c r="AD102">
        <v>2500822.5699999998</v>
      </c>
      <c r="AE102">
        <v>1500</v>
      </c>
      <c r="AG102">
        <v>255670.1</v>
      </c>
      <c r="AH102">
        <v>310812.15000000002</v>
      </c>
      <c r="AM102" s="76">
        <f t="shared" si="7"/>
        <v>314634.98</v>
      </c>
      <c r="AN102" s="31">
        <f t="shared" si="8"/>
        <v>7016</v>
      </c>
      <c r="AO102" s="21">
        <f t="shared" si="9"/>
        <v>307618.98</v>
      </c>
      <c r="AP102" s="15">
        <f t="shared" si="10"/>
        <v>2891589.29</v>
      </c>
      <c r="AQ102" s="16">
        <f t="shared" si="11"/>
        <v>3068804.82</v>
      </c>
      <c r="AR102" s="26">
        <f t="shared" si="12"/>
        <v>-177215.5299999998</v>
      </c>
    </row>
    <row r="103" spans="1:44" x14ac:dyDescent="0.25">
      <c r="A103" t="s">
        <v>549</v>
      </c>
      <c r="B103" t="s">
        <v>550</v>
      </c>
      <c r="C103" s="71">
        <v>2827</v>
      </c>
      <c r="D103" s="58" t="s">
        <v>1346</v>
      </c>
      <c r="E103" t="s">
        <v>3279</v>
      </c>
      <c r="F103" s="297">
        <v>126256.25</v>
      </c>
      <c r="G103" s="297">
        <v>0</v>
      </c>
      <c r="H103" s="297">
        <v>132538.88</v>
      </c>
      <c r="J103">
        <v>2</v>
      </c>
      <c r="K103">
        <v>498586.67</v>
      </c>
      <c r="N103" s="297">
        <v>6300</v>
      </c>
      <c r="Q103" s="297">
        <v>0</v>
      </c>
      <c r="T103">
        <v>186727.36</v>
      </c>
      <c r="U103">
        <v>474645.55</v>
      </c>
      <c r="X103" s="297">
        <v>537721.5</v>
      </c>
      <c r="Z103" s="297">
        <v>191.09</v>
      </c>
      <c r="AB103" s="297">
        <v>1118694.5</v>
      </c>
      <c r="AC103">
        <v>151760</v>
      </c>
      <c r="AD103">
        <v>1190050.5</v>
      </c>
      <c r="AG103">
        <v>290452.94</v>
      </c>
      <c r="AH103">
        <v>98217.76</v>
      </c>
      <c r="AM103" s="76">
        <f t="shared" si="7"/>
        <v>258795.13</v>
      </c>
      <c r="AN103" s="31">
        <f t="shared" si="8"/>
        <v>6300</v>
      </c>
      <c r="AO103" s="21">
        <f t="shared" si="9"/>
        <v>252495.13</v>
      </c>
      <c r="AP103" s="15">
        <f t="shared" si="10"/>
        <v>1808367.0899999999</v>
      </c>
      <c r="AQ103" s="16">
        <f t="shared" si="11"/>
        <v>1578721.2</v>
      </c>
      <c r="AR103" s="26">
        <f t="shared" si="12"/>
        <v>229645.8899999999</v>
      </c>
    </row>
    <row r="104" spans="1:44" x14ac:dyDescent="0.25">
      <c r="A104" t="s">
        <v>549</v>
      </c>
      <c r="B104" t="s">
        <v>550</v>
      </c>
      <c r="C104" s="71">
        <v>3372</v>
      </c>
      <c r="D104" s="58" t="s">
        <v>1347</v>
      </c>
      <c r="E104" t="s">
        <v>3280</v>
      </c>
      <c r="F104" s="297">
        <v>631599.72</v>
      </c>
      <c r="G104" s="297">
        <v>15000</v>
      </c>
      <c r="H104" s="297">
        <v>402900.86</v>
      </c>
      <c r="J104">
        <v>9143.27</v>
      </c>
      <c r="K104">
        <v>192603.13</v>
      </c>
      <c r="N104" s="297">
        <v>5000</v>
      </c>
      <c r="Q104" s="297">
        <v>3933.99</v>
      </c>
      <c r="T104">
        <v>178203</v>
      </c>
      <c r="U104">
        <v>1172968.6100000001</v>
      </c>
      <c r="X104" s="297">
        <v>781520.01</v>
      </c>
      <c r="Z104" s="297">
        <v>704.65</v>
      </c>
      <c r="AB104" s="297">
        <v>278040</v>
      </c>
      <c r="AC104">
        <v>251580</v>
      </c>
      <c r="AD104">
        <v>515358.21</v>
      </c>
      <c r="AE104">
        <v>1140</v>
      </c>
      <c r="AG104">
        <v>649431.32999999996</v>
      </c>
      <c r="AH104">
        <v>98686.03</v>
      </c>
      <c r="AK104">
        <v>5957.71</v>
      </c>
      <c r="AM104" s="76">
        <f t="shared" si="7"/>
        <v>1049500.58</v>
      </c>
      <c r="AN104" s="31">
        <f t="shared" si="8"/>
        <v>8933.99</v>
      </c>
      <c r="AO104" s="21">
        <f t="shared" si="9"/>
        <v>1040566.5900000001</v>
      </c>
      <c r="AP104" s="15">
        <f t="shared" si="10"/>
        <v>1311844.6600000001</v>
      </c>
      <c r="AQ104" s="16">
        <f t="shared" si="11"/>
        <v>1270573.28</v>
      </c>
      <c r="AR104" s="26">
        <f t="shared" si="12"/>
        <v>41271.380000000121</v>
      </c>
    </row>
    <row r="105" spans="1:44" x14ac:dyDescent="0.25">
      <c r="A105" t="s">
        <v>549</v>
      </c>
      <c r="B105" t="s">
        <v>550</v>
      </c>
      <c r="C105" s="71">
        <v>1747</v>
      </c>
      <c r="D105" s="58" t="s">
        <v>1348</v>
      </c>
      <c r="E105" t="s">
        <v>3328</v>
      </c>
      <c r="F105" s="297">
        <v>389866.16</v>
      </c>
      <c r="G105" s="297">
        <v>0</v>
      </c>
      <c r="H105" s="297">
        <v>25282.18</v>
      </c>
      <c r="J105">
        <v>264212.11</v>
      </c>
      <c r="K105">
        <v>362527.44</v>
      </c>
      <c r="N105" s="297">
        <v>6000</v>
      </c>
      <c r="Q105" s="297">
        <v>1068.1300000000001</v>
      </c>
      <c r="T105">
        <v>199556.62</v>
      </c>
      <c r="U105">
        <v>764461.81</v>
      </c>
      <c r="X105" s="297">
        <v>409753.04</v>
      </c>
      <c r="Z105" s="297">
        <v>411.39</v>
      </c>
      <c r="AB105" s="297">
        <v>1047000</v>
      </c>
      <c r="AC105">
        <v>266280</v>
      </c>
      <c r="AD105">
        <v>1163645</v>
      </c>
      <c r="AE105">
        <v>18550</v>
      </c>
      <c r="AG105">
        <v>150089.15</v>
      </c>
      <c r="AH105">
        <v>137298.95000000001</v>
      </c>
      <c r="AK105">
        <v>540</v>
      </c>
      <c r="AM105" s="76">
        <f t="shared" si="7"/>
        <v>415148.33999999997</v>
      </c>
      <c r="AN105" s="31">
        <f t="shared" si="8"/>
        <v>7068.13</v>
      </c>
      <c r="AO105" s="21">
        <f t="shared" si="9"/>
        <v>408080.20999999996</v>
      </c>
      <c r="AP105" s="15">
        <f t="shared" si="10"/>
        <v>1723444.43</v>
      </c>
      <c r="AQ105" s="16">
        <f t="shared" si="11"/>
        <v>1470123.0999999999</v>
      </c>
      <c r="AR105" s="26">
        <f t="shared" si="12"/>
        <v>253321.33000000007</v>
      </c>
    </row>
    <row r="106" spans="1:44" x14ac:dyDescent="0.25">
      <c r="A106" t="s">
        <v>549</v>
      </c>
      <c r="B106" t="s">
        <v>550</v>
      </c>
      <c r="C106" s="71">
        <v>2607</v>
      </c>
      <c r="D106" s="58" t="s">
        <v>1349</v>
      </c>
      <c r="E106" t="s">
        <v>3329</v>
      </c>
      <c r="F106" s="297">
        <v>236081</v>
      </c>
      <c r="G106" s="297">
        <v>0</v>
      </c>
      <c r="H106" s="297">
        <v>21872.3</v>
      </c>
      <c r="J106">
        <v>911388.11</v>
      </c>
      <c r="K106">
        <v>149728.64000000001</v>
      </c>
      <c r="N106" s="297">
        <v>6000</v>
      </c>
      <c r="Q106" s="297">
        <v>3583</v>
      </c>
      <c r="T106">
        <v>-68530.87</v>
      </c>
      <c r="U106">
        <v>1440238.21</v>
      </c>
      <c r="X106" s="297">
        <v>476575.05</v>
      </c>
      <c r="Z106" s="297">
        <v>184.81</v>
      </c>
      <c r="AB106" s="297">
        <v>1025650</v>
      </c>
      <c r="AC106">
        <v>46400</v>
      </c>
      <c r="AD106">
        <v>1164458</v>
      </c>
      <c r="AE106">
        <v>400</v>
      </c>
      <c r="AG106">
        <v>223504.94</v>
      </c>
      <c r="AH106">
        <v>114492</v>
      </c>
      <c r="AK106">
        <v>25.21</v>
      </c>
      <c r="AM106" s="76">
        <f t="shared" si="7"/>
        <v>257953.3</v>
      </c>
      <c r="AN106" s="31">
        <f t="shared" si="8"/>
        <v>9583</v>
      </c>
      <c r="AO106" s="21">
        <f t="shared" si="9"/>
        <v>248370.3</v>
      </c>
      <c r="AP106" s="15">
        <f t="shared" si="10"/>
        <v>1548809.8599999999</v>
      </c>
      <c r="AQ106" s="16">
        <f t="shared" si="11"/>
        <v>1502880.15</v>
      </c>
      <c r="AR106" s="26">
        <f t="shared" si="12"/>
        <v>45929.709999999963</v>
      </c>
    </row>
    <row r="107" spans="1:44" x14ac:dyDescent="0.25">
      <c r="A107" t="s">
        <v>549</v>
      </c>
      <c r="B107" t="s">
        <v>550</v>
      </c>
      <c r="C107" s="71">
        <v>2124</v>
      </c>
      <c r="D107" s="58" t="s">
        <v>1350</v>
      </c>
      <c r="E107" t="s">
        <v>3334</v>
      </c>
      <c r="F107" s="297">
        <v>1321413.08</v>
      </c>
      <c r="G107" s="297">
        <v>0</v>
      </c>
      <c r="H107" s="297">
        <v>51474.22</v>
      </c>
      <c r="J107">
        <v>1799766.7</v>
      </c>
      <c r="K107">
        <v>273848.02</v>
      </c>
      <c r="N107" s="297">
        <v>11300</v>
      </c>
      <c r="Q107" s="297">
        <v>750</v>
      </c>
      <c r="T107">
        <v>521836.13</v>
      </c>
      <c r="U107">
        <v>2616413.23</v>
      </c>
      <c r="X107" s="297">
        <v>770602.37</v>
      </c>
      <c r="Y107" s="297">
        <v>23500</v>
      </c>
      <c r="Z107" s="297">
        <v>1178.5899999999999</v>
      </c>
      <c r="AB107" s="297">
        <v>272280</v>
      </c>
      <c r="AC107">
        <v>188190</v>
      </c>
      <c r="AD107">
        <v>389311.82</v>
      </c>
      <c r="AE107">
        <v>320</v>
      </c>
      <c r="AG107">
        <v>183303.88</v>
      </c>
      <c r="AH107">
        <v>147737.60000000001</v>
      </c>
      <c r="AM107" s="76">
        <f t="shared" si="7"/>
        <v>1372887.3</v>
      </c>
      <c r="AN107" s="31">
        <f t="shared" si="8"/>
        <v>12050</v>
      </c>
      <c r="AO107" s="21">
        <f t="shared" si="9"/>
        <v>1360837.3</v>
      </c>
      <c r="AP107" s="15">
        <f t="shared" si="10"/>
        <v>1255750.96</v>
      </c>
      <c r="AQ107" s="16">
        <f t="shared" si="11"/>
        <v>720673.29999999993</v>
      </c>
      <c r="AR107" s="26">
        <f t="shared" si="12"/>
        <v>535077.66</v>
      </c>
    </row>
    <row r="108" spans="1:44" x14ac:dyDescent="0.25">
      <c r="A108" t="s">
        <v>553</v>
      </c>
      <c r="B108" t="s">
        <v>554</v>
      </c>
      <c r="C108" s="71">
        <v>2908</v>
      </c>
      <c r="D108" s="58" t="s">
        <v>1351</v>
      </c>
      <c r="E108" t="s">
        <v>3282</v>
      </c>
      <c r="F108" s="297">
        <v>299817.34999999998</v>
      </c>
      <c r="G108" s="297">
        <v>0</v>
      </c>
      <c r="H108" s="297">
        <v>60260.51</v>
      </c>
      <c r="J108">
        <v>6545.26</v>
      </c>
      <c r="K108">
        <v>109088.46</v>
      </c>
      <c r="Q108" s="297">
        <v>1667.52</v>
      </c>
      <c r="T108">
        <v>-1905053.59</v>
      </c>
      <c r="U108">
        <v>2310952.34</v>
      </c>
      <c r="V108" s="297">
        <v>117</v>
      </c>
      <c r="X108" s="297">
        <v>695239.34</v>
      </c>
      <c r="Y108" s="297">
        <v>75000</v>
      </c>
      <c r="Z108" s="297">
        <v>528.51</v>
      </c>
      <c r="AB108" s="297">
        <v>681810</v>
      </c>
      <c r="AC108">
        <v>208280</v>
      </c>
      <c r="AD108">
        <v>816796.64</v>
      </c>
      <c r="AG108">
        <v>596246.76</v>
      </c>
      <c r="AH108">
        <v>27261.14</v>
      </c>
      <c r="AM108" s="76">
        <f t="shared" si="7"/>
        <v>360077.86</v>
      </c>
      <c r="AN108" s="31">
        <f t="shared" si="8"/>
        <v>1667.52</v>
      </c>
      <c r="AO108" s="21">
        <f t="shared" si="9"/>
        <v>358410.33999999997</v>
      </c>
      <c r="AP108" s="15">
        <f t="shared" si="10"/>
        <v>1660974.85</v>
      </c>
      <c r="AQ108" s="16">
        <f t="shared" si="11"/>
        <v>1440304.5399999998</v>
      </c>
      <c r="AR108" s="26">
        <f t="shared" si="12"/>
        <v>220670.31000000029</v>
      </c>
    </row>
    <row r="109" spans="1:44" x14ac:dyDescent="0.25">
      <c r="A109" t="s">
        <v>553</v>
      </c>
      <c r="B109" t="s">
        <v>554</v>
      </c>
      <c r="C109" s="71">
        <v>2944</v>
      </c>
      <c r="D109" s="58" t="s">
        <v>1352</v>
      </c>
      <c r="E109" t="s">
        <v>3283</v>
      </c>
      <c r="F109" s="297">
        <v>953669.76</v>
      </c>
      <c r="G109" s="297">
        <v>0</v>
      </c>
      <c r="H109" s="297">
        <v>20933.27</v>
      </c>
      <c r="J109">
        <v>1256920.6499999999</v>
      </c>
      <c r="K109">
        <v>88933.92</v>
      </c>
      <c r="O109" s="297">
        <v>6000</v>
      </c>
      <c r="Q109" s="297">
        <v>532.72</v>
      </c>
      <c r="T109">
        <v>794380.63</v>
      </c>
      <c r="U109">
        <v>1228203.58</v>
      </c>
      <c r="X109" s="297">
        <v>537844.06000000006</v>
      </c>
      <c r="Y109" s="297">
        <v>75000</v>
      </c>
      <c r="Z109" s="297">
        <v>920.42</v>
      </c>
      <c r="AB109" s="297">
        <v>607700</v>
      </c>
      <c r="AC109">
        <v>144300</v>
      </c>
      <c r="AD109">
        <v>743371.84</v>
      </c>
      <c r="AG109">
        <v>198050.17</v>
      </c>
      <c r="AH109">
        <v>83976.8</v>
      </c>
      <c r="AM109" s="76">
        <f t="shared" si="7"/>
        <v>974603.03</v>
      </c>
      <c r="AN109" s="31">
        <f t="shared" si="8"/>
        <v>6532.72</v>
      </c>
      <c r="AO109" s="21">
        <f t="shared" si="9"/>
        <v>968070.31</v>
      </c>
      <c r="AP109" s="15">
        <f t="shared" si="10"/>
        <v>1365764.48</v>
      </c>
      <c r="AQ109" s="16">
        <f t="shared" si="11"/>
        <v>1025398.81</v>
      </c>
      <c r="AR109" s="26">
        <f t="shared" si="12"/>
        <v>340365.66999999993</v>
      </c>
    </row>
    <row r="110" spans="1:44" x14ac:dyDescent="0.25">
      <c r="A110" t="s">
        <v>553</v>
      </c>
      <c r="B110" t="s">
        <v>554</v>
      </c>
      <c r="C110" s="71">
        <v>4209</v>
      </c>
      <c r="D110" s="58" t="s">
        <v>1353</v>
      </c>
      <c r="E110" t="s">
        <v>3284</v>
      </c>
      <c r="F110" s="297">
        <v>379727.16</v>
      </c>
      <c r="G110" s="297">
        <v>0</v>
      </c>
      <c r="H110" s="297">
        <v>29708.97</v>
      </c>
      <c r="J110">
        <v>1225520.82</v>
      </c>
      <c r="K110">
        <v>99080.97</v>
      </c>
      <c r="O110" s="297">
        <v>6000</v>
      </c>
      <c r="Q110" s="297">
        <v>112.15</v>
      </c>
      <c r="T110">
        <v>302595.07</v>
      </c>
      <c r="U110">
        <v>1322855.6000000001</v>
      </c>
      <c r="X110" s="297">
        <v>690372.74</v>
      </c>
      <c r="Z110" s="297">
        <v>467.06</v>
      </c>
      <c r="AB110" s="297">
        <v>668850</v>
      </c>
      <c r="AC110">
        <v>288400</v>
      </c>
      <c r="AD110">
        <v>802536.8</v>
      </c>
      <c r="AG110">
        <v>439317.28</v>
      </c>
      <c r="AH110">
        <v>80976.62</v>
      </c>
      <c r="AM110" s="76">
        <f t="shared" si="7"/>
        <v>409436.13</v>
      </c>
      <c r="AN110" s="31">
        <f t="shared" si="8"/>
        <v>6112.15</v>
      </c>
      <c r="AO110" s="21">
        <f t="shared" si="9"/>
        <v>403323.98</v>
      </c>
      <c r="AP110" s="15">
        <f t="shared" si="10"/>
        <v>1648089.8</v>
      </c>
      <c r="AQ110" s="16">
        <f t="shared" si="11"/>
        <v>1322830.7000000002</v>
      </c>
      <c r="AR110" s="26">
        <f t="shared" si="12"/>
        <v>325259.09999999986</v>
      </c>
    </row>
    <row r="111" spans="1:44" x14ac:dyDescent="0.25">
      <c r="A111" t="s">
        <v>553</v>
      </c>
      <c r="B111" t="s">
        <v>554</v>
      </c>
      <c r="C111" s="71">
        <v>4669</v>
      </c>
      <c r="D111" s="58" t="s">
        <v>1354</v>
      </c>
      <c r="E111" t="s">
        <v>3285</v>
      </c>
      <c r="F111" s="297">
        <v>437233.28</v>
      </c>
      <c r="G111" s="297">
        <v>0</v>
      </c>
      <c r="H111" s="297">
        <v>144651.32999999999</v>
      </c>
      <c r="J111">
        <v>1076181.43</v>
      </c>
      <c r="K111">
        <v>266940.83</v>
      </c>
      <c r="Q111" s="297">
        <v>-509</v>
      </c>
      <c r="T111">
        <v>-195022.42</v>
      </c>
      <c r="U111">
        <v>2235714.37</v>
      </c>
      <c r="X111" s="297">
        <v>693998.27</v>
      </c>
      <c r="Z111" s="297">
        <v>510.96</v>
      </c>
      <c r="AB111" s="297">
        <v>946436.7</v>
      </c>
      <c r="AC111">
        <v>162800</v>
      </c>
      <c r="AD111">
        <v>1085120.7</v>
      </c>
      <c r="AG111">
        <v>414996.74</v>
      </c>
      <c r="AH111">
        <v>193281.57</v>
      </c>
      <c r="AM111" s="76">
        <f t="shared" si="7"/>
        <v>581884.61</v>
      </c>
      <c r="AN111" s="31">
        <f t="shared" si="8"/>
        <v>-509</v>
      </c>
      <c r="AO111" s="21">
        <f t="shared" si="9"/>
        <v>582393.61</v>
      </c>
      <c r="AP111" s="15">
        <f t="shared" si="10"/>
        <v>1803745.93</v>
      </c>
      <c r="AQ111" s="16">
        <f t="shared" si="11"/>
        <v>1693399.01</v>
      </c>
      <c r="AR111" s="26">
        <f t="shared" si="12"/>
        <v>110346.91999999993</v>
      </c>
    </row>
    <row r="112" spans="1:44" x14ac:dyDescent="0.25">
      <c r="A112" t="s">
        <v>553</v>
      </c>
      <c r="B112" t="s">
        <v>554</v>
      </c>
      <c r="C112" s="71">
        <v>2279</v>
      </c>
      <c r="D112" s="58" t="s">
        <v>1355</v>
      </c>
      <c r="E112" t="s">
        <v>3286</v>
      </c>
      <c r="F112" s="297">
        <v>514908.27</v>
      </c>
      <c r="G112" s="297">
        <v>0</v>
      </c>
      <c r="H112" s="297">
        <v>89629.56</v>
      </c>
      <c r="J112">
        <v>429570.21</v>
      </c>
      <c r="K112">
        <v>55767.34</v>
      </c>
      <c r="N112" s="297">
        <v>37200</v>
      </c>
      <c r="Q112" s="297">
        <v>1379.4</v>
      </c>
      <c r="T112">
        <v>-868090.31</v>
      </c>
      <c r="U112">
        <v>1762414.5</v>
      </c>
      <c r="X112" s="297">
        <v>622264.93999999994</v>
      </c>
      <c r="Y112" s="297">
        <v>60000</v>
      </c>
      <c r="Z112" s="297">
        <v>554.01</v>
      </c>
      <c r="AB112" s="297">
        <v>548313.9</v>
      </c>
      <c r="AC112">
        <v>125200</v>
      </c>
      <c r="AD112">
        <v>683979.9</v>
      </c>
      <c r="AF112">
        <v>808</v>
      </c>
      <c r="AG112">
        <v>302700.68</v>
      </c>
      <c r="AH112">
        <v>97874.48</v>
      </c>
      <c r="AM112" s="76">
        <f t="shared" si="7"/>
        <v>604537.83000000007</v>
      </c>
      <c r="AN112" s="31">
        <f t="shared" si="8"/>
        <v>38579.4</v>
      </c>
      <c r="AO112" s="21">
        <f t="shared" si="9"/>
        <v>565958.43000000005</v>
      </c>
      <c r="AP112" s="15">
        <f t="shared" si="10"/>
        <v>1356332.85</v>
      </c>
      <c r="AQ112" s="16">
        <f t="shared" si="11"/>
        <v>1085363.06</v>
      </c>
      <c r="AR112" s="26">
        <f t="shared" si="12"/>
        <v>270969.79000000004</v>
      </c>
    </row>
    <row r="113" spans="1:44" x14ac:dyDescent="0.25">
      <c r="A113" t="s">
        <v>553</v>
      </c>
      <c r="B113" t="s">
        <v>554</v>
      </c>
      <c r="C113" s="71">
        <v>723</v>
      </c>
      <c r="D113" s="58" t="s">
        <v>1356</v>
      </c>
      <c r="E113" t="s">
        <v>3287</v>
      </c>
      <c r="F113" s="297">
        <v>373059.44</v>
      </c>
      <c r="G113" s="297">
        <v>0</v>
      </c>
      <c r="H113" s="297">
        <v>20619.32</v>
      </c>
      <c r="J113">
        <v>1928030.74</v>
      </c>
      <c r="K113">
        <v>153565.81</v>
      </c>
      <c r="L113">
        <v>1</v>
      </c>
      <c r="Q113" s="297">
        <v>1582</v>
      </c>
      <c r="T113">
        <v>1948609.62</v>
      </c>
      <c r="U113">
        <v>513834.47</v>
      </c>
      <c r="X113" s="297">
        <v>497303.07</v>
      </c>
      <c r="Y113" s="297">
        <v>76000</v>
      </c>
      <c r="Z113" s="297">
        <v>570.29999999999995</v>
      </c>
      <c r="AB113" s="297">
        <v>516320</v>
      </c>
      <c r="AC113">
        <v>106530.77</v>
      </c>
      <c r="AD113">
        <v>633186.15</v>
      </c>
      <c r="AG113">
        <v>368597.01</v>
      </c>
      <c r="AH113">
        <v>91165.759999999995</v>
      </c>
      <c r="AM113" s="76">
        <f t="shared" si="7"/>
        <v>393678.76</v>
      </c>
      <c r="AN113" s="31">
        <f t="shared" si="8"/>
        <v>1582</v>
      </c>
      <c r="AO113" s="21">
        <f t="shared" si="9"/>
        <v>392096.76</v>
      </c>
      <c r="AP113" s="15">
        <f t="shared" si="10"/>
        <v>1196724.1400000001</v>
      </c>
      <c r="AQ113" s="16">
        <f t="shared" si="11"/>
        <v>1092948.92</v>
      </c>
      <c r="AR113" s="26">
        <f t="shared" si="12"/>
        <v>103775.2200000002</v>
      </c>
    </row>
    <row r="114" spans="1:44" x14ac:dyDescent="0.25">
      <c r="A114" t="s">
        <v>553</v>
      </c>
      <c r="B114" t="s">
        <v>554</v>
      </c>
      <c r="C114" s="71">
        <v>3567</v>
      </c>
      <c r="D114" s="58" t="s">
        <v>1357</v>
      </c>
      <c r="E114" t="s">
        <v>3288</v>
      </c>
      <c r="F114" s="297">
        <v>456613.8</v>
      </c>
      <c r="G114" s="297">
        <v>187342.16</v>
      </c>
      <c r="H114" s="297">
        <v>245508.9</v>
      </c>
      <c r="J114">
        <v>485632.37</v>
      </c>
      <c r="K114">
        <v>132160.5</v>
      </c>
      <c r="O114" s="297">
        <v>659.26</v>
      </c>
      <c r="Q114" s="297">
        <v>-679</v>
      </c>
      <c r="T114">
        <v>-2652436.2000000002</v>
      </c>
      <c r="U114">
        <v>3774792.24</v>
      </c>
      <c r="X114" s="297">
        <v>1138988.06</v>
      </c>
      <c r="Y114" s="297">
        <v>143000</v>
      </c>
      <c r="Z114" s="297">
        <v>10.66</v>
      </c>
      <c r="AB114" s="297">
        <v>715160</v>
      </c>
      <c r="AC114">
        <v>199800</v>
      </c>
      <c r="AD114">
        <v>886721</v>
      </c>
      <c r="AG114">
        <v>690071.67</v>
      </c>
      <c r="AH114">
        <v>70344.62</v>
      </c>
      <c r="AM114" s="76">
        <f t="shared" si="7"/>
        <v>889464.86</v>
      </c>
      <c r="AN114" s="31">
        <f t="shared" si="8"/>
        <v>-19.740000000000009</v>
      </c>
      <c r="AO114" s="21">
        <f t="shared" si="9"/>
        <v>889484.6</v>
      </c>
      <c r="AP114" s="15">
        <f t="shared" si="10"/>
        <v>2196958.7199999997</v>
      </c>
      <c r="AQ114" s="16">
        <f t="shared" si="11"/>
        <v>1647137.29</v>
      </c>
      <c r="AR114" s="26">
        <f t="shared" si="12"/>
        <v>549821.4299999997</v>
      </c>
    </row>
    <row r="115" spans="1:44" x14ac:dyDescent="0.25">
      <c r="A115" t="s">
        <v>553</v>
      </c>
      <c r="B115" t="s">
        <v>554</v>
      </c>
      <c r="C115" s="71">
        <v>2416</v>
      </c>
      <c r="D115" s="58" t="s">
        <v>1358</v>
      </c>
      <c r="E115" t="s">
        <v>3289</v>
      </c>
      <c r="F115" s="297">
        <v>652558.43000000005</v>
      </c>
      <c r="G115" s="297">
        <v>0</v>
      </c>
      <c r="H115" s="297">
        <v>28494.86</v>
      </c>
      <c r="J115">
        <v>253603.23</v>
      </c>
      <c r="K115">
        <v>296456.03000000003</v>
      </c>
      <c r="Q115" s="297">
        <v>-8362.5</v>
      </c>
      <c r="T115">
        <v>-911010.05</v>
      </c>
      <c r="U115">
        <v>1908283.93</v>
      </c>
      <c r="X115" s="297">
        <v>532682.11</v>
      </c>
      <c r="Y115" s="297">
        <v>151880</v>
      </c>
      <c r="Z115" s="297">
        <v>552.83000000000004</v>
      </c>
      <c r="AB115" s="297">
        <v>706300</v>
      </c>
      <c r="AD115">
        <v>850989</v>
      </c>
      <c r="AG115">
        <v>223691.74</v>
      </c>
      <c r="AH115">
        <v>66208.03</v>
      </c>
      <c r="AM115" s="76">
        <f t="shared" si="7"/>
        <v>681053.29</v>
      </c>
      <c r="AN115" s="31">
        <f t="shared" si="8"/>
        <v>-8362.5</v>
      </c>
      <c r="AO115" s="21">
        <f t="shared" si="9"/>
        <v>689415.79</v>
      </c>
      <c r="AP115" s="15">
        <f t="shared" si="10"/>
        <v>1391414.94</v>
      </c>
      <c r="AQ115" s="16">
        <f t="shared" si="11"/>
        <v>1140888.77</v>
      </c>
      <c r="AR115" s="26">
        <f t="shared" si="12"/>
        <v>250526.16999999993</v>
      </c>
    </row>
    <row r="116" spans="1:44" x14ac:dyDescent="0.25">
      <c r="A116" t="s">
        <v>553</v>
      </c>
      <c r="B116" t="s">
        <v>554</v>
      </c>
      <c r="C116" s="71">
        <v>1268</v>
      </c>
      <c r="D116" s="58" t="s">
        <v>1359</v>
      </c>
      <c r="E116" t="s">
        <v>3290</v>
      </c>
      <c r="F116" s="297">
        <v>458415.47</v>
      </c>
      <c r="G116" s="297">
        <v>0</v>
      </c>
      <c r="H116" s="297">
        <v>43664.21</v>
      </c>
      <c r="J116">
        <v>930488.08</v>
      </c>
      <c r="K116">
        <v>222533.5</v>
      </c>
      <c r="Q116" s="297">
        <v>-18.72</v>
      </c>
      <c r="T116">
        <v>-437847.08</v>
      </c>
      <c r="U116">
        <v>1980426.11</v>
      </c>
      <c r="X116" s="297">
        <v>547081.93000000005</v>
      </c>
      <c r="Y116" s="297">
        <v>144000</v>
      </c>
      <c r="Z116" s="297">
        <v>516.22</v>
      </c>
      <c r="AB116" s="297">
        <v>583430.5</v>
      </c>
      <c r="AC116">
        <v>114390</v>
      </c>
      <c r="AD116">
        <v>674919.5</v>
      </c>
      <c r="AE116">
        <v>320</v>
      </c>
      <c r="AF116">
        <v>1408</v>
      </c>
      <c r="AG116">
        <v>416090.77</v>
      </c>
      <c r="AH116">
        <v>88826.65</v>
      </c>
      <c r="AM116" s="76">
        <f t="shared" si="7"/>
        <v>502079.68</v>
      </c>
      <c r="AN116" s="31">
        <f t="shared" si="8"/>
        <v>-18.72</v>
      </c>
      <c r="AO116" s="21">
        <f t="shared" si="9"/>
        <v>502098.39999999997</v>
      </c>
      <c r="AP116" s="15">
        <f t="shared" si="10"/>
        <v>1389418.65</v>
      </c>
      <c r="AQ116" s="16">
        <f t="shared" si="11"/>
        <v>1181564.92</v>
      </c>
      <c r="AR116" s="26">
        <f t="shared" si="12"/>
        <v>207853.72999999998</v>
      </c>
    </row>
    <row r="117" spans="1:44" x14ac:dyDescent="0.25">
      <c r="A117" t="s">
        <v>553</v>
      </c>
      <c r="B117" t="s">
        <v>554</v>
      </c>
      <c r="C117" s="71">
        <v>3345</v>
      </c>
      <c r="D117" s="58" t="s">
        <v>1360</v>
      </c>
      <c r="E117" t="s">
        <v>3291</v>
      </c>
      <c r="F117" s="297">
        <v>683780.27</v>
      </c>
      <c r="G117" s="297">
        <v>22741.85</v>
      </c>
      <c r="H117" s="297">
        <v>41324.78</v>
      </c>
      <c r="J117">
        <v>174527.53</v>
      </c>
      <c r="K117">
        <v>390962.04</v>
      </c>
      <c r="Q117" s="297">
        <v>-1453</v>
      </c>
      <c r="T117">
        <v>-1054989.74</v>
      </c>
      <c r="U117">
        <v>2133398.12</v>
      </c>
      <c r="X117" s="297">
        <v>728067.15</v>
      </c>
      <c r="Y117" s="297">
        <v>71000</v>
      </c>
      <c r="Z117" s="297">
        <v>662.62</v>
      </c>
      <c r="AB117" s="297">
        <v>1108987.6000000001</v>
      </c>
      <c r="AC117">
        <v>146400</v>
      </c>
      <c r="AD117">
        <v>1266160.7</v>
      </c>
      <c r="AG117">
        <v>333309.59999999998</v>
      </c>
      <c r="AH117">
        <v>83350.98</v>
      </c>
      <c r="AM117" s="76">
        <f t="shared" si="7"/>
        <v>747846.9</v>
      </c>
      <c r="AN117" s="31">
        <f t="shared" si="8"/>
        <v>-1453</v>
      </c>
      <c r="AO117" s="21">
        <f t="shared" si="9"/>
        <v>749299.9</v>
      </c>
      <c r="AP117" s="15">
        <f t="shared" si="10"/>
        <v>2055117.37</v>
      </c>
      <c r="AQ117" s="16">
        <f t="shared" si="11"/>
        <v>1682821.2799999998</v>
      </c>
      <c r="AR117" s="26">
        <f t="shared" si="12"/>
        <v>372296.09000000032</v>
      </c>
    </row>
    <row r="118" spans="1:44" x14ac:dyDescent="0.25">
      <c r="A118" t="s">
        <v>553</v>
      </c>
      <c r="B118" t="s">
        <v>554</v>
      </c>
      <c r="C118" s="71">
        <v>1431</v>
      </c>
      <c r="D118" s="58" t="s">
        <v>1361</v>
      </c>
      <c r="E118" t="s">
        <v>3292</v>
      </c>
      <c r="F118" s="297">
        <v>324928.36</v>
      </c>
      <c r="G118" s="297">
        <v>0</v>
      </c>
      <c r="H118" s="297">
        <v>32569.33</v>
      </c>
      <c r="J118">
        <v>5</v>
      </c>
      <c r="K118">
        <v>142408.12</v>
      </c>
      <c r="O118" s="297">
        <v>6000</v>
      </c>
      <c r="Q118" s="297">
        <v>0</v>
      </c>
      <c r="T118">
        <v>-1511542.96</v>
      </c>
      <c r="U118">
        <v>1945240.49</v>
      </c>
      <c r="X118" s="297">
        <v>402916.3</v>
      </c>
      <c r="Y118" s="297">
        <v>121500</v>
      </c>
      <c r="Z118" s="297">
        <v>396.79</v>
      </c>
      <c r="AB118" s="297">
        <v>679386.5</v>
      </c>
      <c r="AC118">
        <v>318627.5</v>
      </c>
      <c r="AD118">
        <v>848998.5</v>
      </c>
      <c r="AF118">
        <v>1800</v>
      </c>
      <c r="AG118">
        <v>416173.97</v>
      </c>
      <c r="AH118">
        <v>22111.21</v>
      </c>
      <c r="AK118">
        <v>16.13</v>
      </c>
      <c r="AM118" s="76">
        <f t="shared" si="7"/>
        <v>357497.69</v>
      </c>
      <c r="AN118" s="31">
        <f t="shared" si="8"/>
        <v>6000</v>
      </c>
      <c r="AO118" s="21">
        <f t="shared" si="9"/>
        <v>351497.69</v>
      </c>
      <c r="AP118" s="15">
        <f t="shared" si="10"/>
        <v>1522827.09</v>
      </c>
      <c r="AQ118" s="16">
        <f t="shared" si="11"/>
        <v>1289099.8099999998</v>
      </c>
      <c r="AR118" s="26">
        <f t="shared" si="12"/>
        <v>233727.28000000026</v>
      </c>
    </row>
    <row r="119" spans="1:44" x14ac:dyDescent="0.25">
      <c r="A119" t="s">
        <v>553</v>
      </c>
      <c r="B119" t="s">
        <v>554</v>
      </c>
      <c r="C119" s="71">
        <v>2020</v>
      </c>
      <c r="D119" s="58" t="s">
        <v>1362</v>
      </c>
      <c r="E119" t="s">
        <v>3293</v>
      </c>
      <c r="F119" s="297">
        <v>240110.06</v>
      </c>
      <c r="G119" s="297">
        <v>0</v>
      </c>
      <c r="H119" s="297">
        <v>30217.98</v>
      </c>
      <c r="J119">
        <v>278407.83</v>
      </c>
      <c r="K119">
        <v>128915.74</v>
      </c>
      <c r="Q119" s="297">
        <v>1118</v>
      </c>
      <c r="T119">
        <v>-1801723.99</v>
      </c>
      <c r="U119">
        <v>2404357.2799999998</v>
      </c>
      <c r="X119" s="297">
        <v>857330.2</v>
      </c>
      <c r="Z119" s="297">
        <v>284.58999999999997</v>
      </c>
      <c r="AB119" s="297">
        <v>504910</v>
      </c>
      <c r="AD119">
        <v>663648.44999999995</v>
      </c>
      <c r="AG119">
        <v>438113.82</v>
      </c>
      <c r="AH119">
        <v>72237.2</v>
      </c>
      <c r="AM119" s="76">
        <f t="shared" si="7"/>
        <v>270328.03999999998</v>
      </c>
      <c r="AN119" s="31">
        <f t="shared" si="8"/>
        <v>1118</v>
      </c>
      <c r="AO119" s="21">
        <f t="shared" si="9"/>
        <v>269210.03999999998</v>
      </c>
      <c r="AP119" s="15">
        <f t="shared" si="10"/>
        <v>1362524.79</v>
      </c>
      <c r="AQ119" s="16">
        <f t="shared" si="11"/>
        <v>1173999.47</v>
      </c>
      <c r="AR119" s="26">
        <f t="shared" si="12"/>
        <v>188525.32000000007</v>
      </c>
    </row>
    <row r="120" spans="1:44" x14ac:dyDescent="0.25">
      <c r="A120" t="s">
        <v>553</v>
      </c>
      <c r="B120" t="s">
        <v>554</v>
      </c>
      <c r="C120" s="71">
        <v>3005</v>
      </c>
      <c r="D120" s="58" t="s">
        <v>1363</v>
      </c>
      <c r="E120" t="s">
        <v>3294</v>
      </c>
      <c r="F120" s="297">
        <v>497586.37</v>
      </c>
      <c r="G120" s="297">
        <v>0</v>
      </c>
      <c r="H120" s="297">
        <v>30188.28</v>
      </c>
      <c r="J120">
        <v>7</v>
      </c>
      <c r="K120">
        <v>133847.07999999999</v>
      </c>
      <c r="Q120" s="297">
        <v>-8134.27</v>
      </c>
      <c r="T120">
        <v>-2700059.1</v>
      </c>
      <c r="U120">
        <v>3154007.83</v>
      </c>
      <c r="X120" s="297">
        <v>596999.94999999995</v>
      </c>
      <c r="Z120" s="297">
        <v>491.43</v>
      </c>
      <c r="AB120" s="297">
        <v>794640</v>
      </c>
      <c r="AC120">
        <v>157200</v>
      </c>
      <c r="AD120">
        <v>936944.9</v>
      </c>
      <c r="AE120">
        <v>4400</v>
      </c>
      <c r="AF120">
        <v>5936</v>
      </c>
      <c r="AG120">
        <v>186482.94</v>
      </c>
      <c r="AH120">
        <v>19278.27</v>
      </c>
      <c r="AM120" s="76">
        <f t="shared" si="7"/>
        <v>527774.65</v>
      </c>
      <c r="AN120" s="31">
        <f t="shared" si="8"/>
        <v>-8134.27</v>
      </c>
      <c r="AO120" s="21">
        <f t="shared" si="9"/>
        <v>535908.92000000004</v>
      </c>
      <c r="AP120" s="15">
        <f t="shared" si="10"/>
        <v>1549331.38</v>
      </c>
      <c r="AQ120" s="16">
        <f t="shared" si="11"/>
        <v>1153042.1100000001</v>
      </c>
      <c r="AR120" s="26">
        <f t="shared" si="12"/>
        <v>396289.26999999979</v>
      </c>
    </row>
    <row r="121" spans="1:44" x14ac:dyDescent="0.25">
      <c r="A121" t="s">
        <v>553</v>
      </c>
      <c r="B121" t="s">
        <v>554</v>
      </c>
      <c r="C121" s="71">
        <v>2671</v>
      </c>
      <c r="D121" s="58" t="s">
        <v>1364</v>
      </c>
      <c r="E121" t="s">
        <v>3295</v>
      </c>
      <c r="F121" s="297">
        <v>432175.35999999999</v>
      </c>
      <c r="G121" s="297">
        <v>0</v>
      </c>
      <c r="H121" s="297">
        <v>57224.160000000003</v>
      </c>
      <c r="J121">
        <v>530494.75</v>
      </c>
      <c r="K121">
        <v>217094.11</v>
      </c>
      <c r="P121" s="297">
        <v>251395</v>
      </c>
      <c r="Q121" s="297">
        <v>-114.41</v>
      </c>
      <c r="T121">
        <v>-1329898.3500000001</v>
      </c>
      <c r="U121">
        <v>2272032.2400000002</v>
      </c>
      <c r="X121" s="297">
        <v>728141.92</v>
      </c>
      <c r="Z121" s="297">
        <v>566.02</v>
      </c>
      <c r="AB121" s="297">
        <v>661073.6</v>
      </c>
      <c r="AC121">
        <v>231227.25</v>
      </c>
      <c r="AD121">
        <v>767430.6</v>
      </c>
      <c r="AG121">
        <v>521164.08</v>
      </c>
      <c r="AH121">
        <v>108447.21</v>
      </c>
      <c r="AM121" s="76">
        <f t="shared" si="7"/>
        <v>489399.52</v>
      </c>
      <c r="AN121" s="31">
        <f t="shared" si="8"/>
        <v>251280.59</v>
      </c>
      <c r="AO121" s="21">
        <f t="shared" si="9"/>
        <v>238118.93000000002</v>
      </c>
      <c r="AP121" s="15">
        <f t="shared" si="10"/>
        <v>1621008.79</v>
      </c>
      <c r="AQ121" s="16">
        <f t="shared" si="11"/>
        <v>1397041.89</v>
      </c>
      <c r="AR121" s="26">
        <f t="shared" si="12"/>
        <v>223966.90000000014</v>
      </c>
    </row>
    <row r="122" spans="1:44" x14ac:dyDescent="0.25">
      <c r="A122" t="s">
        <v>553</v>
      </c>
      <c r="B122" t="s">
        <v>554</v>
      </c>
      <c r="C122" s="71">
        <v>1913</v>
      </c>
      <c r="D122" s="58" t="s">
        <v>1365</v>
      </c>
      <c r="E122" t="s">
        <v>3296</v>
      </c>
      <c r="F122" s="297">
        <v>214818.95</v>
      </c>
      <c r="G122" s="297">
        <v>0</v>
      </c>
      <c r="H122" s="297">
        <v>272110.3</v>
      </c>
      <c r="J122">
        <v>233240.14</v>
      </c>
      <c r="K122">
        <v>8292.84</v>
      </c>
      <c r="O122" s="297">
        <v>10000</v>
      </c>
      <c r="Q122" s="297">
        <v>1237</v>
      </c>
      <c r="T122">
        <v>-1078900.8899999999</v>
      </c>
      <c r="U122">
        <v>1679735.01</v>
      </c>
      <c r="X122" s="297">
        <v>466000.24</v>
      </c>
      <c r="Y122" s="297">
        <v>108000</v>
      </c>
      <c r="Z122" s="297">
        <v>305.52999999999997</v>
      </c>
      <c r="AB122" s="297">
        <v>307020</v>
      </c>
      <c r="AC122">
        <v>60500</v>
      </c>
      <c r="AD122">
        <v>440907.21</v>
      </c>
      <c r="AE122">
        <v>480</v>
      </c>
      <c r="AF122">
        <v>1504</v>
      </c>
      <c r="AG122">
        <v>209643.77</v>
      </c>
      <c r="AH122">
        <v>119974.57</v>
      </c>
      <c r="AM122" s="76">
        <f t="shared" si="7"/>
        <v>486929.25</v>
      </c>
      <c r="AN122" s="31">
        <f t="shared" si="8"/>
        <v>11237</v>
      </c>
      <c r="AO122" s="21">
        <f t="shared" si="9"/>
        <v>475692.25</v>
      </c>
      <c r="AP122" s="15">
        <f t="shared" si="10"/>
        <v>941825.77</v>
      </c>
      <c r="AQ122" s="16">
        <f t="shared" si="11"/>
        <v>772509.55</v>
      </c>
      <c r="AR122" s="26">
        <f t="shared" si="12"/>
        <v>169316.21999999997</v>
      </c>
    </row>
    <row r="123" spans="1:44" x14ac:dyDescent="0.25">
      <c r="A123" t="s">
        <v>553</v>
      </c>
      <c r="B123" t="s">
        <v>554</v>
      </c>
      <c r="C123" s="71">
        <v>2409</v>
      </c>
      <c r="D123" s="58" t="s">
        <v>1366</v>
      </c>
      <c r="E123" t="s">
        <v>3297</v>
      </c>
      <c r="F123" s="297">
        <v>627808.86</v>
      </c>
      <c r="G123" s="297">
        <v>0</v>
      </c>
      <c r="H123" s="297">
        <v>36768.99</v>
      </c>
      <c r="J123">
        <v>2573.92</v>
      </c>
      <c r="K123">
        <v>113998.3</v>
      </c>
      <c r="O123" s="297">
        <v>6000</v>
      </c>
      <c r="Q123" s="297">
        <v>205.61</v>
      </c>
      <c r="T123">
        <v>-1209047.1100000001</v>
      </c>
      <c r="U123">
        <v>1611506.92</v>
      </c>
      <c r="X123" s="297">
        <v>477097.24</v>
      </c>
      <c r="Y123" s="297">
        <v>277000</v>
      </c>
      <c r="Z123" s="297">
        <v>704.83</v>
      </c>
      <c r="AB123" s="297">
        <v>685160</v>
      </c>
      <c r="AC123">
        <v>259511</v>
      </c>
      <c r="AD123">
        <v>832057</v>
      </c>
      <c r="AG123">
        <v>312937.82</v>
      </c>
      <c r="AH123">
        <v>26696.6</v>
      </c>
      <c r="AM123" s="76">
        <f t="shared" si="7"/>
        <v>664577.85</v>
      </c>
      <c r="AN123" s="31">
        <f t="shared" si="8"/>
        <v>6205.61</v>
      </c>
      <c r="AO123" s="21">
        <f t="shared" si="9"/>
        <v>658372.24</v>
      </c>
      <c r="AP123" s="15">
        <f t="shared" si="10"/>
        <v>1699473.0699999998</v>
      </c>
      <c r="AQ123" s="16">
        <f t="shared" si="11"/>
        <v>1171691.4200000002</v>
      </c>
      <c r="AR123" s="26">
        <f t="shared" si="12"/>
        <v>527781.64999999967</v>
      </c>
    </row>
    <row r="124" spans="1:44" x14ac:dyDescent="0.25">
      <c r="A124" t="s">
        <v>553</v>
      </c>
      <c r="B124" t="s">
        <v>554</v>
      </c>
      <c r="C124" s="71">
        <v>1702</v>
      </c>
      <c r="D124" s="58" t="s">
        <v>1367</v>
      </c>
      <c r="E124" t="s">
        <v>3298</v>
      </c>
      <c r="F124" s="297">
        <v>249258.04</v>
      </c>
      <c r="G124" s="297">
        <v>106737.01</v>
      </c>
      <c r="H124" s="297">
        <v>346611.82</v>
      </c>
      <c r="J124">
        <v>-23945.75</v>
      </c>
      <c r="K124">
        <v>558823.1</v>
      </c>
      <c r="N124" s="297">
        <v>59800</v>
      </c>
      <c r="Q124" s="297">
        <v>5118.34</v>
      </c>
      <c r="T124">
        <v>323510.74</v>
      </c>
      <c r="U124">
        <v>667875.67000000004</v>
      </c>
      <c r="X124" s="297">
        <v>531503.28</v>
      </c>
      <c r="Y124" s="297">
        <v>6000</v>
      </c>
      <c r="Z124" s="297">
        <v>309.25</v>
      </c>
      <c r="AB124" s="297">
        <v>96004.5</v>
      </c>
      <c r="AC124">
        <v>122400</v>
      </c>
      <c r="AD124">
        <v>187910.5</v>
      </c>
      <c r="AF124">
        <v>1036</v>
      </c>
      <c r="AG124">
        <v>186266.52</v>
      </c>
      <c r="AH124">
        <v>42799.54</v>
      </c>
      <c r="AM124" s="76">
        <f t="shared" si="7"/>
        <v>702606.87</v>
      </c>
      <c r="AN124" s="31">
        <f t="shared" si="8"/>
        <v>64918.34</v>
      </c>
      <c r="AO124" s="21">
        <f t="shared" si="9"/>
        <v>637688.53</v>
      </c>
      <c r="AP124" s="15">
        <f t="shared" si="10"/>
        <v>756217.03</v>
      </c>
      <c r="AQ124" s="16">
        <f t="shared" si="11"/>
        <v>418012.56</v>
      </c>
      <c r="AR124" s="26">
        <f t="shared" si="12"/>
        <v>338204.47000000003</v>
      </c>
    </row>
    <row r="125" spans="1:44" x14ac:dyDescent="0.25">
      <c r="A125" t="s">
        <v>553</v>
      </c>
      <c r="B125" t="s">
        <v>554</v>
      </c>
      <c r="C125" s="71">
        <v>2179</v>
      </c>
      <c r="D125" s="58" t="s">
        <v>1368</v>
      </c>
      <c r="E125" t="s">
        <v>3299</v>
      </c>
      <c r="F125" s="297">
        <v>367979.54</v>
      </c>
      <c r="G125" s="297">
        <v>0</v>
      </c>
      <c r="H125" s="297">
        <v>50794.51</v>
      </c>
      <c r="J125">
        <v>545600.23</v>
      </c>
      <c r="K125">
        <v>187284.74</v>
      </c>
      <c r="L125">
        <v>1</v>
      </c>
      <c r="O125" s="297">
        <v>440</v>
      </c>
      <c r="Q125" s="297">
        <v>245.63</v>
      </c>
      <c r="T125">
        <v>459354.27</v>
      </c>
      <c r="U125">
        <v>654977.96</v>
      </c>
      <c r="X125" s="297">
        <v>772920.57</v>
      </c>
      <c r="Y125" s="297">
        <v>30000</v>
      </c>
      <c r="Z125" s="297">
        <v>562.4</v>
      </c>
      <c r="AB125" s="297">
        <v>599226.9</v>
      </c>
      <c r="AC125">
        <v>141600</v>
      </c>
      <c r="AD125">
        <v>747580.29</v>
      </c>
      <c r="AG125">
        <v>451794.16</v>
      </c>
      <c r="AH125">
        <v>135983.26</v>
      </c>
      <c r="AM125" s="76">
        <f t="shared" si="7"/>
        <v>418774.05</v>
      </c>
      <c r="AN125" s="31">
        <f t="shared" si="8"/>
        <v>685.63</v>
      </c>
      <c r="AO125" s="21">
        <f t="shared" si="9"/>
        <v>418088.42</v>
      </c>
      <c r="AP125" s="15">
        <f t="shared" si="10"/>
        <v>1544309.87</v>
      </c>
      <c r="AQ125" s="16">
        <f t="shared" si="11"/>
        <v>1335357.71</v>
      </c>
      <c r="AR125" s="26">
        <f t="shared" si="12"/>
        <v>208952.16000000015</v>
      </c>
    </row>
    <row r="126" spans="1:44" x14ac:dyDescent="0.25">
      <c r="A126" t="s">
        <v>557</v>
      </c>
      <c r="B126" t="s">
        <v>558</v>
      </c>
      <c r="C126" s="71">
        <v>3793</v>
      </c>
      <c r="D126" s="58" t="s">
        <v>1369</v>
      </c>
      <c r="E126" t="s">
        <v>3300</v>
      </c>
      <c r="F126" s="297">
        <v>525840.71</v>
      </c>
      <c r="G126" s="297">
        <v>0</v>
      </c>
      <c r="H126" s="297">
        <v>207269.85</v>
      </c>
      <c r="J126">
        <v>141119.75</v>
      </c>
      <c r="K126">
        <v>187957.01</v>
      </c>
      <c r="Q126" s="297">
        <v>0</v>
      </c>
      <c r="T126">
        <v>-2296779.96</v>
      </c>
      <c r="U126">
        <v>3175397.16</v>
      </c>
      <c r="X126" s="297">
        <v>694866.11</v>
      </c>
      <c r="Y126" s="297">
        <v>188000</v>
      </c>
      <c r="Z126" s="297">
        <v>550.48</v>
      </c>
      <c r="AB126" s="297">
        <v>1079680</v>
      </c>
      <c r="AD126">
        <v>1294410.3</v>
      </c>
      <c r="AG126">
        <v>284683.34000000003</v>
      </c>
      <c r="AH126">
        <v>58082.83</v>
      </c>
      <c r="AM126" s="76">
        <f t="shared" si="7"/>
        <v>733110.55999999994</v>
      </c>
      <c r="AN126" s="31">
        <f t="shared" si="8"/>
        <v>0</v>
      </c>
      <c r="AO126" s="21">
        <f t="shared" si="9"/>
        <v>733110.55999999994</v>
      </c>
      <c r="AP126" s="15">
        <f t="shared" si="10"/>
        <v>1963096.5899999999</v>
      </c>
      <c r="AQ126" s="16">
        <f t="shared" si="11"/>
        <v>1637176.4700000002</v>
      </c>
      <c r="AR126" s="26">
        <f t="shared" si="12"/>
        <v>325920.11999999965</v>
      </c>
    </row>
    <row r="127" spans="1:44" x14ac:dyDescent="0.25">
      <c r="A127" t="s">
        <v>557</v>
      </c>
      <c r="B127" t="s">
        <v>558</v>
      </c>
      <c r="C127" s="71">
        <v>1435</v>
      </c>
      <c r="D127" s="58" t="s">
        <v>1370</v>
      </c>
      <c r="E127" t="s">
        <v>3301</v>
      </c>
      <c r="F127" s="297">
        <v>295856.33</v>
      </c>
      <c r="G127" s="297">
        <v>0</v>
      </c>
      <c r="H127" s="297">
        <v>121127.97</v>
      </c>
      <c r="J127">
        <v>79709.149999999994</v>
      </c>
      <c r="K127">
        <v>51594.46</v>
      </c>
      <c r="Q127" s="297">
        <v>0</v>
      </c>
      <c r="T127">
        <v>-636130.38</v>
      </c>
      <c r="U127">
        <v>1191484.79</v>
      </c>
      <c r="X127" s="297">
        <v>572149.79</v>
      </c>
      <c r="Y127" s="297">
        <v>190000</v>
      </c>
      <c r="Z127" s="297">
        <v>417.04</v>
      </c>
      <c r="AB127" s="297">
        <v>593180</v>
      </c>
      <c r="AC127">
        <v>63420</v>
      </c>
      <c r="AD127">
        <v>841890</v>
      </c>
      <c r="AE127">
        <v>80</v>
      </c>
      <c r="AF127">
        <v>800</v>
      </c>
      <c r="AG127">
        <v>333603.87</v>
      </c>
      <c r="AH127">
        <v>47439.46</v>
      </c>
      <c r="AM127" s="76">
        <f t="shared" si="7"/>
        <v>416984.30000000005</v>
      </c>
      <c r="AN127" s="31">
        <f t="shared" si="8"/>
        <v>0</v>
      </c>
      <c r="AO127" s="21">
        <f t="shared" si="9"/>
        <v>416984.30000000005</v>
      </c>
      <c r="AP127" s="15">
        <f t="shared" si="10"/>
        <v>1419166.83</v>
      </c>
      <c r="AQ127" s="16">
        <f t="shared" si="11"/>
        <v>1223813.33</v>
      </c>
      <c r="AR127" s="26">
        <f t="shared" si="12"/>
        <v>195353.5</v>
      </c>
    </row>
    <row r="128" spans="1:44" x14ac:dyDescent="0.25">
      <c r="A128" t="s">
        <v>557</v>
      </c>
      <c r="B128" t="s">
        <v>558</v>
      </c>
      <c r="C128" s="71">
        <v>1980</v>
      </c>
      <c r="D128" s="58" t="s">
        <v>1371</v>
      </c>
      <c r="E128" t="s">
        <v>3302</v>
      </c>
      <c r="F128" s="297">
        <v>676041.56</v>
      </c>
      <c r="G128" s="297">
        <v>0</v>
      </c>
      <c r="H128" s="297">
        <v>306945.87</v>
      </c>
      <c r="J128">
        <v>2133772.94</v>
      </c>
      <c r="K128">
        <v>142513</v>
      </c>
      <c r="Q128" s="297">
        <v>6499</v>
      </c>
      <c r="T128">
        <v>2190259.27</v>
      </c>
      <c r="U128">
        <v>918887.6</v>
      </c>
      <c r="X128" s="297">
        <v>598918.9</v>
      </c>
      <c r="Y128" s="297">
        <v>182000</v>
      </c>
      <c r="Z128" s="297">
        <v>672.57</v>
      </c>
      <c r="AB128" s="297">
        <v>1114800</v>
      </c>
      <c r="AC128">
        <v>71160</v>
      </c>
      <c r="AD128">
        <v>1388657</v>
      </c>
      <c r="AG128">
        <v>167361.47</v>
      </c>
      <c r="AH128">
        <v>112440.5</v>
      </c>
      <c r="AK128">
        <v>12865</v>
      </c>
      <c r="AM128" s="76">
        <f t="shared" si="7"/>
        <v>982987.43</v>
      </c>
      <c r="AN128" s="31">
        <f t="shared" si="8"/>
        <v>6499</v>
      </c>
      <c r="AO128" s="21">
        <f t="shared" si="9"/>
        <v>976488.43</v>
      </c>
      <c r="AP128" s="15">
        <f t="shared" si="10"/>
        <v>1967551.47</v>
      </c>
      <c r="AQ128" s="16">
        <f t="shared" si="11"/>
        <v>1681323.97</v>
      </c>
      <c r="AR128" s="26">
        <f t="shared" si="12"/>
        <v>286227.5</v>
      </c>
    </row>
    <row r="129" spans="1:44" x14ac:dyDescent="0.25">
      <c r="A129" t="s">
        <v>557</v>
      </c>
      <c r="B129" t="s">
        <v>558</v>
      </c>
      <c r="C129" s="71">
        <v>2225</v>
      </c>
      <c r="D129" s="58" t="s">
        <v>1372</v>
      </c>
      <c r="E129" t="s">
        <v>3303</v>
      </c>
      <c r="F129" s="297">
        <v>262887.65999999997</v>
      </c>
      <c r="G129" s="297">
        <v>0</v>
      </c>
      <c r="H129" s="297">
        <v>37499.129999999997</v>
      </c>
      <c r="J129">
        <v>78631.23</v>
      </c>
      <c r="K129">
        <v>133185.39000000001</v>
      </c>
      <c r="Q129" s="297">
        <v>1674</v>
      </c>
      <c r="T129">
        <v>-1315124.06</v>
      </c>
      <c r="U129">
        <v>1855787.89</v>
      </c>
      <c r="X129" s="297">
        <v>698077.11</v>
      </c>
      <c r="Z129" s="297">
        <v>419.52</v>
      </c>
      <c r="AB129" s="297">
        <v>681220</v>
      </c>
      <c r="AC129">
        <v>68040</v>
      </c>
      <c r="AD129">
        <v>916395</v>
      </c>
      <c r="AF129">
        <v>500</v>
      </c>
      <c r="AG129">
        <v>342676.65</v>
      </c>
      <c r="AH129">
        <v>27949.4</v>
      </c>
      <c r="AK129">
        <v>12190</v>
      </c>
      <c r="AM129" s="76">
        <f t="shared" si="7"/>
        <v>300386.78999999998</v>
      </c>
      <c r="AN129" s="31">
        <f t="shared" si="8"/>
        <v>1674</v>
      </c>
      <c r="AO129" s="21">
        <f t="shared" si="9"/>
        <v>298712.78999999998</v>
      </c>
      <c r="AP129" s="15">
        <f t="shared" si="10"/>
        <v>1447756.63</v>
      </c>
      <c r="AQ129" s="16">
        <f t="shared" si="11"/>
        <v>1299711.0499999998</v>
      </c>
      <c r="AR129" s="26">
        <f t="shared" si="12"/>
        <v>148045.58000000007</v>
      </c>
    </row>
    <row r="130" spans="1:44" x14ac:dyDescent="0.25">
      <c r="A130" t="s">
        <v>557</v>
      </c>
      <c r="B130" t="s">
        <v>558</v>
      </c>
      <c r="C130" s="71">
        <v>2531</v>
      </c>
      <c r="D130" s="58" t="s">
        <v>1373</v>
      </c>
      <c r="E130" t="s">
        <v>3304</v>
      </c>
      <c r="F130" s="297">
        <v>283337.76</v>
      </c>
      <c r="G130" s="297">
        <v>0</v>
      </c>
      <c r="H130" s="297">
        <v>57308.23</v>
      </c>
      <c r="J130">
        <v>303765.19</v>
      </c>
      <c r="K130">
        <v>271279.71999999997</v>
      </c>
      <c r="Q130" s="297">
        <v>557.5</v>
      </c>
      <c r="T130">
        <v>-499173.19</v>
      </c>
      <c r="U130">
        <v>1498231.3</v>
      </c>
      <c r="W130" s="297">
        <v>498.98</v>
      </c>
      <c r="X130" s="297">
        <v>586537.51</v>
      </c>
      <c r="Z130" s="297">
        <v>425.94</v>
      </c>
      <c r="AD130">
        <v>130884</v>
      </c>
      <c r="AE130">
        <v>160</v>
      </c>
      <c r="AF130">
        <v>1760</v>
      </c>
      <c r="AG130">
        <v>341699.87</v>
      </c>
      <c r="AH130">
        <v>49778.27</v>
      </c>
      <c r="AK130">
        <v>12230</v>
      </c>
      <c r="AM130" s="76">
        <f t="shared" si="7"/>
        <v>340645.99</v>
      </c>
      <c r="AN130" s="31">
        <f t="shared" si="8"/>
        <v>557.5</v>
      </c>
      <c r="AO130" s="21">
        <f t="shared" si="9"/>
        <v>340088.49</v>
      </c>
      <c r="AP130" s="15">
        <f t="shared" si="10"/>
        <v>587462.42999999993</v>
      </c>
      <c r="AQ130" s="16">
        <f t="shared" si="11"/>
        <v>536512.14</v>
      </c>
      <c r="AR130" s="26">
        <f t="shared" si="12"/>
        <v>50950.289999999921</v>
      </c>
    </row>
    <row r="131" spans="1:44" x14ac:dyDescent="0.25">
      <c r="A131" t="s">
        <v>557</v>
      </c>
      <c r="B131" t="s">
        <v>558</v>
      </c>
      <c r="C131" s="71">
        <v>3452</v>
      </c>
      <c r="D131" s="58" t="s">
        <v>1374</v>
      </c>
      <c r="E131" t="s">
        <v>3305</v>
      </c>
      <c r="F131" s="297">
        <v>681655.24</v>
      </c>
      <c r="H131" s="297">
        <v>49443.99</v>
      </c>
      <c r="J131">
        <v>265235.86</v>
      </c>
      <c r="K131">
        <v>12381.28</v>
      </c>
      <c r="Q131" s="297">
        <v>300</v>
      </c>
      <c r="T131">
        <v>-1303553.17</v>
      </c>
      <c r="U131">
        <v>2202136.4300000002</v>
      </c>
      <c r="X131" s="297">
        <v>760933.91</v>
      </c>
      <c r="Y131" s="297">
        <v>60000</v>
      </c>
      <c r="Z131" s="297">
        <v>855.78</v>
      </c>
      <c r="AB131" s="297">
        <v>1190693</v>
      </c>
      <c r="AD131">
        <v>1343739</v>
      </c>
      <c r="AG131">
        <v>245328.2</v>
      </c>
      <c r="AH131">
        <v>41182.58</v>
      </c>
      <c r="AK131">
        <v>14892.57</v>
      </c>
      <c r="AM131" s="76">
        <f t="shared" si="7"/>
        <v>731099.23</v>
      </c>
      <c r="AN131" s="31">
        <f t="shared" si="8"/>
        <v>300</v>
      </c>
      <c r="AO131" s="21">
        <f t="shared" si="9"/>
        <v>730799.23</v>
      </c>
      <c r="AP131" s="15">
        <f t="shared" si="10"/>
        <v>2012482.69</v>
      </c>
      <c r="AQ131" s="16">
        <f t="shared" si="11"/>
        <v>1645142.35</v>
      </c>
      <c r="AR131" s="26">
        <f t="shared" si="12"/>
        <v>367340.33999999985</v>
      </c>
    </row>
    <row r="132" spans="1:44" x14ac:dyDescent="0.25">
      <c r="A132" t="s">
        <v>557</v>
      </c>
      <c r="B132" t="s">
        <v>558</v>
      </c>
      <c r="C132" s="71">
        <v>3453</v>
      </c>
      <c r="D132" s="58" t="s">
        <v>1375</v>
      </c>
      <c r="E132" t="s">
        <v>3306</v>
      </c>
      <c r="F132" s="297">
        <v>407851.74</v>
      </c>
      <c r="G132" s="297">
        <v>0</v>
      </c>
      <c r="H132" s="297">
        <v>10732.08</v>
      </c>
      <c r="J132">
        <v>1960732.56</v>
      </c>
      <c r="K132">
        <v>1020016.89</v>
      </c>
      <c r="Q132" s="297">
        <v>4642.5</v>
      </c>
      <c r="T132">
        <v>2989856.6</v>
      </c>
      <c r="U132">
        <v>655276.54</v>
      </c>
      <c r="X132" s="297">
        <v>812573.29</v>
      </c>
      <c r="Z132" s="297">
        <v>819.73</v>
      </c>
      <c r="AB132" s="297">
        <v>954360</v>
      </c>
      <c r="AC132">
        <v>146100</v>
      </c>
      <c r="AD132">
        <v>1197414</v>
      </c>
      <c r="AE132">
        <v>320</v>
      </c>
      <c r="AF132">
        <v>8700</v>
      </c>
      <c r="AG132">
        <v>428250.6</v>
      </c>
      <c r="AH132">
        <v>323140.78999999998</v>
      </c>
      <c r="AK132">
        <v>66435</v>
      </c>
      <c r="AM132" s="76">
        <f t="shared" si="7"/>
        <v>418583.82</v>
      </c>
      <c r="AN132" s="31">
        <f t="shared" si="8"/>
        <v>4642.5</v>
      </c>
      <c r="AO132" s="21">
        <f t="shared" si="9"/>
        <v>413941.32</v>
      </c>
      <c r="AP132" s="15">
        <f t="shared" si="10"/>
        <v>1913853.02</v>
      </c>
      <c r="AQ132" s="16">
        <f t="shared" si="11"/>
        <v>2024260.3900000001</v>
      </c>
      <c r="AR132" s="26">
        <f t="shared" si="12"/>
        <v>-110407.37000000011</v>
      </c>
    </row>
    <row r="133" spans="1:44" x14ac:dyDescent="0.25">
      <c r="A133" t="s">
        <v>557</v>
      </c>
      <c r="B133" t="s">
        <v>558</v>
      </c>
      <c r="C133" s="71">
        <v>3635</v>
      </c>
      <c r="D133" s="58" t="s">
        <v>1376</v>
      </c>
      <c r="E133" t="s">
        <v>3307</v>
      </c>
      <c r="F133" s="297">
        <v>295040.21999999997</v>
      </c>
      <c r="G133" s="297">
        <v>0</v>
      </c>
      <c r="H133" s="297">
        <v>53782.95</v>
      </c>
      <c r="J133">
        <v>1205150.1100000001</v>
      </c>
      <c r="K133">
        <v>105383.24</v>
      </c>
      <c r="Q133" s="297">
        <v>4624</v>
      </c>
      <c r="T133">
        <v>-2351.3200000000002</v>
      </c>
      <c r="U133">
        <v>1904716.16</v>
      </c>
      <c r="X133" s="297">
        <v>618580.78</v>
      </c>
      <c r="Z133" s="297">
        <v>681.82</v>
      </c>
      <c r="AB133" s="297">
        <v>1013740</v>
      </c>
      <c r="AD133">
        <v>1259181</v>
      </c>
      <c r="AE133">
        <v>830</v>
      </c>
      <c r="AG133">
        <v>490220.98</v>
      </c>
      <c r="AH133">
        <v>104932.94</v>
      </c>
      <c r="AK133">
        <v>16665</v>
      </c>
      <c r="AM133" s="76">
        <f t="shared" ref="AM133:AM154" si="13">SUM(F133:I133)</f>
        <v>348823.17</v>
      </c>
      <c r="AN133" s="31">
        <f t="shared" ref="AN133:AN154" si="14">SUM(N133:Q133)</f>
        <v>4624</v>
      </c>
      <c r="AO133" s="21">
        <f t="shared" ref="AO133:AO154" si="15">AM133-AN133</f>
        <v>344199.17</v>
      </c>
      <c r="AP133" s="15">
        <f t="shared" ref="AP133:AP154" si="16">SUM(V133:AC133)</f>
        <v>1633002.6</v>
      </c>
      <c r="AQ133" s="16">
        <f t="shared" ref="AQ133:AQ154" si="17">SUM(AD133:AL133)</f>
        <v>1871829.92</v>
      </c>
      <c r="AR133" s="26">
        <f t="shared" ref="AR133:AR154" si="18">AP133-AQ133</f>
        <v>-238827.31999999983</v>
      </c>
    </row>
    <row r="134" spans="1:44" x14ac:dyDescent="0.25">
      <c r="A134" t="s">
        <v>557</v>
      </c>
      <c r="B134" t="s">
        <v>558</v>
      </c>
      <c r="C134" s="71">
        <v>4256</v>
      </c>
      <c r="D134" s="58" t="s">
        <v>1377</v>
      </c>
      <c r="E134" t="s">
        <v>3308</v>
      </c>
      <c r="F134" s="297">
        <v>526982.29</v>
      </c>
      <c r="G134" s="297">
        <v>0</v>
      </c>
      <c r="H134" s="297">
        <v>68216.33</v>
      </c>
      <c r="J134">
        <v>154127.67000000001</v>
      </c>
      <c r="K134">
        <v>357081.34</v>
      </c>
      <c r="Q134" s="297">
        <v>0</v>
      </c>
      <c r="T134">
        <v>-1385819.73</v>
      </c>
      <c r="U134">
        <v>2482221.21</v>
      </c>
      <c r="X134" s="297">
        <v>687301.75</v>
      </c>
      <c r="Y134" s="297">
        <v>190000</v>
      </c>
      <c r="Z134" s="297">
        <v>557.87</v>
      </c>
      <c r="AB134" s="297">
        <v>936180</v>
      </c>
      <c r="AD134">
        <v>1152102</v>
      </c>
      <c r="AE134">
        <v>560</v>
      </c>
      <c r="AF134">
        <v>3456</v>
      </c>
      <c r="AG134">
        <v>361239.4</v>
      </c>
      <c r="AH134">
        <v>98926.07</v>
      </c>
      <c r="AI134">
        <v>22030</v>
      </c>
      <c r="AM134" s="76">
        <f t="shared" si="13"/>
        <v>595198.62</v>
      </c>
      <c r="AN134" s="31">
        <f t="shared" si="14"/>
        <v>0</v>
      </c>
      <c r="AO134" s="21">
        <f t="shared" si="15"/>
        <v>595198.62</v>
      </c>
      <c r="AP134" s="15">
        <f t="shared" si="16"/>
        <v>1814039.62</v>
      </c>
      <c r="AQ134" s="16">
        <f t="shared" si="17"/>
        <v>1638313.47</v>
      </c>
      <c r="AR134" s="26">
        <f t="shared" si="18"/>
        <v>175726.15000000014</v>
      </c>
    </row>
    <row r="135" spans="1:44" x14ac:dyDescent="0.25">
      <c r="A135" t="s">
        <v>561</v>
      </c>
      <c r="B135" t="s">
        <v>562</v>
      </c>
      <c r="C135" s="71">
        <v>2177</v>
      </c>
      <c r="D135" s="58" t="s">
        <v>1378</v>
      </c>
      <c r="E135" t="s">
        <v>3309</v>
      </c>
      <c r="F135" s="297">
        <v>690919.56</v>
      </c>
      <c r="G135" s="297">
        <v>0</v>
      </c>
      <c r="H135" s="297">
        <v>150940.64000000001</v>
      </c>
      <c r="J135">
        <v>496980.57</v>
      </c>
      <c r="K135">
        <v>27423.74</v>
      </c>
      <c r="Q135" s="297">
        <v>1148</v>
      </c>
      <c r="T135">
        <v>-2670910.42</v>
      </c>
      <c r="U135">
        <v>3637434.23</v>
      </c>
      <c r="X135" s="297">
        <v>619025.82999999996</v>
      </c>
      <c r="Y135" s="297">
        <v>270000</v>
      </c>
      <c r="Z135" s="297">
        <v>416.96</v>
      </c>
      <c r="AB135" s="297">
        <v>868000</v>
      </c>
      <c r="AC135">
        <v>33600</v>
      </c>
      <c r="AD135">
        <v>1030315</v>
      </c>
      <c r="AG135">
        <v>126884.02</v>
      </c>
      <c r="AH135">
        <v>81501.070000000007</v>
      </c>
      <c r="AM135" s="76">
        <f t="shared" si="13"/>
        <v>841860.20000000007</v>
      </c>
      <c r="AN135" s="31">
        <f t="shared" si="14"/>
        <v>1148</v>
      </c>
      <c r="AO135" s="21">
        <f t="shared" si="15"/>
        <v>840712.20000000007</v>
      </c>
      <c r="AP135" s="15">
        <f t="shared" si="16"/>
        <v>1791042.79</v>
      </c>
      <c r="AQ135" s="16">
        <f t="shared" si="17"/>
        <v>1238700.0900000001</v>
      </c>
      <c r="AR135" s="26">
        <f t="shared" si="18"/>
        <v>552342.69999999995</v>
      </c>
    </row>
    <row r="136" spans="1:44" x14ac:dyDescent="0.25">
      <c r="A136" t="s">
        <v>561</v>
      </c>
      <c r="B136" t="s">
        <v>562</v>
      </c>
      <c r="C136" s="71">
        <v>3300</v>
      </c>
      <c r="D136" s="58" t="s">
        <v>1379</v>
      </c>
      <c r="E136" t="s">
        <v>3310</v>
      </c>
      <c r="F136" s="297">
        <v>618871.07999999996</v>
      </c>
      <c r="G136" s="297">
        <v>28930</v>
      </c>
      <c r="H136" s="297">
        <v>747190.61</v>
      </c>
      <c r="J136">
        <v>1840970.19</v>
      </c>
      <c r="K136">
        <v>11300.5</v>
      </c>
      <c r="Q136" s="297">
        <v>-478</v>
      </c>
      <c r="T136">
        <v>2940892.88</v>
      </c>
      <c r="X136" s="297">
        <v>593487.91</v>
      </c>
      <c r="Y136" s="297">
        <v>336000</v>
      </c>
      <c r="Z136" s="297">
        <v>319.68</v>
      </c>
      <c r="AB136" s="297">
        <v>699594</v>
      </c>
      <c r="AD136">
        <v>804903</v>
      </c>
      <c r="AG136">
        <v>220018.19</v>
      </c>
      <c r="AH136">
        <v>102908</v>
      </c>
      <c r="AM136" s="76">
        <f t="shared" si="13"/>
        <v>1394991.69</v>
      </c>
      <c r="AN136" s="31">
        <f t="shared" si="14"/>
        <v>-478</v>
      </c>
      <c r="AO136" s="21">
        <f t="shared" si="15"/>
        <v>1395469.69</v>
      </c>
      <c r="AP136" s="15">
        <f t="shared" si="16"/>
        <v>1629401.59</v>
      </c>
      <c r="AQ136" s="16">
        <f t="shared" si="17"/>
        <v>1127829.19</v>
      </c>
      <c r="AR136" s="26">
        <f t="shared" si="18"/>
        <v>501572.40000000014</v>
      </c>
    </row>
    <row r="137" spans="1:44" x14ac:dyDescent="0.25">
      <c r="A137" t="s">
        <v>561</v>
      </c>
      <c r="B137" t="s">
        <v>562</v>
      </c>
      <c r="C137" s="71">
        <v>1172</v>
      </c>
      <c r="D137" s="58" t="s">
        <v>1380</v>
      </c>
      <c r="E137" t="s">
        <v>3311</v>
      </c>
      <c r="F137" s="297">
        <v>539522.31000000006</v>
      </c>
      <c r="G137" s="297">
        <v>0</v>
      </c>
      <c r="H137" s="297">
        <v>211383.35</v>
      </c>
      <c r="J137">
        <v>114424.13</v>
      </c>
      <c r="K137">
        <v>295551.68</v>
      </c>
      <c r="N137" s="297">
        <v>0</v>
      </c>
      <c r="Q137" s="297">
        <v>1064</v>
      </c>
      <c r="T137">
        <v>616369.17000000004</v>
      </c>
      <c r="U137">
        <v>431249.19</v>
      </c>
      <c r="X137" s="297">
        <v>488285.72</v>
      </c>
      <c r="Z137" s="297">
        <v>486.52</v>
      </c>
      <c r="AC137">
        <v>50400</v>
      </c>
      <c r="AD137">
        <v>151872</v>
      </c>
      <c r="AG137">
        <v>166435.13</v>
      </c>
      <c r="AM137" s="76">
        <f t="shared" si="13"/>
        <v>750905.66</v>
      </c>
      <c r="AN137" s="31">
        <f t="shared" si="14"/>
        <v>1064</v>
      </c>
      <c r="AO137" s="21">
        <f t="shared" si="15"/>
        <v>749841.66</v>
      </c>
      <c r="AP137" s="15">
        <f t="shared" si="16"/>
        <v>539172.24</v>
      </c>
      <c r="AQ137" s="16">
        <f t="shared" si="17"/>
        <v>318307.13</v>
      </c>
      <c r="AR137" s="26">
        <f t="shared" si="18"/>
        <v>220865.11</v>
      </c>
    </row>
    <row r="138" spans="1:44" x14ac:dyDescent="0.25">
      <c r="A138" t="s">
        <v>561</v>
      </c>
      <c r="B138" t="s">
        <v>562</v>
      </c>
      <c r="C138" s="71">
        <v>2177</v>
      </c>
      <c r="D138" s="58" t="s">
        <v>1381</v>
      </c>
      <c r="E138" t="s">
        <v>3312</v>
      </c>
      <c r="F138" s="297">
        <v>266798.71999999997</v>
      </c>
      <c r="G138" s="297">
        <v>0</v>
      </c>
      <c r="H138" s="297">
        <v>572389.86</v>
      </c>
      <c r="J138">
        <v>68254</v>
      </c>
      <c r="K138">
        <v>154288.18</v>
      </c>
      <c r="T138">
        <v>929102.6</v>
      </c>
      <c r="X138" s="297">
        <v>563233.12</v>
      </c>
      <c r="Z138" s="297">
        <v>227.49</v>
      </c>
      <c r="AC138">
        <v>26387.5</v>
      </c>
      <c r="AD138">
        <v>116722</v>
      </c>
      <c r="AG138">
        <v>207967.95</v>
      </c>
      <c r="AK138">
        <v>600</v>
      </c>
      <c r="AM138" s="76">
        <f t="shared" si="13"/>
        <v>839188.58</v>
      </c>
      <c r="AN138" s="31">
        <f t="shared" si="14"/>
        <v>0</v>
      </c>
      <c r="AO138" s="21">
        <f t="shared" si="15"/>
        <v>839188.58</v>
      </c>
      <c r="AP138" s="15">
        <f t="shared" si="16"/>
        <v>589848.11</v>
      </c>
      <c r="AQ138" s="16">
        <f t="shared" si="17"/>
        <v>325289.95</v>
      </c>
      <c r="AR138" s="26">
        <f t="shared" si="18"/>
        <v>264558.15999999997</v>
      </c>
    </row>
    <row r="139" spans="1:44" x14ac:dyDescent="0.25">
      <c r="A139" t="s">
        <v>561</v>
      </c>
      <c r="B139" t="s">
        <v>562</v>
      </c>
      <c r="C139" s="71">
        <v>4986</v>
      </c>
      <c r="D139" s="58" t="s">
        <v>1382</v>
      </c>
      <c r="E139" t="s">
        <v>3313</v>
      </c>
      <c r="F139" s="297">
        <v>762919.62</v>
      </c>
      <c r="G139" s="297">
        <v>0</v>
      </c>
      <c r="H139" s="297">
        <v>521822.86</v>
      </c>
      <c r="J139">
        <v>117011.23</v>
      </c>
      <c r="K139">
        <v>367199.87</v>
      </c>
      <c r="O139" s="297">
        <v>14500</v>
      </c>
      <c r="Q139" s="297">
        <v>-19300.87</v>
      </c>
      <c r="T139">
        <v>1138884.8600000001</v>
      </c>
      <c r="U139">
        <v>343312.84</v>
      </c>
      <c r="X139" s="297">
        <v>1057387.3700000001</v>
      </c>
      <c r="Y139" s="297">
        <v>620</v>
      </c>
      <c r="Z139" s="297">
        <v>1844.46</v>
      </c>
      <c r="AB139" s="297">
        <v>1025010</v>
      </c>
      <c r="AC139">
        <v>18280</v>
      </c>
      <c r="AD139">
        <v>1146570</v>
      </c>
      <c r="AE139">
        <v>1140</v>
      </c>
      <c r="AF139">
        <v>1740</v>
      </c>
      <c r="AG139">
        <v>329457.02</v>
      </c>
      <c r="AH139">
        <v>17958.060000000001</v>
      </c>
      <c r="AK139">
        <v>29360</v>
      </c>
      <c r="AM139" s="76">
        <f t="shared" si="13"/>
        <v>1284742.48</v>
      </c>
      <c r="AN139" s="31">
        <f t="shared" si="14"/>
        <v>-4800.869999999999</v>
      </c>
      <c r="AO139" s="21">
        <f t="shared" si="15"/>
        <v>1289543.3500000001</v>
      </c>
      <c r="AP139" s="15">
        <f t="shared" si="16"/>
        <v>2103141.83</v>
      </c>
      <c r="AQ139" s="16">
        <f t="shared" si="17"/>
        <v>1526225.08</v>
      </c>
      <c r="AR139" s="26">
        <f t="shared" si="18"/>
        <v>576916.75</v>
      </c>
    </row>
    <row r="140" spans="1:44" x14ac:dyDescent="0.25">
      <c r="A140" t="s">
        <v>561</v>
      </c>
      <c r="B140" t="s">
        <v>562</v>
      </c>
      <c r="C140" s="71">
        <v>4194</v>
      </c>
      <c r="D140" s="58" t="s">
        <v>1383</v>
      </c>
      <c r="E140" t="s">
        <v>3314</v>
      </c>
      <c r="F140" s="297">
        <v>445306.96</v>
      </c>
      <c r="G140" s="297">
        <v>0</v>
      </c>
      <c r="H140" s="297">
        <v>593804.6</v>
      </c>
      <c r="J140">
        <v>119699.55</v>
      </c>
      <c r="K140">
        <v>115967.19</v>
      </c>
      <c r="T140">
        <v>-673858.83</v>
      </c>
      <c r="U140">
        <v>1627802.29</v>
      </c>
      <c r="X140" s="297">
        <v>714980.55</v>
      </c>
      <c r="Y140" s="297">
        <v>1000</v>
      </c>
      <c r="Z140" s="297">
        <v>376.54</v>
      </c>
      <c r="AC140">
        <v>124527.5</v>
      </c>
      <c r="AD140">
        <v>255850</v>
      </c>
      <c r="AG140">
        <v>130695.94</v>
      </c>
      <c r="AK140">
        <v>53.81</v>
      </c>
      <c r="AM140" s="76">
        <f t="shared" si="13"/>
        <v>1039111.56</v>
      </c>
      <c r="AN140" s="31">
        <f t="shared" si="14"/>
        <v>0</v>
      </c>
      <c r="AO140" s="21">
        <f t="shared" si="15"/>
        <v>1039111.56</v>
      </c>
      <c r="AP140" s="15">
        <f t="shared" si="16"/>
        <v>840884.59000000008</v>
      </c>
      <c r="AQ140" s="16">
        <f t="shared" si="17"/>
        <v>386599.75</v>
      </c>
      <c r="AR140" s="26">
        <f t="shared" si="18"/>
        <v>454284.84000000008</v>
      </c>
    </row>
    <row r="141" spans="1:44" x14ac:dyDescent="0.25">
      <c r="A141" t="s">
        <v>561</v>
      </c>
      <c r="B141" t="s">
        <v>562</v>
      </c>
      <c r="C141" s="71">
        <v>4296</v>
      </c>
      <c r="D141" s="58" t="s">
        <v>1384</v>
      </c>
      <c r="E141" t="s">
        <v>3315</v>
      </c>
      <c r="F141" s="297">
        <v>1100793.23</v>
      </c>
      <c r="G141" s="297">
        <v>0</v>
      </c>
      <c r="H141" s="297">
        <v>837472.53</v>
      </c>
      <c r="J141">
        <v>17</v>
      </c>
      <c r="K141">
        <v>75614.570000000007</v>
      </c>
      <c r="Q141" s="297">
        <v>0</v>
      </c>
      <c r="T141">
        <v>-1137265.4099999999</v>
      </c>
      <c r="U141">
        <v>2560000</v>
      </c>
      <c r="X141" s="297">
        <v>1123359.96</v>
      </c>
      <c r="Z141" s="297">
        <v>698.9</v>
      </c>
      <c r="AB141" s="297">
        <v>604380</v>
      </c>
      <c r="AC141">
        <v>50400</v>
      </c>
      <c r="AD141">
        <v>777850</v>
      </c>
      <c r="AF141">
        <v>3024</v>
      </c>
      <c r="AG141">
        <v>161818.26999999999</v>
      </c>
      <c r="AH141">
        <v>32673.85</v>
      </c>
      <c r="AM141" s="76">
        <f t="shared" si="13"/>
        <v>1938265.76</v>
      </c>
      <c r="AN141" s="31">
        <f t="shared" si="14"/>
        <v>0</v>
      </c>
      <c r="AO141" s="21">
        <f t="shared" si="15"/>
        <v>1938265.76</v>
      </c>
      <c r="AP141" s="15">
        <f t="shared" si="16"/>
        <v>1778838.8599999999</v>
      </c>
      <c r="AQ141" s="16">
        <f t="shared" si="17"/>
        <v>975366.12</v>
      </c>
      <c r="AR141" s="26">
        <f t="shared" si="18"/>
        <v>803472.73999999987</v>
      </c>
    </row>
    <row r="142" spans="1:44" x14ac:dyDescent="0.25">
      <c r="A142" t="s">
        <v>561</v>
      </c>
      <c r="B142" t="s">
        <v>562</v>
      </c>
      <c r="C142" s="71">
        <v>2528</v>
      </c>
      <c r="D142" s="58" t="s">
        <v>1385</v>
      </c>
      <c r="E142" t="s">
        <v>3316</v>
      </c>
      <c r="F142" s="297">
        <v>898419.23</v>
      </c>
      <c r="G142" s="297">
        <v>0</v>
      </c>
      <c r="H142" s="297">
        <v>72228.160000000003</v>
      </c>
      <c r="J142">
        <v>662673.63</v>
      </c>
      <c r="K142">
        <v>127296.25</v>
      </c>
      <c r="Q142" s="297">
        <v>0</v>
      </c>
      <c r="T142">
        <v>-1585667.52</v>
      </c>
      <c r="U142">
        <v>2875000</v>
      </c>
      <c r="X142" s="297">
        <v>880611.93</v>
      </c>
      <c r="Z142" s="297">
        <v>427.39</v>
      </c>
      <c r="AB142" s="297">
        <v>1162746</v>
      </c>
      <c r="AC142">
        <v>298309.13</v>
      </c>
      <c r="AD142">
        <v>1254920</v>
      </c>
      <c r="AF142">
        <v>4512</v>
      </c>
      <c r="AG142">
        <v>314189.44</v>
      </c>
      <c r="AH142">
        <v>52728.22</v>
      </c>
      <c r="AM142" s="76">
        <f t="shared" si="13"/>
        <v>970647.39</v>
      </c>
      <c r="AN142" s="31">
        <f t="shared" si="14"/>
        <v>0</v>
      </c>
      <c r="AO142" s="21">
        <f t="shared" si="15"/>
        <v>970647.39</v>
      </c>
      <c r="AP142" s="15">
        <f t="shared" si="16"/>
        <v>2342094.4500000002</v>
      </c>
      <c r="AQ142" s="16">
        <f t="shared" si="17"/>
        <v>1626349.66</v>
      </c>
      <c r="AR142" s="26">
        <f t="shared" si="18"/>
        <v>715744.79000000027</v>
      </c>
    </row>
    <row r="143" spans="1:44" x14ac:dyDescent="0.25">
      <c r="A143" t="s">
        <v>561</v>
      </c>
      <c r="B143" t="s">
        <v>562</v>
      </c>
      <c r="C143" s="71">
        <v>3203</v>
      </c>
      <c r="D143" s="58" t="s">
        <v>1386</v>
      </c>
      <c r="E143" t="s">
        <v>3317</v>
      </c>
      <c r="F143" s="297">
        <v>917209.69</v>
      </c>
      <c r="G143" s="297">
        <v>0</v>
      </c>
      <c r="H143" s="297">
        <v>22325.9</v>
      </c>
      <c r="J143">
        <v>1528649.08</v>
      </c>
      <c r="K143">
        <v>798316.3</v>
      </c>
      <c r="Q143" s="297">
        <v>0</v>
      </c>
      <c r="T143">
        <v>575556.48</v>
      </c>
      <c r="U143">
        <v>2368242.5</v>
      </c>
      <c r="X143" s="297">
        <v>740299.17</v>
      </c>
      <c r="Y143" s="297">
        <v>344000</v>
      </c>
      <c r="Z143" s="297">
        <v>577.37</v>
      </c>
      <c r="AB143" s="297">
        <v>910070</v>
      </c>
      <c r="AD143">
        <v>986356</v>
      </c>
      <c r="AE143">
        <v>1578</v>
      </c>
      <c r="AG143">
        <v>391243.81</v>
      </c>
      <c r="AH143">
        <v>130346.74</v>
      </c>
      <c r="AM143" s="76">
        <f t="shared" si="13"/>
        <v>939535.59</v>
      </c>
      <c r="AN143" s="31">
        <f t="shared" si="14"/>
        <v>0</v>
      </c>
      <c r="AO143" s="21">
        <f t="shared" si="15"/>
        <v>939535.59</v>
      </c>
      <c r="AP143" s="15">
        <f t="shared" si="16"/>
        <v>1994946.54</v>
      </c>
      <c r="AQ143" s="16">
        <f t="shared" si="17"/>
        <v>1509524.55</v>
      </c>
      <c r="AR143" s="26">
        <f t="shared" si="18"/>
        <v>485421.99</v>
      </c>
    </row>
    <row r="144" spans="1:44" x14ac:dyDescent="0.25">
      <c r="A144" t="s">
        <v>561</v>
      </c>
      <c r="B144" t="s">
        <v>562</v>
      </c>
      <c r="C144" s="71">
        <v>3469</v>
      </c>
      <c r="D144" s="58" t="s">
        <v>1387</v>
      </c>
      <c r="E144" t="s">
        <v>3318</v>
      </c>
      <c r="F144" s="297">
        <v>323797.25</v>
      </c>
      <c r="G144" s="297">
        <v>0</v>
      </c>
      <c r="H144" s="297">
        <v>159577.39000000001</v>
      </c>
      <c r="J144">
        <v>1297085.22</v>
      </c>
      <c r="K144">
        <v>117203.27</v>
      </c>
      <c r="Q144" s="297">
        <v>-5899.4</v>
      </c>
      <c r="T144">
        <v>506855.44</v>
      </c>
      <c r="U144">
        <v>1552681.09</v>
      </c>
      <c r="X144" s="297">
        <v>411921.82</v>
      </c>
      <c r="Z144" s="297">
        <v>444.88</v>
      </c>
      <c r="AB144" s="297">
        <v>77870</v>
      </c>
      <c r="AC144">
        <v>265019</v>
      </c>
      <c r="AD144">
        <v>260726.53</v>
      </c>
      <c r="AF144">
        <v>1080</v>
      </c>
      <c r="AG144">
        <v>237671.71</v>
      </c>
      <c r="AH144">
        <v>88661.46</v>
      </c>
      <c r="AM144" s="76">
        <f t="shared" si="13"/>
        <v>483374.64</v>
      </c>
      <c r="AN144" s="31">
        <f t="shared" si="14"/>
        <v>-5899.4</v>
      </c>
      <c r="AO144" s="21">
        <f t="shared" si="15"/>
        <v>489274.04000000004</v>
      </c>
      <c r="AP144" s="15">
        <f t="shared" si="16"/>
        <v>755255.7</v>
      </c>
      <c r="AQ144" s="16">
        <f t="shared" si="17"/>
        <v>588139.69999999995</v>
      </c>
      <c r="AR144" s="26">
        <f t="shared" si="18"/>
        <v>167116</v>
      </c>
    </row>
    <row r="145" spans="1:44" x14ac:dyDescent="0.25">
      <c r="A145" t="s">
        <v>561</v>
      </c>
      <c r="B145" t="s">
        <v>562</v>
      </c>
      <c r="C145" s="71">
        <v>3469</v>
      </c>
      <c r="D145" s="58" t="s">
        <v>1388</v>
      </c>
      <c r="E145" t="s">
        <v>3333</v>
      </c>
      <c r="F145" s="297">
        <v>1677534.6</v>
      </c>
      <c r="G145" s="297">
        <v>0</v>
      </c>
      <c r="H145" s="297">
        <v>126308.54</v>
      </c>
      <c r="J145">
        <v>1611541.55</v>
      </c>
      <c r="K145">
        <v>632821.4</v>
      </c>
      <c r="O145" s="297">
        <v>55000</v>
      </c>
      <c r="Q145" s="297">
        <v>5314.83</v>
      </c>
      <c r="T145">
        <v>387178.62</v>
      </c>
      <c r="U145">
        <v>2662147.65</v>
      </c>
      <c r="X145" s="297">
        <v>1409109.4</v>
      </c>
      <c r="Z145" s="297">
        <v>-1087.1400000000001</v>
      </c>
      <c r="AB145" s="297">
        <v>727740</v>
      </c>
      <c r="AD145">
        <v>801370</v>
      </c>
      <c r="AF145">
        <v>1560</v>
      </c>
      <c r="AG145">
        <v>226367.27</v>
      </c>
      <c r="AM145" s="76">
        <f t="shared" si="13"/>
        <v>1803843.1400000001</v>
      </c>
      <c r="AN145" s="31">
        <f t="shared" si="14"/>
        <v>60314.83</v>
      </c>
      <c r="AO145" s="21">
        <f t="shared" si="15"/>
        <v>1743528.31</v>
      </c>
      <c r="AP145" s="15">
        <f t="shared" si="16"/>
        <v>2135762.2599999998</v>
      </c>
      <c r="AQ145" s="16">
        <f t="shared" si="17"/>
        <v>1029297.27</v>
      </c>
      <c r="AR145" s="26">
        <f t="shared" si="18"/>
        <v>1106464.9899999998</v>
      </c>
    </row>
    <row r="146" spans="1:44" x14ac:dyDescent="0.25">
      <c r="A146" t="s">
        <v>565</v>
      </c>
      <c r="B146" t="s">
        <v>566</v>
      </c>
      <c r="C146" s="71">
        <v>2217</v>
      </c>
      <c r="D146" s="58" t="s">
        <v>1389</v>
      </c>
      <c r="E146" t="s">
        <v>3319</v>
      </c>
      <c r="F146" s="297">
        <v>728879.62</v>
      </c>
      <c r="G146" s="297">
        <v>0</v>
      </c>
      <c r="H146" s="297">
        <v>680667.1</v>
      </c>
      <c r="J146">
        <v>4</v>
      </c>
      <c r="K146">
        <v>-27831.02</v>
      </c>
      <c r="O146" s="297">
        <v>950</v>
      </c>
      <c r="Q146" s="297">
        <v>1885.41</v>
      </c>
      <c r="T146">
        <v>-1153701.46</v>
      </c>
      <c r="U146">
        <v>1849445.73</v>
      </c>
      <c r="X146" s="297">
        <v>1093379.23</v>
      </c>
      <c r="Y146" s="297">
        <v>60989</v>
      </c>
      <c r="AB146" s="297">
        <v>612524.4</v>
      </c>
      <c r="AC146">
        <v>124100</v>
      </c>
      <c r="AD146">
        <v>731726.08</v>
      </c>
      <c r="AF146">
        <v>4604</v>
      </c>
      <c r="AG146">
        <v>215237.15</v>
      </c>
      <c r="AH146">
        <v>9895.3799999999992</v>
      </c>
      <c r="AK146">
        <v>31850</v>
      </c>
      <c r="AM146" s="76">
        <f t="shared" si="13"/>
        <v>1409546.72</v>
      </c>
      <c r="AN146" s="31">
        <f t="shared" si="14"/>
        <v>2835.41</v>
      </c>
      <c r="AO146" s="21">
        <f t="shared" si="15"/>
        <v>1406711.31</v>
      </c>
      <c r="AP146" s="15">
        <f t="shared" si="16"/>
        <v>1890992.63</v>
      </c>
      <c r="AQ146" s="16">
        <f t="shared" si="17"/>
        <v>993312.61</v>
      </c>
      <c r="AR146" s="26">
        <f t="shared" si="18"/>
        <v>897680.0199999999</v>
      </c>
    </row>
    <row r="147" spans="1:44" x14ac:dyDescent="0.25">
      <c r="A147" t="s">
        <v>565</v>
      </c>
      <c r="B147" t="s">
        <v>566</v>
      </c>
      <c r="C147" s="71">
        <v>3536</v>
      </c>
      <c r="D147" s="58" t="s">
        <v>1390</v>
      </c>
      <c r="E147" t="s">
        <v>3320</v>
      </c>
      <c r="F147" s="297">
        <v>572878.30000000005</v>
      </c>
      <c r="G147" s="297">
        <v>35000</v>
      </c>
      <c r="H147" s="297">
        <v>129601.76</v>
      </c>
      <c r="J147">
        <v>84803.64</v>
      </c>
      <c r="K147">
        <v>242263.17</v>
      </c>
      <c r="N147" s="297">
        <v>14000</v>
      </c>
      <c r="O147" s="297">
        <v>17239</v>
      </c>
      <c r="Q147" s="297">
        <v>514</v>
      </c>
      <c r="T147">
        <v>-2124940.36</v>
      </c>
      <c r="U147">
        <v>2606531.4300000002</v>
      </c>
      <c r="X147" s="297">
        <v>902915.63</v>
      </c>
      <c r="Y147" s="297">
        <v>223000</v>
      </c>
      <c r="Z147" s="297">
        <v>403.26</v>
      </c>
      <c r="AB147" s="297">
        <v>1028497.4</v>
      </c>
      <c r="AC147">
        <v>332425</v>
      </c>
      <c r="AD147">
        <v>1155602.3999999999</v>
      </c>
      <c r="AE147">
        <v>32228</v>
      </c>
      <c r="AG147">
        <v>481326.92</v>
      </c>
      <c r="AH147">
        <v>41681.17</v>
      </c>
      <c r="AK147">
        <v>18200</v>
      </c>
      <c r="AM147" s="76">
        <f t="shared" si="13"/>
        <v>737480.06</v>
      </c>
      <c r="AN147" s="31">
        <f t="shared" si="14"/>
        <v>31753</v>
      </c>
      <c r="AO147" s="21">
        <f t="shared" si="15"/>
        <v>705727.06</v>
      </c>
      <c r="AP147" s="15">
        <f t="shared" si="16"/>
        <v>2487241.29</v>
      </c>
      <c r="AQ147" s="16">
        <f t="shared" si="17"/>
        <v>1729038.4899999998</v>
      </c>
      <c r="AR147" s="26">
        <f t="shared" si="18"/>
        <v>758202.80000000028</v>
      </c>
    </row>
    <row r="148" spans="1:44" x14ac:dyDescent="0.25">
      <c r="A148" t="s">
        <v>565</v>
      </c>
      <c r="B148" t="s">
        <v>566</v>
      </c>
      <c r="C148" s="71">
        <v>4975</v>
      </c>
      <c r="D148" s="58" t="s">
        <v>1391</v>
      </c>
      <c r="E148" t="s">
        <v>3321</v>
      </c>
      <c r="F148" s="297">
        <v>486534.59</v>
      </c>
      <c r="G148" s="297">
        <v>0</v>
      </c>
      <c r="H148" s="297">
        <v>41163.67</v>
      </c>
      <c r="J148">
        <v>6</v>
      </c>
      <c r="K148">
        <v>23038.84</v>
      </c>
      <c r="O148" s="297">
        <v>12500</v>
      </c>
      <c r="Q148" s="297">
        <v>1600.7</v>
      </c>
      <c r="T148">
        <v>-891542.91</v>
      </c>
      <c r="U148">
        <v>1289115.33</v>
      </c>
      <c r="X148" s="297">
        <v>943776.5</v>
      </c>
      <c r="Z148" s="297">
        <v>466.48</v>
      </c>
      <c r="AB148" s="297">
        <v>877352</v>
      </c>
      <c r="AC148">
        <v>134000</v>
      </c>
      <c r="AD148">
        <v>989716.27</v>
      </c>
      <c r="AE148">
        <v>2944</v>
      </c>
      <c r="AG148">
        <v>622009.31999999995</v>
      </c>
      <c r="AH148">
        <v>7475.41</v>
      </c>
      <c r="AK148">
        <v>22750</v>
      </c>
      <c r="AM148" s="76">
        <f t="shared" si="13"/>
        <v>527698.26</v>
      </c>
      <c r="AN148" s="31">
        <f t="shared" si="14"/>
        <v>14100.7</v>
      </c>
      <c r="AO148" s="21">
        <f t="shared" si="15"/>
        <v>513597.56</v>
      </c>
      <c r="AP148" s="15">
        <f t="shared" si="16"/>
        <v>1955594.98</v>
      </c>
      <c r="AQ148" s="16">
        <f t="shared" si="17"/>
        <v>1644894.9999999998</v>
      </c>
      <c r="AR148" s="26">
        <f t="shared" si="18"/>
        <v>310699.98000000021</v>
      </c>
    </row>
    <row r="149" spans="1:44" x14ac:dyDescent="0.25">
      <c r="A149" t="s">
        <v>565</v>
      </c>
      <c r="B149" t="s">
        <v>566</v>
      </c>
      <c r="C149" s="71">
        <v>2059</v>
      </c>
      <c r="D149" s="58" t="s">
        <v>1392</v>
      </c>
      <c r="E149" t="s">
        <v>3322</v>
      </c>
      <c r="F149" s="297">
        <v>220059.77</v>
      </c>
      <c r="G149" s="297">
        <v>0</v>
      </c>
      <c r="H149" s="297">
        <v>258781.47</v>
      </c>
      <c r="J149">
        <v>1773022.2</v>
      </c>
      <c r="K149">
        <v>240355.57</v>
      </c>
      <c r="O149" s="297">
        <v>11100</v>
      </c>
      <c r="Q149" s="297">
        <v>594</v>
      </c>
      <c r="T149">
        <v>-35595.83</v>
      </c>
      <c r="U149">
        <v>2316929.4300000002</v>
      </c>
      <c r="X149" s="297">
        <v>886502.32</v>
      </c>
      <c r="Z149" s="297">
        <v>645.66</v>
      </c>
      <c r="AB149" s="297">
        <v>800730</v>
      </c>
      <c r="AC149">
        <v>148008.70000000001</v>
      </c>
      <c r="AD149">
        <v>940639.45</v>
      </c>
      <c r="AE149">
        <v>1204</v>
      </c>
      <c r="AG149">
        <v>505153.98</v>
      </c>
      <c r="AH149">
        <v>153997.84</v>
      </c>
      <c r="AK149">
        <v>10600</v>
      </c>
      <c r="AM149" s="76">
        <f t="shared" si="13"/>
        <v>478841.24</v>
      </c>
      <c r="AN149" s="31">
        <f t="shared" si="14"/>
        <v>11694</v>
      </c>
      <c r="AO149" s="21">
        <f t="shared" si="15"/>
        <v>467147.24</v>
      </c>
      <c r="AP149" s="15">
        <f t="shared" si="16"/>
        <v>1835886.68</v>
      </c>
      <c r="AQ149" s="16">
        <f t="shared" si="17"/>
        <v>1611595.27</v>
      </c>
      <c r="AR149" s="26">
        <f t="shared" si="18"/>
        <v>224291.40999999992</v>
      </c>
    </row>
    <row r="150" spans="1:44" x14ac:dyDescent="0.25">
      <c r="A150" t="s">
        <v>565</v>
      </c>
      <c r="B150" t="s">
        <v>566</v>
      </c>
      <c r="C150" s="71">
        <v>1986</v>
      </c>
      <c r="D150" s="58" t="s">
        <v>1393</v>
      </c>
      <c r="E150" t="s">
        <v>3323</v>
      </c>
      <c r="F150" s="297">
        <v>295309.28000000003</v>
      </c>
      <c r="G150" s="297">
        <v>0</v>
      </c>
      <c r="H150" s="297">
        <v>137112.18</v>
      </c>
      <c r="J150">
        <v>887794.38</v>
      </c>
      <c r="K150">
        <v>100056.54</v>
      </c>
      <c r="O150" s="297">
        <v>8500</v>
      </c>
      <c r="Q150" s="297">
        <v>545</v>
      </c>
      <c r="T150">
        <v>-1243772.8799999999</v>
      </c>
      <c r="U150">
        <v>2601070</v>
      </c>
      <c r="X150" s="297">
        <v>733354.63</v>
      </c>
      <c r="Z150" s="297">
        <v>327.01</v>
      </c>
      <c r="AB150" s="297">
        <v>293230</v>
      </c>
      <c r="AC150">
        <v>231000</v>
      </c>
      <c r="AD150">
        <v>385967</v>
      </c>
      <c r="AF150">
        <v>2760</v>
      </c>
      <c r="AG150">
        <v>565814.69999999995</v>
      </c>
      <c r="AH150">
        <v>66179.679999999993</v>
      </c>
      <c r="AM150" s="76">
        <f t="shared" si="13"/>
        <v>432421.46</v>
      </c>
      <c r="AN150" s="31">
        <f t="shared" si="14"/>
        <v>9045</v>
      </c>
      <c r="AO150" s="21">
        <f t="shared" si="15"/>
        <v>423376.46</v>
      </c>
      <c r="AP150" s="15">
        <f t="shared" si="16"/>
        <v>1257911.6400000001</v>
      </c>
      <c r="AQ150" s="16">
        <f t="shared" si="17"/>
        <v>1020721.3799999999</v>
      </c>
      <c r="AR150" s="26">
        <f t="shared" si="18"/>
        <v>237190.26000000024</v>
      </c>
    </row>
    <row r="151" spans="1:44" x14ac:dyDescent="0.25">
      <c r="A151" t="s">
        <v>569</v>
      </c>
      <c r="B151" t="s">
        <v>571</v>
      </c>
      <c r="C151" s="71">
        <v>2574</v>
      </c>
      <c r="D151" s="58" t="s">
        <v>1394</v>
      </c>
      <c r="E151" t="s">
        <v>3277</v>
      </c>
      <c r="F151" s="297">
        <v>380876.1</v>
      </c>
      <c r="G151" s="297">
        <v>0</v>
      </c>
      <c r="H151" s="297">
        <v>61434.12</v>
      </c>
      <c r="J151">
        <v>641957.75</v>
      </c>
      <c r="K151">
        <v>44544.55</v>
      </c>
      <c r="N151" s="297">
        <v>-15370</v>
      </c>
      <c r="P151" s="297">
        <v>96530</v>
      </c>
      <c r="Q151" s="297">
        <v>6446</v>
      </c>
      <c r="T151">
        <v>-620267.66</v>
      </c>
      <c r="U151">
        <v>1543067.19</v>
      </c>
      <c r="X151" s="297">
        <v>955959.47</v>
      </c>
      <c r="Z151" s="297">
        <v>356.72</v>
      </c>
      <c r="AB151" s="297">
        <v>814940</v>
      </c>
      <c r="AD151">
        <v>969784</v>
      </c>
      <c r="AF151">
        <v>616</v>
      </c>
      <c r="AG151">
        <v>368045.87</v>
      </c>
      <c r="AH151">
        <v>67773.33</v>
      </c>
      <c r="AK151">
        <v>35000</v>
      </c>
      <c r="AM151" s="76">
        <f t="shared" si="13"/>
        <v>442310.22</v>
      </c>
      <c r="AN151" s="31">
        <f t="shared" si="14"/>
        <v>87606</v>
      </c>
      <c r="AO151" s="21">
        <f t="shared" si="15"/>
        <v>354704.22</v>
      </c>
      <c r="AP151" s="15">
        <f t="shared" si="16"/>
        <v>1771256.19</v>
      </c>
      <c r="AQ151" s="16">
        <f t="shared" si="17"/>
        <v>1441219.2000000002</v>
      </c>
      <c r="AR151" s="26">
        <f t="shared" si="18"/>
        <v>330036.98999999976</v>
      </c>
    </row>
    <row r="152" spans="1:44" x14ac:dyDescent="0.25">
      <c r="A152" t="s">
        <v>569</v>
      </c>
      <c r="B152" t="s">
        <v>571</v>
      </c>
      <c r="C152" s="71">
        <v>918</v>
      </c>
      <c r="D152" s="58" t="s">
        <v>1395</v>
      </c>
      <c r="E152" t="s">
        <v>3278</v>
      </c>
      <c r="F152" s="297">
        <v>540091.84</v>
      </c>
      <c r="G152" s="297">
        <v>0</v>
      </c>
      <c r="H152" s="297">
        <v>340627.13</v>
      </c>
      <c r="J152">
        <v>-63234.06</v>
      </c>
      <c r="K152">
        <v>-264078.03000000003</v>
      </c>
      <c r="M152">
        <v>265500</v>
      </c>
      <c r="P152" s="297">
        <v>46500</v>
      </c>
      <c r="Q152" s="297">
        <v>1</v>
      </c>
      <c r="T152">
        <v>-791360.7</v>
      </c>
      <c r="U152">
        <v>1115354.6000000001</v>
      </c>
      <c r="X152" s="297">
        <v>893276.28</v>
      </c>
      <c r="Z152" s="297">
        <v>463.72</v>
      </c>
      <c r="AB152" s="297">
        <v>722730</v>
      </c>
      <c r="AC152">
        <v>97300</v>
      </c>
      <c r="AD152">
        <v>786142</v>
      </c>
      <c r="AF152">
        <v>2780</v>
      </c>
      <c r="AG152">
        <v>199947.69</v>
      </c>
      <c r="AH152">
        <v>25038.33</v>
      </c>
      <c r="AK152">
        <v>35000</v>
      </c>
      <c r="AM152" s="76">
        <f t="shared" si="13"/>
        <v>880718.97</v>
      </c>
      <c r="AN152" s="31">
        <f t="shared" si="14"/>
        <v>46501</v>
      </c>
      <c r="AO152" s="21">
        <f t="shared" si="15"/>
        <v>834217.97</v>
      </c>
      <c r="AP152" s="15">
        <f t="shared" si="16"/>
        <v>1713770</v>
      </c>
      <c r="AQ152" s="16">
        <f t="shared" si="17"/>
        <v>1048908.02</v>
      </c>
      <c r="AR152" s="26">
        <f t="shared" si="18"/>
        <v>664861.98</v>
      </c>
    </row>
    <row r="153" spans="1:44" x14ac:dyDescent="0.25">
      <c r="A153" t="s">
        <v>569</v>
      </c>
      <c r="B153" t="s">
        <v>571</v>
      </c>
      <c r="C153" s="71">
        <v>4046</v>
      </c>
      <c r="D153" s="58" t="s">
        <v>1396</v>
      </c>
      <c r="E153" t="s">
        <v>3281</v>
      </c>
      <c r="F153" s="297">
        <v>1059598.42</v>
      </c>
      <c r="G153" s="297">
        <v>0</v>
      </c>
      <c r="H153" s="297">
        <v>42941.26</v>
      </c>
      <c r="J153">
        <v>461728.55</v>
      </c>
      <c r="K153">
        <v>200043.57</v>
      </c>
      <c r="N153" s="297">
        <v>0</v>
      </c>
      <c r="P153" s="297">
        <v>136400</v>
      </c>
      <c r="Q153" s="297">
        <v>0</v>
      </c>
      <c r="S153">
        <v>-230742.42</v>
      </c>
      <c r="T153">
        <v>654989.75</v>
      </c>
      <c r="U153">
        <v>1287495.99</v>
      </c>
      <c r="X153" s="297">
        <v>572866.85</v>
      </c>
      <c r="Z153" s="297">
        <v>1097.8499999999999</v>
      </c>
      <c r="AB153" s="297">
        <v>956020</v>
      </c>
      <c r="AC153">
        <v>127300</v>
      </c>
      <c r="AD153">
        <v>1021018</v>
      </c>
      <c r="AF153">
        <v>7900</v>
      </c>
      <c r="AG153">
        <v>346727.93</v>
      </c>
      <c r="AH153">
        <v>59425.29</v>
      </c>
      <c r="AK153">
        <v>35000</v>
      </c>
      <c r="AM153" s="76">
        <f t="shared" si="13"/>
        <v>1102539.68</v>
      </c>
      <c r="AN153" s="31">
        <f t="shared" si="14"/>
        <v>136400</v>
      </c>
      <c r="AO153" s="21">
        <f t="shared" si="15"/>
        <v>966139.67999999993</v>
      </c>
      <c r="AP153" s="15">
        <f t="shared" si="16"/>
        <v>1657284.7</v>
      </c>
      <c r="AQ153" s="16">
        <f t="shared" si="17"/>
        <v>1470071.22</v>
      </c>
      <c r="AR153" s="26">
        <f t="shared" si="18"/>
        <v>187213.47999999998</v>
      </c>
    </row>
    <row r="154" spans="1:44" x14ac:dyDescent="0.25">
      <c r="A154" t="s">
        <v>569</v>
      </c>
      <c r="B154" t="s">
        <v>571</v>
      </c>
      <c r="C154" s="71">
        <v>1868</v>
      </c>
      <c r="D154" s="58" t="s">
        <v>1397</v>
      </c>
      <c r="E154" t="s">
        <v>3330</v>
      </c>
      <c r="F154" s="297">
        <v>328489.55</v>
      </c>
      <c r="G154" s="297">
        <v>0</v>
      </c>
      <c r="H154" s="297">
        <v>282780.64</v>
      </c>
      <c r="J154">
        <v>721496.61</v>
      </c>
      <c r="K154">
        <v>178728.42</v>
      </c>
      <c r="P154" s="297">
        <v>84150</v>
      </c>
      <c r="T154">
        <v>-703041.31</v>
      </c>
      <c r="U154">
        <v>1993235.29</v>
      </c>
      <c r="X154" s="297">
        <v>753577.98</v>
      </c>
      <c r="Z154" s="297">
        <v>382.82</v>
      </c>
      <c r="AB154" s="297">
        <v>794780</v>
      </c>
      <c r="AC154">
        <v>86900</v>
      </c>
      <c r="AD154">
        <v>858480</v>
      </c>
      <c r="AE154">
        <v>3000</v>
      </c>
      <c r="AF154">
        <v>24480</v>
      </c>
      <c r="AG154">
        <v>263923.89</v>
      </c>
      <c r="AH154">
        <v>132710.67000000001</v>
      </c>
      <c r="AK154">
        <v>35000</v>
      </c>
      <c r="AM154" s="76">
        <f t="shared" si="13"/>
        <v>611270.18999999994</v>
      </c>
      <c r="AN154" s="31">
        <f t="shared" si="14"/>
        <v>84150</v>
      </c>
      <c r="AO154" s="21">
        <f t="shared" si="15"/>
        <v>527120.18999999994</v>
      </c>
      <c r="AP154" s="15">
        <f t="shared" si="16"/>
        <v>1635640.7999999998</v>
      </c>
      <c r="AQ154" s="16">
        <f t="shared" si="17"/>
        <v>1317594.56</v>
      </c>
      <c r="AR154" s="26">
        <f t="shared" si="18"/>
        <v>318046.23999999976</v>
      </c>
    </row>
    <row r="157" spans="1:44" x14ac:dyDescent="0.25">
      <c r="D157" s="44"/>
    </row>
    <row r="158" spans="1:44" x14ac:dyDescent="0.25">
      <c r="D158" s="44"/>
    </row>
    <row r="159" spans="1:44" x14ac:dyDescent="0.25">
      <c r="D159" s="44"/>
    </row>
    <row r="160" spans="1:44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A4" sqref="A4:A5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296" t="s">
        <v>2439</v>
      </c>
    </row>
    <row r="2" spans="1:8" ht="24.6" x14ac:dyDescent="0.7">
      <c r="A2" s="309" t="s">
        <v>1405</v>
      </c>
      <c r="B2" s="309"/>
      <c r="C2" s="309"/>
      <c r="D2" s="309"/>
      <c r="E2" s="309"/>
      <c r="F2" s="309"/>
      <c r="G2" s="309"/>
      <c r="H2" s="309"/>
    </row>
    <row r="3" spans="1:8" ht="24.6" x14ac:dyDescent="0.7">
      <c r="A3" s="310" t="s">
        <v>3352</v>
      </c>
      <c r="B3" s="310"/>
      <c r="C3" s="310"/>
      <c r="D3" s="310"/>
      <c r="E3" s="310"/>
      <c r="F3" s="310"/>
      <c r="G3" s="310"/>
      <c r="H3" s="310"/>
    </row>
    <row r="4" spans="1:8" s="79" customFormat="1" ht="24.6" x14ac:dyDescent="0.45">
      <c r="A4" s="311" t="s">
        <v>51</v>
      </c>
      <c r="B4" s="311" t="s">
        <v>1406</v>
      </c>
      <c r="C4" s="204" t="s">
        <v>1407</v>
      </c>
      <c r="D4" s="205" t="s">
        <v>1408</v>
      </c>
      <c r="E4" s="313" t="s">
        <v>52</v>
      </c>
      <c r="F4" s="206" t="s">
        <v>53</v>
      </c>
      <c r="G4" s="315" t="s">
        <v>52</v>
      </c>
      <c r="H4" s="311" t="s">
        <v>1409</v>
      </c>
    </row>
    <row r="5" spans="1:8" s="79" customFormat="1" ht="24.6" x14ac:dyDescent="0.45">
      <c r="A5" s="312"/>
      <c r="B5" s="312"/>
      <c r="C5" s="204" t="s">
        <v>1410</v>
      </c>
      <c r="D5" s="207" t="s">
        <v>1410</v>
      </c>
      <c r="E5" s="314"/>
      <c r="F5" s="206" t="s">
        <v>1410</v>
      </c>
      <c r="G5" s="316"/>
      <c r="H5" s="312"/>
    </row>
    <row r="6" spans="1:8" s="228" customFormat="1" ht="24.6" x14ac:dyDescent="0.25">
      <c r="A6" s="222">
        <v>1</v>
      </c>
      <c r="B6" s="223" t="s">
        <v>45</v>
      </c>
      <c r="C6" s="224">
        <v>61</v>
      </c>
      <c r="D6" s="205">
        <f>C6-F6</f>
        <v>61</v>
      </c>
      <c r="E6" s="225">
        <f t="shared" ref="E6:E13" si="0">D6/C6*100</f>
        <v>100</v>
      </c>
      <c r="F6" s="206">
        <v>0</v>
      </c>
      <c r="G6" s="226">
        <f t="shared" ref="G6:G12" si="1">F6/C6*100</f>
        <v>0</v>
      </c>
      <c r="H6" s="227"/>
    </row>
    <row r="7" spans="1:8" s="228" customFormat="1" ht="24.6" x14ac:dyDescent="0.25">
      <c r="A7" s="222">
        <v>2</v>
      </c>
      <c r="B7" s="223" t="s">
        <v>49</v>
      </c>
      <c r="C7" s="224">
        <v>83</v>
      </c>
      <c r="D7" s="205">
        <f t="shared" ref="D7:D12" si="2">C7-F7</f>
        <v>83</v>
      </c>
      <c r="E7" s="225">
        <f t="shared" si="0"/>
        <v>100</v>
      </c>
      <c r="F7" s="206">
        <v>0</v>
      </c>
      <c r="G7" s="226">
        <f t="shared" si="1"/>
        <v>0</v>
      </c>
      <c r="H7" s="227"/>
    </row>
    <row r="8" spans="1:8" ht="24.6" x14ac:dyDescent="0.7">
      <c r="A8" s="165">
        <v>3</v>
      </c>
      <c r="B8" s="140" t="s">
        <v>50</v>
      </c>
      <c r="C8" s="208">
        <v>209</v>
      </c>
      <c r="D8" s="205">
        <f t="shared" si="2"/>
        <v>209</v>
      </c>
      <c r="E8" s="209">
        <f t="shared" si="0"/>
        <v>100</v>
      </c>
      <c r="F8" s="210">
        <v>0</v>
      </c>
      <c r="G8" s="211">
        <f t="shared" si="1"/>
        <v>0</v>
      </c>
      <c r="H8" s="212" t="s">
        <v>1414</v>
      </c>
    </row>
    <row r="9" spans="1:8" ht="24.6" x14ac:dyDescent="0.7">
      <c r="A9" s="165">
        <v>4</v>
      </c>
      <c r="B9" s="140" t="s">
        <v>46</v>
      </c>
      <c r="C9" s="208">
        <v>127</v>
      </c>
      <c r="D9" s="205">
        <f t="shared" si="2"/>
        <v>127</v>
      </c>
      <c r="E9" s="209">
        <f t="shared" si="0"/>
        <v>100</v>
      </c>
      <c r="F9" s="210">
        <v>0</v>
      </c>
      <c r="G9" s="211">
        <f t="shared" si="1"/>
        <v>0</v>
      </c>
      <c r="H9" s="140"/>
    </row>
    <row r="10" spans="1:8" ht="24.6" x14ac:dyDescent="0.7">
      <c r="A10" s="165">
        <v>5</v>
      </c>
      <c r="B10" s="140" t="s">
        <v>48</v>
      </c>
      <c r="C10" s="208">
        <v>74</v>
      </c>
      <c r="D10" s="205">
        <f t="shared" si="2"/>
        <v>74</v>
      </c>
      <c r="E10" s="209">
        <f t="shared" si="0"/>
        <v>100</v>
      </c>
      <c r="F10" s="210">
        <v>0</v>
      </c>
      <c r="G10" s="211">
        <f t="shared" si="1"/>
        <v>0</v>
      </c>
      <c r="H10" s="140"/>
    </row>
    <row r="11" spans="1:8" ht="24.6" x14ac:dyDescent="0.7">
      <c r="A11" s="165">
        <v>6</v>
      </c>
      <c r="B11" s="140" t="s">
        <v>47</v>
      </c>
      <c r="C11" s="208">
        <v>168</v>
      </c>
      <c r="D11" s="205">
        <f t="shared" si="2"/>
        <v>168</v>
      </c>
      <c r="E11" s="209">
        <f t="shared" si="0"/>
        <v>100</v>
      </c>
      <c r="F11" s="210">
        <v>0</v>
      </c>
      <c r="G11" s="211">
        <f t="shared" si="1"/>
        <v>0</v>
      </c>
      <c r="H11" s="140"/>
    </row>
    <row r="12" spans="1:8" ht="24.6" x14ac:dyDescent="0.7">
      <c r="A12" s="165">
        <v>7</v>
      </c>
      <c r="B12" s="140" t="s">
        <v>44</v>
      </c>
      <c r="C12" s="208">
        <v>151</v>
      </c>
      <c r="D12" s="205">
        <f t="shared" si="2"/>
        <v>151</v>
      </c>
      <c r="E12" s="209">
        <f t="shared" si="0"/>
        <v>100</v>
      </c>
      <c r="F12" s="210">
        <v>0</v>
      </c>
      <c r="G12" s="213">
        <f t="shared" si="1"/>
        <v>0</v>
      </c>
      <c r="H12" s="212"/>
    </row>
    <row r="13" spans="1:8" ht="25.2" thickBot="1" x14ac:dyDescent="0.75">
      <c r="A13" s="304" t="s">
        <v>1411</v>
      </c>
      <c r="B13" s="305"/>
      <c r="C13" s="214">
        <f>SUM(C6:C12)</f>
        <v>873</v>
      </c>
      <c r="D13" s="215">
        <f>SUM(D6:D12)</f>
        <v>873</v>
      </c>
      <c r="E13" s="216">
        <f t="shared" si="0"/>
        <v>100</v>
      </c>
      <c r="F13" s="217">
        <f>SUM(F6:F12)</f>
        <v>0</v>
      </c>
      <c r="G13" s="218">
        <f>F13/C13*100</f>
        <v>0</v>
      </c>
      <c r="H13" s="219"/>
    </row>
    <row r="14" spans="1:8" ht="25.2" thickTop="1" x14ac:dyDescent="0.7">
      <c r="A14" s="92"/>
      <c r="B14" s="220" t="s">
        <v>1406</v>
      </c>
      <c r="C14" s="98" t="s">
        <v>1412</v>
      </c>
      <c r="D14" s="98" t="s">
        <v>1413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1411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6"/>
      <c r="D36" s="306"/>
    </row>
    <row r="37" spans="1:4" x14ac:dyDescent="0.45">
      <c r="B37" s="85"/>
      <c r="C37" s="307"/>
      <c r="D37" s="307"/>
    </row>
    <row r="38" spans="1:4" x14ac:dyDescent="0.45">
      <c r="B38" s="85"/>
      <c r="C38" s="308"/>
      <c r="D38" s="308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0" t="s">
        <v>1416</v>
      </c>
      <c r="B1" s="281"/>
      <c r="C1" s="281"/>
      <c r="D1" s="281"/>
      <c r="E1" s="282"/>
    </row>
    <row r="2" spans="1:5" x14ac:dyDescent="0.25">
      <c r="A2" s="283" t="s">
        <v>1417</v>
      </c>
      <c r="B2" s="275" t="s">
        <v>1418</v>
      </c>
      <c r="C2" s="276"/>
      <c r="D2" s="274"/>
      <c r="E2" s="284"/>
    </row>
    <row r="3" spans="1:5" x14ac:dyDescent="0.25">
      <c r="A3" s="283" t="s">
        <v>1419</v>
      </c>
      <c r="B3" s="275" t="s">
        <v>1418</v>
      </c>
      <c r="C3" s="276"/>
      <c r="D3" s="274"/>
      <c r="E3" s="284"/>
    </row>
    <row r="4" spans="1:5" ht="14.25" customHeight="1" x14ac:dyDescent="0.25">
      <c r="A4" s="283" t="s">
        <v>1420</v>
      </c>
      <c r="B4" s="321" t="s">
        <v>1421</v>
      </c>
      <c r="C4" s="322"/>
      <c r="D4" s="274"/>
      <c r="E4" s="284"/>
    </row>
    <row r="5" spans="1:5" x14ac:dyDescent="0.25">
      <c r="A5" s="283"/>
      <c r="B5" s="321"/>
      <c r="C5" s="322"/>
      <c r="D5" s="274"/>
      <c r="E5" s="284"/>
    </row>
    <row r="6" spans="1:5" x14ac:dyDescent="0.25">
      <c r="A6" s="325"/>
      <c r="B6" s="326"/>
      <c r="C6" s="326"/>
      <c r="D6" s="326"/>
      <c r="E6" s="327"/>
    </row>
    <row r="7" spans="1:5" x14ac:dyDescent="0.25">
      <c r="A7" s="285" t="s">
        <v>1422</v>
      </c>
      <c r="B7" s="323" t="s">
        <v>43</v>
      </c>
      <c r="C7" s="324"/>
      <c r="D7" s="277" t="s">
        <v>1406</v>
      </c>
      <c r="E7" s="286">
        <v>242248</v>
      </c>
    </row>
    <row r="8" spans="1:5" x14ac:dyDescent="0.25">
      <c r="A8" s="287" t="s">
        <v>1423</v>
      </c>
      <c r="B8" s="319"/>
      <c r="C8" s="320"/>
      <c r="D8" s="278" t="s">
        <v>44</v>
      </c>
      <c r="E8" s="288"/>
    </row>
    <row r="9" spans="1:5" x14ac:dyDescent="0.25">
      <c r="A9" s="289" t="s">
        <v>1424</v>
      </c>
      <c r="B9" s="317"/>
      <c r="C9" s="318"/>
      <c r="D9" s="279" t="s">
        <v>44</v>
      </c>
      <c r="E9" s="290"/>
    </row>
    <row r="10" spans="1:5" x14ac:dyDescent="0.25">
      <c r="A10" s="287" t="s">
        <v>1425</v>
      </c>
      <c r="B10" s="319"/>
      <c r="C10" s="320"/>
      <c r="D10" s="278" t="s">
        <v>44</v>
      </c>
      <c r="E10" s="288"/>
    </row>
    <row r="11" spans="1:5" x14ac:dyDescent="0.25">
      <c r="A11" s="289" t="s">
        <v>1426</v>
      </c>
      <c r="B11" s="317"/>
      <c r="C11" s="318"/>
      <c r="D11" s="279" t="s">
        <v>44</v>
      </c>
      <c r="E11" s="290"/>
    </row>
    <row r="12" spans="1:5" x14ac:dyDescent="0.25">
      <c r="A12" s="287" t="s">
        <v>1427</v>
      </c>
      <c r="B12" s="319"/>
      <c r="C12" s="320"/>
      <c r="D12" s="278" t="s">
        <v>44</v>
      </c>
      <c r="E12" s="288"/>
    </row>
    <row r="13" spans="1:5" x14ac:dyDescent="0.25">
      <c r="A13" s="289" t="s">
        <v>1428</v>
      </c>
      <c r="B13" s="317"/>
      <c r="C13" s="318"/>
      <c r="D13" s="279" t="s">
        <v>44</v>
      </c>
      <c r="E13" s="290"/>
    </row>
    <row r="14" spans="1:5" x14ac:dyDescent="0.25">
      <c r="A14" s="287" t="s">
        <v>1429</v>
      </c>
      <c r="B14" s="319"/>
      <c r="C14" s="320"/>
      <c r="D14" s="278" t="s">
        <v>44</v>
      </c>
      <c r="E14" s="288"/>
    </row>
    <row r="15" spans="1:5" x14ac:dyDescent="0.25">
      <c r="A15" s="289" t="s">
        <v>1430</v>
      </c>
      <c r="B15" s="317"/>
      <c r="C15" s="318"/>
      <c r="D15" s="279" t="s">
        <v>44</v>
      </c>
      <c r="E15" s="290"/>
    </row>
    <row r="16" spans="1:5" x14ac:dyDescent="0.25">
      <c r="A16" s="287" t="s">
        <v>1431</v>
      </c>
      <c r="B16" s="319"/>
      <c r="C16" s="320"/>
      <c r="D16" s="278" t="s">
        <v>44</v>
      </c>
      <c r="E16" s="288"/>
    </row>
    <row r="17" spans="1:5" x14ac:dyDescent="0.25">
      <c r="A17" s="289" t="s">
        <v>1432</v>
      </c>
      <c r="B17" s="317"/>
      <c r="C17" s="318"/>
      <c r="D17" s="279" t="s">
        <v>44</v>
      </c>
      <c r="E17" s="290"/>
    </row>
    <row r="18" spans="1:5" x14ac:dyDescent="0.25">
      <c r="A18" s="287" t="s">
        <v>1433</v>
      </c>
      <c r="B18" s="319"/>
      <c r="C18" s="320"/>
      <c r="D18" s="278" t="s">
        <v>44</v>
      </c>
      <c r="E18" s="288"/>
    </row>
    <row r="19" spans="1:5" x14ac:dyDescent="0.25">
      <c r="A19" s="289" t="s">
        <v>1434</v>
      </c>
      <c r="B19" s="317"/>
      <c r="C19" s="318"/>
      <c r="D19" s="279" t="s">
        <v>44</v>
      </c>
      <c r="E19" s="290"/>
    </row>
    <row r="20" spans="1:5" x14ac:dyDescent="0.25">
      <c r="A20" s="336" t="s">
        <v>1435</v>
      </c>
      <c r="B20" s="338" t="s">
        <v>1436</v>
      </c>
      <c r="C20" s="339"/>
      <c r="D20" s="342" t="s">
        <v>44</v>
      </c>
      <c r="E20" s="291" t="s">
        <v>1437</v>
      </c>
    </row>
    <row r="21" spans="1:5" x14ac:dyDescent="0.25">
      <c r="A21" s="337"/>
      <c r="B21" s="340"/>
      <c r="C21" s="341"/>
      <c r="D21" s="343"/>
      <c r="E21" s="292" t="s">
        <v>1438</v>
      </c>
    </row>
    <row r="22" spans="1:5" x14ac:dyDescent="0.25">
      <c r="A22" s="328" t="s">
        <v>1439</v>
      </c>
      <c r="B22" s="330" t="s">
        <v>1436</v>
      </c>
      <c r="C22" s="331"/>
      <c r="D22" s="334" t="s">
        <v>44</v>
      </c>
      <c r="E22" s="293" t="s">
        <v>1437</v>
      </c>
    </row>
    <row r="23" spans="1:5" x14ac:dyDescent="0.25">
      <c r="A23" s="329"/>
      <c r="B23" s="332"/>
      <c r="C23" s="333"/>
      <c r="D23" s="335"/>
      <c r="E23" s="294" t="s">
        <v>1438</v>
      </c>
    </row>
    <row r="24" spans="1:5" x14ac:dyDescent="0.25">
      <c r="A24" s="336" t="s">
        <v>1440</v>
      </c>
      <c r="B24" s="338" t="s">
        <v>1436</v>
      </c>
      <c r="C24" s="339"/>
      <c r="D24" s="342" t="s">
        <v>44</v>
      </c>
      <c r="E24" s="291" t="s">
        <v>1437</v>
      </c>
    </row>
    <row r="25" spans="1:5" x14ac:dyDescent="0.25">
      <c r="A25" s="337"/>
      <c r="B25" s="340"/>
      <c r="C25" s="341"/>
      <c r="D25" s="343"/>
      <c r="E25" s="292" t="s">
        <v>1438</v>
      </c>
    </row>
    <row r="26" spans="1:5" x14ac:dyDescent="0.25">
      <c r="A26" s="328" t="s">
        <v>1441</v>
      </c>
      <c r="B26" s="330" t="s">
        <v>1436</v>
      </c>
      <c r="C26" s="331"/>
      <c r="D26" s="334" t="s">
        <v>44</v>
      </c>
      <c r="E26" s="293" t="s">
        <v>1437</v>
      </c>
    </row>
    <row r="27" spans="1:5" x14ac:dyDescent="0.25">
      <c r="A27" s="329"/>
      <c r="B27" s="332"/>
      <c r="C27" s="333"/>
      <c r="D27" s="335"/>
      <c r="E27" s="294" t="s">
        <v>1438</v>
      </c>
    </row>
    <row r="28" spans="1:5" x14ac:dyDescent="0.25">
      <c r="A28" s="336" t="s">
        <v>1442</v>
      </c>
      <c r="B28" s="338" t="s">
        <v>1436</v>
      </c>
      <c r="C28" s="339"/>
      <c r="D28" s="342" t="s">
        <v>44</v>
      </c>
      <c r="E28" s="291" t="s">
        <v>1437</v>
      </c>
    </row>
    <row r="29" spans="1:5" x14ac:dyDescent="0.25">
      <c r="A29" s="337"/>
      <c r="B29" s="340"/>
      <c r="C29" s="341"/>
      <c r="D29" s="343"/>
      <c r="E29" s="292" t="s">
        <v>1438</v>
      </c>
    </row>
    <row r="30" spans="1:5" x14ac:dyDescent="0.25">
      <c r="A30" s="328" t="s">
        <v>1443</v>
      </c>
      <c r="B30" s="330" t="s">
        <v>1436</v>
      </c>
      <c r="C30" s="331"/>
      <c r="D30" s="334" t="s">
        <v>44</v>
      </c>
      <c r="E30" s="293" t="s">
        <v>1437</v>
      </c>
    </row>
    <row r="31" spans="1:5" x14ac:dyDescent="0.25">
      <c r="A31" s="329"/>
      <c r="B31" s="332"/>
      <c r="C31" s="333"/>
      <c r="D31" s="335"/>
      <c r="E31" s="294" t="s">
        <v>1438</v>
      </c>
    </row>
    <row r="32" spans="1:5" x14ac:dyDescent="0.25">
      <c r="A32" s="336" t="s">
        <v>1444</v>
      </c>
      <c r="B32" s="338" t="s">
        <v>1436</v>
      </c>
      <c r="C32" s="339"/>
      <c r="D32" s="342" t="s">
        <v>44</v>
      </c>
      <c r="E32" s="291" t="s">
        <v>1437</v>
      </c>
    </row>
    <row r="33" spans="1:5" x14ac:dyDescent="0.25">
      <c r="A33" s="337"/>
      <c r="B33" s="340"/>
      <c r="C33" s="341"/>
      <c r="D33" s="343"/>
      <c r="E33" s="292" t="s">
        <v>1438</v>
      </c>
    </row>
    <row r="34" spans="1:5" x14ac:dyDescent="0.25">
      <c r="A34" s="328" t="s">
        <v>1445</v>
      </c>
      <c r="B34" s="330" t="s">
        <v>1436</v>
      </c>
      <c r="C34" s="331"/>
      <c r="D34" s="334" t="s">
        <v>44</v>
      </c>
      <c r="E34" s="293" t="s">
        <v>1437</v>
      </c>
    </row>
    <row r="35" spans="1:5" x14ac:dyDescent="0.25">
      <c r="A35" s="329"/>
      <c r="B35" s="332"/>
      <c r="C35" s="333"/>
      <c r="D35" s="335"/>
      <c r="E35" s="294" t="s">
        <v>1438</v>
      </c>
    </row>
    <row r="36" spans="1:5" x14ac:dyDescent="0.25">
      <c r="A36" s="336" t="s">
        <v>1446</v>
      </c>
      <c r="B36" s="338" t="s">
        <v>1436</v>
      </c>
      <c r="C36" s="339"/>
      <c r="D36" s="342" t="s">
        <v>44</v>
      </c>
      <c r="E36" s="291" t="s">
        <v>1437</v>
      </c>
    </row>
    <row r="37" spans="1:5" x14ac:dyDescent="0.25">
      <c r="A37" s="337"/>
      <c r="B37" s="340"/>
      <c r="C37" s="341"/>
      <c r="D37" s="343"/>
      <c r="E37" s="292" t="s">
        <v>1438</v>
      </c>
    </row>
    <row r="38" spans="1:5" x14ac:dyDescent="0.25">
      <c r="A38" s="328" t="s">
        <v>1447</v>
      </c>
      <c r="B38" s="330" t="s">
        <v>1436</v>
      </c>
      <c r="C38" s="331"/>
      <c r="D38" s="334" t="s">
        <v>44</v>
      </c>
      <c r="E38" s="293" t="s">
        <v>1437</v>
      </c>
    </row>
    <row r="39" spans="1:5" x14ac:dyDescent="0.25">
      <c r="A39" s="329"/>
      <c r="B39" s="332"/>
      <c r="C39" s="333"/>
      <c r="D39" s="335"/>
      <c r="E39" s="294" t="s">
        <v>1438</v>
      </c>
    </row>
    <row r="40" spans="1:5" x14ac:dyDescent="0.25">
      <c r="A40" s="336" t="s">
        <v>1448</v>
      </c>
      <c r="B40" s="338" t="s">
        <v>1436</v>
      </c>
      <c r="C40" s="339"/>
      <c r="D40" s="342" t="s">
        <v>44</v>
      </c>
      <c r="E40" s="291" t="s">
        <v>1437</v>
      </c>
    </row>
    <row r="41" spans="1:5" x14ac:dyDescent="0.25">
      <c r="A41" s="337"/>
      <c r="B41" s="340"/>
      <c r="C41" s="341"/>
      <c r="D41" s="343"/>
      <c r="E41" s="292" t="s">
        <v>1438</v>
      </c>
    </row>
    <row r="42" spans="1:5" x14ac:dyDescent="0.25">
      <c r="A42" s="328" t="s">
        <v>1449</v>
      </c>
      <c r="B42" s="330" t="s">
        <v>1436</v>
      </c>
      <c r="C42" s="331"/>
      <c r="D42" s="334" t="s">
        <v>44</v>
      </c>
      <c r="E42" s="293" t="s">
        <v>1437</v>
      </c>
    </row>
    <row r="43" spans="1:5" x14ac:dyDescent="0.25">
      <c r="A43" s="329"/>
      <c r="B43" s="332"/>
      <c r="C43" s="333"/>
      <c r="D43" s="335"/>
      <c r="E43" s="294" t="s">
        <v>1438</v>
      </c>
    </row>
    <row r="44" spans="1:5" x14ac:dyDescent="0.25">
      <c r="A44" s="336" t="s">
        <v>1450</v>
      </c>
      <c r="B44" s="338" t="s">
        <v>1436</v>
      </c>
      <c r="C44" s="339"/>
      <c r="D44" s="342" t="s">
        <v>44</v>
      </c>
      <c r="E44" s="291" t="s">
        <v>1437</v>
      </c>
    </row>
    <row r="45" spans="1:5" x14ac:dyDescent="0.25">
      <c r="A45" s="337"/>
      <c r="B45" s="340"/>
      <c r="C45" s="341"/>
      <c r="D45" s="343"/>
      <c r="E45" s="292" t="s">
        <v>1438</v>
      </c>
    </row>
    <row r="46" spans="1:5" x14ac:dyDescent="0.25">
      <c r="A46" s="328" t="s">
        <v>1451</v>
      </c>
      <c r="B46" s="330" t="s">
        <v>1436</v>
      </c>
      <c r="C46" s="331"/>
      <c r="D46" s="334" t="s">
        <v>44</v>
      </c>
      <c r="E46" s="293" t="s">
        <v>1437</v>
      </c>
    </row>
    <row r="47" spans="1:5" x14ac:dyDescent="0.25">
      <c r="A47" s="329"/>
      <c r="B47" s="332"/>
      <c r="C47" s="333"/>
      <c r="D47" s="335"/>
      <c r="E47" s="294" t="s">
        <v>1438</v>
      </c>
    </row>
    <row r="48" spans="1:5" x14ac:dyDescent="0.25">
      <c r="A48" s="336" t="s">
        <v>1452</v>
      </c>
      <c r="B48" s="338" t="s">
        <v>1436</v>
      </c>
      <c r="C48" s="339"/>
      <c r="D48" s="342" t="s">
        <v>44</v>
      </c>
      <c r="E48" s="291" t="s">
        <v>1437</v>
      </c>
    </row>
    <row r="49" spans="1:5" x14ac:dyDescent="0.25">
      <c r="A49" s="337"/>
      <c r="B49" s="340"/>
      <c r="C49" s="341"/>
      <c r="D49" s="343"/>
      <c r="E49" s="292" t="s">
        <v>1438</v>
      </c>
    </row>
    <row r="50" spans="1:5" x14ac:dyDescent="0.25">
      <c r="A50" s="328" t="s">
        <v>1453</v>
      </c>
      <c r="B50" s="330" t="s">
        <v>1436</v>
      </c>
      <c r="C50" s="331"/>
      <c r="D50" s="334" t="s">
        <v>44</v>
      </c>
      <c r="E50" s="293" t="s">
        <v>1437</v>
      </c>
    </row>
    <row r="51" spans="1:5" x14ac:dyDescent="0.25">
      <c r="A51" s="329"/>
      <c r="B51" s="332"/>
      <c r="C51" s="333"/>
      <c r="D51" s="335"/>
      <c r="E51" s="294" t="s">
        <v>1438</v>
      </c>
    </row>
    <row r="52" spans="1:5" x14ac:dyDescent="0.25">
      <c r="A52" s="336" t="s">
        <v>1454</v>
      </c>
      <c r="B52" s="338" t="s">
        <v>1436</v>
      </c>
      <c r="C52" s="339"/>
      <c r="D52" s="342" t="s">
        <v>44</v>
      </c>
      <c r="E52" s="291" t="s">
        <v>1437</v>
      </c>
    </row>
    <row r="53" spans="1:5" x14ac:dyDescent="0.25">
      <c r="A53" s="337"/>
      <c r="B53" s="340"/>
      <c r="C53" s="341"/>
      <c r="D53" s="343"/>
      <c r="E53" s="292" t="s">
        <v>1438</v>
      </c>
    </row>
    <row r="54" spans="1:5" x14ac:dyDescent="0.25">
      <c r="A54" s="328" t="s">
        <v>1455</v>
      </c>
      <c r="B54" s="330" t="s">
        <v>1436</v>
      </c>
      <c r="C54" s="331"/>
      <c r="D54" s="334" t="s">
        <v>44</v>
      </c>
      <c r="E54" s="293" t="s">
        <v>1437</v>
      </c>
    </row>
    <row r="55" spans="1:5" x14ac:dyDescent="0.25">
      <c r="A55" s="329"/>
      <c r="B55" s="332"/>
      <c r="C55" s="333"/>
      <c r="D55" s="335"/>
      <c r="E55" s="294" t="s">
        <v>1438</v>
      </c>
    </row>
    <row r="56" spans="1:5" x14ac:dyDescent="0.25">
      <c r="A56" s="336" t="s">
        <v>1456</v>
      </c>
      <c r="B56" s="338" t="s">
        <v>1436</v>
      </c>
      <c r="C56" s="339"/>
      <c r="D56" s="342" t="s">
        <v>44</v>
      </c>
      <c r="E56" s="291" t="s">
        <v>1437</v>
      </c>
    </row>
    <row r="57" spans="1:5" x14ac:dyDescent="0.25">
      <c r="A57" s="337"/>
      <c r="B57" s="340"/>
      <c r="C57" s="341"/>
      <c r="D57" s="343"/>
      <c r="E57" s="292" t="s">
        <v>1438</v>
      </c>
    </row>
    <row r="58" spans="1:5" x14ac:dyDescent="0.25">
      <c r="A58" s="328" t="s">
        <v>1457</v>
      </c>
      <c r="B58" s="330" t="s">
        <v>1436</v>
      </c>
      <c r="C58" s="331"/>
      <c r="D58" s="334" t="s">
        <v>44</v>
      </c>
      <c r="E58" s="293" t="s">
        <v>1437</v>
      </c>
    </row>
    <row r="59" spans="1:5" x14ac:dyDescent="0.25">
      <c r="A59" s="329"/>
      <c r="B59" s="332"/>
      <c r="C59" s="333"/>
      <c r="D59" s="335"/>
      <c r="E59" s="294" t="s">
        <v>1438</v>
      </c>
    </row>
    <row r="60" spans="1:5" x14ac:dyDescent="0.25">
      <c r="A60" s="336" t="s">
        <v>1458</v>
      </c>
      <c r="B60" s="338" t="s">
        <v>1436</v>
      </c>
      <c r="C60" s="339"/>
      <c r="D60" s="342" t="s">
        <v>44</v>
      </c>
      <c r="E60" s="291" t="s">
        <v>1437</v>
      </c>
    </row>
    <row r="61" spans="1:5" x14ac:dyDescent="0.25">
      <c r="A61" s="337"/>
      <c r="B61" s="340"/>
      <c r="C61" s="341"/>
      <c r="D61" s="343"/>
      <c r="E61" s="292" t="s">
        <v>1438</v>
      </c>
    </row>
    <row r="62" spans="1:5" x14ac:dyDescent="0.25">
      <c r="A62" s="328" t="s">
        <v>1459</v>
      </c>
      <c r="B62" s="330" t="s">
        <v>1436</v>
      </c>
      <c r="C62" s="331"/>
      <c r="D62" s="334" t="s">
        <v>44</v>
      </c>
      <c r="E62" s="293" t="s">
        <v>1437</v>
      </c>
    </row>
    <row r="63" spans="1:5" x14ac:dyDescent="0.25">
      <c r="A63" s="329"/>
      <c r="B63" s="332"/>
      <c r="C63" s="333"/>
      <c r="D63" s="335"/>
      <c r="E63" s="294" t="s">
        <v>1438</v>
      </c>
    </row>
    <row r="64" spans="1:5" x14ac:dyDescent="0.25">
      <c r="A64" s="336" t="s">
        <v>1460</v>
      </c>
      <c r="B64" s="338" t="s">
        <v>1436</v>
      </c>
      <c r="C64" s="339"/>
      <c r="D64" s="342" t="s">
        <v>44</v>
      </c>
      <c r="E64" s="291" t="s">
        <v>1437</v>
      </c>
    </row>
    <row r="65" spans="1:5" x14ac:dyDescent="0.25">
      <c r="A65" s="337"/>
      <c r="B65" s="340"/>
      <c r="C65" s="341"/>
      <c r="D65" s="343"/>
      <c r="E65" s="292" t="s">
        <v>1438</v>
      </c>
    </row>
    <row r="66" spans="1:5" x14ac:dyDescent="0.25">
      <c r="A66" s="328" t="s">
        <v>1461</v>
      </c>
      <c r="B66" s="330" t="s">
        <v>1462</v>
      </c>
      <c r="C66" s="331"/>
      <c r="D66" s="334" t="s">
        <v>44</v>
      </c>
      <c r="E66" s="293" t="s">
        <v>1437</v>
      </c>
    </row>
    <row r="67" spans="1:5" x14ac:dyDescent="0.25">
      <c r="A67" s="329"/>
      <c r="B67" s="332"/>
      <c r="C67" s="333"/>
      <c r="D67" s="335"/>
      <c r="E67" s="294" t="s">
        <v>1438</v>
      </c>
    </row>
    <row r="68" spans="1:5" x14ac:dyDescent="0.25">
      <c r="A68" s="336" t="s">
        <v>1463</v>
      </c>
      <c r="B68" s="338" t="s">
        <v>1462</v>
      </c>
      <c r="C68" s="339"/>
      <c r="D68" s="342" t="s">
        <v>44</v>
      </c>
      <c r="E68" s="291" t="s">
        <v>1437</v>
      </c>
    </row>
    <row r="69" spans="1:5" x14ac:dyDescent="0.25">
      <c r="A69" s="337"/>
      <c r="B69" s="340"/>
      <c r="C69" s="341"/>
      <c r="D69" s="343"/>
      <c r="E69" s="292" t="s">
        <v>1438</v>
      </c>
    </row>
    <row r="70" spans="1:5" x14ac:dyDescent="0.25">
      <c r="A70" s="328" t="s">
        <v>1464</v>
      </c>
      <c r="B70" s="330" t="s">
        <v>1462</v>
      </c>
      <c r="C70" s="331"/>
      <c r="D70" s="334" t="s">
        <v>44</v>
      </c>
      <c r="E70" s="293" t="s">
        <v>1437</v>
      </c>
    </row>
    <row r="71" spans="1:5" x14ac:dyDescent="0.25">
      <c r="A71" s="329"/>
      <c r="B71" s="332"/>
      <c r="C71" s="333"/>
      <c r="D71" s="335"/>
      <c r="E71" s="294" t="s">
        <v>1438</v>
      </c>
    </row>
    <row r="72" spans="1:5" x14ac:dyDescent="0.25">
      <c r="A72" s="336" t="s">
        <v>1465</v>
      </c>
      <c r="B72" s="338" t="s">
        <v>1462</v>
      </c>
      <c r="C72" s="339"/>
      <c r="D72" s="342" t="s">
        <v>44</v>
      </c>
      <c r="E72" s="291" t="s">
        <v>1437</v>
      </c>
    </row>
    <row r="73" spans="1:5" x14ac:dyDescent="0.25">
      <c r="A73" s="337"/>
      <c r="B73" s="340"/>
      <c r="C73" s="341"/>
      <c r="D73" s="343"/>
      <c r="E73" s="292" t="s">
        <v>1438</v>
      </c>
    </row>
    <row r="74" spans="1:5" x14ac:dyDescent="0.25">
      <c r="A74" s="328" t="s">
        <v>1466</v>
      </c>
      <c r="B74" s="330" t="s">
        <v>1462</v>
      </c>
      <c r="C74" s="331"/>
      <c r="D74" s="334" t="s">
        <v>44</v>
      </c>
      <c r="E74" s="293" t="s">
        <v>1437</v>
      </c>
    </row>
    <row r="75" spans="1:5" x14ac:dyDescent="0.25">
      <c r="A75" s="329"/>
      <c r="B75" s="332"/>
      <c r="C75" s="333"/>
      <c r="D75" s="335"/>
      <c r="E75" s="294" t="s">
        <v>1438</v>
      </c>
    </row>
    <row r="76" spans="1:5" x14ac:dyDescent="0.25">
      <c r="A76" s="336" t="s">
        <v>1467</v>
      </c>
      <c r="B76" s="338" t="s">
        <v>1462</v>
      </c>
      <c r="C76" s="339"/>
      <c r="D76" s="342" t="s">
        <v>44</v>
      </c>
      <c r="E76" s="291" t="s">
        <v>1437</v>
      </c>
    </row>
    <row r="77" spans="1:5" x14ac:dyDescent="0.25">
      <c r="A77" s="337"/>
      <c r="B77" s="340"/>
      <c r="C77" s="341"/>
      <c r="D77" s="343"/>
      <c r="E77" s="292" t="s">
        <v>1438</v>
      </c>
    </row>
    <row r="78" spans="1:5" x14ac:dyDescent="0.25">
      <c r="A78" s="328" t="s">
        <v>1468</v>
      </c>
      <c r="B78" s="330" t="s">
        <v>1462</v>
      </c>
      <c r="C78" s="331"/>
      <c r="D78" s="334" t="s">
        <v>44</v>
      </c>
      <c r="E78" s="293" t="s">
        <v>1437</v>
      </c>
    </row>
    <row r="79" spans="1:5" x14ac:dyDescent="0.25">
      <c r="A79" s="329"/>
      <c r="B79" s="332"/>
      <c r="C79" s="333"/>
      <c r="D79" s="335"/>
      <c r="E79" s="294" t="s">
        <v>1438</v>
      </c>
    </row>
    <row r="80" spans="1:5" x14ac:dyDescent="0.25">
      <c r="A80" s="336" t="s">
        <v>1469</v>
      </c>
      <c r="B80" s="338" t="s">
        <v>1462</v>
      </c>
      <c r="C80" s="339"/>
      <c r="D80" s="342" t="s">
        <v>44</v>
      </c>
      <c r="E80" s="291" t="s">
        <v>1437</v>
      </c>
    </row>
    <row r="81" spans="1:5" x14ac:dyDescent="0.25">
      <c r="A81" s="337"/>
      <c r="B81" s="340"/>
      <c r="C81" s="341"/>
      <c r="D81" s="343"/>
      <c r="E81" s="292" t="s">
        <v>1438</v>
      </c>
    </row>
    <row r="82" spans="1:5" x14ac:dyDescent="0.25">
      <c r="A82" s="328" t="s">
        <v>1470</v>
      </c>
      <c r="B82" s="330" t="s">
        <v>1462</v>
      </c>
      <c r="C82" s="331"/>
      <c r="D82" s="334" t="s">
        <v>44</v>
      </c>
      <c r="E82" s="293" t="s">
        <v>1437</v>
      </c>
    </row>
    <row r="83" spans="1:5" x14ac:dyDescent="0.25">
      <c r="A83" s="329"/>
      <c r="B83" s="332"/>
      <c r="C83" s="333"/>
      <c r="D83" s="335"/>
      <c r="E83" s="294" t="s">
        <v>1438</v>
      </c>
    </row>
    <row r="84" spans="1:5" x14ac:dyDescent="0.25">
      <c r="A84" s="336" t="s">
        <v>1471</v>
      </c>
      <c r="B84" s="338" t="s">
        <v>1472</v>
      </c>
      <c r="C84" s="339"/>
      <c r="D84" s="342" t="s">
        <v>44</v>
      </c>
      <c r="E84" s="291" t="s">
        <v>1437</v>
      </c>
    </row>
    <row r="85" spans="1:5" x14ac:dyDescent="0.25">
      <c r="A85" s="337"/>
      <c r="B85" s="340"/>
      <c r="C85" s="341"/>
      <c r="D85" s="343"/>
      <c r="E85" s="292" t="s">
        <v>1438</v>
      </c>
    </row>
    <row r="86" spans="1:5" x14ac:dyDescent="0.25">
      <c r="A86" s="328" t="s">
        <v>1473</v>
      </c>
      <c r="B86" s="330" t="s">
        <v>1472</v>
      </c>
      <c r="C86" s="331"/>
      <c r="D86" s="334" t="s">
        <v>44</v>
      </c>
      <c r="E86" s="293" t="s">
        <v>1437</v>
      </c>
    </row>
    <row r="87" spans="1:5" x14ac:dyDescent="0.25">
      <c r="A87" s="329"/>
      <c r="B87" s="332"/>
      <c r="C87" s="333"/>
      <c r="D87" s="335"/>
      <c r="E87" s="294" t="s">
        <v>1438</v>
      </c>
    </row>
    <row r="88" spans="1:5" x14ac:dyDescent="0.25">
      <c r="A88" s="336" t="s">
        <v>1474</v>
      </c>
      <c r="B88" s="338" t="s">
        <v>1472</v>
      </c>
      <c r="C88" s="339"/>
      <c r="D88" s="342" t="s">
        <v>44</v>
      </c>
      <c r="E88" s="291" t="s">
        <v>1437</v>
      </c>
    </row>
    <row r="89" spans="1:5" x14ac:dyDescent="0.25">
      <c r="A89" s="337"/>
      <c r="B89" s="340"/>
      <c r="C89" s="341"/>
      <c r="D89" s="343"/>
      <c r="E89" s="292" t="s">
        <v>1438</v>
      </c>
    </row>
    <row r="90" spans="1:5" x14ac:dyDescent="0.25">
      <c r="A90" s="328" t="s">
        <v>1475</v>
      </c>
      <c r="B90" s="330" t="s">
        <v>1472</v>
      </c>
      <c r="C90" s="331"/>
      <c r="D90" s="334" t="s">
        <v>44</v>
      </c>
      <c r="E90" s="293" t="s">
        <v>1437</v>
      </c>
    </row>
    <row r="91" spans="1:5" x14ac:dyDescent="0.25">
      <c r="A91" s="329"/>
      <c r="B91" s="332"/>
      <c r="C91" s="333"/>
      <c r="D91" s="335"/>
      <c r="E91" s="294" t="s">
        <v>1438</v>
      </c>
    </row>
    <row r="92" spans="1:5" x14ac:dyDescent="0.25">
      <c r="A92" s="336" t="s">
        <v>1476</v>
      </c>
      <c r="B92" s="338" t="s">
        <v>1472</v>
      </c>
      <c r="C92" s="339"/>
      <c r="D92" s="342" t="s">
        <v>44</v>
      </c>
      <c r="E92" s="291" t="s">
        <v>1437</v>
      </c>
    </row>
    <row r="93" spans="1:5" x14ac:dyDescent="0.25">
      <c r="A93" s="337"/>
      <c r="B93" s="340"/>
      <c r="C93" s="341"/>
      <c r="D93" s="343"/>
      <c r="E93" s="292" t="s">
        <v>1438</v>
      </c>
    </row>
    <row r="94" spans="1:5" x14ac:dyDescent="0.25">
      <c r="A94" s="328" t="s">
        <v>1477</v>
      </c>
      <c r="B94" s="330" t="s">
        <v>1472</v>
      </c>
      <c r="C94" s="331"/>
      <c r="D94" s="334" t="s">
        <v>44</v>
      </c>
      <c r="E94" s="293" t="s">
        <v>1437</v>
      </c>
    </row>
    <row r="95" spans="1:5" x14ac:dyDescent="0.25">
      <c r="A95" s="329"/>
      <c r="B95" s="332"/>
      <c r="C95" s="333"/>
      <c r="D95" s="335"/>
      <c r="E95" s="294" t="s">
        <v>1438</v>
      </c>
    </row>
    <row r="96" spans="1:5" x14ac:dyDescent="0.25">
      <c r="A96" s="336" t="s">
        <v>1478</v>
      </c>
      <c r="B96" s="338" t="s">
        <v>1472</v>
      </c>
      <c r="C96" s="339"/>
      <c r="D96" s="342" t="s">
        <v>44</v>
      </c>
      <c r="E96" s="291" t="s">
        <v>1437</v>
      </c>
    </row>
    <row r="97" spans="1:5" x14ac:dyDescent="0.25">
      <c r="A97" s="337"/>
      <c r="B97" s="340"/>
      <c r="C97" s="341"/>
      <c r="D97" s="343"/>
      <c r="E97" s="292" t="s">
        <v>1438</v>
      </c>
    </row>
    <row r="98" spans="1:5" x14ac:dyDescent="0.25">
      <c r="A98" s="328" t="s">
        <v>1479</v>
      </c>
      <c r="B98" s="330" t="s">
        <v>1472</v>
      </c>
      <c r="C98" s="331"/>
      <c r="D98" s="334" t="s">
        <v>44</v>
      </c>
      <c r="E98" s="293" t="s">
        <v>1437</v>
      </c>
    </row>
    <row r="99" spans="1:5" x14ac:dyDescent="0.25">
      <c r="A99" s="329"/>
      <c r="B99" s="332"/>
      <c r="C99" s="333"/>
      <c r="D99" s="335"/>
      <c r="E99" s="294" t="s">
        <v>1438</v>
      </c>
    </row>
    <row r="100" spans="1:5" x14ac:dyDescent="0.25">
      <c r="A100" s="336" t="s">
        <v>1480</v>
      </c>
      <c r="B100" s="338" t="s">
        <v>1472</v>
      </c>
      <c r="C100" s="339"/>
      <c r="D100" s="342" t="s">
        <v>44</v>
      </c>
      <c r="E100" s="291" t="s">
        <v>1437</v>
      </c>
    </row>
    <row r="101" spans="1:5" x14ac:dyDescent="0.25">
      <c r="A101" s="337"/>
      <c r="B101" s="340"/>
      <c r="C101" s="341"/>
      <c r="D101" s="343"/>
      <c r="E101" s="292" t="s">
        <v>1438</v>
      </c>
    </row>
    <row r="102" spans="1:5" x14ac:dyDescent="0.25">
      <c r="A102" s="328" t="s">
        <v>1481</v>
      </c>
      <c r="B102" s="330" t="s">
        <v>1472</v>
      </c>
      <c r="C102" s="331"/>
      <c r="D102" s="334" t="s">
        <v>44</v>
      </c>
      <c r="E102" s="293" t="s">
        <v>1437</v>
      </c>
    </row>
    <row r="103" spans="1:5" x14ac:dyDescent="0.25">
      <c r="A103" s="329"/>
      <c r="B103" s="332"/>
      <c r="C103" s="333"/>
      <c r="D103" s="335"/>
      <c r="E103" s="294" t="s">
        <v>1438</v>
      </c>
    </row>
    <row r="104" spans="1:5" x14ac:dyDescent="0.25">
      <c r="A104" s="336" t="s">
        <v>1482</v>
      </c>
      <c r="B104" s="338" t="s">
        <v>1472</v>
      </c>
      <c r="C104" s="339"/>
      <c r="D104" s="342" t="s">
        <v>44</v>
      </c>
      <c r="E104" s="291" t="s">
        <v>1437</v>
      </c>
    </row>
    <row r="105" spans="1:5" x14ac:dyDescent="0.25">
      <c r="A105" s="337"/>
      <c r="B105" s="340"/>
      <c r="C105" s="341"/>
      <c r="D105" s="343"/>
      <c r="E105" s="292" t="s">
        <v>1438</v>
      </c>
    </row>
    <row r="106" spans="1:5" x14ac:dyDescent="0.25">
      <c r="A106" s="328" t="s">
        <v>1483</v>
      </c>
      <c r="B106" s="330" t="s">
        <v>1472</v>
      </c>
      <c r="C106" s="331"/>
      <c r="D106" s="334" t="s">
        <v>44</v>
      </c>
      <c r="E106" s="293" t="s">
        <v>1437</v>
      </c>
    </row>
    <row r="107" spans="1:5" x14ac:dyDescent="0.25">
      <c r="A107" s="329"/>
      <c r="B107" s="332"/>
      <c r="C107" s="333"/>
      <c r="D107" s="335"/>
      <c r="E107" s="294" t="s">
        <v>1438</v>
      </c>
    </row>
    <row r="108" spans="1:5" x14ac:dyDescent="0.25">
      <c r="A108" s="336" t="s">
        <v>1484</v>
      </c>
      <c r="B108" s="338" t="s">
        <v>1472</v>
      </c>
      <c r="C108" s="339"/>
      <c r="D108" s="342" t="s">
        <v>44</v>
      </c>
      <c r="E108" s="291" t="s">
        <v>1437</v>
      </c>
    </row>
    <row r="109" spans="1:5" x14ac:dyDescent="0.25">
      <c r="A109" s="337"/>
      <c r="B109" s="340"/>
      <c r="C109" s="341"/>
      <c r="D109" s="343"/>
      <c r="E109" s="292" t="s">
        <v>1438</v>
      </c>
    </row>
    <row r="110" spans="1:5" x14ac:dyDescent="0.25">
      <c r="A110" s="328" t="s">
        <v>1485</v>
      </c>
      <c r="B110" s="330" t="s">
        <v>1472</v>
      </c>
      <c r="C110" s="331"/>
      <c r="D110" s="334" t="s">
        <v>44</v>
      </c>
      <c r="E110" s="293" t="s">
        <v>1437</v>
      </c>
    </row>
    <row r="111" spans="1:5" x14ac:dyDescent="0.25">
      <c r="A111" s="329"/>
      <c r="B111" s="332"/>
      <c r="C111" s="333"/>
      <c r="D111" s="335"/>
      <c r="E111" s="294" t="s">
        <v>1438</v>
      </c>
    </row>
    <row r="112" spans="1:5" x14ac:dyDescent="0.25">
      <c r="A112" s="336" t="s">
        <v>1486</v>
      </c>
      <c r="B112" s="338" t="s">
        <v>1472</v>
      </c>
      <c r="C112" s="339"/>
      <c r="D112" s="342" t="s">
        <v>44</v>
      </c>
      <c r="E112" s="291" t="s">
        <v>1437</v>
      </c>
    </row>
    <row r="113" spans="1:5" x14ac:dyDescent="0.25">
      <c r="A113" s="337"/>
      <c r="B113" s="340"/>
      <c r="C113" s="341"/>
      <c r="D113" s="343"/>
      <c r="E113" s="292" t="s">
        <v>1438</v>
      </c>
    </row>
    <row r="114" spans="1:5" x14ac:dyDescent="0.25">
      <c r="A114" s="328" t="s">
        <v>1487</v>
      </c>
      <c r="B114" s="330" t="s">
        <v>1472</v>
      </c>
      <c r="C114" s="331"/>
      <c r="D114" s="334" t="s">
        <v>44</v>
      </c>
      <c r="E114" s="293" t="s">
        <v>1437</v>
      </c>
    </row>
    <row r="115" spans="1:5" x14ac:dyDescent="0.25">
      <c r="A115" s="329"/>
      <c r="B115" s="332"/>
      <c r="C115" s="333"/>
      <c r="D115" s="335"/>
      <c r="E115" s="294" t="s">
        <v>1438</v>
      </c>
    </row>
    <row r="116" spans="1:5" x14ac:dyDescent="0.25">
      <c r="A116" s="336" t="s">
        <v>1488</v>
      </c>
      <c r="B116" s="338" t="s">
        <v>1472</v>
      </c>
      <c r="C116" s="339"/>
      <c r="D116" s="342" t="s">
        <v>44</v>
      </c>
      <c r="E116" s="291" t="s">
        <v>1437</v>
      </c>
    </row>
    <row r="117" spans="1:5" x14ac:dyDescent="0.25">
      <c r="A117" s="337"/>
      <c r="B117" s="340"/>
      <c r="C117" s="341"/>
      <c r="D117" s="343"/>
      <c r="E117" s="292" t="s">
        <v>1438</v>
      </c>
    </row>
    <row r="118" spans="1:5" x14ac:dyDescent="0.25">
      <c r="A118" s="328" t="s">
        <v>1489</v>
      </c>
      <c r="B118" s="330" t="s">
        <v>1490</v>
      </c>
      <c r="C118" s="331"/>
      <c r="D118" s="334" t="s">
        <v>44</v>
      </c>
      <c r="E118" s="293" t="s">
        <v>1437</v>
      </c>
    </row>
    <row r="119" spans="1:5" x14ac:dyDescent="0.25">
      <c r="A119" s="329"/>
      <c r="B119" s="332"/>
      <c r="C119" s="333"/>
      <c r="D119" s="335"/>
      <c r="E119" s="294" t="s">
        <v>1438</v>
      </c>
    </row>
    <row r="120" spans="1:5" x14ac:dyDescent="0.25">
      <c r="A120" s="336" t="s">
        <v>1491</v>
      </c>
      <c r="B120" s="338" t="s">
        <v>1490</v>
      </c>
      <c r="C120" s="339"/>
      <c r="D120" s="342" t="s">
        <v>44</v>
      </c>
      <c r="E120" s="291" t="s">
        <v>1437</v>
      </c>
    </row>
    <row r="121" spans="1:5" x14ac:dyDescent="0.25">
      <c r="A121" s="337"/>
      <c r="B121" s="340"/>
      <c r="C121" s="341"/>
      <c r="D121" s="343"/>
      <c r="E121" s="292" t="s">
        <v>1438</v>
      </c>
    </row>
    <row r="122" spans="1:5" x14ac:dyDescent="0.25">
      <c r="A122" s="328" t="s">
        <v>1492</v>
      </c>
      <c r="B122" s="330" t="s">
        <v>1490</v>
      </c>
      <c r="C122" s="331"/>
      <c r="D122" s="334" t="s">
        <v>44</v>
      </c>
      <c r="E122" s="293" t="s">
        <v>1437</v>
      </c>
    </row>
    <row r="123" spans="1:5" x14ac:dyDescent="0.25">
      <c r="A123" s="329"/>
      <c r="B123" s="332"/>
      <c r="C123" s="333"/>
      <c r="D123" s="335"/>
      <c r="E123" s="294" t="s">
        <v>1438</v>
      </c>
    </row>
    <row r="124" spans="1:5" x14ac:dyDescent="0.25">
      <c r="A124" s="336" t="s">
        <v>1493</v>
      </c>
      <c r="B124" s="338" t="s">
        <v>1490</v>
      </c>
      <c r="C124" s="339"/>
      <c r="D124" s="342" t="s">
        <v>44</v>
      </c>
      <c r="E124" s="291" t="s">
        <v>1437</v>
      </c>
    </row>
    <row r="125" spans="1:5" x14ac:dyDescent="0.25">
      <c r="A125" s="337"/>
      <c r="B125" s="340"/>
      <c r="C125" s="341"/>
      <c r="D125" s="343"/>
      <c r="E125" s="292" t="s">
        <v>1438</v>
      </c>
    </row>
    <row r="126" spans="1:5" x14ac:dyDescent="0.25">
      <c r="A126" s="328" t="s">
        <v>1494</v>
      </c>
      <c r="B126" s="330" t="s">
        <v>1490</v>
      </c>
      <c r="C126" s="331"/>
      <c r="D126" s="334" t="s">
        <v>44</v>
      </c>
      <c r="E126" s="293" t="s">
        <v>1437</v>
      </c>
    </row>
    <row r="127" spans="1:5" x14ac:dyDescent="0.25">
      <c r="A127" s="329"/>
      <c r="B127" s="332"/>
      <c r="C127" s="333"/>
      <c r="D127" s="335"/>
      <c r="E127" s="294" t="s">
        <v>1438</v>
      </c>
    </row>
    <row r="128" spans="1:5" x14ac:dyDescent="0.25">
      <c r="A128" s="336" t="s">
        <v>1495</v>
      </c>
      <c r="B128" s="338" t="s">
        <v>1490</v>
      </c>
      <c r="C128" s="339"/>
      <c r="D128" s="342" t="s">
        <v>44</v>
      </c>
      <c r="E128" s="291" t="s">
        <v>1437</v>
      </c>
    </row>
    <row r="129" spans="1:5" x14ac:dyDescent="0.25">
      <c r="A129" s="337"/>
      <c r="B129" s="340"/>
      <c r="C129" s="341"/>
      <c r="D129" s="343"/>
      <c r="E129" s="292" t="s">
        <v>1438</v>
      </c>
    </row>
    <row r="130" spans="1:5" x14ac:dyDescent="0.25">
      <c r="A130" s="328" t="s">
        <v>1496</v>
      </c>
      <c r="B130" s="330" t="s">
        <v>1490</v>
      </c>
      <c r="C130" s="331"/>
      <c r="D130" s="334" t="s">
        <v>44</v>
      </c>
      <c r="E130" s="293" t="s">
        <v>1437</v>
      </c>
    </row>
    <row r="131" spans="1:5" x14ac:dyDescent="0.25">
      <c r="A131" s="329"/>
      <c r="B131" s="332"/>
      <c r="C131" s="333"/>
      <c r="D131" s="335"/>
      <c r="E131" s="294" t="s">
        <v>1438</v>
      </c>
    </row>
    <row r="132" spans="1:5" x14ac:dyDescent="0.25">
      <c r="A132" s="336" t="s">
        <v>1497</v>
      </c>
      <c r="B132" s="338" t="s">
        <v>1498</v>
      </c>
      <c r="C132" s="339"/>
      <c r="D132" s="342" t="s">
        <v>44</v>
      </c>
      <c r="E132" s="291" t="s">
        <v>1437</v>
      </c>
    </row>
    <row r="133" spans="1:5" x14ac:dyDescent="0.25">
      <c r="A133" s="337"/>
      <c r="B133" s="340"/>
      <c r="C133" s="341"/>
      <c r="D133" s="343"/>
      <c r="E133" s="292" t="s">
        <v>1438</v>
      </c>
    </row>
    <row r="134" spans="1:5" x14ac:dyDescent="0.25">
      <c r="A134" s="328" t="s">
        <v>1499</v>
      </c>
      <c r="B134" s="330" t="s">
        <v>1498</v>
      </c>
      <c r="C134" s="331"/>
      <c r="D134" s="334" t="s">
        <v>44</v>
      </c>
      <c r="E134" s="293" t="s">
        <v>1437</v>
      </c>
    </row>
    <row r="135" spans="1:5" x14ac:dyDescent="0.25">
      <c r="A135" s="329"/>
      <c r="B135" s="332"/>
      <c r="C135" s="333"/>
      <c r="D135" s="335"/>
      <c r="E135" s="294" t="s">
        <v>1438</v>
      </c>
    </row>
    <row r="136" spans="1:5" x14ac:dyDescent="0.25">
      <c r="A136" s="336" t="s">
        <v>1500</v>
      </c>
      <c r="B136" s="338" t="s">
        <v>1498</v>
      </c>
      <c r="C136" s="339"/>
      <c r="D136" s="342" t="s">
        <v>44</v>
      </c>
      <c r="E136" s="291" t="s">
        <v>1437</v>
      </c>
    </row>
    <row r="137" spans="1:5" x14ac:dyDescent="0.25">
      <c r="A137" s="337"/>
      <c r="B137" s="340"/>
      <c r="C137" s="341"/>
      <c r="D137" s="343"/>
      <c r="E137" s="292" t="s">
        <v>1438</v>
      </c>
    </row>
    <row r="138" spans="1:5" x14ac:dyDescent="0.25">
      <c r="A138" s="328" t="s">
        <v>1501</v>
      </c>
      <c r="B138" s="330" t="s">
        <v>1498</v>
      </c>
      <c r="C138" s="331"/>
      <c r="D138" s="334" t="s">
        <v>44</v>
      </c>
      <c r="E138" s="293" t="s">
        <v>1437</v>
      </c>
    </row>
    <row r="139" spans="1:5" x14ac:dyDescent="0.25">
      <c r="A139" s="329"/>
      <c r="B139" s="332"/>
      <c r="C139" s="333"/>
      <c r="D139" s="335"/>
      <c r="E139" s="294" t="s">
        <v>1438</v>
      </c>
    </row>
    <row r="140" spans="1:5" x14ac:dyDescent="0.25">
      <c r="A140" s="336" t="s">
        <v>1502</v>
      </c>
      <c r="B140" s="338" t="s">
        <v>1498</v>
      </c>
      <c r="C140" s="339"/>
      <c r="D140" s="342" t="s">
        <v>44</v>
      </c>
      <c r="E140" s="291" t="s">
        <v>1437</v>
      </c>
    </row>
    <row r="141" spans="1:5" x14ac:dyDescent="0.25">
      <c r="A141" s="337"/>
      <c r="B141" s="340"/>
      <c r="C141" s="341"/>
      <c r="D141" s="343"/>
      <c r="E141" s="292" t="s">
        <v>1438</v>
      </c>
    </row>
    <row r="142" spans="1:5" x14ac:dyDescent="0.25">
      <c r="A142" s="328" t="s">
        <v>1503</v>
      </c>
      <c r="B142" s="330" t="s">
        <v>1498</v>
      </c>
      <c r="C142" s="331"/>
      <c r="D142" s="334" t="s">
        <v>44</v>
      </c>
      <c r="E142" s="293" t="s">
        <v>1437</v>
      </c>
    </row>
    <row r="143" spans="1:5" x14ac:dyDescent="0.25">
      <c r="A143" s="329"/>
      <c r="B143" s="332"/>
      <c r="C143" s="333"/>
      <c r="D143" s="335"/>
      <c r="E143" s="294" t="s">
        <v>1438</v>
      </c>
    </row>
    <row r="144" spans="1:5" x14ac:dyDescent="0.25">
      <c r="A144" s="336" t="s">
        <v>1504</v>
      </c>
      <c r="B144" s="338" t="s">
        <v>1498</v>
      </c>
      <c r="C144" s="339"/>
      <c r="D144" s="342" t="s">
        <v>44</v>
      </c>
      <c r="E144" s="291" t="s">
        <v>1437</v>
      </c>
    </row>
    <row r="145" spans="1:5" x14ac:dyDescent="0.25">
      <c r="A145" s="337"/>
      <c r="B145" s="340"/>
      <c r="C145" s="341"/>
      <c r="D145" s="343"/>
      <c r="E145" s="292" t="s">
        <v>1438</v>
      </c>
    </row>
    <row r="146" spans="1:5" x14ac:dyDescent="0.25">
      <c r="A146" s="328" t="s">
        <v>1505</v>
      </c>
      <c r="B146" s="330" t="s">
        <v>1498</v>
      </c>
      <c r="C146" s="331"/>
      <c r="D146" s="334" t="s">
        <v>44</v>
      </c>
      <c r="E146" s="293" t="s">
        <v>1437</v>
      </c>
    </row>
    <row r="147" spans="1:5" x14ac:dyDescent="0.25">
      <c r="A147" s="329"/>
      <c r="B147" s="332"/>
      <c r="C147" s="333"/>
      <c r="D147" s="335"/>
      <c r="E147" s="294" t="s">
        <v>1438</v>
      </c>
    </row>
    <row r="148" spans="1:5" x14ac:dyDescent="0.25">
      <c r="A148" s="336" t="s">
        <v>1506</v>
      </c>
      <c r="B148" s="338" t="s">
        <v>1498</v>
      </c>
      <c r="C148" s="339"/>
      <c r="D148" s="342" t="s">
        <v>44</v>
      </c>
      <c r="E148" s="291" t="s">
        <v>1437</v>
      </c>
    </row>
    <row r="149" spans="1:5" x14ac:dyDescent="0.25">
      <c r="A149" s="337"/>
      <c r="B149" s="340"/>
      <c r="C149" s="341"/>
      <c r="D149" s="343"/>
      <c r="E149" s="292" t="s">
        <v>1438</v>
      </c>
    </row>
    <row r="150" spans="1:5" x14ac:dyDescent="0.25">
      <c r="A150" s="328" t="s">
        <v>1507</v>
      </c>
      <c r="B150" s="330" t="s">
        <v>1498</v>
      </c>
      <c r="C150" s="331"/>
      <c r="D150" s="334" t="s">
        <v>44</v>
      </c>
      <c r="E150" s="293" t="s">
        <v>1437</v>
      </c>
    </row>
    <row r="151" spans="1:5" x14ac:dyDescent="0.25">
      <c r="A151" s="329"/>
      <c r="B151" s="332"/>
      <c r="C151" s="333"/>
      <c r="D151" s="335"/>
      <c r="E151" s="294" t="s">
        <v>1438</v>
      </c>
    </row>
    <row r="152" spans="1:5" x14ac:dyDescent="0.25">
      <c r="A152" s="336" t="s">
        <v>1508</v>
      </c>
      <c r="B152" s="338" t="s">
        <v>1498</v>
      </c>
      <c r="C152" s="339"/>
      <c r="D152" s="342" t="s">
        <v>44</v>
      </c>
      <c r="E152" s="291" t="s">
        <v>1437</v>
      </c>
    </row>
    <row r="153" spans="1:5" x14ac:dyDescent="0.25">
      <c r="A153" s="337"/>
      <c r="B153" s="340"/>
      <c r="C153" s="341"/>
      <c r="D153" s="343"/>
      <c r="E153" s="292" t="s">
        <v>1438</v>
      </c>
    </row>
    <row r="154" spans="1:5" x14ac:dyDescent="0.25">
      <c r="A154" s="328" t="s">
        <v>1509</v>
      </c>
      <c r="B154" s="330" t="s">
        <v>1498</v>
      </c>
      <c r="C154" s="331"/>
      <c r="D154" s="334" t="s">
        <v>44</v>
      </c>
      <c r="E154" s="293" t="s">
        <v>1437</v>
      </c>
    </row>
    <row r="155" spans="1:5" x14ac:dyDescent="0.25">
      <c r="A155" s="329"/>
      <c r="B155" s="332"/>
      <c r="C155" s="333"/>
      <c r="D155" s="335"/>
      <c r="E155" s="294" t="s">
        <v>1438</v>
      </c>
    </row>
    <row r="156" spans="1:5" x14ac:dyDescent="0.25">
      <c r="A156" s="336" t="s">
        <v>1510</v>
      </c>
      <c r="B156" s="338" t="s">
        <v>1498</v>
      </c>
      <c r="C156" s="339"/>
      <c r="D156" s="342" t="s">
        <v>44</v>
      </c>
      <c r="E156" s="291" t="s">
        <v>1437</v>
      </c>
    </row>
    <row r="157" spans="1:5" x14ac:dyDescent="0.25">
      <c r="A157" s="337"/>
      <c r="B157" s="340"/>
      <c r="C157" s="341"/>
      <c r="D157" s="343"/>
      <c r="E157" s="292" t="s">
        <v>1438</v>
      </c>
    </row>
    <row r="158" spans="1:5" x14ac:dyDescent="0.25">
      <c r="A158" s="328" t="s">
        <v>1511</v>
      </c>
      <c r="B158" s="330" t="s">
        <v>1498</v>
      </c>
      <c r="C158" s="331"/>
      <c r="D158" s="334" t="s">
        <v>44</v>
      </c>
      <c r="E158" s="293" t="s">
        <v>1437</v>
      </c>
    </row>
    <row r="159" spans="1:5" x14ac:dyDescent="0.25">
      <c r="A159" s="329"/>
      <c r="B159" s="332"/>
      <c r="C159" s="333"/>
      <c r="D159" s="335"/>
      <c r="E159" s="294" t="s">
        <v>1438</v>
      </c>
    </row>
    <row r="160" spans="1:5" x14ac:dyDescent="0.25">
      <c r="A160" s="336" t="s">
        <v>1512</v>
      </c>
      <c r="B160" s="338" t="s">
        <v>1513</v>
      </c>
      <c r="C160" s="339"/>
      <c r="D160" s="342" t="s">
        <v>44</v>
      </c>
      <c r="E160" s="291" t="s">
        <v>1437</v>
      </c>
    </row>
    <row r="161" spans="1:5" x14ac:dyDescent="0.25">
      <c r="A161" s="337"/>
      <c r="B161" s="340"/>
      <c r="C161" s="341"/>
      <c r="D161" s="343"/>
      <c r="E161" s="292" t="s">
        <v>1438</v>
      </c>
    </row>
    <row r="162" spans="1:5" x14ac:dyDescent="0.25">
      <c r="A162" s="328" t="s">
        <v>1514</v>
      </c>
      <c r="B162" s="330" t="s">
        <v>1513</v>
      </c>
      <c r="C162" s="331"/>
      <c r="D162" s="334" t="s">
        <v>44</v>
      </c>
      <c r="E162" s="293" t="s">
        <v>1437</v>
      </c>
    </row>
    <row r="163" spans="1:5" x14ac:dyDescent="0.25">
      <c r="A163" s="329"/>
      <c r="B163" s="332"/>
      <c r="C163" s="333"/>
      <c r="D163" s="335"/>
      <c r="E163" s="294" t="s">
        <v>1438</v>
      </c>
    </row>
    <row r="164" spans="1:5" x14ac:dyDescent="0.25">
      <c r="A164" s="336" t="s">
        <v>1515</v>
      </c>
      <c r="B164" s="338" t="s">
        <v>1513</v>
      </c>
      <c r="C164" s="339"/>
      <c r="D164" s="342" t="s">
        <v>44</v>
      </c>
      <c r="E164" s="291" t="s">
        <v>1437</v>
      </c>
    </row>
    <row r="165" spans="1:5" x14ac:dyDescent="0.25">
      <c r="A165" s="337"/>
      <c r="B165" s="340"/>
      <c r="C165" s="341"/>
      <c r="D165" s="343"/>
      <c r="E165" s="292" t="s">
        <v>1438</v>
      </c>
    </row>
    <row r="166" spans="1:5" x14ac:dyDescent="0.25">
      <c r="A166" s="328" t="s">
        <v>1516</v>
      </c>
      <c r="B166" s="330" t="s">
        <v>1513</v>
      </c>
      <c r="C166" s="331"/>
      <c r="D166" s="334" t="s">
        <v>44</v>
      </c>
      <c r="E166" s="293" t="s">
        <v>1437</v>
      </c>
    </row>
    <row r="167" spans="1:5" x14ac:dyDescent="0.25">
      <c r="A167" s="329"/>
      <c r="B167" s="332"/>
      <c r="C167" s="333"/>
      <c r="D167" s="335"/>
      <c r="E167" s="294" t="s">
        <v>1438</v>
      </c>
    </row>
    <row r="168" spans="1:5" x14ac:dyDescent="0.25">
      <c r="A168" s="336" t="s">
        <v>1517</v>
      </c>
      <c r="B168" s="338" t="s">
        <v>1513</v>
      </c>
      <c r="C168" s="339"/>
      <c r="D168" s="342" t="s">
        <v>44</v>
      </c>
      <c r="E168" s="291" t="s">
        <v>1437</v>
      </c>
    </row>
    <row r="169" spans="1:5" x14ac:dyDescent="0.25">
      <c r="A169" s="337"/>
      <c r="B169" s="340"/>
      <c r="C169" s="341"/>
      <c r="D169" s="343"/>
      <c r="E169" s="292" t="s">
        <v>1438</v>
      </c>
    </row>
    <row r="170" spans="1:5" x14ac:dyDescent="0.25">
      <c r="A170" s="328" t="s">
        <v>1518</v>
      </c>
      <c r="B170" s="330" t="s">
        <v>1513</v>
      </c>
      <c r="C170" s="331"/>
      <c r="D170" s="334" t="s">
        <v>44</v>
      </c>
      <c r="E170" s="293" t="s">
        <v>1437</v>
      </c>
    </row>
    <row r="171" spans="1:5" x14ac:dyDescent="0.25">
      <c r="A171" s="329"/>
      <c r="B171" s="332"/>
      <c r="C171" s="333"/>
      <c r="D171" s="335"/>
      <c r="E171" s="294" t="s">
        <v>1438</v>
      </c>
    </row>
    <row r="172" spans="1:5" x14ac:dyDescent="0.25">
      <c r="A172" s="336" t="s">
        <v>1519</v>
      </c>
      <c r="B172" s="338" t="s">
        <v>1513</v>
      </c>
      <c r="C172" s="339"/>
      <c r="D172" s="342" t="s">
        <v>44</v>
      </c>
      <c r="E172" s="291" t="s">
        <v>1437</v>
      </c>
    </row>
    <row r="173" spans="1:5" x14ac:dyDescent="0.25">
      <c r="A173" s="337"/>
      <c r="B173" s="340"/>
      <c r="C173" s="341"/>
      <c r="D173" s="343"/>
      <c r="E173" s="292" t="s">
        <v>1438</v>
      </c>
    </row>
    <row r="174" spans="1:5" x14ac:dyDescent="0.25">
      <c r="A174" s="328" t="s">
        <v>1520</v>
      </c>
      <c r="B174" s="330" t="s">
        <v>1513</v>
      </c>
      <c r="C174" s="331"/>
      <c r="D174" s="334" t="s">
        <v>44</v>
      </c>
      <c r="E174" s="293" t="s">
        <v>1437</v>
      </c>
    </row>
    <row r="175" spans="1:5" x14ac:dyDescent="0.25">
      <c r="A175" s="329"/>
      <c r="B175" s="332"/>
      <c r="C175" s="333"/>
      <c r="D175" s="335"/>
      <c r="E175" s="294" t="s">
        <v>1438</v>
      </c>
    </row>
    <row r="176" spans="1:5" x14ac:dyDescent="0.25">
      <c r="A176" s="336" t="s">
        <v>1521</v>
      </c>
      <c r="B176" s="338" t="s">
        <v>1513</v>
      </c>
      <c r="C176" s="339"/>
      <c r="D176" s="342" t="s">
        <v>44</v>
      </c>
      <c r="E176" s="291" t="s">
        <v>1437</v>
      </c>
    </row>
    <row r="177" spans="1:5" x14ac:dyDescent="0.25">
      <c r="A177" s="337"/>
      <c r="B177" s="340"/>
      <c r="C177" s="341"/>
      <c r="D177" s="343"/>
      <c r="E177" s="292" t="s">
        <v>1438</v>
      </c>
    </row>
    <row r="178" spans="1:5" x14ac:dyDescent="0.25">
      <c r="A178" s="328" t="s">
        <v>1522</v>
      </c>
      <c r="B178" s="330" t="s">
        <v>1523</v>
      </c>
      <c r="C178" s="331"/>
      <c r="D178" s="334" t="s">
        <v>44</v>
      </c>
      <c r="E178" s="293" t="s">
        <v>1437</v>
      </c>
    </row>
    <row r="179" spans="1:5" x14ac:dyDescent="0.25">
      <c r="A179" s="329"/>
      <c r="B179" s="332"/>
      <c r="C179" s="333"/>
      <c r="D179" s="335"/>
      <c r="E179" s="294" t="s">
        <v>1438</v>
      </c>
    </row>
    <row r="180" spans="1:5" x14ac:dyDescent="0.25">
      <c r="A180" s="336" t="s">
        <v>1524</v>
      </c>
      <c r="B180" s="338" t="s">
        <v>1523</v>
      </c>
      <c r="C180" s="339"/>
      <c r="D180" s="342" t="s">
        <v>44</v>
      </c>
      <c r="E180" s="291" t="s">
        <v>1437</v>
      </c>
    </row>
    <row r="181" spans="1:5" x14ac:dyDescent="0.25">
      <c r="A181" s="337"/>
      <c r="B181" s="340"/>
      <c r="C181" s="341"/>
      <c r="D181" s="343"/>
      <c r="E181" s="292" t="s">
        <v>1438</v>
      </c>
    </row>
    <row r="182" spans="1:5" x14ac:dyDescent="0.25">
      <c r="A182" s="328" t="s">
        <v>1525</v>
      </c>
      <c r="B182" s="330" t="s">
        <v>1523</v>
      </c>
      <c r="C182" s="331"/>
      <c r="D182" s="334" t="s">
        <v>44</v>
      </c>
      <c r="E182" s="293" t="s">
        <v>1437</v>
      </c>
    </row>
    <row r="183" spans="1:5" x14ac:dyDescent="0.25">
      <c r="A183" s="329"/>
      <c r="B183" s="332"/>
      <c r="C183" s="333"/>
      <c r="D183" s="335"/>
      <c r="E183" s="294" t="s">
        <v>1438</v>
      </c>
    </row>
    <row r="184" spans="1:5" x14ac:dyDescent="0.25">
      <c r="A184" s="336" t="s">
        <v>1526</v>
      </c>
      <c r="B184" s="338" t="s">
        <v>1523</v>
      </c>
      <c r="C184" s="339"/>
      <c r="D184" s="342" t="s">
        <v>44</v>
      </c>
      <c r="E184" s="291" t="s">
        <v>1437</v>
      </c>
    </row>
    <row r="185" spans="1:5" x14ac:dyDescent="0.25">
      <c r="A185" s="337"/>
      <c r="B185" s="340"/>
      <c r="C185" s="341"/>
      <c r="D185" s="343"/>
      <c r="E185" s="292" t="s">
        <v>1438</v>
      </c>
    </row>
    <row r="186" spans="1:5" x14ac:dyDescent="0.25">
      <c r="A186" s="328" t="s">
        <v>1527</v>
      </c>
      <c r="B186" s="330" t="s">
        <v>1523</v>
      </c>
      <c r="C186" s="331"/>
      <c r="D186" s="334" t="s">
        <v>44</v>
      </c>
      <c r="E186" s="293" t="s">
        <v>1437</v>
      </c>
    </row>
    <row r="187" spans="1:5" x14ac:dyDescent="0.25">
      <c r="A187" s="329"/>
      <c r="B187" s="332"/>
      <c r="C187" s="333"/>
      <c r="D187" s="335"/>
      <c r="E187" s="294" t="s">
        <v>1438</v>
      </c>
    </row>
    <row r="188" spans="1:5" x14ac:dyDescent="0.25">
      <c r="A188" s="336" t="s">
        <v>1528</v>
      </c>
      <c r="B188" s="338" t="s">
        <v>1523</v>
      </c>
      <c r="C188" s="339"/>
      <c r="D188" s="342" t="s">
        <v>44</v>
      </c>
      <c r="E188" s="291" t="s">
        <v>1437</v>
      </c>
    </row>
    <row r="189" spans="1:5" x14ac:dyDescent="0.25">
      <c r="A189" s="337"/>
      <c r="B189" s="340"/>
      <c r="C189" s="341"/>
      <c r="D189" s="343"/>
      <c r="E189" s="292" t="s">
        <v>1438</v>
      </c>
    </row>
    <row r="190" spans="1:5" x14ac:dyDescent="0.25">
      <c r="A190" s="328" t="s">
        <v>1529</v>
      </c>
      <c r="B190" s="330" t="s">
        <v>1523</v>
      </c>
      <c r="C190" s="331"/>
      <c r="D190" s="334" t="s">
        <v>44</v>
      </c>
      <c r="E190" s="293" t="s">
        <v>1437</v>
      </c>
    </row>
    <row r="191" spans="1:5" x14ac:dyDescent="0.25">
      <c r="A191" s="329"/>
      <c r="B191" s="332"/>
      <c r="C191" s="333"/>
      <c r="D191" s="335"/>
      <c r="E191" s="294" t="s">
        <v>1438</v>
      </c>
    </row>
    <row r="192" spans="1:5" x14ac:dyDescent="0.25">
      <c r="A192" s="336" t="s">
        <v>1530</v>
      </c>
      <c r="B192" s="338" t="s">
        <v>1523</v>
      </c>
      <c r="C192" s="339"/>
      <c r="D192" s="342" t="s">
        <v>44</v>
      </c>
      <c r="E192" s="291" t="s">
        <v>1437</v>
      </c>
    </row>
    <row r="193" spans="1:5" x14ac:dyDescent="0.25">
      <c r="A193" s="337"/>
      <c r="B193" s="340"/>
      <c r="C193" s="341"/>
      <c r="D193" s="343"/>
      <c r="E193" s="292" t="s">
        <v>1438</v>
      </c>
    </row>
    <row r="194" spans="1:5" x14ac:dyDescent="0.25">
      <c r="A194" s="328" t="s">
        <v>1531</v>
      </c>
      <c r="B194" s="330" t="s">
        <v>1523</v>
      </c>
      <c r="C194" s="331"/>
      <c r="D194" s="334" t="s">
        <v>44</v>
      </c>
      <c r="E194" s="293" t="s">
        <v>1437</v>
      </c>
    </row>
    <row r="195" spans="1:5" x14ac:dyDescent="0.25">
      <c r="A195" s="329"/>
      <c r="B195" s="332"/>
      <c r="C195" s="333"/>
      <c r="D195" s="335"/>
      <c r="E195" s="294" t="s">
        <v>1438</v>
      </c>
    </row>
    <row r="196" spans="1:5" x14ac:dyDescent="0.25">
      <c r="A196" s="336" t="s">
        <v>1532</v>
      </c>
      <c r="B196" s="338" t="s">
        <v>1523</v>
      </c>
      <c r="C196" s="339"/>
      <c r="D196" s="342" t="s">
        <v>44</v>
      </c>
      <c r="E196" s="291" t="s">
        <v>1437</v>
      </c>
    </row>
    <row r="197" spans="1:5" x14ac:dyDescent="0.25">
      <c r="A197" s="337"/>
      <c r="B197" s="340"/>
      <c r="C197" s="341"/>
      <c r="D197" s="343"/>
      <c r="E197" s="292" t="s">
        <v>1438</v>
      </c>
    </row>
    <row r="198" spans="1:5" x14ac:dyDescent="0.25">
      <c r="A198" s="328" t="s">
        <v>1533</v>
      </c>
      <c r="B198" s="330" t="s">
        <v>1523</v>
      </c>
      <c r="C198" s="331"/>
      <c r="D198" s="334" t="s">
        <v>44</v>
      </c>
      <c r="E198" s="293" t="s">
        <v>1437</v>
      </c>
    </row>
    <row r="199" spans="1:5" x14ac:dyDescent="0.25">
      <c r="A199" s="329"/>
      <c r="B199" s="332"/>
      <c r="C199" s="333"/>
      <c r="D199" s="335"/>
      <c r="E199" s="294" t="s">
        <v>1438</v>
      </c>
    </row>
    <row r="200" spans="1:5" x14ac:dyDescent="0.25">
      <c r="A200" s="336" t="s">
        <v>1534</v>
      </c>
      <c r="B200" s="338" t="s">
        <v>1523</v>
      </c>
      <c r="C200" s="339"/>
      <c r="D200" s="342" t="s">
        <v>44</v>
      </c>
      <c r="E200" s="291" t="s">
        <v>1437</v>
      </c>
    </row>
    <row r="201" spans="1:5" x14ac:dyDescent="0.25">
      <c r="A201" s="337"/>
      <c r="B201" s="340"/>
      <c r="C201" s="341"/>
      <c r="D201" s="343"/>
      <c r="E201" s="292" t="s">
        <v>1438</v>
      </c>
    </row>
    <row r="202" spans="1:5" x14ac:dyDescent="0.25">
      <c r="A202" s="328" t="s">
        <v>1535</v>
      </c>
      <c r="B202" s="330" t="s">
        <v>1523</v>
      </c>
      <c r="C202" s="331"/>
      <c r="D202" s="334" t="s">
        <v>44</v>
      </c>
      <c r="E202" s="293" t="s">
        <v>1437</v>
      </c>
    </row>
    <row r="203" spans="1:5" x14ac:dyDescent="0.25">
      <c r="A203" s="329"/>
      <c r="B203" s="332"/>
      <c r="C203" s="333"/>
      <c r="D203" s="335"/>
      <c r="E203" s="294" t="s">
        <v>1438</v>
      </c>
    </row>
    <row r="204" spans="1:5" x14ac:dyDescent="0.25">
      <c r="A204" s="336" t="s">
        <v>1536</v>
      </c>
      <c r="B204" s="338" t="s">
        <v>1523</v>
      </c>
      <c r="C204" s="339"/>
      <c r="D204" s="342" t="s">
        <v>44</v>
      </c>
      <c r="E204" s="291" t="s">
        <v>1437</v>
      </c>
    </row>
    <row r="205" spans="1:5" x14ac:dyDescent="0.25">
      <c r="A205" s="337"/>
      <c r="B205" s="340"/>
      <c r="C205" s="341"/>
      <c r="D205" s="343"/>
      <c r="E205" s="292" t="s">
        <v>1438</v>
      </c>
    </row>
    <row r="206" spans="1:5" x14ac:dyDescent="0.25">
      <c r="A206" s="328" t="s">
        <v>1537</v>
      </c>
      <c r="B206" s="330" t="s">
        <v>1538</v>
      </c>
      <c r="C206" s="331"/>
      <c r="D206" s="334" t="s">
        <v>44</v>
      </c>
      <c r="E206" s="293" t="s">
        <v>1437</v>
      </c>
    </row>
    <row r="207" spans="1:5" x14ac:dyDescent="0.25">
      <c r="A207" s="329"/>
      <c r="B207" s="332"/>
      <c r="C207" s="333"/>
      <c r="D207" s="335"/>
      <c r="E207" s="294" t="s">
        <v>1438</v>
      </c>
    </row>
    <row r="208" spans="1:5" x14ac:dyDescent="0.25">
      <c r="A208" s="336" t="s">
        <v>1539</v>
      </c>
      <c r="B208" s="338" t="s">
        <v>1538</v>
      </c>
      <c r="C208" s="339"/>
      <c r="D208" s="342" t="s">
        <v>44</v>
      </c>
      <c r="E208" s="291" t="s">
        <v>1437</v>
      </c>
    </row>
    <row r="209" spans="1:5" x14ac:dyDescent="0.25">
      <c r="A209" s="337"/>
      <c r="B209" s="340"/>
      <c r="C209" s="341"/>
      <c r="D209" s="343"/>
      <c r="E209" s="292" t="s">
        <v>1438</v>
      </c>
    </row>
    <row r="210" spans="1:5" x14ac:dyDescent="0.25">
      <c r="A210" s="328" t="s">
        <v>1540</v>
      </c>
      <c r="B210" s="330" t="s">
        <v>1523</v>
      </c>
      <c r="C210" s="331"/>
      <c r="D210" s="334" t="s">
        <v>44</v>
      </c>
      <c r="E210" s="293" t="s">
        <v>1437</v>
      </c>
    </row>
    <row r="211" spans="1:5" x14ac:dyDescent="0.25">
      <c r="A211" s="329"/>
      <c r="B211" s="332"/>
      <c r="C211" s="333"/>
      <c r="D211" s="335"/>
      <c r="E211" s="294" t="s">
        <v>1438</v>
      </c>
    </row>
    <row r="212" spans="1:5" x14ac:dyDescent="0.25">
      <c r="A212" s="336" t="s">
        <v>1541</v>
      </c>
      <c r="B212" s="338" t="s">
        <v>1523</v>
      </c>
      <c r="C212" s="339"/>
      <c r="D212" s="342" t="s">
        <v>44</v>
      </c>
      <c r="E212" s="291" t="s">
        <v>1437</v>
      </c>
    </row>
    <row r="213" spans="1:5" x14ac:dyDescent="0.25">
      <c r="A213" s="337"/>
      <c r="B213" s="340"/>
      <c r="C213" s="341"/>
      <c r="D213" s="343"/>
      <c r="E213" s="292" t="s">
        <v>1438</v>
      </c>
    </row>
    <row r="214" spans="1:5" x14ac:dyDescent="0.25">
      <c r="A214" s="328" t="s">
        <v>1542</v>
      </c>
      <c r="B214" s="330" t="s">
        <v>1538</v>
      </c>
      <c r="C214" s="331"/>
      <c r="D214" s="334" t="s">
        <v>44</v>
      </c>
      <c r="E214" s="293" t="s">
        <v>1437</v>
      </c>
    </row>
    <row r="215" spans="1:5" x14ac:dyDescent="0.25">
      <c r="A215" s="329"/>
      <c r="B215" s="332"/>
      <c r="C215" s="333"/>
      <c r="D215" s="335"/>
      <c r="E215" s="294" t="s">
        <v>1438</v>
      </c>
    </row>
    <row r="216" spans="1:5" x14ac:dyDescent="0.25">
      <c r="A216" s="336" t="s">
        <v>1543</v>
      </c>
      <c r="B216" s="338" t="s">
        <v>1544</v>
      </c>
      <c r="C216" s="339"/>
      <c r="D216" s="342" t="s">
        <v>44</v>
      </c>
      <c r="E216" s="291" t="s">
        <v>1437</v>
      </c>
    </row>
    <row r="217" spans="1:5" x14ac:dyDescent="0.25">
      <c r="A217" s="337"/>
      <c r="B217" s="340"/>
      <c r="C217" s="341"/>
      <c r="D217" s="343"/>
      <c r="E217" s="292" t="s">
        <v>1438</v>
      </c>
    </row>
    <row r="218" spans="1:5" x14ac:dyDescent="0.25">
      <c r="A218" s="328" t="s">
        <v>1545</v>
      </c>
      <c r="B218" s="330" t="s">
        <v>1544</v>
      </c>
      <c r="C218" s="331"/>
      <c r="D218" s="334" t="s">
        <v>44</v>
      </c>
      <c r="E218" s="293" t="s">
        <v>1437</v>
      </c>
    </row>
    <row r="219" spans="1:5" x14ac:dyDescent="0.25">
      <c r="A219" s="329"/>
      <c r="B219" s="332"/>
      <c r="C219" s="333"/>
      <c r="D219" s="335"/>
      <c r="E219" s="294" t="s">
        <v>1438</v>
      </c>
    </row>
    <row r="220" spans="1:5" x14ac:dyDescent="0.25">
      <c r="A220" s="336" t="s">
        <v>1546</v>
      </c>
      <c r="B220" s="338" t="s">
        <v>1544</v>
      </c>
      <c r="C220" s="339"/>
      <c r="D220" s="342" t="s">
        <v>44</v>
      </c>
      <c r="E220" s="291" t="s">
        <v>1437</v>
      </c>
    </row>
    <row r="221" spans="1:5" x14ac:dyDescent="0.25">
      <c r="A221" s="337"/>
      <c r="B221" s="340"/>
      <c r="C221" s="341"/>
      <c r="D221" s="343"/>
      <c r="E221" s="292" t="s">
        <v>1438</v>
      </c>
    </row>
    <row r="222" spans="1:5" x14ac:dyDescent="0.25">
      <c r="A222" s="328" t="s">
        <v>1547</v>
      </c>
      <c r="B222" s="330" t="s">
        <v>1544</v>
      </c>
      <c r="C222" s="331"/>
      <c r="D222" s="334" t="s">
        <v>44</v>
      </c>
      <c r="E222" s="293" t="s">
        <v>1437</v>
      </c>
    </row>
    <row r="223" spans="1:5" x14ac:dyDescent="0.25">
      <c r="A223" s="329"/>
      <c r="B223" s="332"/>
      <c r="C223" s="333"/>
      <c r="D223" s="335"/>
      <c r="E223" s="294" t="s">
        <v>1438</v>
      </c>
    </row>
    <row r="224" spans="1:5" x14ac:dyDescent="0.25">
      <c r="A224" s="336" t="s">
        <v>1548</v>
      </c>
      <c r="B224" s="338" t="s">
        <v>1544</v>
      </c>
      <c r="C224" s="339"/>
      <c r="D224" s="342" t="s">
        <v>44</v>
      </c>
      <c r="E224" s="291" t="s">
        <v>1437</v>
      </c>
    </row>
    <row r="225" spans="1:5" x14ac:dyDescent="0.25">
      <c r="A225" s="337"/>
      <c r="B225" s="340"/>
      <c r="C225" s="341"/>
      <c r="D225" s="343"/>
      <c r="E225" s="292" t="s">
        <v>1438</v>
      </c>
    </row>
    <row r="226" spans="1:5" x14ac:dyDescent="0.25">
      <c r="A226" s="328" t="s">
        <v>1549</v>
      </c>
      <c r="B226" s="330" t="s">
        <v>1544</v>
      </c>
      <c r="C226" s="331"/>
      <c r="D226" s="334" t="s">
        <v>44</v>
      </c>
      <c r="E226" s="293" t="s">
        <v>1437</v>
      </c>
    </row>
    <row r="227" spans="1:5" x14ac:dyDescent="0.25">
      <c r="A227" s="329"/>
      <c r="B227" s="332"/>
      <c r="C227" s="333"/>
      <c r="D227" s="335"/>
      <c r="E227" s="294" t="s">
        <v>1438</v>
      </c>
    </row>
    <row r="228" spans="1:5" x14ac:dyDescent="0.25">
      <c r="A228" s="336" t="s">
        <v>1550</v>
      </c>
      <c r="B228" s="338" t="s">
        <v>1544</v>
      </c>
      <c r="C228" s="339"/>
      <c r="D228" s="342" t="s">
        <v>44</v>
      </c>
      <c r="E228" s="291" t="s">
        <v>1437</v>
      </c>
    </row>
    <row r="229" spans="1:5" x14ac:dyDescent="0.25">
      <c r="A229" s="337"/>
      <c r="B229" s="340"/>
      <c r="C229" s="341"/>
      <c r="D229" s="343"/>
      <c r="E229" s="292" t="s">
        <v>1438</v>
      </c>
    </row>
    <row r="230" spans="1:5" x14ac:dyDescent="0.25">
      <c r="A230" s="328" t="s">
        <v>1551</v>
      </c>
      <c r="B230" s="330" t="s">
        <v>1544</v>
      </c>
      <c r="C230" s="331"/>
      <c r="D230" s="334" t="s">
        <v>44</v>
      </c>
      <c r="E230" s="293" t="s">
        <v>1437</v>
      </c>
    </row>
    <row r="231" spans="1:5" x14ac:dyDescent="0.25">
      <c r="A231" s="329"/>
      <c r="B231" s="332"/>
      <c r="C231" s="333"/>
      <c r="D231" s="335"/>
      <c r="E231" s="294" t="s">
        <v>1438</v>
      </c>
    </row>
    <row r="232" spans="1:5" x14ac:dyDescent="0.25">
      <c r="A232" s="336" t="s">
        <v>1552</v>
      </c>
      <c r="B232" s="338" t="s">
        <v>1544</v>
      </c>
      <c r="C232" s="339"/>
      <c r="D232" s="342" t="s">
        <v>44</v>
      </c>
      <c r="E232" s="291" t="s">
        <v>1437</v>
      </c>
    </row>
    <row r="233" spans="1:5" x14ac:dyDescent="0.25">
      <c r="A233" s="337"/>
      <c r="B233" s="340"/>
      <c r="C233" s="341"/>
      <c r="D233" s="343"/>
      <c r="E233" s="292" t="s">
        <v>1438</v>
      </c>
    </row>
    <row r="234" spans="1:5" x14ac:dyDescent="0.25">
      <c r="A234" s="328" t="s">
        <v>1553</v>
      </c>
      <c r="B234" s="330" t="s">
        <v>1544</v>
      </c>
      <c r="C234" s="331"/>
      <c r="D234" s="334" t="s">
        <v>44</v>
      </c>
      <c r="E234" s="293" t="s">
        <v>1437</v>
      </c>
    </row>
    <row r="235" spans="1:5" x14ac:dyDescent="0.25">
      <c r="A235" s="329"/>
      <c r="B235" s="332"/>
      <c r="C235" s="333"/>
      <c r="D235" s="335"/>
      <c r="E235" s="294" t="s">
        <v>1438</v>
      </c>
    </row>
    <row r="236" spans="1:5" x14ac:dyDescent="0.25">
      <c r="A236" s="336" t="s">
        <v>1554</v>
      </c>
      <c r="B236" s="338" t="s">
        <v>1544</v>
      </c>
      <c r="C236" s="339"/>
      <c r="D236" s="342" t="s">
        <v>44</v>
      </c>
      <c r="E236" s="291" t="s">
        <v>1437</v>
      </c>
    </row>
    <row r="237" spans="1:5" x14ac:dyDescent="0.25">
      <c r="A237" s="337"/>
      <c r="B237" s="340"/>
      <c r="C237" s="341"/>
      <c r="D237" s="343"/>
      <c r="E237" s="292" t="s">
        <v>1438</v>
      </c>
    </row>
    <row r="238" spans="1:5" x14ac:dyDescent="0.25">
      <c r="A238" s="328" t="s">
        <v>1555</v>
      </c>
      <c r="B238" s="330" t="s">
        <v>1544</v>
      </c>
      <c r="C238" s="331"/>
      <c r="D238" s="334" t="s">
        <v>44</v>
      </c>
      <c r="E238" s="293" t="s">
        <v>1437</v>
      </c>
    </row>
    <row r="239" spans="1:5" x14ac:dyDescent="0.25">
      <c r="A239" s="329"/>
      <c r="B239" s="332"/>
      <c r="C239" s="333"/>
      <c r="D239" s="335"/>
      <c r="E239" s="294" t="s">
        <v>1438</v>
      </c>
    </row>
    <row r="240" spans="1:5" x14ac:dyDescent="0.25">
      <c r="A240" s="336" t="s">
        <v>1556</v>
      </c>
      <c r="B240" s="338" t="s">
        <v>1544</v>
      </c>
      <c r="C240" s="339"/>
      <c r="D240" s="342" t="s">
        <v>44</v>
      </c>
      <c r="E240" s="291" t="s">
        <v>1437</v>
      </c>
    </row>
    <row r="241" spans="1:5" x14ac:dyDescent="0.25">
      <c r="A241" s="337"/>
      <c r="B241" s="340"/>
      <c r="C241" s="341"/>
      <c r="D241" s="343"/>
      <c r="E241" s="292" t="s">
        <v>1438</v>
      </c>
    </row>
    <row r="242" spans="1:5" x14ac:dyDescent="0.25">
      <c r="A242" s="328" t="s">
        <v>1557</v>
      </c>
      <c r="B242" s="330" t="s">
        <v>1544</v>
      </c>
      <c r="C242" s="331"/>
      <c r="D242" s="334" t="s">
        <v>44</v>
      </c>
      <c r="E242" s="293" t="s">
        <v>1437</v>
      </c>
    </row>
    <row r="243" spans="1:5" x14ac:dyDescent="0.25">
      <c r="A243" s="329"/>
      <c r="B243" s="332"/>
      <c r="C243" s="333"/>
      <c r="D243" s="335"/>
      <c r="E243" s="294" t="s">
        <v>1438</v>
      </c>
    </row>
    <row r="244" spans="1:5" x14ac:dyDescent="0.25">
      <c r="A244" s="336" t="s">
        <v>1558</v>
      </c>
      <c r="B244" s="338" t="s">
        <v>1544</v>
      </c>
      <c r="C244" s="339"/>
      <c r="D244" s="342" t="s">
        <v>44</v>
      </c>
      <c r="E244" s="291" t="s">
        <v>1437</v>
      </c>
    </row>
    <row r="245" spans="1:5" x14ac:dyDescent="0.25">
      <c r="A245" s="337"/>
      <c r="B245" s="340"/>
      <c r="C245" s="341"/>
      <c r="D245" s="343"/>
      <c r="E245" s="292" t="s">
        <v>1438</v>
      </c>
    </row>
    <row r="246" spans="1:5" x14ac:dyDescent="0.25">
      <c r="A246" s="328" t="s">
        <v>1559</v>
      </c>
      <c r="B246" s="330" t="s">
        <v>1544</v>
      </c>
      <c r="C246" s="331"/>
      <c r="D246" s="334" t="s">
        <v>44</v>
      </c>
      <c r="E246" s="293" t="s">
        <v>1437</v>
      </c>
    </row>
    <row r="247" spans="1:5" x14ac:dyDescent="0.25">
      <c r="A247" s="329"/>
      <c r="B247" s="332"/>
      <c r="C247" s="333"/>
      <c r="D247" s="335"/>
      <c r="E247" s="294" t="s">
        <v>1438</v>
      </c>
    </row>
    <row r="248" spans="1:5" x14ac:dyDescent="0.25">
      <c r="A248" s="336" t="s">
        <v>1560</v>
      </c>
      <c r="B248" s="338" t="s">
        <v>1544</v>
      </c>
      <c r="C248" s="339"/>
      <c r="D248" s="342" t="s">
        <v>44</v>
      </c>
      <c r="E248" s="291" t="s">
        <v>1437</v>
      </c>
    </row>
    <row r="249" spans="1:5" x14ac:dyDescent="0.25">
      <c r="A249" s="337"/>
      <c r="B249" s="340"/>
      <c r="C249" s="341"/>
      <c r="D249" s="343"/>
      <c r="E249" s="292" t="s">
        <v>1438</v>
      </c>
    </row>
    <row r="250" spans="1:5" x14ac:dyDescent="0.25">
      <c r="A250" s="328" t="s">
        <v>1561</v>
      </c>
      <c r="B250" s="330" t="s">
        <v>1544</v>
      </c>
      <c r="C250" s="331"/>
      <c r="D250" s="334" t="s">
        <v>44</v>
      </c>
      <c r="E250" s="293" t="s">
        <v>1437</v>
      </c>
    </row>
    <row r="251" spans="1:5" x14ac:dyDescent="0.25">
      <c r="A251" s="329"/>
      <c r="B251" s="332"/>
      <c r="C251" s="333"/>
      <c r="D251" s="335"/>
      <c r="E251" s="294" t="s">
        <v>1438</v>
      </c>
    </row>
    <row r="252" spans="1:5" x14ac:dyDescent="0.25">
      <c r="A252" s="336" t="s">
        <v>1562</v>
      </c>
      <c r="B252" s="338" t="s">
        <v>1563</v>
      </c>
      <c r="C252" s="339"/>
      <c r="D252" s="342" t="s">
        <v>44</v>
      </c>
      <c r="E252" s="291" t="s">
        <v>1437</v>
      </c>
    </row>
    <row r="253" spans="1:5" x14ac:dyDescent="0.25">
      <c r="A253" s="337"/>
      <c r="B253" s="340"/>
      <c r="C253" s="341"/>
      <c r="D253" s="343"/>
      <c r="E253" s="292" t="s">
        <v>1438</v>
      </c>
    </row>
    <row r="254" spans="1:5" x14ac:dyDescent="0.25">
      <c r="A254" s="328" t="s">
        <v>1564</v>
      </c>
      <c r="B254" s="330" t="s">
        <v>1563</v>
      </c>
      <c r="C254" s="331"/>
      <c r="D254" s="334" t="s">
        <v>44</v>
      </c>
      <c r="E254" s="293" t="s">
        <v>1437</v>
      </c>
    </row>
    <row r="255" spans="1:5" x14ac:dyDescent="0.25">
      <c r="A255" s="329"/>
      <c r="B255" s="332"/>
      <c r="C255" s="333"/>
      <c r="D255" s="335"/>
      <c r="E255" s="294" t="s">
        <v>1438</v>
      </c>
    </row>
    <row r="256" spans="1:5" x14ac:dyDescent="0.25">
      <c r="A256" s="336" t="s">
        <v>1565</v>
      </c>
      <c r="B256" s="338" t="s">
        <v>1563</v>
      </c>
      <c r="C256" s="339"/>
      <c r="D256" s="342" t="s">
        <v>44</v>
      </c>
      <c r="E256" s="291" t="s">
        <v>1437</v>
      </c>
    </row>
    <row r="257" spans="1:5" x14ac:dyDescent="0.25">
      <c r="A257" s="337"/>
      <c r="B257" s="340"/>
      <c r="C257" s="341"/>
      <c r="D257" s="343"/>
      <c r="E257" s="292" t="s">
        <v>1438</v>
      </c>
    </row>
    <row r="258" spans="1:5" x14ac:dyDescent="0.25">
      <c r="A258" s="328" t="s">
        <v>1566</v>
      </c>
      <c r="B258" s="330" t="s">
        <v>1563</v>
      </c>
      <c r="C258" s="331"/>
      <c r="D258" s="334" t="s">
        <v>44</v>
      </c>
      <c r="E258" s="293" t="s">
        <v>1437</v>
      </c>
    </row>
    <row r="259" spans="1:5" x14ac:dyDescent="0.25">
      <c r="A259" s="329"/>
      <c r="B259" s="332"/>
      <c r="C259" s="333"/>
      <c r="D259" s="335"/>
      <c r="E259" s="294" t="s">
        <v>1438</v>
      </c>
    </row>
    <row r="260" spans="1:5" x14ac:dyDescent="0.25">
      <c r="A260" s="336" t="s">
        <v>1567</v>
      </c>
      <c r="B260" s="338" t="s">
        <v>1563</v>
      </c>
      <c r="C260" s="339"/>
      <c r="D260" s="342" t="s">
        <v>44</v>
      </c>
      <c r="E260" s="291" t="s">
        <v>1437</v>
      </c>
    </row>
    <row r="261" spans="1:5" x14ac:dyDescent="0.25">
      <c r="A261" s="337"/>
      <c r="B261" s="340"/>
      <c r="C261" s="341"/>
      <c r="D261" s="343"/>
      <c r="E261" s="292" t="s">
        <v>1438</v>
      </c>
    </row>
    <row r="262" spans="1:5" x14ac:dyDescent="0.25">
      <c r="A262" s="328" t="s">
        <v>1568</v>
      </c>
      <c r="B262" s="330" t="s">
        <v>1563</v>
      </c>
      <c r="C262" s="331"/>
      <c r="D262" s="334" t="s">
        <v>44</v>
      </c>
      <c r="E262" s="293" t="s">
        <v>1437</v>
      </c>
    </row>
    <row r="263" spans="1:5" x14ac:dyDescent="0.25">
      <c r="A263" s="329"/>
      <c r="B263" s="332"/>
      <c r="C263" s="333"/>
      <c r="D263" s="335"/>
      <c r="E263" s="294" t="s">
        <v>1438</v>
      </c>
    </row>
    <row r="264" spans="1:5" x14ac:dyDescent="0.25">
      <c r="A264" s="336" t="s">
        <v>1569</v>
      </c>
      <c r="B264" s="338" t="s">
        <v>1563</v>
      </c>
      <c r="C264" s="339"/>
      <c r="D264" s="342" t="s">
        <v>44</v>
      </c>
      <c r="E264" s="291" t="s">
        <v>1437</v>
      </c>
    </row>
    <row r="265" spans="1:5" x14ac:dyDescent="0.25">
      <c r="A265" s="337"/>
      <c r="B265" s="340"/>
      <c r="C265" s="341"/>
      <c r="D265" s="343"/>
      <c r="E265" s="292" t="s">
        <v>1438</v>
      </c>
    </row>
    <row r="266" spans="1:5" x14ac:dyDescent="0.25">
      <c r="A266" s="328" t="s">
        <v>1570</v>
      </c>
      <c r="B266" s="330" t="s">
        <v>1563</v>
      </c>
      <c r="C266" s="331"/>
      <c r="D266" s="334" t="s">
        <v>44</v>
      </c>
      <c r="E266" s="293" t="s">
        <v>1437</v>
      </c>
    </row>
    <row r="267" spans="1:5" x14ac:dyDescent="0.25">
      <c r="A267" s="329"/>
      <c r="B267" s="332"/>
      <c r="C267" s="333"/>
      <c r="D267" s="335"/>
      <c r="E267" s="294" t="s">
        <v>1438</v>
      </c>
    </row>
    <row r="268" spans="1:5" x14ac:dyDescent="0.25">
      <c r="A268" s="336" t="s">
        <v>1571</v>
      </c>
      <c r="B268" s="338" t="s">
        <v>1563</v>
      </c>
      <c r="C268" s="339"/>
      <c r="D268" s="342" t="s">
        <v>44</v>
      </c>
      <c r="E268" s="291" t="s">
        <v>1437</v>
      </c>
    </row>
    <row r="269" spans="1:5" x14ac:dyDescent="0.25">
      <c r="A269" s="337"/>
      <c r="B269" s="340"/>
      <c r="C269" s="341"/>
      <c r="D269" s="343"/>
      <c r="E269" s="292" t="s">
        <v>1438</v>
      </c>
    </row>
    <row r="270" spans="1:5" x14ac:dyDescent="0.25">
      <c r="A270" s="328" t="s">
        <v>1572</v>
      </c>
      <c r="B270" s="330" t="s">
        <v>1573</v>
      </c>
      <c r="C270" s="331"/>
      <c r="D270" s="334" t="s">
        <v>44</v>
      </c>
      <c r="E270" s="293" t="s">
        <v>1437</v>
      </c>
    </row>
    <row r="271" spans="1:5" x14ac:dyDescent="0.25">
      <c r="A271" s="329"/>
      <c r="B271" s="332"/>
      <c r="C271" s="333"/>
      <c r="D271" s="335"/>
      <c r="E271" s="294" t="s">
        <v>1438</v>
      </c>
    </row>
    <row r="272" spans="1:5" x14ac:dyDescent="0.25">
      <c r="A272" s="336" t="s">
        <v>1574</v>
      </c>
      <c r="B272" s="338" t="s">
        <v>1573</v>
      </c>
      <c r="C272" s="339"/>
      <c r="D272" s="342" t="s">
        <v>44</v>
      </c>
      <c r="E272" s="291" t="s">
        <v>1437</v>
      </c>
    </row>
    <row r="273" spans="1:5" x14ac:dyDescent="0.25">
      <c r="A273" s="337"/>
      <c r="B273" s="340"/>
      <c r="C273" s="341"/>
      <c r="D273" s="343"/>
      <c r="E273" s="292" t="s">
        <v>1438</v>
      </c>
    </row>
    <row r="274" spans="1:5" x14ac:dyDescent="0.25">
      <c r="A274" s="328" t="s">
        <v>1532</v>
      </c>
      <c r="B274" s="330" t="s">
        <v>1573</v>
      </c>
      <c r="C274" s="331"/>
      <c r="D274" s="334" t="s">
        <v>44</v>
      </c>
      <c r="E274" s="293" t="s">
        <v>1437</v>
      </c>
    </row>
    <row r="275" spans="1:5" x14ac:dyDescent="0.25">
      <c r="A275" s="329"/>
      <c r="B275" s="332"/>
      <c r="C275" s="333"/>
      <c r="D275" s="335"/>
      <c r="E275" s="294" t="s">
        <v>1438</v>
      </c>
    </row>
    <row r="276" spans="1:5" x14ac:dyDescent="0.25">
      <c r="A276" s="336" t="s">
        <v>1575</v>
      </c>
      <c r="B276" s="338" t="s">
        <v>1573</v>
      </c>
      <c r="C276" s="339"/>
      <c r="D276" s="342" t="s">
        <v>44</v>
      </c>
      <c r="E276" s="291" t="s">
        <v>1437</v>
      </c>
    </row>
    <row r="277" spans="1:5" x14ac:dyDescent="0.25">
      <c r="A277" s="337"/>
      <c r="B277" s="340"/>
      <c r="C277" s="341"/>
      <c r="D277" s="343"/>
      <c r="E277" s="292" t="s">
        <v>1438</v>
      </c>
    </row>
    <row r="278" spans="1:5" x14ac:dyDescent="0.25">
      <c r="A278" s="328" t="s">
        <v>1576</v>
      </c>
      <c r="B278" s="330" t="s">
        <v>1573</v>
      </c>
      <c r="C278" s="331"/>
      <c r="D278" s="334" t="s">
        <v>44</v>
      </c>
      <c r="E278" s="293" t="s">
        <v>1437</v>
      </c>
    </row>
    <row r="279" spans="1:5" x14ac:dyDescent="0.25">
      <c r="A279" s="329"/>
      <c r="B279" s="332"/>
      <c r="C279" s="333"/>
      <c r="D279" s="335"/>
      <c r="E279" s="294" t="s">
        <v>1438</v>
      </c>
    </row>
    <row r="280" spans="1:5" x14ac:dyDescent="0.25">
      <c r="A280" s="336" t="s">
        <v>1577</v>
      </c>
      <c r="B280" s="338" t="s">
        <v>1573</v>
      </c>
      <c r="C280" s="339"/>
      <c r="D280" s="342" t="s">
        <v>44</v>
      </c>
      <c r="E280" s="291" t="s">
        <v>1437</v>
      </c>
    </row>
    <row r="281" spans="1:5" x14ac:dyDescent="0.25">
      <c r="A281" s="337"/>
      <c r="B281" s="340"/>
      <c r="C281" s="341"/>
      <c r="D281" s="343"/>
      <c r="E281" s="292" t="s">
        <v>1438</v>
      </c>
    </row>
    <row r="282" spans="1:5" x14ac:dyDescent="0.25">
      <c r="A282" s="328" t="s">
        <v>1578</v>
      </c>
      <c r="B282" s="330" t="s">
        <v>1573</v>
      </c>
      <c r="C282" s="331"/>
      <c r="D282" s="334" t="s">
        <v>44</v>
      </c>
      <c r="E282" s="293" t="s">
        <v>1437</v>
      </c>
    </row>
    <row r="283" spans="1:5" x14ac:dyDescent="0.25">
      <c r="A283" s="329"/>
      <c r="B283" s="332"/>
      <c r="C283" s="333"/>
      <c r="D283" s="335"/>
      <c r="E283" s="294" t="s">
        <v>1438</v>
      </c>
    </row>
    <row r="284" spans="1:5" x14ac:dyDescent="0.25">
      <c r="A284" s="336" t="s">
        <v>1579</v>
      </c>
      <c r="B284" s="338" t="s">
        <v>1573</v>
      </c>
      <c r="C284" s="339"/>
      <c r="D284" s="342" t="s">
        <v>44</v>
      </c>
      <c r="E284" s="291" t="s">
        <v>1437</v>
      </c>
    </row>
    <row r="285" spans="1:5" x14ac:dyDescent="0.25">
      <c r="A285" s="337"/>
      <c r="B285" s="340"/>
      <c r="C285" s="341"/>
      <c r="D285" s="343"/>
      <c r="E285" s="292" t="s">
        <v>1438</v>
      </c>
    </row>
    <row r="286" spans="1:5" x14ac:dyDescent="0.25">
      <c r="A286" s="328" t="s">
        <v>1580</v>
      </c>
      <c r="B286" s="330" t="s">
        <v>1573</v>
      </c>
      <c r="C286" s="331"/>
      <c r="D286" s="334" t="s">
        <v>44</v>
      </c>
      <c r="E286" s="293" t="s">
        <v>1437</v>
      </c>
    </row>
    <row r="287" spans="1:5" x14ac:dyDescent="0.25">
      <c r="A287" s="329"/>
      <c r="B287" s="332"/>
      <c r="C287" s="333"/>
      <c r="D287" s="335"/>
      <c r="E287" s="294" t="s">
        <v>1438</v>
      </c>
    </row>
    <row r="288" spans="1:5" x14ac:dyDescent="0.25">
      <c r="A288" s="336" t="s">
        <v>1581</v>
      </c>
      <c r="B288" s="338" t="s">
        <v>1573</v>
      </c>
      <c r="C288" s="339"/>
      <c r="D288" s="342" t="s">
        <v>44</v>
      </c>
      <c r="E288" s="291" t="s">
        <v>1437</v>
      </c>
    </row>
    <row r="289" spans="1:5" x14ac:dyDescent="0.25">
      <c r="A289" s="337"/>
      <c r="B289" s="340"/>
      <c r="C289" s="341"/>
      <c r="D289" s="343"/>
      <c r="E289" s="292" t="s">
        <v>1438</v>
      </c>
    </row>
    <row r="290" spans="1:5" x14ac:dyDescent="0.25">
      <c r="A290" s="328" t="s">
        <v>1582</v>
      </c>
      <c r="B290" s="330" t="s">
        <v>1583</v>
      </c>
      <c r="C290" s="331"/>
      <c r="D290" s="334" t="s">
        <v>44</v>
      </c>
      <c r="E290" s="293" t="s">
        <v>1437</v>
      </c>
    </row>
    <row r="291" spans="1:5" x14ac:dyDescent="0.25">
      <c r="A291" s="329"/>
      <c r="B291" s="332"/>
      <c r="C291" s="333"/>
      <c r="D291" s="335"/>
      <c r="E291" s="294" t="s">
        <v>1438</v>
      </c>
    </row>
    <row r="292" spans="1:5" x14ac:dyDescent="0.25">
      <c r="A292" s="336" t="s">
        <v>1584</v>
      </c>
      <c r="B292" s="338" t="s">
        <v>1583</v>
      </c>
      <c r="C292" s="339"/>
      <c r="D292" s="342" t="s">
        <v>44</v>
      </c>
      <c r="E292" s="291" t="s">
        <v>1437</v>
      </c>
    </row>
    <row r="293" spans="1:5" x14ac:dyDescent="0.25">
      <c r="A293" s="337"/>
      <c r="B293" s="340"/>
      <c r="C293" s="341"/>
      <c r="D293" s="343"/>
      <c r="E293" s="292" t="s">
        <v>1438</v>
      </c>
    </row>
    <row r="294" spans="1:5" x14ac:dyDescent="0.25">
      <c r="A294" s="328" t="s">
        <v>1585</v>
      </c>
      <c r="B294" s="330" t="s">
        <v>1583</v>
      </c>
      <c r="C294" s="331"/>
      <c r="D294" s="334" t="s">
        <v>44</v>
      </c>
      <c r="E294" s="293" t="s">
        <v>1437</v>
      </c>
    </row>
    <row r="295" spans="1:5" x14ac:dyDescent="0.25">
      <c r="A295" s="329"/>
      <c r="B295" s="332"/>
      <c r="C295" s="333"/>
      <c r="D295" s="335"/>
      <c r="E295" s="294" t="s">
        <v>1438</v>
      </c>
    </row>
    <row r="296" spans="1:5" x14ac:dyDescent="0.25">
      <c r="A296" s="336" t="s">
        <v>1586</v>
      </c>
      <c r="B296" s="338" t="s">
        <v>1583</v>
      </c>
      <c r="C296" s="339"/>
      <c r="D296" s="342" t="s">
        <v>44</v>
      </c>
      <c r="E296" s="291" t="s">
        <v>1437</v>
      </c>
    </row>
    <row r="297" spans="1:5" x14ac:dyDescent="0.25">
      <c r="A297" s="337"/>
      <c r="B297" s="340"/>
      <c r="C297" s="341"/>
      <c r="D297" s="343"/>
      <c r="E297" s="292" t="s">
        <v>1438</v>
      </c>
    </row>
    <row r="298" spans="1:5" x14ac:dyDescent="0.25">
      <c r="A298" s="328" t="s">
        <v>1587</v>
      </c>
      <c r="B298" s="330" t="s">
        <v>1583</v>
      </c>
      <c r="C298" s="331"/>
      <c r="D298" s="334" t="s">
        <v>44</v>
      </c>
      <c r="E298" s="293" t="s">
        <v>1437</v>
      </c>
    </row>
    <row r="299" spans="1:5" x14ac:dyDescent="0.25">
      <c r="A299" s="329"/>
      <c r="B299" s="332"/>
      <c r="C299" s="333"/>
      <c r="D299" s="335"/>
      <c r="E299" s="294" t="s">
        <v>1438</v>
      </c>
    </row>
    <row r="300" spans="1:5" x14ac:dyDescent="0.25">
      <c r="A300" s="336" t="s">
        <v>1588</v>
      </c>
      <c r="B300" s="338" t="s">
        <v>1490</v>
      </c>
      <c r="C300" s="339"/>
      <c r="D300" s="342" t="s">
        <v>44</v>
      </c>
      <c r="E300" s="291" t="s">
        <v>1437</v>
      </c>
    </row>
    <row r="301" spans="1:5" x14ac:dyDescent="0.25">
      <c r="A301" s="337"/>
      <c r="B301" s="340"/>
      <c r="C301" s="341"/>
      <c r="D301" s="343"/>
      <c r="E301" s="292" t="s">
        <v>1438</v>
      </c>
    </row>
    <row r="302" spans="1:5" x14ac:dyDescent="0.25">
      <c r="A302" s="328" t="s">
        <v>1436</v>
      </c>
      <c r="B302" s="330"/>
      <c r="C302" s="331"/>
      <c r="D302" s="334" t="s">
        <v>44</v>
      </c>
      <c r="E302" s="293" t="s">
        <v>1437</v>
      </c>
    </row>
    <row r="303" spans="1:5" x14ac:dyDescent="0.25">
      <c r="A303" s="329"/>
      <c r="B303" s="332"/>
      <c r="C303" s="333"/>
      <c r="D303" s="335"/>
      <c r="E303" s="294" t="s">
        <v>1438</v>
      </c>
    </row>
    <row r="304" spans="1:5" x14ac:dyDescent="0.25">
      <c r="A304" s="336" t="s">
        <v>1462</v>
      </c>
      <c r="B304" s="338"/>
      <c r="C304" s="339"/>
      <c r="D304" s="342" t="s">
        <v>44</v>
      </c>
      <c r="E304" s="291" t="s">
        <v>1437</v>
      </c>
    </row>
    <row r="305" spans="1:5" x14ac:dyDescent="0.25">
      <c r="A305" s="337"/>
      <c r="B305" s="340"/>
      <c r="C305" s="341"/>
      <c r="D305" s="343"/>
      <c r="E305" s="292" t="s">
        <v>1438</v>
      </c>
    </row>
    <row r="306" spans="1:5" x14ac:dyDescent="0.25">
      <c r="A306" s="328" t="s">
        <v>1472</v>
      </c>
      <c r="B306" s="330"/>
      <c r="C306" s="331"/>
      <c r="D306" s="334" t="s">
        <v>44</v>
      </c>
      <c r="E306" s="293" t="s">
        <v>1437</v>
      </c>
    </row>
    <row r="307" spans="1:5" x14ac:dyDescent="0.25">
      <c r="A307" s="329"/>
      <c r="B307" s="332"/>
      <c r="C307" s="333"/>
      <c r="D307" s="335"/>
      <c r="E307" s="294" t="s">
        <v>1438</v>
      </c>
    </row>
    <row r="308" spans="1:5" x14ac:dyDescent="0.25">
      <c r="A308" s="336" t="s">
        <v>1490</v>
      </c>
      <c r="B308" s="338"/>
      <c r="C308" s="339"/>
      <c r="D308" s="342" t="s">
        <v>44</v>
      </c>
      <c r="E308" s="291" t="s">
        <v>1437</v>
      </c>
    </row>
    <row r="309" spans="1:5" x14ac:dyDescent="0.25">
      <c r="A309" s="337"/>
      <c r="B309" s="340"/>
      <c r="C309" s="341"/>
      <c r="D309" s="343"/>
      <c r="E309" s="292" t="s">
        <v>1438</v>
      </c>
    </row>
    <row r="310" spans="1:5" x14ac:dyDescent="0.25">
      <c r="A310" s="328" t="s">
        <v>1583</v>
      </c>
      <c r="B310" s="330"/>
      <c r="C310" s="331"/>
      <c r="D310" s="334" t="s">
        <v>44</v>
      </c>
      <c r="E310" s="293" t="s">
        <v>1437</v>
      </c>
    </row>
    <row r="311" spans="1:5" x14ac:dyDescent="0.25">
      <c r="A311" s="329"/>
      <c r="B311" s="332"/>
      <c r="C311" s="333"/>
      <c r="D311" s="335"/>
      <c r="E311" s="294" t="s">
        <v>1438</v>
      </c>
    </row>
    <row r="312" spans="1:5" x14ac:dyDescent="0.25">
      <c r="A312" s="336" t="s">
        <v>1513</v>
      </c>
      <c r="B312" s="338"/>
      <c r="C312" s="339"/>
      <c r="D312" s="342" t="s">
        <v>44</v>
      </c>
      <c r="E312" s="291" t="s">
        <v>1437</v>
      </c>
    </row>
    <row r="313" spans="1:5" x14ac:dyDescent="0.25">
      <c r="A313" s="337"/>
      <c r="B313" s="340"/>
      <c r="C313" s="341"/>
      <c r="D313" s="343"/>
      <c r="E313" s="292" t="s">
        <v>1438</v>
      </c>
    </row>
    <row r="314" spans="1:5" x14ac:dyDescent="0.25">
      <c r="A314" s="328" t="s">
        <v>1523</v>
      </c>
      <c r="B314" s="330"/>
      <c r="C314" s="331"/>
      <c r="D314" s="334" t="s">
        <v>44</v>
      </c>
      <c r="E314" s="293" t="s">
        <v>1437</v>
      </c>
    </row>
    <row r="315" spans="1:5" x14ac:dyDescent="0.25">
      <c r="A315" s="329"/>
      <c r="B315" s="332"/>
      <c r="C315" s="333"/>
      <c r="D315" s="335"/>
      <c r="E315" s="294" t="s">
        <v>1438</v>
      </c>
    </row>
    <row r="316" spans="1:5" x14ac:dyDescent="0.25">
      <c r="A316" s="336" t="s">
        <v>1544</v>
      </c>
      <c r="B316" s="338"/>
      <c r="C316" s="339"/>
      <c r="D316" s="342" t="s">
        <v>44</v>
      </c>
      <c r="E316" s="291" t="s">
        <v>1437</v>
      </c>
    </row>
    <row r="317" spans="1:5" x14ac:dyDescent="0.25">
      <c r="A317" s="337"/>
      <c r="B317" s="340"/>
      <c r="C317" s="341"/>
      <c r="D317" s="343"/>
      <c r="E317" s="292" t="s">
        <v>1438</v>
      </c>
    </row>
    <row r="318" spans="1:5" x14ac:dyDescent="0.25">
      <c r="A318" s="328" t="s">
        <v>1563</v>
      </c>
      <c r="B318" s="330"/>
      <c r="C318" s="331"/>
      <c r="D318" s="334" t="s">
        <v>44</v>
      </c>
      <c r="E318" s="293" t="s">
        <v>1437</v>
      </c>
    </row>
    <row r="319" spans="1:5" x14ac:dyDescent="0.25">
      <c r="A319" s="329"/>
      <c r="B319" s="332"/>
      <c r="C319" s="333"/>
      <c r="D319" s="335"/>
      <c r="E319" s="294" t="s">
        <v>1438</v>
      </c>
    </row>
    <row r="320" spans="1:5" x14ac:dyDescent="0.25">
      <c r="A320" s="336" t="s">
        <v>1573</v>
      </c>
      <c r="B320" s="338"/>
      <c r="C320" s="339"/>
      <c r="D320" s="342" t="s">
        <v>44</v>
      </c>
      <c r="E320" s="291" t="s">
        <v>1437</v>
      </c>
    </row>
    <row r="321" spans="1:5" x14ac:dyDescent="0.25">
      <c r="A321" s="337"/>
      <c r="B321" s="340"/>
      <c r="C321" s="341"/>
      <c r="D321" s="343"/>
      <c r="E321" s="292" t="s">
        <v>1438</v>
      </c>
    </row>
    <row r="322" spans="1:5" x14ac:dyDescent="0.25">
      <c r="A322" s="328" t="s">
        <v>1498</v>
      </c>
      <c r="B322" s="330"/>
      <c r="C322" s="331"/>
      <c r="D322" s="334" t="s">
        <v>44</v>
      </c>
      <c r="E322" s="293" t="s">
        <v>1437</v>
      </c>
    </row>
    <row r="323" spans="1:5" x14ac:dyDescent="0.25">
      <c r="A323" s="329"/>
      <c r="B323" s="332"/>
      <c r="C323" s="333"/>
      <c r="D323" s="335"/>
      <c r="E323" s="294" t="s">
        <v>1438</v>
      </c>
    </row>
    <row r="324" spans="1:5" x14ac:dyDescent="0.25">
      <c r="A324" s="336" t="s">
        <v>1589</v>
      </c>
      <c r="B324" s="338" t="s">
        <v>1498</v>
      </c>
      <c r="C324" s="339"/>
      <c r="D324" s="342" t="s">
        <v>44</v>
      </c>
      <c r="E324" s="291" t="s">
        <v>1437</v>
      </c>
    </row>
    <row r="325" spans="1:5" x14ac:dyDescent="0.25">
      <c r="A325" s="337"/>
      <c r="B325" s="340"/>
      <c r="C325" s="341"/>
      <c r="D325" s="343"/>
      <c r="E325" s="292" t="s">
        <v>1438</v>
      </c>
    </row>
    <row r="326" spans="1:5" x14ac:dyDescent="0.25">
      <c r="A326" s="328" t="s">
        <v>1590</v>
      </c>
      <c r="B326" s="330" t="s">
        <v>1436</v>
      </c>
      <c r="C326" s="331"/>
      <c r="D326" s="334" t="s">
        <v>44</v>
      </c>
      <c r="E326" s="293" t="s">
        <v>1437</v>
      </c>
    </row>
    <row r="327" spans="1:5" x14ac:dyDescent="0.25">
      <c r="A327" s="329"/>
      <c r="B327" s="332"/>
      <c r="C327" s="333"/>
      <c r="D327" s="335"/>
      <c r="E327" s="294" t="s">
        <v>1438</v>
      </c>
    </row>
    <row r="328" spans="1:5" x14ac:dyDescent="0.25">
      <c r="A328" s="336" t="s">
        <v>1591</v>
      </c>
      <c r="B328" s="338" t="s">
        <v>1490</v>
      </c>
      <c r="C328" s="339"/>
      <c r="D328" s="342" t="s">
        <v>44</v>
      </c>
      <c r="E328" s="291" t="s">
        <v>1437</v>
      </c>
    </row>
    <row r="329" spans="1:5" x14ac:dyDescent="0.25">
      <c r="A329" s="337"/>
      <c r="B329" s="340"/>
      <c r="C329" s="341"/>
      <c r="D329" s="343"/>
      <c r="E329" s="292" t="s">
        <v>1438</v>
      </c>
    </row>
    <row r="330" spans="1:5" x14ac:dyDescent="0.25">
      <c r="A330" s="328" t="s">
        <v>1592</v>
      </c>
      <c r="B330" s="330" t="s">
        <v>1523</v>
      </c>
      <c r="C330" s="331"/>
      <c r="D330" s="334" t="s">
        <v>44</v>
      </c>
      <c r="E330" s="293" t="s">
        <v>1437</v>
      </c>
    </row>
    <row r="331" spans="1:5" x14ac:dyDescent="0.25">
      <c r="A331" s="329"/>
      <c r="B331" s="332"/>
      <c r="C331" s="333"/>
      <c r="D331" s="335"/>
      <c r="E331" s="294" t="s">
        <v>1438</v>
      </c>
    </row>
    <row r="332" spans="1:5" x14ac:dyDescent="0.25">
      <c r="A332" s="336" t="s">
        <v>1593</v>
      </c>
      <c r="B332" s="338" t="s">
        <v>1523</v>
      </c>
      <c r="C332" s="339"/>
      <c r="D332" s="342" t="s">
        <v>44</v>
      </c>
      <c r="E332" s="291" t="s">
        <v>1437</v>
      </c>
    </row>
    <row r="333" spans="1:5" x14ac:dyDescent="0.25">
      <c r="A333" s="337"/>
      <c r="B333" s="340"/>
      <c r="C333" s="341"/>
      <c r="D333" s="343"/>
      <c r="E333" s="292" t="s">
        <v>1438</v>
      </c>
    </row>
    <row r="334" spans="1:5" x14ac:dyDescent="0.25">
      <c r="A334" s="328" t="s">
        <v>1594</v>
      </c>
      <c r="B334" s="330" t="s">
        <v>1538</v>
      </c>
      <c r="C334" s="331"/>
      <c r="D334" s="334" t="s">
        <v>44</v>
      </c>
      <c r="E334" s="293" t="s">
        <v>1437</v>
      </c>
    </row>
    <row r="335" spans="1:5" x14ac:dyDescent="0.25">
      <c r="A335" s="329"/>
      <c r="B335" s="332"/>
      <c r="C335" s="333"/>
      <c r="D335" s="335"/>
      <c r="E335" s="294" t="s">
        <v>1438</v>
      </c>
    </row>
    <row r="336" spans="1:5" x14ac:dyDescent="0.25">
      <c r="A336" s="336" t="s">
        <v>1595</v>
      </c>
      <c r="B336" s="338" t="s">
        <v>1436</v>
      </c>
      <c r="C336" s="339"/>
      <c r="D336" s="342" t="s">
        <v>44</v>
      </c>
      <c r="E336" s="291" t="s">
        <v>1437</v>
      </c>
    </row>
    <row r="337" spans="1:5" x14ac:dyDescent="0.25">
      <c r="A337" s="337"/>
      <c r="B337" s="340"/>
      <c r="C337" s="341"/>
      <c r="D337" s="343"/>
      <c r="E337" s="292" t="s">
        <v>1438</v>
      </c>
    </row>
    <row r="338" spans="1:5" x14ac:dyDescent="0.25">
      <c r="A338" s="328" t="s">
        <v>1596</v>
      </c>
      <c r="B338" s="330" t="s">
        <v>1513</v>
      </c>
      <c r="C338" s="331"/>
      <c r="D338" s="334" t="s">
        <v>44</v>
      </c>
      <c r="E338" s="293" t="s">
        <v>1437</v>
      </c>
    </row>
    <row r="339" spans="1:5" x14ac:dyDescent="0.25">
      <c r="A339" s="329"/>
      <c r="B339" s="332"/>
      <c r="C339" s="333"/>
      <c r="D339" s="335"/>
      <c r="E339" s="294" t="s">
        <v>1438</v>
      </c>
    </row>
    <row r="340" spans="1:5" x14ac:dyDescent="0.25">
      <c r="A340" s="336" t="s">
        <v>1597</v>
      </c>
      <c r="B340" s="338" t="s">
        <v>1573</v>
      </c>
      <c r="C340" s="339"/>
      <c r="D340" s="342" t="s">
        <v>44</v>
      </c>
      <c r="E340" s="291" t="s">
        <v>1437</v>
      </c>
    </row>
    <row r="341" spans="1:5" x14ac:dyDescent="0.25">
      <c r="A341" s="337"/>
      <c r="B341" s="340"/>
      <c r="C341" s="341"/>
      <c r="D341" s="343"/>
      <c r="E341" s="292" t="s">
        <v>1438</v>
      </c>
    </row>
    <row r="342" spans="1:5" x14ac:dyDescent="0.25">
      <c r="A342" s="328" t="s">
        <v>1598</v>
      </c>
      <c r="B342" s="330" t="s">
        <v>1523</v>
      </c>
      <c r="C342" s="331"/>
      <c r="D342" s="334" t="s">
        <v>44</v>
      </c>
      <c r="E342" s="293" t="s">
        <v>1437</v>
      </c>
    </row>
    <row r="343" spans="1:5" x14ac:dyDescent="0.25">
      <c r="A343" s="329"/>
      <c r="B343" s="332"/>
      <c r="C343" s="333"/>
      <c r="D343" s="335"/>
      <c r="E343" s="294" t="s">
        <v>1438</v>
      </c>
    </row>
    <row r="344" spans="1:5" x14ac:dyDescent="0.25">
      <c r="A344" s="336" t="s">
        <v>1538</v>
      </c>
      <c r="B344" s="338"/>
      <c r="C344" s="339"/>
      <c r="D344" s="342" t="s">
        <v>44</v>
      </c>
      <c r="E344" s="291" t="s">
        <v>1437</v>
      </c>
    </row>
    <row r="345" spans="1:5" x14ac:dyDescent="0.25">
      <c r="A345" s="337"/>
      <c r="B345" s="340"/>
      <c r="C345" s="341"/>
      <c r="D345" s="343"/>
      <c r="E345" s="292" t="s">
        <v>1438</v>
      </c>
    </row>
    <row r="346" spans="1:5" x14ac:dyDescent="0.25">
      <c r="A346" s="289" t="s">
        <v>1599</v>
      </c>
      <c r="B346" s="317"/>
      <c r="C346" s="318"/>
      <c r="D346" s="279" t="s">
        <v>45</v>
      </c>
      <c r="E346" s="290"/>
    </row>
    <row r="347" spans="1:5" x14ac:dyDescent="0.25">
      <c r="A347" s="287" t="s">
        <v>1600</v>
      </c>
      <c r="B347" s="319"/>
      <c r="C347" s="320"/>
      <c r="D347" s="278" t="s">
        <v>45</v>
      </c>
      <c r="E347" s="288"/>
    </row>
    <row r="348" spans="1:5" x14ac:dyDescent="0.25">
      <c r="A348" s="289" t="s">
        <v>1601</v>
      </c>
      <c r="B348" s="317"/>
      <c r="C348" s="318"/>
      <c r="D348" s="279" t="s">
        <v>45</v>
      </c>
      <c r="E348" s="290"/>
    </row>
    <row r="349" spans="1:5" x14ac:dyDescent="0.25">
      <c r="A349" s="287" t="s">
        <v>1602</v>
      </c>
      <c r="B349" s="319"/>
      <c r="C349" s="320"/>
      <c r="D349" s="278" t="s">
        <v>45</v>
      </c>
      <c r="E349" s="288"/>
    </row>
    <row r="350" spans="1:5" x14ac:dyDescent="0.25">
      <c r="A350" s="328" t="s">
        <v>1603</v>
      </c>
      <c r="B350" s="330"/>
      <c r="C350" s="331"/>
      <c r="D350" s="334" t="s">
        <v>45</v>
      </c>
      <c r="E350" s="293" t="s">
        <v>1437</v>
      </c>
    </row>
    <row r="351" spans="1:5" x14ac:dyDescent="0.25">
      <c r="A351" s="329"/>
      <c r="B351" s="332"/>
      <c r="C351" s="333"/>
      <c r="D351" s="335"/>
      <c r="E351" s="294" t="s">
        <v>1438</v>
      </c>
    </row>
    <row r="352" spans="1:5" x14ac:dyDescent="0.25">
      <c r="A352" s="287" t="s">
        <v>1604</v>
      </c>
      <c r="B352" s="319"/>
      <c r="C352" s="320"/>
      <c r="D352" s="278" t="s">
        <v>45</v>
      </c>
      <c r="E352" s="288"/>
    </row>
    <row r="353" spans="1:5" x14ac:dyDescent="0.25">
      <c r="A353" s="328" t="s">
        <v>1605</v>
      </c>
      <c r="B353" s="330"/>
      <c r="C353" s="331"/>
      <c r="D353" s="334" t="s">
        <v>45</v>
      </c>
      <c r="E353" s="293" t="s">
        <v>1437</v>
      </c>
    </row>
    <row r="354" spans="1:5" x14ac:dyDescent="0.25">
      <c r="A354" s="329"/>
      <c r="B354" s="332"/>
      <c r="C354" s="333"/>
      <c r="D354" s="335"/>
      <c r="E354" s="294" t="s">
        <v>1438</v>
      </c>
    </row>
    <row r="355" spans="1:5" x14ac:dyDescent="0.25">
      <c r="A355" s="336" t="s">
        <v>1606</v>
      </c>
      <c r="B355" s="338"/>
      <c r="C355" s="339"/>
      <c r="D355" s="342" t="s">
        <v>45</v>
      </c>
      <c r="E355" s="291" t="s">
        <v>1437</v>
      </c>
    </row>
    <row r="356" spans="1:5" x14ac:dyDescent="0.25">
      <c r="A356" s="337"/>
      <c r="B356" s="340"/>
      <c r="C356" s="341"/>
      <c r="D356" s="343"/>
      <c r="E356" s="292" t="s">
        <v>1438</v>
      </c>
    </row>
    <row r="357" spans="1:5" x14ac:dyDescent="0.25">
      <c r="A357" s="328" t="s">
        <v>1607</v>
      </c>
      <c r="B357" s="330" t="s">
        <v>1608</v>
      </c>
      <c r="C357" s="331"/>
      <c r="D357" s="334" t="s">
        <v>45</v>
      </c>
      <c r="E357" s="293" t="s">
        <v>1437</v>
      </c>
    </row>
    <row r="358" spans="1:5" x14ac:dyDescent="0.25">
      <c r="A358" s="329"/>
      <c r="B358" s="332"/>
      <c r="C358" s="333"/>
      <c r="D358" s="335"/>
      <c r="E358" s="294" t="s">
        <v>1438</v>
      </c>
    </row>
    <row r="359" spans="1:5" x14ac:dyDescent="0.25">
      <c r="A359" s="336" t="s">
        <v>1609</v>
      </c>
      <c r="B359" s="338" t="s">
        <v>1608</v>
      </c>
      <c r="C359" s="339"/>
      <c r="D359" s="342" t="s">
        <v>45</v>
      </c>
      <c r="E359" s="291" t="s">
        <v>1437</v>
      </c>
    </row>
    <row r="360" spans="1:5" x14ac:dyDescent="0.25">
      <c r="A360" s="337"/>
      <c r="B360" s="340"/>
      <c r="C360" s="341"/>
      <c r="D360" s="343"/>
      <c r="E360" s="292" t="s">
        <v>1438</v>
      </c>
    </row>
    <row r="361" spans="1:5" x14ac:dyDescent="0.25">
      <c r="A361" s="328" t="s">
        <v>1610</v>
      </c>
      <c r="B361" s="330" t="s">
        <v>1608</v>
      </c>
      <c r="C361" s="331"/>
      <c r="D361" s="334" t="s">
        <v>45</v>
      </c>
      <c r="E361" s="293" t="s">
        <v>1437</v>
      </c>
    </row>
    <row r="362" spans="1:5" x14ac:dyDescent="0.25">
      <c r="A362" s="329"/>
      <c r="B362" s="332"/>
      <c r="C362" s="333"/>
      <c r="D362" s="335"/>
      <c r="E362" s="294" t="s">
        <v>1438</v>
      </c>
    </row>
    <row r="363" spans="1:5" x14ac:dyDescent="0.25">
      <c r="A363" s="336" t="s">
        <v>1611</v>
      </c>
      <c r="B363" s="338" t="s">
        <v>1608</v>
      </c>
      <c r="C363" s="339"/>
      <c r="D363" s="342" t="s">
        <v>45</v>
      </c>
      <c r="E363" s="291" t="s">
        <v>1437</v>
      </c>
    </row>
    <row r="364" spans="1:5" x14ac:dyDescent="0.25">
      <c r="A364" s="337"/>
      <c r="B364" s="340"/>
      <c r="C364" s="341"/>
      <c r="D364" s="343"/>
      <c r="E364" s="292" t="s">
        <v>1438</v>
      </c>
    </row>
    <row r="365" spans="1:5" x14ac:dyDescent="0.25">
      <c r="A365" s="328" t="s">
        <v>1612</v>
      </c>
      <c r="B365" s="330" t="s">
        <v>1608</v>
      </c>
      <c r="C365" s="331"/>
      <c r="D365" s="334" t="s">
        <v>45</v>
      </c>
      <c r="E365" s="293" t="s">
        <v>1437</v>
      </c>
    </row>
    <row r="366" spans="1:5" x14ac:dyDescent="0.25">
      <c r="A366" s="329"/>
      <c r="B366" s="332"/>
      <c r="C366" s="333"/>
      <c r="D366" s="335"/>
      <c r="E366" s="294" t="s">
        <v>1438</v>
      </c>
    </row>
    <row r="367" spans="1:5" x14ac:dyDescent="0.25">
      <c r="A367" s="336" t="s">
        <v>1613</v>
      </c>
      <c r="B367" s="338" t="s">
        <v>1608</v>
      </c>
      <c r="C367" s="339"/>
      <c r="D367" s="342" t="s">
        <v>45</v>
      </c>
      <c r="E367" s="291" t="s">
        <v>1437</v>
      </c>
    </row>
    <row r="368" spans="1:5" x14ac:dyDescent="0.25">
      <c r="A368" s="337"/>
      <c r="B368" s="340"/>
      <c r="C368" s="341"/>
      <c r="D368" s="343"/>
      <c r="E368" s="292" t="s">
        <v>1438</v>
      </c>
    </row>
    <row r="369" spans="1:5" x14ac:dyDescent="0.25">
      <c r="A369" s="328" t="s">
        <v>1614</v>
      </c>
      <c r="B369" s="330" t="s">
        <v>1608</v>
      </c>
      <c r="C369" s="331"/>
      <c r="D369" s="334" t="s">
        <v>45</v>
      </c>
      <c r="E369" s="293" t="s">
        <v>1437</v>
      </c>
    </row>
    <row r="370" spans="1:5" x14ac:dyDescent="0.25">
      <c r="A370" s="329"/>
      <c r="B370" s="332"/>
      <c r="C370" s="333"/>
      <c r="D370" s="335"/>
      <c r="E370" s="294" t="s">
        <v>1438</v>
      </c>
    </row>
    <row r="371" spans="1:5" x14ac:dyDescent="0.25">
      <c r="A371" s="336" t="s">
        <v>1615</v>
      </c>
      <c r="B371" s="338" t="s">
        <v>1608</v>
      </c>
      <c r="C371" s="339"/>
      <c r="D371" s="342" t="s">
        <v>45</v>
      </c>
      <c r="E371" s="291" t="s">
        <v>1437</v>
      </c>
    </row>
    <row r="372" spans="1:5" x14ac:dyDescent="0.25">
      <c r="A372" s="337"/>
      <c r="B372" s="340"/>
      <c r="C372" s="341"/>
      <c r="D372" s="343"/>
      <c r="E372" s="292" t="s">
        <v>1438</v>
      </c>
    </row>
    <row r="373" spans="1:5" x14ac:dyDescent="0.25">
      <c r="A373" s="328" t="s">
        <v>1616</v>
      </c>
      <c r="B373" s="330" t="s">
        <v>1608</v>
      </c>
      <c r="C373" s="331"/>
      <c r="D373" s="334" t="s">
        <v>45</v>
      </c>
      <c r="E373" s="293" t="s">
        <v>1437</v>
      </c>
    </row>
    <row r="374" spans="1:5" x14ac:dyDescent="0.25">
      <c r="A374" s="329"/>
      <c r="B374" s="332"/>
      <c r="C374" s="333"/>
      <c r="D374" s="335"/>
      <c r="E374" s="294" t="s">
        <v>1438</v>
      </c>
    </row>
    <row r="375" spans="1:5" x14ac:dyDescent="0.25">
      <c r="A375" s="336" t="s">
        <v>1617</v>
      </c>
      <c r="B375" s="338" t="s">
        <v>1608</v>
      </c>
      <c r="C375" s="339"/>
      <c r="D375" s="342" t="s">
        <v>45</v>
      </c>
      <c r="E375" s="291" t="s">
        <v>1437</v>
      </c>
    </row>
    <row r="376" spans="1:5" x14ac:dyDescent="0.25">
      <c r="A376" s="337"/>
      <c r="B376" s="340"/>
      <c r="C376" s="341"/>
      <c r="D376" s="343"/>
      <c r="E376" s="292" t="s">
        <v>1438</v>
      </c>
    </row>
    <row r="377" spans="1:5" x14ac:dyDescent="0.25">
      <c r="A377" s="328" t="s">
        <v>1618</v>
      </c>
      <c r="B377" s="330" t="s">
        <v>1608</v>
      </c>
      <c r="C377" s="331"/>
      <c r="D377" s="334" t="s">
        <v>45</v>
      </c>
      <c r="E377" s="293" t="s">
        <v>1437</v>
      </c>
    </row>
    <row r="378" spans="1:5" x14ac:dyDescent="0.25">
      <c r="A378" s="329"/>
      <c r="B378" s="332"/>
      <c r="C378" s="333"/>
      <c r="D378" s="335"/>
      <c r="E378" s="294" t="s">
        <v>1438</v>
      </c>
    </row>
    <row r="379" spans="1:5" x14ac:dyDescent="0.25">
      <c r="A379" s="336" t="s">
        <v>1619</v>
      </c>
      <c r="B379" s="338" t="s">
        <v>1608</v>
      </c>
      <c r="C379" s="339"/>
      <c r="D379" s="342" t="s">
        <v>45</v>
      </c>
      <c r="E379" s="291" t="s">
        <v>1437</v>
      </c>
    </row>
    <row r="380" spans="1:5" x14ac:dyDescent="0.25">
      <c r="A380" s="337"/>
      <c r="B380" s="340"/>
      <c r="C380" s="341"/>
      <c r="D380" s="343"/>
      <c r="E380" s="292" t="s">
        <v>1438</v>
      </c>
    </row>
    <row r="381" spans="1:5" x14ac:dyDescent="0.25">
      <c r="A381" s="328" t="s">
        <v>1620</v>
      </c>
      <c r="B381" s="330" t="s">
        <v>1608</v>
      </c>
      <c r="C381" s="331"/>
      <c r="D381" s="334" t="s">
        <v>45</v>
      </c>
      <c r="E381" s="293" t="s">
        <v>1437</v>
      </c>
    </row>
    <row r="382" spans="1:5" x14ac:dyDescent="0.25">
      <c r="A382" s="329"/>
      <c r="B382" s="332"/>
      <c r="C382" s="333"/>
      <c r="D382" s="335"/>
      <c r="E382" s="294" t="s">
        <v>1438</v>
      </c>
    </row>
    <row r="383" spans="1:5" x14ac:dyDescent="0.25">
      <c r="A383" s="336" t="s">
        <v>1621</v>
      </c>
      <c r="B383" s="338" t="s">
        <v>1622</v>
      </c>
      <c r="C383" s="339"/>
      <c r="D383" s="342" t="s">
        <v>45</v>
      </c>
      <c r="E383" s="291" t="s">
        <v>1437</v>
      </c>
    </row>
    <row r="384" spans="1:5" x14ac:dyDescent="0.25">
      <c r="A384" s="337"/>
      <c r="B384" s="340"/>
      <c r="C384" s="341"/>
      <c r="D384" s="343"/>
      <c r="E384" s="292" t="s">
        <v>1438</v>
      </c>
    </row>
    <row r="385" spans="1:5" x14ac:dyDescent="0.25">
      <c r="A385" s="328" t="s">
        <v>1623</v>
      </c>
      <c r="B385" s="330" t="s">
        <v>1622</v>
      </c>
      <c r="C385" s="331"/>
      <c r="D385" s="334" t="s">
        <v>45</v>
      </c>
      <c r="E385" s="293" t="s">
        <v>1437</v>
      </c>
    </row>
    <row r="386" spans="1:5" x14ac:dyDescent="0.25">
      <c r="A386" s="329"/>
      <c r="B386" s="332"/>
      <c r="C386" s="333"/>
      <c r="D386" s="335"/>
      <c r="E386" s="294" t="s">
        <v>1438</v>
      </c>
    </row>
    <row r="387" spans="1:5" x14ac:dyDescent="0.25">
      <c r="A387" s="336" t="s">
        <v>1624</v>
      </c>
      <c r="B387" s="338" t="s">
        <v>1622</v>
      </c>
      <c r="C387" s="339"/>
      <c r="D387" s="342" t="s">
        <v>45</v>
      </c>
      <c r="E387" s="291" t="s">
        <v>1437</v>
      </c>
    </row>
    <row r="388" spans="1:5" x14ac:dyDescent="0.25">
      <c r="A388" s="337"/>
      <c r="B388" s="340"/>
      <c r="C388" s="341"/>
      <c r="D388" s="343"/>
      <c r="E388" s="292" t="s">
        <v>1438</v>
      </c>
    </row>
    <row r="389" spans="1:5" x14ac:dyDescent="0.25">
      <c r="A389" s="328" t="s">
        <v>1625</v>
      </c>
      <c r="B389" s="330" t="s">
        <v>1622</v>
      </c>
      <c r="C389" s="331"/>
      <c r="D389" s="334" t="s">
        <v>45</v>
      </c>
      <c r="E389" s="293" t="s">
        <v>1437</v>
      </c>
    </row>
    <row r="390" spans="1:5" x14ac:dyDescent="0.25">
      <c r="A390" s="329"/>
      <c r="B390" s="332"/>
      <c r="C390" s="333"/>
      <c r="D390" s="335"/>
      <c r="E390" s="294" t="s">
        <v>1438</v>
      </c>
    </row>
    <row r="391" spans="1:5" x14ac:dyDescent="0.25">
      <c r="A391" s="336" t="s">
        <v>1626</v>
      </c>
      <c r="B391" s="338" t="s">
        <v>1622</v>
      </c>
      <c r="C391" s="339"/>
      <c r="D391" s="342" t="s">
        <v>45</v>
      </c>
      <c r="E391" s="291" t="s">
        <v>1437</v>
      </c>
    </row>
    <row r="392" spans="1:5" x14ac:dyDescent="0.25">
      <c r="A392" s="337"/>
      <c r="B392" s="340"/>
      <c r="C392" s="341"/>
      <c r="D392" s="343"/>
      <c r="E392" s="292" t="s">
        <v>1438</v>
      </c>
    </row>
    <row r="393" spans="1:5" x14ac:dyDescent="0.25">
      <c r="A393" s="328" t="s">
        <v>1627</v>
      </c>
      <c r="B393" s="330" t="s">
        <v>1628</v>
      </c>
      <c r="C393" s="331"/>
      <c r="D393" s="334" t="s">
        <v>45</v>
      </c>
      <c r="E393" s="293" t="s">
        <v>1437</v>
      </c>
    </row>
    <row r="394" spans="1:5" x14ac:dyDescent="0.25">
      <c r="A394" s="329"/>
      <c r="B394" s="332"/>
      <c r="C394" s="333"/>
      <c r="D394" s="335"/>
      <c r="E394" s="294" t="s">
        <v>1438</v>
      </c>
    </row>
    <row r="395" spans="1:5" x14ac:dyDescent="0.25">
      <c r="A395" s="336" t="s">
        <v>1629</v>
      </c>
      <c r="B395" s="338" t="s">
        <v>1630</v>
      </c>
      <c r="C395" s="339"/>
      <c r="D395" s="342" t="s">
        <v>45</v>
      </c>
      <c r="E395" s="291" t="s">
        <v>1437</v>
      </c>
    </row>
    <row r="396" spans="1:5" x14ac:dyDescent="0.25">
      <c r="A396" s="337"/>
      <c r="B396" s="340"/>
      <c r="C396" s="341"/>
      <c r="D396" s="343"/>
      <c r="E396" s="292" t="s">
        <v>1438</v>
      </c>
    </row>
    <row r="397" spans="1:5" x14ac:dyDescent="0.25">
      <c r="A397" s="328" t="s">
        <v>1631</v>
      </c>
      <c r="B397" s="330" t="s">
        <v>1628</v>
      </c>
      <c r="C397" s="331"/>
      <c r="D397" s="334" t="s">
        <v>45</v>
      </c>
      <c r="E397" s="293" t="s">
        <v>1437</v>
      </c>
    </row>
    <row r="398" spans="1:5" x14ac:dyDescent="0.25">
      <c r="A398" s="329"/>
      <c r="B398" s="332"/>
      <c r="C398" s="333"/>
      <c r="D398" s="335"/>
      <c r="E398" s="294" t="s">
        <v>1438</v>
      </c>
    </row>
    <row r="399" spans="1:5" x14ac:dyDescent="0.25">
      <c r="A399" s="336" t="s">
        <v>1632</v>
      </c>
      <c r="B399" s="338" t="s">
        <v>1628</v>
      </c>
      <c r="C399" s="339"/>
      <c r="D399" s="342" t="s">
        <v>45</v>
      </c>
      <c r="E399" s="291" t="s">
        <v>1437</v>
      </c>
    </row>
    <row r="400" spans="1:5" x14ac:dyDescent="0.25">
      <c r="A400" s="337"/>
      <c r="B400" s="340"/>
      <c r="C400" s="341"/>
      <c r="D400" s="343"/>
      <c r="E400" s="292" t="s">
        <v>1438</v>
      </c>
    </row>
    <row r="401" spans="1:5" x14ac:dyDescent="0.25">
      <c r="A401" s="328" t="s">
        <v>1633</v>
      </c>
      <c r="B401" s="330" t="s">
        <v>1628</v>
      </c>
      <c r="C401" s="331"/>
      <c r="D401" s="334" t="s">
        <v>45</v>
      </c>
      <c r="E401" s="293" t="s">
        <v>1437</v>
      </c>
    </row>
    <row r="402" spans="1:5" x14ac:dyDescent="0.25">
      <c r="A402" s="329"/>
      <c r="B402" s="332"/>
      <c r="C402" s="333"/>
      <c r="D402" s="335"/>
      <c r="E402" s="294" t="s">
        <v>1438</v>
      </c>
    </row>
    <row r="403" spans="1:5" x14ac:dyDescent="0.25">
      <c r="A403" s="336" t="s">
        <v>1634</v>
      </c>
      <c r="B403" s="338" t="s">
        <v>1628</v>
      </c>
      <c r="C403" s="339"/>
      <c r="D403" s="342" t="s">
        <v>45</v>
      </c>
      <c r="E403" s="291" t="s">
        <v>1437</v>
      </c>
    </row>
    <row r="404" spans="1:5" x14ac:dyDescent="0.25">
      <c r="A404" s="337"/>
      <c r="B404" s="340"/>
      <c r="C404" s="341"/>
      <c r="D404" s="343"/>
      <c r="E404" s="292" t="s">
        <v>1438</v>
      </c>
    </row>
    <row r="405" spans="1:5" x14ac:dyDescent="0.25">
      <c r="A405" s="328" t="s">
        <v>1635</v>
      </c>
      <c r="B405" s="330" t="s">
        <v>1628</v>
      </c>
      <c r="C405" s="331"/>
      <c r="D405" s="334" t="s">
        <v>45</v>
      </c>
      <c r="E405" s="293" t="s">
        <v>1437</v>
      </c>
    </row>
    <row r="406" spans="1:5" x14ac:dyDescent="0.25">
      <c r="A406" s="329"/>
      <c r="B406" s="332"/>
      <c r="C406" s="333"/>
      <c r="D406" s="335"/>
      <c r="E406" s="294" t="s">
        <v>1438</v>
      </c>
    </row>
    <row r="407" spans="1:5" x14ac:dyDescent="0.25">
      <c r="A407" s="336" t="s">
        <v>1636</v>
      </c>
      <c r="B407" s="338" t="s">
        <v>1628</v>
      </c>
      <c r="C407" s="339"/>
      <c r="D407" s="342" t="s">
        <v>45</v>
      </c>
      <c r="E407" s="291" t="s">
        <v>1437</v>
      </c>
    </row>
    <row r="408" spans="1:5" x14ac:dyDescent="0.25">
      <c r="A408" s="337"/>
      <c r="B408" s="340"/>
      <c r="C408" s="341"/>
      <c r="D408" s="343"/>
      <c r="E408" s="292" t="s">
        <v>1438</v>
      </c>
    </row>
    <row r="409" spans="1:5" x14ac:dyDescent="0.25">
      <c r="A409" s="328" t="s">
        <v>1637</v>
      </c>
      <c r="B409" s="330" t="s">
        <v>1608</v>
      </c>
      <c r="C409" s="331"/>
      <c r="D409" s="334" t="s">
        <v>45</v>
      </c>
      <c r="E409" s="293" t="s">
        <v>1437</v>
      </c>
    </row>
    <row r="410" spans="1:5" x14ac:dyDescent="0.25">
      <c r="A410" s="329"/>
      <c r="B410" s="332"/>
      <c r="C410" s="333"/>
      <c r="D410" s="335"/>
      <c r="E410" s="294" t="s">
        <v>1438</v>
      </c>
    </row>
    <row r="411" spans="1:5" x14ac:dyDescent="0.25">
      <c r="A411" s="336" t="s">
        <v>1638</v>
      </c>
      <c r="B411" s="338" t="s">
        <v>1628</v>
      </c>
      <c r="C411" s="339"/>
      <c r="D411" s="342" t="s">
        <v>45</v>
      </c>
      <c r="E411" s="291" t="s">
        <v>1437</v>
      </c>
    </row>
    <row r="412" spans="1:5" x14ac:dyDescent="0.25">
      <c r="A412" s="337"/>
      <c r="B412" s="340"/>
      <c r="C412" s="341"/>
      <c r="D412" s="343"/>
      <c r="E412" s="292" t="s">
        <v>1438</v>
      </c>
    </row>
    <row r="413" spans="1:5" x14ac:dyDescent="0.25">
      <c r="A413" s="328" t="s">
        <v>1639</v>
      </c>
      <c r="B413" s="330" t="s">
        <v>1640</v>
      </c>
      <c r="C413" s="331"/>
      <c r="D413" s="334" t="s">
        <v>45</v>
      </c>
      <c r="E413" s="293" t="s">
        <v>1437</v>
      </c>
    </row>
    <row r="414" spans="1:5" x14ac:dyDescent="0.25">
      <c r="A414" s="329"/>
      <c r="B414" s="332"/>
      <c r="C414" s="333"/>
      <c r="D414" s="335"/>
      <c r="E414" s="294" t="s">
        <v>1438</v>
      </c>
    </row>
    <row r="415" spans="1:5" x14ac:dyDescent="0.25">
      <c r="A415" s="336" t="s">
        <v>1641</v>
      </c>
      <c r="B415" s="338" t="s">
        <v>1640</v>
      </c>
      <c r="C415" s="339"/>
      <c r="D415" s="342" t="s">
        <v>45</v>
      </c>
      <c r="E415" s="291" t="s">
        <v>1437</v>
      </c>
    </row>
    <row r="416" spans="1:5" x14ac:dyDescent="0.25">
      <c r="A416" s="337"/>
      <c r="B416" s="340"/>
      <c r="C416" s="341"/>
      <c r="D416" s="343"/>
      <c r="E416" s="292" t="s">
        <v>1438</v>
      </c>
    </row>
    <row r="417" spans="1:5" x14ac:dyDescent="0.25">
      <c r="A417" s="328" t="s">
        <v>1642</v>
      </c>
      <c r="B417" s="330" t="s">
        <v>1640</v>
      </c>
      <c r="C417" s="331"/>
      <c r="D417" s="334" t="s">
        <v>45</v>
      </c>
      <c r="E417" s="293" t="s">
        <v>1437</v>
      </c>
    </row>
    <row r="418" spans="1:5" x14ac:dyDescent="0.25">
      <c r="A418" s="329"/>
      <c r="B418" s="332"/>
      <c r="C418" s="333"/>
      <c r="D418" s="335"/>
      <c r="E418" s="294" t="s">
        <v>1438</v>
      </c>
    </row>
    <row r="419" spans="1:5" x14ac:dyDescent="0.25">
      <c r="A419" s="336" t="s">
        <v>1643</v>
      </c>
      <c r="B419" s="338" t="s">
        <v>1640</v>
      </c>
      <c r="C419" s="339"/>
      <c r="D419" s="342" t="s">
        <v>45</v>
      </c>
      <c r="E419" s="291" t="s">
        <v>1437</v>
      </c>
    </row>
    <row r="420" spans="1:5" x14ac:dyDescent="0.25">
      <c r="A420" s="337"/>
      <c r="B420" s="340"/>
      <c r="C420" s="341"/>
      <c r="D420" s="343"/>
      <c r="E420" s="292" t="s">
        <v>1438</v>
      </c>
    </row>
    <row r="421" spans="1:5" x14ac:dyDescent="0.25">
      <c r="A421" s="328" t="s">
        <v>1644</v>
      </c>
      <c r="B421" s="330" t="s">
        <v>1640</v>
      </c>
      <c r="C421" s="331"/>
      <c r="D421" s="334" t="s">
        <v>45</v>
      </c>
      <c r="E421" s="293" t="s">
        <v>1437</v>
      </c>
    </row>
    <row r="422" spans="1:5" x14ac:dyDescent="0.25">
      <c r="A422" s="329"/>
      <c r="B422" s="332"/>
      <c r="C422" s="333"/>
      <c r="D422" s="335"/>
      <c r="E422" s="294" t="s">
        <v>1438</v>
      </c>
    </row>
    <row r="423" spans="1:5" x14ac:dyDescent="0.25">
      <c r="A423" s="336" t="s">
        <v>1645</v>
      </c>
      <c r="B423" s="338" t="s">
        <v>1640</v>
      </c>
      <c r="C423" s="339"/>
      <c r="D423" s="342" t="s">
        <v>45</v>
      </c>
      <c r="E423" s="291" t="s">
        <v>1437</v>
      </c>
    </row>
    <row r="424" spans="1:5" x14ac:dyDescent="0.25">
      <c r="A424" s="337"/>
      <c r="B424" s="340"/>
      <c r="C424" s="341"/>
      <c r="D424" s="343"/>
      <c r="E424" s="292" t="s">
        <v>1438</v>
      </c>
    </row>
    <row r="425" spans="1:5" x14ac:dyDescent="0.25">
      <c r="A425" s="328" t="s">
        <v>1646</v>
      </c>
      <c r="B425" s="330" t="s">
        <v>1640</v>
      </c>
      <c r="C425" s="331"/>
      <c r="D425" s="334" t="s">
        <v>45</v>
      </c>
      <c r="E425" s="293" t="s">
        <v>1437</v>
      </c>
    </row>
    <row r="426" spans="1:5" x14ac:dyDescent="0.25">
      <c r="A426" s="329"/>
      <c r="B426" s="332"/>
      <c r="C426" s="333"/>
      <c r="D426" s="335"/>
      <c r="E426" s="294" t="s">
        <v>1438</v>
      </c>
    </row>
    <row r="427" spans="1:5" x14ac:dyDescent="0.25">
      <c r="A427" s="336" t="s">
        <v>1647</v>
      </c>
      <c r="B427" s="338" t="s">
        <v>1640</v>
      </c>
      <c r="C427" s="339"/>
      <c r="D427" s="342" t="s">
        <v>45</v>
      </c>
      <c r="E427" s="291" t="s">
        <v>1437</v>
      </c>
    </row>
    <row r="428" spans="1:5" x14ac:dyDescent="0.25">
      <c r="A428" s="337"/>
      <c r="B428" s="340"/>
      <c r="C428" s="341"/>
      <c r="D428" s="343"/>
      <c r="E428" s="292" t="s">
        <v>1438</v>
      </c>
    </row>
    <row r="429" spans="1:5" x14ac:dyDescent="0.25">
      <c r="A429" s="328" t="s">
        <v>1648</v>
      </c>
      <c r="B429" s="330" t="s">
        <v>1622</v>
      </c>
      <c r="C429" s="331"/>
      <c r="D429" s="334" t="s">
        <v>45</v>
      </c>
      <c r="E429" s="293" t="s">
        <v>1437</v>
      </c>
    </row>
    <row r="430" spans="1:5" x14ac:dyDescent="0.25">
      <c r="A430" s="329"/>
      <c r="B430" s="332"/>
      <c r="C430" s="333"/>
      <c r="D430" s="335"/>
      <c r="E430" s="294" t="s">
        <v>1438</v>
      </c>
    </row>
    <row r="431" spans="1:5" x14ac:dyDescent="0.25">
      <c r="A431" s="336" t="s">
        <v>1649</v>
      </c>
      <c r="B431" s="338" t="s">
        <v>1640</v>
      </c>
      <c r="C431" s="339"/>
      <c r="D431" s="342" t="s">
        <v>45</v>
      </c>
      <c r="E431" s="291" t="s">
        <v>1437</v>
      </c>
    </row>
    <row r="432" spans="1:5" x14ac:dyDescent="0.25">
      <c r="A432" s="337"/>
      <c r="B432" s="340"/>
      <c r="C432" s="341"/>
      <c r="D432" s="343"/>
      <c r="E432" s="292" t="s">
        <v>1438</v>
      </c>
    </row>
    <row r="433" spans="1:5" x14ac:dyDescent="0.25">
      <c r="A433" s="328" t="s">
        <v>1650</v>
      </c>
      <c r="B433" s="330" t="s">
        <v>1640</v>
      </c>
      <c r="C433" s="331"/>
      <c r="D433" s="334" t="s">
        <v>45</v>
      </c>
      <c r="E433" s="293" t="s">
        <v>1437</v>
      </c>
    </row>
    <row r="434" spans="1:5" x14ac:dyDescent="0.25">
      <c r="A434" s="329"/>
      <c r="B434" s="332"/>
      <c r="C434" s="333"/>
      <c r="D434" s="335"/>
      <c r="E434" s="294" t="s">
        <v>1438</v>
      </c>
    </row>
    <row r="435" spans="1:5" x14ac:dyDescent="0.25">
      <c r="A435" s="336" t="s">
        <v>1651</v>
      </c>
      <c r="B435" s="338" t="s">
        <v>1630</v>
      </c>
      <c r="C435" s="339"/>
      <c r="D435" s="342" t="s">
        <v>45</v>
      </c>
      <c r="E435" s="291" t="s">
        <v>1437</v>
      </c>
    </row>
    <row r="436" spans="1:5" x14ac:dyDescent="0.25">
      <c r="A436" s="337"/>
      <c r="B436" s="340"/>
      <c r="C436" s="341"/>
      <c r="D436" s="343"/>
      <c r="E436" s="292" t="s">
        <v>1438</v>
      </c>
    </row>
    <row r="437" spans="1:5" x14ac:dyDescent="0.25">
      <c r="A437" s="328" t="s">
        <v>1652</v>
      </c>
      <c r="B437" s="330" t="s">
        <v>1630</v>
      </c>
      <c r="C437" s="331"/>
      <c r="D437" s="334" t="s">
        <v>45</v>
      </c>
      <c r="E437" s="293" t="s">
        <v>1437</v>
      </c>
    </row>
    <row r="438" spans="1:5" x14ac:dyDescent="0.25">
      <c r="A438" s="329"/>
      <c r="B438" s="332"/>
      <c r="C438" s="333"/>
      <c r="D438" s="335"/>
      <c r="E438" s="294" t="s">
        <v>1438</v>
      </c>
    </row>
    <row r="439" spans="1:5" x14ac:dyDescent="0.25">
      <c r="A439" s="336" t="s">
        <v>1653</v>
      </c>
      <c r="B439" s="338" t="s">
        <v>1630</v>
      </c>
      <c r="C439" s="339"/>
      <c r="D439" s="342" t="s">
        <v>45</v>
      </c>
      <c r="E439" s="291" t="s">
        <v>1437</v>
      </c>
    </row>
    <row r="440" spans="1:5" x14ac:dyDescent="0.25">
      <c r="A440" s="337"/>
      <c r="B440" s="340"/>
      <c r="C440" s="341"/>
      <c r="D440" s="343"/>
      <c r="E440" s="292" t="s">
        <v>1438</v>
      </c>
    </row>
    <row r="441" spans="1:5" x14ac:dyDescent="0.25">
      <c r="A441" s="328" t="s">
        <v>1654</v>
      </c>
      <c r="B441" s="330" t="s">
        <v>1630</v>
      </c>
      <c r="C441" s="331"/>
      <c r="D441" s="334" t="s">
        <v>45</v>
      </c>
      <c r="E441" s="293" t="s">
        <v>1437</v>
      </c>
    </row>
    <row r="442" spans="1:5" x14ac:dyDescent="0.25">
      <c r="A442" s="329"/>
      <c r="B442" s="332"/>
      <c r="C442" s="333"/>
      <c r="D442" s="335"/>
      <c r="E442" s="294" t="s">
        <v>1438</v>
      </c>
    </row>
    <row r="443" spans="1:5" x14ac:dyDescent="0.25">
      <c r="A443" s="336" t="s">
        <v>1655</v>
      </c>
      <c r="B443" s="338" t="s">
        <v>1630</v>
      </c>
      <c r="C443" s="339"/>
      <c r="D443" s="342" t="s">
        <v>45</v>
      </c>
      <c r="E443" s="291" t="s">
        <v>1437</v>
      </c>
    </row>
    <row r="444" spans="1:5" x14ac:dyDescent="0.25">
      <c r="A444" s="337"/>
      <c r="B444" s="340"/>
      <c r="C444" s="341"/>
      <c r="D444" s="343"/>
      <c r="E444" s="292" t="s">
        <v>1438</v>
      </c>
    </row>
    <row r="445" spans="1:5" x14ac:dyDescent="0.25">
      <c r="A445" s="328" t="s">
        <v>1656</v>
      </c>
      <c r="B445" s="330" t="s">
        <v>1657</v>
      </c>
      <c r="C445" s="331"/>
      <c r="D445" s="334" t="s">
        <v>45</v>
      </c>
      <c r="E445" s="293" t="s">
        <v>1437</v>
      </c>
    </row>
    <row r="446" spans="1:5" x14ac:dyDescent="0.25">
      <c r="A446" s="329"/>
      <c r="B446" s="332"/>
      <c r="C446" s="333"/>
      <c r="D446" s="335"/>
      <c r="E446" s="294" t="s">
        <v>1438</v>
      </c>
    </row>
    <row r="447" spans="1:5" x14ac:dyDescent="0.25">
      <c r="A447" s="336" t="s">
        <v>1658</v>
      </c>
      <c r="B447" s="338" t="s">
        <v>1657</v>
      </c>
      <c r="C447" s="339"/>
      <c r="D447" s="342" t="s">
        <v>45</v>
      </c>
      <c r="E447" s="291" t="s">
        <v>1437</v>
      </c>
    </row>
    <row r="448" spans="1:5" x14ac:dyDescent="0.25">
      <c r="A448" s="337"/>
      <c r="B448" s="340"/>
      <c r="C448" s="341"/>
      <c r="D448" s="343"/>
      <c r="E448" s="292" t="s">
        <v>1438</v>
      </c>
    </row>
    <row r="449" spans="1:5" x14ac:dyDescent="0.25">
      <c r="A449" s="328" t="s">
        <v>1659</v>
      </c>
      <c r="B449" s="330" t="s">
        <v>1657</v>
      </c>
      <c r="C449" s="331"/>
      <c r="D449" s="334" t="s">
        <v>45</v>
      </c>
      <c r="E449" s="293" t="s">
        <v>1437</v>
      </c>
    </row>
    <row r="450" spans="1:5" x14ac:dyDescent="0.25">
      <c r="A450" s="329"/>
      <c r="B450" s="332"/>
      <c r="C450" s="333"/>
      <c r="D450" s="335"/>
      <c r="E450" s="294" t="s">
        <v>1438</v>
      </c>
    </row>
    <row r="451" spans="1:5" x14ac:dyDescent="0.25">
      <c r="A451" s="336" t="s">
        <v>1660</v>
      </c>
      <c r="B451" s="338" t="s">
        <v>1657</v>
      </c>
      <c r="C451" s="339"/>
      <c r="D451" s="342" t="s">
        <v>45</v>
      </c>
      <c r="E451" s="291" t="s">
        <v>1437</v>
      </c>
    </row>
    <row r="452" spans="1:5" x14ac:dyDescent="0.25">
      <c r="A452" s="337"/>
      <c r="B452" s="340"/>
      <c r="C452" s="341"/>
      <c r="D452" s="343"/>
      <c r="E452" s="292" t="s">
        <v>1438</v>
      </c>
    </row>
    <row r="453" spans="1:5" x14ac:dyDescent="0.25">
      <c r="A453" s="328" t="s">
        <v>1661</v>
      </c>
      <c r="B453" s="330" t="s">
        <v>1662</v>
      </c>
      <c r="C453" s="331"/>
      <c r="D453" s="334" t="s">
        <v>45</v>
      </c>
      <c r="E453" s="293" t="s">
        <v>1437</v>
      </c>
    </row>
    <row r="454" spans="1:5" x14ac:dyDescent="0.25">
      <c r="A454" s="329"/>
      <c r="B454" s="332"/>
      <c r="C454" s="333"/>
      <c r="D454" s="335"/>
      <c r="E454" s="294" t="s">
        <v>1438</v>
      </c>
    </row>
    <row r="455" spans="1:5" x14ac:dyDescent="0.25">
      <c r="A455" s="336" t="s">
        <v>1663</v>
      </c>
      <c r="B455" s="338" t="s">
        <v>1662</v>
      </c>
      <c r="C455" s="339"/>
      <c r="D455" s="342" t="s">
        <v>45</v>
      </c>
      <c r="E455" s="291" t="s">
        <v>1437</v>
      </c>
    </row>
    <row r="456" spans="1:5" x14ac:dyDescent="0.25">
      <c r="A456" s="337"/>
      <c r="B456" s="340"/>
      <c r="C456" s="341"/>
      <c r="D456" s="343"/>
      <c r="E456" s="292" t="s">
        <v>1438</v>
      </c>
    </row>
    <row r="457" spans="1:5" x14ac:dyDescent="0.25">
      <c r="A457" s="328" t="s">
        <v>1664</v>
      </c>
      <c r="B457" s="330" t="s">
        <v>1662</v>
      </c>
      <c r="C457" s="331"/>
      <c r="D457" s="334" t="s">
        <v>45</v>
      </c>
      <c r="E457" s="293" t="s">
        <v>1437</v>
      </c>
    </row>
    <row r="458" spans="1:5" x14ac:dyDescent="0.25">
      <c r="A458" s="329"/>
      <c r="B458" s="332"/>
      <c r="C458" s="333"/>
      <c r="D458" s="335"/>
      <c r="E458" s="294" t="s">
        <v>1438</v>
      </c>
    </row>
    <row r="459" spans="1:5" x14ac:dyDescent="0.25">
      <c r="A459" s="336" t="s">
        <v>1665</v>
      </c>
      <c r="B459" s="338" t="s">
        <v>1662</v>
      </c>
      <c r="C459" s="339"/>
      <c r="D459" s="342" t="s">
        <v>45</v>
      </c>
      <c r="E459" s="291" t="s">
        <v>1437</v>
      </c>
    </row>
    <row r="460" spans="1:5" x14ac:dyDescent="0.25">
      <c r="A460" s="337"/>
      <c r="B460" s="340"/>
      <c r="C460" s="341"/>
      <c r="D460" s="343"/>
      <c r="E460" s="292" t="s">
        <v>1438</v>
      </c>
    </row>
    <row r="461" spans="1:5" x14ac:dyDescent="0.25">
      <c r="A461" s="328" t="s">
        <v>1666</v>
      </c>
      <c r="B461" s="330" t="s">
        <v>1662</v>
      </c>
      <c r="C461" s="331"/>
      <c r="D461" s="334" t="s">
        <v>45</v>
      </c>
      <c r="E461" s="293" t="s">
        <v>1437</v>
      </c>
    </row>
    <row r="462" spans="1:5" x14ac:dyDescent="0.25">
      <c r="A462" s="329"/>
      <c r="B462" s="332"/>
      <c r="C462" s="333"/>
      <c r="D462" s="335"/>
      <c r="E462" s="294" t="s">
        <v>1438</v>
      </c>
    </row>
    <row r="463" spans="1:5" x14ac:dyDescent="0.25">
      <c r="A463" s="336" t="s">
        <v>1667</v>
      </c>
      <c r="B463" s="338" t="s">
        <v>1668</v>
      </c>
      <c r="C463" s="339"/>
      <c r="D463" s="342" t="s">
        <v>45</v>
      </c>
      <c r="E463" s="291" t="s">
        <v>1437</v>
      </c>
    </row>
    <row r="464" spans="1:5" x14ac:dyDescent="0.25">
      <c r="A464" s="337"/>
      <c r="B464" s="340"/>
      <c r="C464" s="341"/>
      <c r="D464" s="343"/>
      <c r="E464" s="292" t="s">
        <v>1438</v>
      </c>
    </row>
    <row r="465" spans="1:5" x14ac:dyDescent="0.25">
      <c r="A465" s="328" t="s">
        <v>1669</v>
      </c>
      <c r="B465" s="330" t="s">
        <v>1668</v>
      </c>
      <c r="C465" s="331"/>
      <c r="D465" s="334" t="s">
        <v>45</v>
      </c>
      <c r="E465" s="293" t="s">
        <v>1437</v>
      </c>
    </row>
    <row r="466" spans="1:5" x14ac:dyDescent="0.25">
      <c r="A466" s="329"/>
      <c r="B466" s="332"/>
      <c r="C466" s="333"/>
      <c r="D466" s="335"/>
      <c r="E466" s="294" t="s">
        <v>1438</v>
      </c>
    </row>
    <row r="467" spans="1:5" x14ac:dyDescent="0.25">
      <c r="A467" s="336" t="s">
        <v>1670</v>
      </c>
      <c r="B467" s="338" t="s">
        <v>1628</v>
      </c>
      <c r="C467" s="339"/>
      <c r="D467" s="342" t="s">
        <v>45</v>
      </c>
      <c r="E467" s="291" t="s">
        <v>1437</v>
      </c>
    </row>
    <row r="468" spans="1:5" x14ac:dyDescent="0.25">
      <c r="A468" s="337"/>
      <c r="B468" s="340"/>
      <c r="C468" s="341"/>
      <c r="D468" s="343"/>
      <c r="E468" s="292" t="s">
        <v>1438</v>
      </c>
    </row>
    <row r="469" spans="1:5" x14ac:dyDescent="0.25">
      <c r="A469" s="328" t="s">
        <v>1671</v>
      </c>
      <c r="B469" s="330" t="s">
        <v>1622</v>
      </c>
      <c r="C469" s="331"/>
      <c r="D469" s="334" t="s">
        <v>45</v>
      </c>
      <c r="E469" s="293" t="s">
        <v>1437</v>
      </c>
    </row>
    <row r="470" spans="1:5" x14ac:dyDescent="0.25">
      <c r="A470" s="329"/>
      <c r="B470" s="332"/>
      <c r="C470" s="333"/>
      <c r="D470" s="335"/>
      <c r="E470" s="294" t="s">
        <v>1438</v>
      </c>
    </row>
    <row r="471" spans="1:5" x14ac:dyDescent="0.25">
      <c r="A471" s="336" t="s">
        <v>1608</v>
      </c>
      <c r="B471" s="338"/>
      <c r="C471" s="339"/>
      <c r="D471" s="342" t="s">
        <v>45</v>
      </c>
      <c r="E471" s="291" t="s">
        <v>1437</v>
      </c>
    </row>
    <row r="472" spans="1:5" x14ac:dyDescent="0.25">
      <c r="A472" s="337"/>
      <c r="B472" s="340"/>
      <c r="C472" s="341"/>
      <c r="D472" s="343"/>
      <c r="E472" s="292" t="s">
        <v>1438</v>
      </c>
    </row>
    <row r="473" spans="1:5" x14ac:dyDescent="0.25">
      <c r="A473" s="328" t="s">
        <v>1622</v>
      </c>
      <c r="B473" s="330"/>
      <c r="C473" s="331"/>
      <c r="D473" s="334" t="s">
        <v>45</v>
      </c>
      <c r="E473" s="293" t="s">
        <v>1437</v>
      </c>
    </row>
    <row r="474" spans="1:5" x14ac:dyDescent="0.25">
      <c r="A474" s="329"/>
      <c r="B474" s="332"/>
      <c r="C474" s="333"/>
      <c r="D474" s="335"/>
      <c r="E474" s="294" t="s">
        <v>1438</v>
      </c>
    </row>
    <row r="475" spans="1:5" x14ac:dyDescent="0.25">
      <c r="A475" s="336" t="s">
        <v>1628</v>
      </c>
      <c r="B475" s="338"/>
      <c r="C475" s="339"/>
      <c r="D475" s="342" t="s">
        <v>45</v>
      </c>
      <c r="E475" s="291" t="s">
        <v>1437</v>
      </c>
    </row>
    <row r="476" spans="1:5" x14ac:dyDescent="0.25">
      <c r="A476" s="337"/>
      <c r="B476" s="340"/>
      <c r="C476" s="341"/>
      <c r="D476" s="343"/>
      <c r="E476" s="292" t="s">
        <v>1438</v>
      </c>
    </row>
    <row r="477" spans="1:5" x14ac:dyDescent="0.25">
      <c r="A477" s="328" t="s">
        <v>1640</v>
      </c>
      <c r="B477" s="330"/>
      <c r="C477" s="331"/>
      <c r="D477" s="334" t="s">
        <v>45</v>
      </c>
      <c r="E477" s="293" t="s">
        <v>1437</v>
      </c>
    </row>
    <row r="478" spans="1:5" x14ac:dyDescent="0.25">
      <c r="A478" s="329"/>
      <c r="B478" s="332"/>
      <c r="C478" s="333"/>
      <c r="D478" s="335"/>
      <c r="E478" s="294" t="s">
        <v>1438</v>
      </c>
    </row>
    <row r="479" spans="1:5" x14ac:dyDescent="0.25">
      <c r="A479" s="336" t="s">
        <v>1630</v>
      </c>
      <c r="B479" s="338"/>
      <c r="C479" s="339"/>
      <c r="D479" s="342" t="s">
        <v>45</v>
      </c>
      <c r="E479" s="291" t="s">
        <v>1437</v>
      </c>
    </row>
    <row r="480" spans="1:5" x14ac:dyDescent="0.25">
      <c r="A480" s="337"/>
      <c r="B480" s="340"/>
      <c r="C480" s="341"/>
      <c r="D480" s="343"/>
      <c r="E480" s="292" t="s">
        <v>1438</v>
      </c>
    </row>
    <row r="481" spans="1:5" x14ac:dyDescent="0.25">
      <c r="A481" s="328" t="s">
        <v>1657</v>
      </c>
      <c r="B481" s="330"/>
      <c r="C481" s="331"/>
      <c r="D481" s="334" t="s">
        <v>45</v>
      </c>
      <c r="E481" s="293" t="s">
        <v>1437</v>
      </c>
    </row>
    <row r="482" spans="1:5" x14ac:dyDescent="0.25">
      <c r="A482" s="329"/>
      <c r="B482" s="332"/>
      <c r="C482" s="333"/>
      <c r="D482" s="335"/>
      <c r="E482" s="294" t="s">
        <v>1438</v>
      </c>
    </row>
    <row r="483" spans="1:5" x14ac:dyDescent="0.25">
      <c r="A483" s="336" t="s">
        <v>1662</v>
      </c>
      <c r="B483" s="338"/>
      <c r="C483" s="339"/>
      <c r="D483" s="342" t="s">
        <v>45</v>
      </c>
      <c r="E483" s="291" t="s">
        <v>1437</v>
      </c>
    </row>
    <row r="484" spans="1:5" x14ac:dyDescent="0.25">
      <c r="A484" s="337"/>
      <c r="B484" s="340"/>
      <c r="C484" s="341"/>
      <c r="D484" s="343"/>
      <c r="E484" s="292" t="s">
        <v>1438</v>
      </c>
    </row>
    <row r="485" spans="1:5" x14ac:dyDescent="0.25">
      <c r="A485" s="328" t="s">
        <v>1668</v>
      </c>
      <c r="B485" s="330"/>
      <c r="C485" s="331"/>
      <c r="D485" s="334" t="s">
        <v>45</v>
      </c>
      <c r="E485" s="293" t="s">
        <v>1437</v>
      </c>
    </row>
    <row r="486" spans="1:5" x14ac:dyDescent="0.25">
      <c r="A486" s="329"/>
      <c r="B486" s="332"/>
      <c r="C486" s="333"/>
      <c r="D486" s="335"/>
      <c r="E486" s="294" t="s">
        <v>1438</v>
      </c>
    </row>
    <row r="487" spans="1:5" x14ac:dyDescent="0.25">
      <c r="A487" s="336" t="s">
        <v>1672</v>
      </c>
      <c r="B487" s="338" t="s">
        <v>1608</v>
      </c>
      <c r="C487" s="339"/>
      <c r="D487" s="342" t="s">
        <v>45</v>
      </c>
      <c r="E487" s="291" t="s">
        <v>1437</v>
      </c>
    </row>
    <row r="488" spans="1:5" x14ac:dyDescent="0.25">
      <c r="A488" s="337"/>
      <c r="B488" s="340"/>
      <c r="C488" s="341"/>
      <c r="D488" s="343"/>
      <c r="E488" s="292" t="s">
        <v>1438</v>
      </c>
    </row>
    <row r="489" spans="1:5" x14ac:dyDescent="0.25">
      <c r="A489" s="328" t="s">
        <v>1673</v>
      </c>
      <c r="B489" s="330" t="s">
        <v>1630</v>
      </c>
      <c r="C489" s="331"/>
      <c r="D489" s="334" t="s">
        <v>45</v>
      </c>
      <c r="E489" s="293" t="s">
        <v>1437</v>
      </c>
    </row>
    <row r="490" spans="1:5" x14ac:dyDescent="0.25">
      <c r="A490" s="329"/>
      <c r="B490" s="332"/>
      <c r="C490" s="333"/>
      <c r="D490" s="335"/>
      <c r="E490" s="294" t="s">
        <v>1438</v>
      </c>
    </row>
    <row r="491" spans="1:5" x14ac:dyDescent="0.25">
      <c r="A491" s="336" t="s">
        <v>1674</v>
      </c>
      <c r="B491" s="338" t="s">
        <v>1668</v>
      </c>
      <c r="C491" s="339"/>
      <c r="D491" s="342" t="s">
        <v>45</v>
      </c>
      <c r="E491" s="291" t="s">
        <v>1437</v>
      </c>
    </row>
    <row r="492" spans="1:5" x14ac:dyDescent="0.25">
      <c r="A492" s="337"/>
      <c r="B492" s="340"/>
      <c r="C492" s="341"/>
      <c r="D492" s="343"/>
      <c r="E492" s="292" t="s">
        <v>1438</v>
      </c>
    </row>
    <row r="493" spans="1:5" x14ac:dyDescent="0.25">
      <c r="A493" s="328" t="s">
        <v>1675</v>
      </c>
      <c r="B493" s="330" t="s">
        <v>1622</v>
      </c>
      <c r="C493" s="331"/>
      <c r="D493" s="334" t="s">
        <v>45</v>
      </c>
      <c r="E493" s="293" t="s">
        <v>1437</v>
      </c>
    </row>
    <row r="494" spans="1:5" x14ac:dyDescent="0.25">
      <c r="A494" s="329"/>
      <c r="B494" s="332"/>
      <c r="C494" s="333"/>
      <c r="D494" s="335"/>
      <c r="E494" s="294" t="s">
        <v>1438</v>
      </c>
    </row>
    <row r="495" spans="1:5" x14ac:dyDescent="0.25">
      <c r="A495" s="287" t="s">
        <v>1676</v>
      </c>
      <c r="B495" s="319"/>
      <c r="C495" s="320"/>
      <c r="D495" s="278" t="s">
        <v>46</v>
      </c>
      <c r="E495" s="288"/>
    </row>
    <row r="496" spans="1:5" x14ac:dyDescent="0.25">
      <c r="A496" s="289" t="s">
        <v>1677</v>
      </c>
      <c r="B496" s="317"/>
      <c r="C496" s="318"/>
      <c r="D496" s="279" t="s">
        <v>46</v>
      </c>
      <c r="E496" s="290"/>
    </row>
    <row r="497" spans="1:5" x14ac:dyDescent="0.25">
      <c r="A497" s="287" t="s">
        <v>1678</v>
      </c>
      <c r="B497" s="319"/>
      <c r="C497" s="320"/>
      <c r="D497" s="278" t="s">
        <v>46</v>
      </c>
      <c r="E497" s="288"/>
    </row>
    <row r="498" spans="1:5" x14ac:dyDescent="0.25">
      <c r="A498" s="289" t="s">
        <v>1679</v>
      </c>
      <c r="B498" s="317"/>
      <c r="C498" s="318"/>
      <c r="D498" s="279" t="s">
        <v>46</v>
      </c>
      <c r="E498" s="290"/>
    </row>
    <row r="499" spans="1:5" x14ac:dyDescent="0.25">
      <c r="A499" s="287" t="s">
        <v>1680</v>
      </c>
      <c r="B499" s="319"/>
      <c r="C499" s="320"/>
      <c r="D499" s="278" t="s">
        <v>46</v>
      </c>
      <c r="E499" s="288"/>
    </row>
    <row r="500" spans="1:5" x14ac:dyDescent="0.25">
      <c r="A500" s="289" t="s">
        <v>1681</v>
      </c>
      <c r="B500" s="317"/>
      <c r="C500" s="318"/>
      <c r="D500" s="279" t="s">
        <v>46</v>
      </c>
      <c r="E500" s="290"/>
    </row>
    <row r="501" spans="1:5" x14ac:dyDescent="0.25">
      <c r="A501" s="287" t="s">
        <v>1682</v>
      </c>
      <c r="B501" s="319"/>
      <c r="C501" s="320"/>
      <c r="D501" s="278" t="s">
        <v>46</v>
      </c>
      <c r="E501" s="288"/>
    </row>
    <row r="502" spans="1:5" x14ac:dyDescent="0.25">
      <c r="A502" s="289" t="s">
        <v>1683</v>
      </c>
      <c r="B502" s="317"/>
      <c r="C502" s="318"/>
      <c r="D502" s="279" t="s">
        <v>46</v>
      </c>
      <c r="E502" s="290"/>
    </row>
    <row r="503" spans="1:5" x14ac:dyDescent="0.25">
      <c r="A503" s="287" t="s">
        <v>1684</v>
      </c>
      <c r="B503" s="319"/>
      <c r="C503" s="320"/>
      <c r="D503" s="278" t="s">
        <v>46</v>
      </c>
      <c r="E503" s="288"/>
    </row>
    <row r="504" spans="1:5" x14ac:dyDescent="0.25">
      <c r="A504" s="289" t="s">
        <v>1685</v>
      </c>
      <c r="B504" s="317"/>
      <c r="C504" s="318"/>
      <c r="D504" s="279" t="s">
        <v>46</v>
      </c>
      <c r="E504" s="290"/>
    </row>
    <row r="505" spans="1:5" x14ac:dyDescent="0.25">
      <c r="A505" s="287" t="s">
        <v>1686</v>
      </c>
      <c r="B505" s="319"/>
      <c r="C505" s="320"/>
      <c r="D505" s="278" t="s">
        <v>46</v>
      </c>
      <c r="E505" s="288"/>
    </row>
    <row r="506" spans="1:5" x14ac:dyDescent="0.25">
      <c r="A506" s="289" t="s">
        <v>1687</v>
      </c>
      <c r="B506" s="317"/>
      <c r="C506" s="318"/>
      <c r="D506" s="279" t="s">
        <v>46</v>
      </c>
      <c r="E506" s="290"/>
    </row>
    <row r="507" spans="1:5" x14ac:dyDescent="0.25">
      <c r="A507" s="287" t="s">
        <v>1688</v>
      </c>
      <c r="B507" s="319"/>
      <c r="C507" s="320"/>
      <c r="D507" s="278" t="s">
        <v>46</v>
      </c>
      <c r="E507" s="288"/>
    </row>
    <row r="508" spans="1:5" x14ac:dyDescent="0.25">
      <c r="A508" s="328" t="s">
        <v>1689</v>
      </c>
      <c r="B508" s="330" t="s">
        <v>1690</v>
      </c>
      <c r="C508" s="331"/>
      <c r="D508" s="334" t="s">
        <v>46</v>
      </c>
      <c r="E508" s="293" t="s">
        <v>1437</v>
      </c>
    </row>
    <row r="509" spans="1:5" x14ac:dyDescent="0.25">
      <c r="A509" s="329"/>
      <c r="B509" s="332"/>
      <c r="C509" s="333"/>
      <c r="D509" s="335"/>
      <c r="E509" s="294" t="s">
        <v>1438</v>
      </c>
    </row>
    <row r="510" spans="1:5" x14ac:dyDescent="0.25">
      <c r="A510" s="336" t="s">
        <v>1691</v>
      </c>
      <c r="B510" s="338" t="s">
        <v>1690</v>
      </c>
      <c r="C510" s="339"/>
      <c r="D510" s="342" t="s">
        <v>46</v>
      </c>
      <c r="E510" s="291" t="s">
        <v>1437</v>
      </c>
    </row>
    <row r="511" spans="1:5" x14ac:dyDescent="0.25">
      <c r="A511" s="337"/>
      <c r="B511" s="340"/>
      <c r="C511" s="341"/>
      <c r="D511" s="343"/>
      <c r="E511" s="292" t="s">
        <v>1438</v>
      </c>
    </row>
    <row r="512" spans="1:5" x14ac:dyDescent="0.25">
      <c r="A512" s="328" t="s">
        <v>1692</v>
      </c>
      <c r="B512" s="330" t="s">
        <v>1690</v>
      </c>
      <c r="C512" s="331"/>
      <c r="D512" s="334" t="s">
        <v>46</v>
      </c>
      <c r="E512" s="293" t="s">
        <v>1437</v>
      </c>
    </row>
    <row r="513" spans="1:5" x14ac:dyDescent="0.25">
      <c r="A513" s="329"/>
      <c r="B513" s="332"/>
      <c r="C513" s="333"/>
      <c r="D513" s="335"/>
      <c r="E513" s="294" t="s">
        <v>1438</v>
      </c>
    </row>
    <row r="514" spans="1:5" x14ac:dyDescent="0.25">
      <c r="A514" s="336" t="s">
        <v>1693</v>
      </c>
      <c r="B514" s="338" t="s">
        <v>1690</v>
      </c>
      <c r="C514" s="339"/>
      <c r="D514" s="342" t="s">
        <v>46</v>
      </c>
      <c r="E514" s="291" t="s">
        <v>1437</v>
      </c>
    </row>
    <row r="515" spans="1:5" x14ac:dyDescent="0.25">
      <c r="A515" s="337"/>
      <c r="B515" s="340"/>
      <c r="C515" s="341"/>
      <c r="D515" s="343"/>
      <c r="E515" s="292" t="s">
        <v>1438</v>
      </c>
    </row>
    <row r="516" spans="1:5" x14ac:dyDescent="0.25">
      <c r="A516" s="328" t="s">
        <v>1694</v>
      </c>
      <c r="B516" s="330" t="s">
        <v>1690</v>
      </c>
      <c r="C516" s="331"/>
      <c r="D516" s="334" t="s">
        <v>46</v>
      </c>
      <c r="E516" s="293" t="s">
        <v>1437</v>
      </c>
    </row>
    <row r="517" spans="1:5" x14ac:dyDescent="0.25">
      <c r="A517" s="329"/>
      <c r="B517" s="332"/>
      <c r="C517" s="333"/>
      <c r="D517" s="335"/>
      <c r="E517" s="294" t="s">
        <v>1438</v>
      </c>
    </row>
    <row r="518" spans="1:5" x14ac:dyDescent="0.25">
      <c r="A518" s="336" t="s">
        <v>1695</v>
      </c>
      <c r="B518" s="338" t="s">
        <v>1690</v>
      </c>
      <c r="C518" s="339"/>
      <c r="D518" s="342" t="s">
        <v>46</v>
      </c>
      <c r="E518" s="291" t="s">
        <v>1437</v>
      </c>
    </row>
    <row r="519" spans="1:5" x14ac:dyDescent="0.25">
      <c r="A519" s="337"/>
      <c r="B519" s="340"/>
      <c r="C519" s="341"/>
      <c r="D519" s="343"/>
      <c r="E519" s="292" t="s">
        <v>1438</v>
      </c>
    </row>
    <row r="520" spans="1:5" x14ac:dyDescent="0.25">
      <c r="A520" s="328" t="s">
        <v>1696</v>
      </c>
      <c r="B520" s="330" t="s">
        <v>1690</v>
      </c>
      <c r="C520" s="331"/>
      <c r="D520" s="334" t="s">
        <v>46</v>
      </c>
      <c r="E520" s="293" t="s">
        <v>1437</v>
      </c>
    </row>
    <row r="521" spans="1:5" x14ac:dyDescent="0.25">
      <c r="A521" s="329"/>
      <c r="B521" s="332"/>
      <c r="C521" s="333"/>
      <c r="D521" s="335"/>
      <c r="E521" s="294" t="s">
        <v>1438</v>
      </c>
    </row>
    <row r="522" spans="1:5" x14ac:dyDescent="0.25">
      <c r="A522" s="336" t="s">
        <v>1697</v>
      </c>
      <c r="B522" s="338" t="s">
        <v>1690</v>
      </c>
      <c r="C522" s="339"/>
      <c r="D522" s="342" t="s">
        <v>46</v>
      </c>
      <c r="E522" s="291" t="s">
        <v>1437</v>
      </c>
    </row>
    <row r="523" spans="1:5" x14ac:dyDescent="0.25">
      <c r="A523" s="337"/>
      <c r="B523" s="340"/>
      <c r="C523" s="341"/>
      <c r="D523" s="343"/>
      <c r="E523" s="292" t="s">
        <v>1438</v>
      </c>
    </row>
    <row r="524" spans="1:5" x14ac:dyDescent="0.25">
      <c r="A524" s="328" t="s">
        <v>1698</v>
      </c>
      <c r="B524" s="330" t="s">
        <v>1690</v>
      </c>
      <c r="C524" s="331"/>
      <c r="D524" s="334" t="s">
        <v>46</v>
      </c>
      <c r="E524" s="293" t="s">
        <v>1437</v>
      </c>
    </row>
    <row r="525" spans="1:5" x14ac:dyDescent="0.25">
      <c r="A525" s="329"/>
      <c r="B525" s="332"/>
      <c r="C525" s="333"/>
      <c r="D525" s="335"/>
      <c r="E525" s="294" t="s">
        <v>1438</v>
      </c>
    </row>
    <row r="526" spans="1:5" x14ac:dyDescent="0.25">
      <c r="A526" s="336" t="s">
        <v>1699</v>
      </c>
      <c r="B526" s="338" t="s">
        <v>1690</v>
      </c>
      <c r="C526" s="339"/>
      <c r="D526" s="342" t="s">
        <v>46</v>
      </c>
      <c r="E526" s="291" t="s">
        <v>1437</v>
      </c>
    </row>
    <row r="527" spans="1:5" x14ac:dyDescent="0.25">
      <c r="A527" s="337"/>
      <c r="B527" s="340"/>
      <c r="C527" s="341"/>
      <c r="D527" s="343"/>
      <c r="E527" s="292" t="s">
        <v>1438</v>
      </c>
    </row>
    <row r="528" spans="1:5" x14ac:dyDescent="0.25">
      <c r="A528" s="328" t="s">
        <v>1700</v>
      </c>
      <c r="B528" s="330" t="s">
        <v>1690</v>
      </c>
      <c r="C528" s="331"/>
      <c r="D528" s="334" t="s">
        <v>46</v>
      </c>
      <c r="E528" s="293" t="s">
        <v>1437</v>
      </c>
    </row>
    <row r="529" spans="1:5" x14ac:dyDescent="0.25">
      <c r="A529" s="329"/>
      <c r="B529" s="332"/>
      <c r="C529" s="333"/>
      <c r="D529" s="335"/>
      <c r="E529" s="294" t="s">
        <v>1438</v>
      </c>
    </row>
    <row r="530" spans="1:5" x14ac:dyDescent="0.25">
      <c r="A530" s="336" t="s">
        <v>1701</v>
      </c>
      <c r="B530" s="338" t="s">
        <v>1690</v>
      </c>
      <c r="C530" s="339"/>
      <c r="D530" s="342" t="s">
        <v>46</v>
      </c>
      <c r="E530" s="291" t="s">
        <v>1437</v>
      </c>
    </row>
    <row r="531" spans="1:5" x14ac:dyDescent="0.25">
      <c r="A531" s="337"/>
      <c r="B531" s="340"/>
      <c r="C531" s="341"/>
      <c r="D531" s="343"/>
      <c r="E531" s="292" t="s">
        <v>1438</v>
      </c>
    </row>
    <row r="532" spans="1:5" x14ac:dyDescent="0.25">
      <c r="A532" s="328" t="s">
        <v>1702</v>
      </c>
      <c r="B532" s="330" t="s">
        <v>1690</v>
      </c>
      <c r="C532" s="331"/>
      <c r="D532" s="334" t="s">
        <v>46</v>
      </c>
      <c r="E532" s="293" t="s">
        <v>1437</v>
      </c>
    </row>
    <row r="533" spans="1:5" x14ac:dyDescent="0.25">
      <c r="A533" s="329"/>
      <c r="B533" s="332"/>
      <c r="C533" s="333"/>
      <c r="D533" s="335"/>
      <c r="E533" s="294" t="s">
        <v>1438</v>
      </c>
    </row>
    <row r="534" spans="1:5" x14ac:dyDescent="0.25">
      <c r="A534" s="336" t="s">
        <v>1703</v>
      </c>
      <c r="B534" s="338" t="s">
        <v>1690</v>
      </c>
      <c r="C534" s="339"/>
      <c r="D534" s="342" t="s">
        <v>46</v>
      </c>
      <c r="E534" s="291" t="s">
        <v>1437</v>
      </c>
    </row>
    <row r="535" spans="1:5" x14ac:dyDescent="0.25">
      <c r="A535" s="337"/>
      <c r="B535" s="340"/>
      <c r="C535" s="341"/>
      <c r="D535" s="343"/>
      <c r="E535" s="292" t="s">
        <v>1438</v>
      </c>
    </row>
    <row r="536" spans="1:5" x14ac:dyDescent="0.25">
      <c r="A536" s="328" t="s">
        <v>1704</v>
      </c>
      <c r="B536" s="330" t="s">
        <v>1690</v>
      </c>
      <c r="C536" s="331"/>
      <c r="D536" s="334" t="s">
        <v>46</v>
      </c>
      <c r="E536" s="293" t="s">
        <v>1437</v>
      </c>
    </row>
    <row r="537" spans="1:5" x14ac:dyDescent="0.25">
      <c r="A537" s="329"/>
      <c r="B537" s="332"/>
      <c r="C537" s="333"/>
      <c r="D537" s="335"/>
      <c r="E537" s="294" t="s">
        <v>1438</v>
      </c>
    </row>
    <row r="538" spans="1:5" x14ac:dyDescent="0.25">
      <c r="A538" s="336" t="s">
        <v>1705</v>
      </c>
      <c r="B538" s="338" t="s">
        <v>1690</v>
      </c>
      <c r="C538" s="339"/>
      <c r="D538" s="342" t="s">
        <v>46</v>
      </c>
      <c r="E538" s="291" t="s">
        <v>1437</v>
      </c>
    </row>
    <row r="539" spans="1:5" x14ac:dyDescent="0.25">
      <c r="A539" s="337"/>
      <c r="B539" s="340"/>
      <c r="C539" s="341"/>
      <c r="D539" s="343"/>
      <c r="E539" s="292" t="s">
        <v>1438</v>
      </c>
    </row>
    <row r="540" spans="1:5" x14ac:dyDescent="0.25">
      <c r="A540" s="328" t="s">
        <v>1706</v>
      </c>
      <c r="B540" s="330" t="s">
        <v>1690</v>
      </c>
      <c r="C540" s="331"/>
      <c r="D540" s="334" t="s">
        <v>46</v>
      </c>
      <c r="E540" s="293" t="s">
        <v>1437</v>
      </c>
    </row>
    <row r="541" spans="1:5" x14ac:dyDescent="0.25">
      <c r="A541" s="329"/>
      <c r="B541" s="332"/>
      <c r="C541" s="333"/>
      <c r="D541" s="335"/>
      <c r="E541" s="294" t="s">
        <v>1438</v>
      </c>
    </row>
    <row r="542" spans="1:5" x14ac:dyDescent="0.25">
      <c r="A542" s="336" t="s">
        <v>1707</v>
      </c>
      <c r="B542" s="338" t="s">
        <v>1690</v>
      </c>
      <c r="C542" s="339"/>
      <c r="D542" s="342" t="s">
        <v>46</v>
      </c>
      <c r="E542" s="291" t="s">
        <v>1437</v>
      </c>
    </row>
    <row r="543" spans="1:5" x14ac:dyDescent="0.25">
      <c r="A543" s="337"/>
      <c r="B543" s="340"/>
      <c r="C543" s="341"/>
      <c r="D543" s="343"/>
      <c r="E543" s="292" t="s">
        <v>1438</v>
      </c>
    </row>
    <row r="544" spans="1:5" x14ac:dyDescent="0.25">
      <c r="A544" s="328" t="s">
        <v>1708</v>
      </c>
      <c r="B544" s="330" t="s">
        <v>1709</v>
      </c>
      <c r="C544" s="331"/>
      <c r="D544" s="334" t="s">
        <v>46</v>
      </c>
      <c r="E544" s="293" t="s">
        <v>1437</v>
      </c>
    </row>
    <row r="545" spans="1:5" x14ac:dyDescent="0.25">
      <c r="A545" s="329"/>
      <c r="B545" s="332"/>
      <c r="C545" s="333"/>
      <c r="D545" s="335"/>
      <c r="E545" s="294" t="s">
        <v>1438</v>
      </c>
    </row>
    <row r="546" spans="1:5" x14ac:dyDescent="0.25">
      <c r="A546" s="336" t="s">
        <v>1710</v>
      </c>
      <c r="B546" s="338" t="s">
        <v>1709</v>
      </c>
      <c r="C546" s="339"/>
      <c r="D546" s="342" t="s">
        <v>46</v>
      </c>
      <c r="E546" s="291" t="s">
        <v>1437</v>
      </c>
    </row>
    <row r="547" spans="1:5" x14ac:dyDescent="0.25">
      <c r="A547" s="337"/>
      <c r="B547" s="340"/>
      <c r="C547" s="341"/>
      <c r="D547" s="343"/>
      <c r="E547" s="292" t="s">
        <v>1438</v>
      </c>
    </row>
    <row r="548" spans="1:5" x14ac:dyDescent="0.25">
      <c r="A548" s="328" t="s">
        <v>1711</v>
      </c>
      <c r="B548" s="330" t="s">
        <v>1709</v>
      </c>
      <c r="C548" s="331"/>
      <c r="D548" s="334" t="s">
        <v>46</v>
      </c>
      <c r="E548" s="293" t="s">
        <v>1437</v>
      </c>
    </row>
    <row r="549" spans="1:5" x14ac:dyDescent="0.25">
      <c r="A549" s="329"/>
      <c r="B549" s="332"/>
      <c r="C549" s="333"/>
      <c r="D549" s="335"/>
      <c r="E549" s="294" t="s">
        <v>1438</v>
      </c>
    </row>
    <row r="550" spans="1:5" x14ac:dyDescent="0.25">
      <c r="A550" s="336" t="s">
        <v>1712</v>
      </c>
      <c r="B550" s="338" t="s">
        <v>1709</v>
      </c>
      <c r="C550" s="339"/>
      <c r="D550" s="342" t="s">
        <v>46</v>
      </c>
      <c r="E550" s="291" t="s">
        <v>1437</v>
      </c>
    </row>
    <row r="551" spans="1:5" x14ac:dyDescent="0.25">
      <c r="A551" s="337"/>
      <c r="B551" s="340"/>
      <c r="C551" s="341"/>
      <c r="D551" s="343"/>
      <c r="E551" s="292" t="s">
        <v>1438</v>
      </c>
    </row>
    <row r="552" spans="1:5" x14ac:dyDescent="0.25">
      <c r="A552" s="328" t="s">
        <v>1713</v>
      </c>
      <c r="B552" s="330" t="s">
        <v>1709</v>
      </c>
      <c r="C552" s="331"/>
      <c r="D552" s="334" t="s">
        <v>46</v>
      </c>
      <c r="E552" s="293" t="s">
        <v>1437</v>
      </c>
    </row>
    <row r="553" spans="1:5" x14ac:dyDescent="0.25">
      <c r="A553" s="329"/>
      <c r="B553" s="332"/>
      <c r="C553" s="333"/>
      <c r="D553" s="335"/>
      <c r="E553" s="294" t="s">
        <v>1438</v>
      </c>
    </row>
    <row r="554" spans="1:5" x14ac:dyDescent="0.25">
      <c r="A554" s="336" t="s">
        <v>1714</v>
      </c>
      <c r="B554" s="338" t="s">
        <v>1715</v>
      </c>
      <c r="C554" s="339"/>
      <c r="D554" s="342" t="s">
        <v>46</v>
      </c>
      <c r="E554" s="291" t="s">
        <v>1437</v>
      </c>
    </row>
    <row r="555" spans="1:5" x14ac:dyDescent="0.25">
      <c r="A555" s="337"/>
      <c r="B555" s="340"/>
      <c r="C555" s="341"/>
      <c r="D555" s="343"/>
      <c r="E555" s="292" t="s">
        <v>1438</v>
      </c>
    </row>
    <row r="556" spans="1:5" x14ac:dyDescent="0.25">
      <c r="A556" s="328" t="s">
        <v>1716</v>
      </c>
      <c r="B556" s="330" t="s">
        <v>1715</v>
      </c>
      <c r="C556" s="331"/>
      <c r="D556" s="334" t="s">
        <v>46</v>
      </c>
      <c r="E556" s="293" t="s">
        <v>1437</v>
      </c>
    </row>
    <row r="557" spans="1:5" x14ac:dyDescent="0.25">
      <c r="A557" s="329"/>
      <c r="B557" s="332"/>
      <c r="C557" s="333"/>
      <c r="D557" s="335"/>
      <c r="E557" s="294" t="s">
        <v>1438</v>
      </c>
    </row>
    <row r="558" spans="1:5" x14ac:dyDescent="0.25">
      <c r="A558" s="336" t="s">
        <v>1473</v>
      </c>
      <c r="B558" s="338" t="s">
        <v>1715</v>
      </c>
      <c r="C558" s="339"/>
      <c r="D558" s="342" t="s">
        <v>46</v>
      </c>
      <c r="E558" s="291" t="s">
        <v>1437</v>
      </c>
    </row>
    <row r="559" spans="1:5" x14ac:dyDescent="0.25">
      <c r="A559" s="337"/>
      <c r="B559" s="340"/>
      <c r="C559" s="341"/>
      <c r="D559" s="343"/>
      <c r="E559" s="292" t="s">
        <v>1438</v>
      </c>
    </row>
    <row r="560" spans="1:5" x14ac:dyDescent="0.25">
      <c r="A560" s="328" t="s">
        <v>1717</v>
      </c>
      <c r="B560" s="330" t="s">
        <v>1715</v>
      </c>
      <c r="C560" s="331"/>
      <c r="D560" s="334" t="s">
        <v>46</v>
      </c>
      <c r="E560" s="293" t="s">
        <v>1437</v>
      </c>
    </row>
    <row r="561" spans="1:5" x14ac:dyDescent="0.25">
      <c r="A561" s="329"/>
      <c r="B561" s="332"/>
      <c r="C561" s="333"/>
      <c r="D561" s="335"/>
      <c r="E561" s="294" t="s">
        <v>1438</v>
      </c>
    </row>
    <row r="562" spans="1:5" x14ac:dyDescent="0.25">
      <c r="A562" s="336" t="s">
        <v>1718</v>
      </c>
      <c r="B562" s="338" t="s">
        <v>1715</v>
      </c>
      <c r="C562" s="339"/>
      <c r="D562" s="342" t="s">
        <v>46</v>
      </c>
      <c r="E562" s="291" t="s">
        <v>1437</v>
      </c>
    </row>
    <row r="563" spans="1:5" x14ac:dyDescent="0.25">
      <c r="A563" s="337"/>
      <c r="B563" s="340"/>
      <c r="C563" s="341"/>
      <c r="D563" s="343"/>
      <c r="E563" s="292" t="s">
        <v>1438</v>
      </c>
    </row>
    <row r="564" spans="1:5" x14ac:dyDescent="0.25">
      <c r="A564" s="328" t="s">
        <v>1719</v>
      </c>
      <c r="B564" s="330" t="s">
        <v>1715</v>
      </c>
      <c r="C564" s="331"/>
      <c r="D564" s="334" t="s">
        <v>46</v>
      </c>
      <c r="E564" s="293" t="s">
        <v>1437</v>
      </c>
    </row>
    <row r="565" spans="1:5" x14ac:dyDescent="0.25">
      <c r="A565" s="329"/>
      <c r="B565" s="332"/>
      <c r="C565" s="333"/>
      <c r="D565" s="335"/>
      <c r="E565" s="294" t="s">
        <v>1438</v>
      </c>
    </row>
    <row r="566" spans="1:5" x14ac:dyDescent="0.25">
      <c r="A566" s="336" t="s">
        <v>1720</v>
      </c>
      <c r="B566" s="338" t="s">
        <v>1715</v>
      </c>
      <c r="C566" s="339"/>
      <c r="D566" s="342" t="s">
        <v>46</v>
      </c>
      <c r="E566" s="291" t="s">
        <v>1437</v>
      </c>
    </row>
    <row r="567" spans="1:5" x14ac:dyDescent="0.25">
      <c r="A567" s="337"/>
      <c r="B567" s="340"/>
      <c r="C567" s="341"/>
      <c r="D567" s="343"/>
      <c r="E567" s="292" t="s">
        <v>1438</v>
      </c>
    </row>
    <row r="568" spans="1:5" x14ac:dyDescent="0.25">
      <c r="A568" s="328" t="s">
        <v>1721</v>
      </c>
      <c r="B568" s="330" t="s">
        <v>1715</v>
      </c>
      <c r="C568" s="331"/>
      <c r="D568" s="334" t="s">
        <v>46</v>
      </c>
      <c r="E568" s="293" t="s">
        <v>1437</v>
      </c>
    </row>
    <row r="569" spans="1:5" x14ac:dyDescent="0.25">
      <c r="A569" s="329"/>
      <c r="B569" s="332"/>
      <c r="C569" s="333"/>
      <c r="D569" s="335"/>
      <c r="E569" s="294" t="s">
        <v>1438</v>
      </c>
    </row>
    <row r="570" spans="1:5" x14ac:dyDescent="0.25">
      <c r="A570" s="336" t="s">
        <v>1722</v>
      </c>
      <c r="B570" s="338" t="s">
        <v>1715</v>
      </c>
      <c r="C570" s="339"/>
      <c r="D570" s="342" t="s">
        <v>46</v>
      </c>
      <c r="E570" s="291" t="s">
        <v>1437</v>
      </c>
    </row>
    <row r="571" spans="1:5" x14ac:dyDescent="0.25">
      <c r="A571" s="337"/>
      <c r="B571" s="340"/>
      <c r="C571" s="341"/>
      <c r="D571" s="343"/>
      <c r="E571" s="292" t="s">
        <v>1438</v>
      </c>
    </row>
    <row r="572" spans="1:5" x14ac:dyDescent="0.25">
      <c r="A572" s="328" t="s">
        <v>1723</v>
      </c>
      <c r="B572" s="330" t="s">
        <v>1715</v>
      </c>
      <c r="C572" s="331"/>
      <c r="D572" s="334" t="s">
        <v>46</v>
      </c>
      <c r="E572" s="293" t="s">
        <v>1437</v>
      </c>
    </row>
    <row r="573" spans="1:5" x14ac:dyDescent="0.25">
      <c r="A573" s="329"/>
      <c r="B573" s="332"/>
      <c r="C573" s="333"/>
      <c r="D573" s="335"/>
      <c r="E573" s="294" t="s">
        <v>1438</v>
      </c>
    </row>
    <row r="574" spans="1:5" x14ac:dyDescent="0.25">
      <c r="A574" s="336" t="s">
        <v>1724</v>
      </c>
      <c r="B574" s="338" t="s">
        <v>1715</v>
      </c>
      <c r="C574" s="339"/>
      <c r="D574" s="342" t="s">
        <v>46</v>
      </c>
      <c r="E574" s="291" t="s">
        <v>1437</v>
      </c>
    </row>
    <row r="575" spans="1:5" x14ac:dyDescent="0.25">
      <c r="A575" s="337"/>
      <c r="B575" s="340"/>
      <c r="C575" s="341"/>
      <c r="D575" s="343"/>
      <c r="E575" s="292" t="s">
        <v>1438</v>
      </c>
    </row>
    <row r="576" spans="1:5" x14ac:dyDescent="0.25">
      <c r="A576" s="328" t="s">
        <v>1725</v>
      </c>
      <c r="B576" s="330" t="s">
        <v>1715</v>
      </c>
      <c r="C576" s="331"/>
      <c r="D576" s="334" t="s">
        <v>46</v>
      </c>
      <c r="E576" s="293" t="s">
        <v>1437</v>
      </c>
    </row>
    <row r="577" spans="1:5" x14ac:dyDescent="0.25">
      <c r="A577" s="329"/>
      <c r="B577" s="332"/>
      <c r="C577" s="333"/>
      <c r="D577" s="335"/>
      <c r="E577" s="294" t="s">
        <v>1438</v>
      </c>
    </row>
    <row r="578" spans="1:5" x14ac:dyDescent="0.25">
      <c r="A578" s="336" t="s">
        <v>1726</v>
      </c>
      <c r="B578" s="338" t="s">
        <v>1715</v>
      </c>
      <c r="C578" s="339"/>
      <c r="D578" s="342" t="s">
        <v>46</v>
      </c>
      <c r="E578" s="291" t="s">
        <v>1437</v>
      </c>
    </row>
    <row r="579" spans="1:5" x14ac:dyDescent="0.25">
      <c r="A579" s="337"/>
      <c r="B579" s="340"/>
      <c r="C579" s="341"/>
      <c r="D579" s="343"/>
      <c r="E579" s="292" t="s">
        <v>1438</v>
      </c>
    </row>
    <row r="580" spans="1:5" x14ac:dyDescent="0.25">
      <c r="A580" s="328" t="s">
        <v>1727</v>
      </c>
      <c r="B580" s="330" t="s">
        <v>1728</v>
      </c>
      <c r="C580" s="331"/>
      <c r="D580" s="334" t="s">
        <v>46</v>
      </c>
      <c r="E580" s="293" t="s">
        <v>1437</v>
      </c>
    </row>
    <row r="581" spans="1:5" x14ac:dyDescent="0.25">
      <c r="A581" s="329"/>
      <c r="B581" s="332"/>
      <c r="C581" s="333"/>
      <c r="D581" s="335"/>
      <c r="E581" s="294" t="s">
        <v>1438</v>
      </c>
    </row>
    <row r="582" spans="1:5" x14ac:dyDescent="0.25">
      <c r="A582" s="336" t="s">
        <v>1729</v>
      </c>
      <c r="B582" s="338" t="s">
        <v>1728</v>
      </c>
      <c r="C582" s="339"/>
      <c r="D582" s="342" t="s">
        <v>46</v>
      </c>
      <c r="E582" s="291" t="s">
        <v>1437</v>
      </c>
    </row>
    <row r="583" spans="1:5" x14ac:dyDescent="0.25">
      <c r="A583" s="337"/>
      <c r="B583" s="340"/>
      <c r="C583" s="341"/>
      <c r="D583" s="343"/>
      <c r="E583" s="292" t="s">
        <v>1438</v>
      </c>
    </row>
    <row r="584" spans="1:5" x14ac:dyDescent="0.25">
      <c r="A584" s="328" t="s">
        <v>1730</v>
      </c>
      <c r="B584" s="330" t="s">
        <v>1728</v>
      </c>
      <c r="C584" s="331"/>
      <c r="D584" s="334" t="s">
        <v>46</v>
      </c>
      <c r="E584" s="293" t="s">
        <v>1437</v>
      </c>
    </row>
    <row r="585" spans="1:5" x14ac:dyDescent="0.25">
      <c r="A585" s="329"/>
      <c r="B585" s="332"/>
      <c r="C585" s="333"/>
      <c r="D585" s="335"/>
      <c r="E585" s="294" t="s">
        <v>1438</v>
      </c>
    </row>
    <row r="586" spans="1:5" x14ac:dyDescent="0.25">
      <c r="A586" s="336" t="s">
        <v>1731</v>
      </c>
      <c r="B586" s="338" t="s">
        <v>1728</v>
      </c>
      <c r="C586" s="339"/>
      <c r="D586" s="342" t="s">
        <v>46</v>
      </c>
      <c r="E586" s="291" t="s">
        <v>1437</v>
      </c>
    </row>
    <row r="587" spans="1:5" x14ac:dyDescent="0.25">
      <c r="A587" s="337"/>
      <c r="B587" s="340"/>
      <c r="C587" s="341"/>
      <c r="D587" s="343"/>
      <c r="E587" s="292" t="s">
        <v>1438</v>
      </c>
    </row>
    <row r="588" spans="1:5" x14ac:dyDescent="0.25">
      <c r="A588" s="328" t="s">
        <v>1732</v>
      </c>
      <c r="B588" s="330" t="s">
        <v>1728</v>
      </c>
      <c r="C588" s="331"/>
      <c r="D588" s="334" t="s">
        <v>46</v>
      </c>
      <c r="E588" s="293" t="s">
        <v>1437</v>
      </c>
    </row>
    <row r="589" spans="1:5" x14ac:dyDescent="0.25">
      <c r="A589" s="329"/>
      <c r="B589" s="332"/>
      <c r="C589" s="333"/>
      <c r="D589" s="335"/>
      <c r="E589" s="294" t="s">
        <v>1438</v>
      </c>
    </row>
    <row r="590" spans="1:5" x14ac:dyDescent="0.25">
      <c r="A590" s="336" t="s">
        <v>1733</v>
      </c>
      <c r="B590" s="338" t="s">
        <v>1728</v>
      </c>
      <c r="C590" s="339"/>
      <c r="D590" s="342" t="s">
        <v>46</v>
      </c>
      <c r="E590" s="291" t="s">
        <v>1437</v>
      </c>
    </row>
    <row r="591" spans="1:5" x14ac:dyDescent="0.25">
      <c r="A591" s="337"/>
      <c r="B591" s="340"/>
      <c r="C591" s="341"/>
      <c r="D591" s="343"/>
      <c r="E591" s="292" t="s">
        <v>1438</v>
      </c>
    </row>
    <row r="592" spans="1:5" x14ac:dyDescent="0.25">
      <c r="A592" s="328" t="s">
        <v>1734</v>
      </c>
      <c r="B592" s="330" t="s">
        <v>1728</v>
      </c>
      <c r="C592" s="331"/>
      <c r="D592" s="334" t="s">
        <v>46</v>
      </c>
      <c r="E592" s="293" t="s">
        <v>1437</v>
      </c>
    </row>
    <row r="593" spans="1:5" x14ac:dyDescent="0.25">
      <c r="A593" s="329"/>
      <c r="B593" s="332"/>
      <c r="C593" s="333"/>
      <c r="D593" s="335"/>
      <c r="E593" s="294" t="s">
        <v>1438</v>
      </c>
    </row>
    <row r="594" spans="1:5" x14ac:dyDescent="0.25">
      <c r="A594" s="336" t="s">
        <v>1735</v>
      </c>
      <c r="B594" s="338" t="s">
        <v>1736</v>
      </c>
      <c r="C594" s="339"/>
      <c r="D594" s="342" t="s">
        <v>46</v>
      </c>
      <c r="E594" s="291" t="s">
        <v>1437</v>
      </c>
    </row>
    <row r="595" spans="1:5" x14ac:dyDescent="0.25">
      <c r="A595" s="337"/>
      <c r="B595" s="340"/>
      <c r="C595" s="341"/>
      <c r="D595" s="343"/>
      <c r="E595" s="292" t="s">
        <v>1438</v>
      </c>
    </row>
    <row r="596" spans="1:5" x14ac:dyDescent="0.25">
      <c r="A596" s="328" t="s">
        <v>1737</v>
      </c>
      <c r="B596" s="330" t="s">
        <v>1736</v>
      </c>
      <c r="C596" s="331"/>
      <c r="D596" s="334" t="s">
        <v>46</v>
      </c>
      <c r="E596" s="293" t="s">
        <v>1437</v>
      </c>
    </row>
    <row r="597" spans="1:5" x14ac:dyDescent="0.25">
      <c r="A597" s="329"/>
      <c r="B597" s="332"/>
      <c r="C597" s="333"/>
      <c r="D597" s="335"/>
      <c r="E597" s="294" t="s">
        <v>1438</v>
      </c>
    </row>
    <row r="598" spans="1:5" x14ac:dyDescent="0.25">
      <c r="A598" s="336" t="s">
        <v>1738</v>
      </c>
      <c r="B598" s="338" t="s">
        <v>1736</v>
      </c>
      <c r="C598" s="339"/>
      <c r="D598" s="342" t="s">
        <v>46</v>
      </c>
      <c r="E598" s="291" t="s">
        <v>1437</v>
      </c>
    </row>
    <row r="599" spans="1:5" x14ac:dyDescent="0.25">
      <c r="A599" s="337"/>
      <c r="B599" s="340"/>
      <c r="C599" s="341"/>
      <c r="D599" s="343"/>
      <c r="E599" s="292" t="s">
        <v>1438</v>
      </c>
    </row>
    <row r="600" spans="1:5" x14ac:dyDescent="0.25">
      <c r="A600" s="328" t="s">
        <v>1739</v>
      </c>
      <c r="B600" s="330" t="s">
        <v>1736</v>
      </c>
      <c r="C600" s="331"/>
      <c r="D600" s="334" t="s">
        <v>46</v>
      </c>
      <c r="E600" s="293" t="s">
        <v>1437</v>
      </c>
    </row>
    <row r="601" spans="1:5" x14ac:dyDescent="0.25">
      <c r="A601" s="329"/>
      <c r="B601" s="332"/>
      <c r="C601" s="333"/>
      <c r="D601" s="335"/>
      <c r="E601" s="294" t="s">
        <v>1438</v>
      </c>
    </row>
    <row r="602" spans="1:5" x14ac:dyDescent="0.25">
      <c r="A602" s="336" t="s">
        <v>1740</v>
      </c>
      <c r="B602" s="338" t="s">
        <v>1736</v>
      </c>
      <c r="C602" s="339"/>
      <c r="D602" s="342" t="s">
        <v>46</v>
      </c>
      <c r="E602" s="291" t="s">
        <v>1437</v>
      </c>
    </row>
    <row r="603" spans="1:5" x14ac:dyDescent="0.25">
      <c r="A603" s="337"/>
      <c r="B603" s="340"/>
      <c r="C603" s="341"/>
      <c r="D603" s="343"/>
      <c r="E603" s="292" t="s">
        <v>1438</v>
      </c>
    </row>
    <row r="604" spans="1:5" x14ac:dyDescent="0.25">
      <c r="A604" s="328" t="s">
        <v>1741</v>
      </c>
      <c r="B604" s="330" t="s">
        <v>1736</v>
      </c>
      <c r="C604" s="331"/>
      <c r="D604" s="334" t="s">
        <v>46</v>
      </c>
      <c r="E604" s="293" t="s">
        <v>1437</v>
      </c>
    </row>
    <row r="605" spans="1:5" x14ac:dyDescent="0.25">
      <c r="A605" s="329"/>
      <c r="B605" s="332"/>
      <c r="C605" s="333"/>
      <c r="D605" s="335"/>
      <c r="E605" s="294" t="s">
        <v>1438</v>
      </c>
    </row>
    <row r="606" spans="1:5" x14ac:dyDescent="0.25">
      <c r="A606" s="336" t="s">
        <v>1742</v>
      </c>
      <c r="B606" s="338" t="s">
        <v>1736</v>
      </c>
      <c r="C606" s="339"/>
      <c r="D606" s="342" t="s">
        <v>46</v>
      </c>
      <c r="E606" s="291" t="s">
        <v>1437</v>
      </c>
    </row>
    <row r="607" spans="1:5" x14ac:dyDescent="0.25">
      <c r="A607" s="337"/>
      <c r="B607" s="340"/>
      <c r="C607" s="341"/>
      <c r="D607" s="343"/>
      <c r="E607" s="292" t="s">
        <v>1438</v>
      </c>
    </row>
    <row r="608" spans="1:5" x14ac:dyDescent="0.25">
      <c r="A608" s="328" t="s">
        <v>1743</v>
      </c>
      <c r="B608" s="330" t="s">
        <v>1736</v>
      </c>
      <c r="C608" s="331"/>
      <c r="D608" s="334" t="s">
        <v>46</v>
      </c>
      <c r="E608" s="293" t="s">
        <v>1437</v>
      </c>
    </row>
    <row r="609" spans="1:5" x14ac:dyDescent="0.25">
      <c r="A609" s="329"/>
      <c r="B609" s="332"/>
      <c r="C609" s="333"/>
      <c r="D609" s="335"/>
      <c r="E609" s="294" t="s">
        <v>1438</v>
      </c>
    </row>
    <row r="610" spans="1:5" x14ac:dyDescent="0.25">
      <c r="A610" s="336" t="s">
        <v>1744</v>
      </c>
      <c r="B610" s="338" t="s">
        <v>1736</v>
      </c>
      <c r="C610" s="339"/>
      <c r="D610" s="342" t="s">
        <v>46</v>
      </c>
      <c r="E610" s="291" t="s">
        <v>1437</v>
      </c>
    </row>
    <row r="611" spans="1:5" x14ac:dyDescent="0.25">
      <c r="A611" s="337"/>
      <c r="B611" s="340"/>
      <c r="C611" s="341"/>
      <c r="D611" s="343"/>
      <c r="E611" s="292" t="s">
        <v>1438</v>
      </c>
    </row>
    <row r="612" spans="1:5" x14ac:dyDescent="0.25">
      <c r="A612" s="328" t="s">
        <v>1745</v>
      </c>
      <c r="B612" s="330" t="s">
        <v>1736</v>
      </c>
      <c r="C612" s="331"/>
      <c r="D612" s="334" t="s">
        <v>46</v>
      </c>
      <c r="E612" s="293" t="s">
        <v>1437</v>
      </c>
    </row>
    <row r="613" spans="1:5" x14ac:dyDescent="0.25">
      <c r="A613" s="329"/>
      <c r="B613" s="332"/>
      <c r="C613" s="333"/>
      <c r="D613" s="335"/>
      <c r="E613" s="294" t="s">
        <v>1438</v>
      </c>
    </row>
    <row r="614" spans="1:5" x14ac:dyDescent="0.25">
      <c r="A614" s="336" t="s">
        <v>1746</v>
      </c>
      <c r="B614" s="338" t="s">
        <v>1736</v>
      </c>
      <c r="C614" s="339"/>
      <c r="D614" s="342" t="s">
        <v>46</v>
      </c>
      <c r="E614" s="291" t="s">
        <v>1437</v>
      </c>
    </row>
    <row r="615" spans="1:5" x14ac:dyDescent="0.25">
      <c r="A615" s="337"/>
      <c r="B615" s="340"/>
      <c r="C615" s="341"/>
      <c r="D615" s="343"/>
      <c r="E615" s="292" t="s">
        <v>1438</v>
      </c>
    </row>
    <row r="616" spans="1:5" x14ac:dyDescent="0.25">
      <c r="A616" s="328" t="s">
        <v>1747</v>
      </c>
      <c r="B616" s="330" t="s">
        <v>1736</v>
      </c>
      <c r="C616" s="331"/>
      <c r="D616" s="334" t="s">
        <v>46</v>
      </c>
      <c r="E616" s="293" t="s">
        <v>1437</v>
      </c>
    </row>
    <row r="617" spans="1:5" x14ac:dyDescent="0.25">
      <c r="A617" s="329"/>
      <c r="B617" s="332"/>
      <c r="C617" s="333"/>
      <c r="D617" s="335"/>
      <c r="E617" s="294" t="s">
        <v>1438</v>
      </c>
    </row>
    <row r="618" spans="1:5" x14ac:dyDescent="0.25">
      <c r="A618" s="336" t="s">
        <v>1748</v>
      </c>
      <c r="B618" s="338" t="s">
        <v>1749</v>
      </c>
      <c r="C618" s="339"/>
      <c r="D618" s="342" t="s">
        <v>46</v>
      </c>
      <c r="E618" s="291" t="s">
        <v>1437</v>
      </c>
    </row>
    <row r="619" spans="1:5" x14ac:dyDescent="0.25">
      <c r="A619" s="337"/>
      <c r="B619" s="340"/>
      <c r="C619" s="341"/>
      <c r="D619" s="343"/>
      <c r="E619" s="292" t="s">
        <v>1438</v>
      </c>
    </row>
    <row r="620" spans="1:5" x14ac:dyDescent="0.25">
      <c r="A620" s="328" t="s">
        <v>1750</v>
      </c>
      <c r="B620" s="330" t="s">
        <v>1749</v>
      </c>
      <c r="C620" s="331"/>
      <c r="D620" s="334" t="s">
        <v>46</v>
      </c>
      <c r="E620" s="293" t="s">
        <v>1437</v>
      </c>
    </row>
    <row r="621" spans="1:5" x14ac:dyDescent="0.25">
      <c r="A621" s="329"/>
      <c r="B621" s="332"/>
      <c r="C621" s="333"/>
      <c r="D621" s="335"/>
      <c r="E621" s="294" t="s">
        <v>1438</v>
      </c>
    </row>
    <row r="622" spans="1:5" x14ac:dyDescent="0.25">
      <c r="A622" s="336" t="s">
        <v>1751</v>
      </c>
      <c r="B622" s="338" t="s">
        <v>1749</v>
      </c>
      <c r="C622" s="339"/>
      <c r="D622" s="342" t="s">
        <v>46</v>
      </c>
      <c r="E622" s="291" t="s">
        <v>1437</v>
      </c>
    </row>
    <row r="623" spans="1:5" x14ac:dyDescent="0.25">
      <c r="A623" s="337"/>
      <c r="B623" s="340"/>
      <c r="C623" s="341"/>
      <c r="D623" s="343"/>
      <c r="E623" s="292" t="s">
        <v>1438</v>
      </c>
    </row>
    <row r="624" spans="1:5" x14ac:dyDescent="0.25">
      <c r="A624" s="328" t="s">
        <v>1752</v>
      </c>
      <c r="B624" s="330" t="s">
        <v>1749</v>
      </c>
      <c r="C624" s="331"/>
      <c r="D624" s="334" t="s">
        <v>46</v>
      </c>
      <c r="E624" s="293" t="s">
        <v>1437</v>
      </c>
    </row>
    <row r="625" spans="1:5" x14ac:dyDescent="0.25">
      <c r="A625" s="329"/>
      <c r="B625" s="332"/>
      <c r="C625" s="333"/>
      <c r="D625" s="335"/>
      <c r="E625" s="294" t="s">
        <v>1438</v>
      </c>
    </row>
    <row r="626" spans="1:5" x14ac:dyDescent="0.25">
      <c r="A626" s="336" t="s">
        <v>1753</v>
      </c>
      <c r="B626" s="338" t="s">
        <v>1754</v>
      </c>
      <c r="C626" s="339"/>
      <c r="D626" s="342" t="s">
        <v>46</v>
      </c>
      <c r="E626" s="291" t="s">
        <v>1437</v>
      </c>
    </row>
    <row r="627" spans="1:5" x14ac:dyDescent="0.25">
      <c r="A627" s="337"/>
      <c r="B627" s="340"/>
      <c r="C627" s="341"/>
      <c r="D627" s="343"/>
      <c r="E627" s="292" t="s">
        <v>1438</v>
      </c>
    </row>
    <row r="628" spans="1:5" x14ac:dyDescent="0.25">
      <c r="A628" s="328" t="s">
        <v>1755</v>
      </c>
      <c r="B628" s="330" t="s">
        <v>1754</v>
      </c>
      <c r="C628" s="331"/>
      <c r="D628" s="334" t="s">
        <v>46</v>
      </c>
      <c r="E628" s="293" t="s">
        <v>1437</v>
      </c>
    </row>
    <row r="629" spans="1:5" x14ac:dyDescent="0.25">
      <c r="A629" s="329"/>
      <c r="B629" s="332"/>
      <c r="C629" s="333"/>
      <c r="D629" s="335"/>
      <c r="E629" s="294" t="s">
        <v>1438</v>
      </c>
    </row>
    <row r="630" spans="1:5" x14ac:dyDescent="0.25">
      <c r="A630" s="336" t="s">
        <v>1756</v>
      </c>
      <c r="B630" s="338" t="s">
        <v>1754</v>
      </c>
      <c r="C630" s="339"/>
      <c r="D630" s="342" t="s">
        <v>46</v>
      </c>
      <c r="E630" s="291" t="s">
        <v>1437</v>
      </c>
    </row>
    <row r="631" spans="1:5" x14ac:dyDescent="0.25">
      <c r="A631" s="337"/>
      <c r="B631" s="340"/>
      <c r="C631" s="341"/>
      <c r="D631" s="343"/>
      <c r="E631" s="292" t="s">
        <v>1438</v>
      </c>
    </row>
    <row r="632" spans="1:5" x14ac:dyDescent="0.25">
      <c r="A632" s="328" t="s">
        <v>1757</v>
      </c>
      <c r="B632" s="330" t="s">
        <v>1754</v>
      </c>
      <c r="C632" s="331"/>
      <c r="D632" s="334" t="s">
        <v>46</v>
      </c>
      <c r="E632" s="293" t="s">
        <v>1437</v>
      </c>
    </row>
    <row r="633" spans="1:5" x14ac:dyDescent="0.25">
      <c r="A633" s="329"/>
      <c r="B633" s="332"/>
      <c r="C633" s="333"/>
      <c r="D633" s="335"/>
      <c r="E633" s="294" t="s">
        <v>1438</v>
      </c>
    </row>
    <row r="634" spans="1:5" x14ac:dyDescent="0.25">
      <c r="A634" s="336" t="s">
        <v>1758</v>
      </c>
      <c r="B634" s="338" t="s">
        <v>1754</v>
      </c>
      <c r="C634" s="339"/>
      <c r="D634" s="342" t="s">
        <v>46</v>
      </c>
      <c r="E634" s="291" t="s">
        <v>1437</v>
      </c>
    </row>
    <row r="635" spans="1:5" x14ac:dyDescent="0.25">
      <c r="A635" s="337"/>
      <c r="B635" s="340"/>
      <c r="C635" s="341"/>
      <c r="D635" s="343"/>
      <c r="E635" s="292" t="s">
        <v>1438</v>
      </c>
    </row>
    <row r="636" spans="1:5" x14ac:dyDescent="0.25">
      <c r="A636" s="328" t="s">
        <v>1759</v>
      </c>
      <c r="B636" s="330" t="s">
        <v>1754</v>
      </c>
      <c r="C636" s="331"/>
      <c r="D636" s="334" t="s">
        <v>46</v>
      </c>
      <c r="E636" s="293" t="s">
        <v>1437</v>
      </c>
    </row>
    <row r="637" spans="1:5" x14ac:dyDescent="0.25">
      <c r="A637" s="329"/>
      <c r="B637" s="332"/>
      <c r="C637" s="333"/>
      <c r="D637" s="335"/>
      <c r="E637" s="294" t="s">
        <v>1438</v>
      </c>
    </row>
    <row r="638" spans="1:5" x14ac:dyDescent="0.25">
      <c r="A638" s="336" t="s">
        <v>1760</v>
      </c>
      <c r="B638" s="338" t="s">
        <v>1761</v>
      </c>
      <c r="C638" s="339"/>
      <c r="D638" s="342" t="s">
        <v>46</v>
      </c>
      <c r="E638" s="291" t="s">
        <v>1437</v>
      </c>
    </row>
    <row r="639" spans="1:5" x14ac:dyDescent="0.25">
      <c r="A639" s="337"/>
      <c r="B639" s="340"/>
      <c r="C639" s="341"/>
      <c r="D639" s="343"/>
      <c r="E639" s="292" t="s">
        <v>1438</v>
      </c>
    </row>
    <row r="640" spans="1:5" x14ac:dyDescent="0.25">
      <c r="A640" s="328" t="s">
        <v>1762</v>
      </c>
      <c r="B640" s="330" t="s">
        <v>1761</v>
      </c>
      <c r="C640" s="331"/>
      <c r="D640" s="334" t="s">
        <v>46</v>
      </c>
      <c r="E640" s="293" t="s">
        <v>1437</v>
      </c>
    </row>
    <row r="641" spans="1:5" x14ac:dyDescent="0.25">
      <c r="A641" s="329"/>
      <c r="B641" s="332"/>
      <c r="C641" s="333"/>
      <c r="D641" s="335"/>
      <c r="E641" s="294" t="s">
        <v>1438</v>
      </c>
    </row>
    <row r="642" spans="1:5" x14ac:dyDescent="0.25">
      <c r="A642" s="336" t="s">
        <v>1763</v>
      </c>
      <c r="B642" s="338" t="s">
        <v>1761</v>
      </c>
      <c r="C642" s="339"/>
      <c r="D642" s="342" t="s">
        <v>46</v>
      </c>
      <c r="E642" s="291" t="s">
        <v>1437</v>
      </c>
    </row>
    <row r="643" spans="1:5" x14ac:dyDescent="0.25">
      <c r="A643" s="337"/>
      <c r="B643" s="340"/>
      <c r="C643" s="341"/>
      <c r="D643" s="343"/>
      <c r="E643" s="292" t="s">
        <v>1438</v>
      </c>
    </row>
    <row r="644" spans="1:5" x14ac:dyDescent="0.25">
      <c r="A644" s="328" t="s">
        <v>1764</v>
      </c>
      <c r="B644" s="330" t="s">
        <v>1761</v>
      </c>
      <c r="C644" s="331"/>
      <c r="D644" s="334" t="s">
        <v>46</v>
      </c>
      <c r="E644" s="293" t="s">
        <v>1437</v>
      </c>
    </row>
    <row r="645" spans="1:5" x14ac:dyDescent="0.25">
      <c r="A645" s="329"/>
      <c r="B645" s="332"/>
      <c r="C645" s="333"/>
      <c r="D645" s="335"/>
      <c r="E645" s="294" t="s">
        <v>1438</v>
      </c>
    </row>
    <row r="646" spans="1:5" x14ac:dyDescent="0.25">
      <c r="A646" s="336" t="s">
        <v>1765</v>
      </c>
      <c r="B646" s="338" t="s">
        <v>1761</v>
      </c>
      <c r="C646" s="339"/>
      <c r="D646" s="342" t="s">
        <v>46</v>
      </c>
      <c r="E646" s="291" t="s">
        <v>1437</v>
      </c>
    </row>
    <row r="647" spans="1:5" x14ac:dyDescent="0.25">
      <c r="A647" s="337"/>
      <c r="B647" s="340"/>
      <c r="C647" s="341"/>
      <c r="D647" s="343"/>
      <c r="E647" s="292" t="s">
        <v>1438</v>
      </c>
    </row>
    <row r="648" spans="1:5" x14ac:dyDescent="0.25">
      <c r="A648" s="328" t="s">
        <v>1766</v>
      </c>
      <c r="B648" s="330" t="s">
        <v>1761</v>
      </c>
      <c r="C648" s="331"/>
      <c r="D648" s="334" t="s">
        <v>46</v>
      </c>
      <c r="E648" s="293" t="s">
        <v>1437</v>
      </c>
    </row>
    <row r="649" spans="1:5" x14ac:dyDescent="0.25">
      <c r="A649" s="329"/>
      <c r="B649" s="332"/>
      <c r="C649" s="333"/>
      <c r="D649" s="335"/>
      <c r="E649" s="294" t="s">
        <v>1438</v>
      </c>
    </row>
    <row r="650" spans="1:5" x14ac:dyDescent="0.25">
      <c r="A650" s="336" t="s">
        <v>1767</v>
      </c>
      <c r="B650" s="338" t="s">
        <v>1761</v>
      </c>
      <c r="C650" s="339"/>
      <c r="D650" s="342" t="s">
        <v>46</v>
      </c>
      <c r="E650" s="291" t="s">
        <v>1437</v>
      </c>
    </row>
    <row r="651" spans="1:5" x14ac:dyDescent="0.25">
      <c r="A651" s="337"/>
      <c r="B651" s="340"/>
      <c r="C651" s="341"/>
      <c r="D651" s="343"/>
      <c r="E651" s="292" t="s">
        <v>1438</v>
      </c>
    </row>
    <row r="652" spans="1:5" x14ac:dyDescent="0.25">
      <c r="A652" s="328" t="s">
        <v>1768</v>
      </c>
      <c r="B652" s="330" t="s">
        <v>1761</v>
      </c>
      <c r="C652" s="331"/>
      <c r="D652" s="334" t="s">
        <v>46</v>
      </c>
      <c r="E652" s="293" t="s">
        <v>1437</v>
      </c>
    </row>
    <row r="653" spans="1:5" x14ac:dyDescent="0.25">
      <c r="A653" s="329"/>
      <c r="B653" s="332"/>
      <c r="C653" s="333"/>
      <c r="D653" s="335"/>
      <c r="E653" s="294" t="s">
        <v>1438</v>
      </c>
    </row>
    <row r="654" spans="1:5" x14ac:dyDescent="0.25">
      <c r="A654" s="336" t="s">
        <v>1769</v>
      </c>
      <c r="B654" s="338" t="s">
        <v>1770</v>
      </c>
      <c r="C654" s="339"/>
      <c r="D654" s="342" t="s">
        <v>46</v>
      </c>
      <c r="E654" s="291" t="s">
        <v>1437</v>
      </c>
    </row>
    <row r="655" spans="1:5" x14ac:dyDescent="0.25">
      <c r="A655" s="337"/>
      <c r="B655" s="340"/>
      <c r="C655" s="341"/>
      <c r="D655" s="343"/>
      <c r="E655" s="292" t="s">
        <v>1438</v>
      </c>
    </row>
    <row r="656" spans="1:5" x14ac:dyDescent="0.25">
      <c r="A656" s="328" t="s">
        <v>1771</v>
      </c>
      <c r="B656" s="330" t="s">
        <v>1770</v>
      </c>
      <c r="C656" s="331"/>
      <c r="D656" s="334" t="s">
        <v>46</v>
      </c>
      <c r="E656" s="293" t="s">
        <v>1437</v>
      </c>
    </row>
    <row r="657" spans="1:5" x14ac:dyDescent="0.25">
      <c r="A657" s="329"/>
      <c r="B657" s="332"/>
      <c r="C657" s="333"/>
      <c r="D657" s="335"/>
      <c r="E657" s="294" t="s">
        <v>1438</v>
      </c>
    </row>
    <row r="658" spans="1:5" x14ac:dyDescent="0.25">
      <c r="A658" s="336" t="s">
        <v>1772</v>
      </c>
      <c r="B658" s="338" t="s">
        <v>1770</v>
      </c>
      <c r="C658" s="339"/>
      <c r="D658" s="342" t="s">
        <v>46</v>
      </c>
      <c r="E658" s="291" t="s">
        <v>1437</v>
      </c>
    </row>
    <row r="659" spans="1:5" x14ac:dyDescent="0.25">
      <c r="A659" s="337"/>
      <c r="B659" s="340"/>
      <c r="C659" s="341"/>
      <c r="D659" s="343"/>
      <c r="E659" s="292" t="s">
        <v>1438</v>
      </c>
    </row>
    <row r="660" spans="1:5" x14ac:dyDescent="0.25">
      <c r="A660" s="328" t="s">
        <v>1464</v>
      </c>
      <c r="B660" s="330" t="s">
        <v>1770</v>
      </c>
      <c r="C660" s="331"/>
      <c r="D660" s="334" t="s">
        <v>46</v>
      </c>
      <c r="E660" s="293" t="s">
        <v>1437</v>
      </c>
    </row>
    <row r="661" spans="1:5" x14ac:dyDescent="0.25">
      <c r="A661" s="329"/>
      <c r="B661" s="332"/>
      <c r="C661" s="333"/>
      <c r="D661" s="335"/>
      <c r="E661" s="294" t="s">
        <v>1438</v>
      </c>
    </row>
    <row r="662" spans="1:5" x14ac:dyDescent="0.25">
      <c r="A662" s="336" t="s">
        <v>1773</v>
      </c>
      <c r="B662" s="338" t="s">
        <v>1770</v>
      </c>
      <c r="C662" s="339"/>
      <c r="D662" s="342" t="s">
        <v>46</v>
      </c>
      <c r="E662" s="291" t="s">
        <v>1437</v>
      </c>
    </row>
    <row r="663" spans="1:5" x14ac:dyDescent="0.25">
      <c r="A663" s="337"/>
      <c r="B663" s="340"/>
      <c r="C663" s="341"/>
      <c r="D663" s="343"/>
      <c r="E663" s="292" t="s">
        <v>1438</v>
      </c>
    </row>
    <row r="664" spans="1:5" x14ac:dyDescent="0.25">
      <c r="A664" s="328" t="s">
        <v>1774</v>
      </c>
      <c r="B664" s="330" t="s">
        <v>1770</v>
      </c>
      <c r="C664" s="331"/>
      <c r="D664" s="334" t="s">
        <v>46</v>
      </c>
      <c r="E664" s="293" t="s">
        <v>1437</v>
      </c>
    </row>
    <row r="665" spans="1:5" x14ac:dyDescent="0.25">
      <c r="A665" s="329"/>
      <c r="B665" s="332"/>
      <c r="C665" s="333"/>
      <c r="D665" s="335"/>
      <c r="E665" s="294" t="s">
        <v>1438</v>
      </c>
    </row>
    <row r="666" spans="1:5" x14ac:dyDescent="0.25">
      <c r="A666" s="336" t="s">
        <v>1775</v>
      </c>
      <c r="B666" s="338" t="s">
        <v>1770</v>
      </c>
      <c r="C666" s="339"/>
      <c r="D666" s="342" t="s">
        <v>46</v>
      </c>
      <c r="E666" s="291" t="s">
        <v>1437</v>
      </c>
    </row>
    <row r="667" spans="1:5" x14ac:dyDescent="0.25">
      <c r="A667" s="337"/>
      <c r="B667" s="340"/>
      <c r="C667" s="341"/>
      <c r="D667" s="343"/>
      <c r="E667" s="292" t="s">
        <v>1438</v>
      </c>
    </row>
    <row r="668" spans="1:5" x14ac:dyDescent="0.25">
      <c r="A668" s="328" t="s">
        <v>1776</v>
      </c>
      <c r="B668" s="330" t="s">
        <v>1770</v>
      </c>
      <c r="C668" s="331"/>
      <c r="D668" s="334" t="s">
        <v>46</v>
      </c>
      <c r="E668" s="293" t="s">
        <v>1437</v>
      </c>
    </row>
    <row r="669" spans="1:5" x14ac:dyDescent="0.25">
      <c r="A669" s="329"/>
      <c r="B669" s="332"/>
      <c r="C669" s="333"/>
      <c r="D669" s="335"/>
      <c r="E669" s="294" t="s">
        <v>1438</v>
      </c>
    </row>
    <row r="670" spans="1:5" x14ac:dyDescent="0.25">
      <c r="A670" s="336" t="s">
        <v>1777</v>
      </c>
      <c r="B670" s="338" t="s">
        <v>1770</v>
      </c>
      <c r="C670" s="339"/>
      <c r="D670" s="342" t="s">
        <v>46</v>
      </c>
      <c r="E670" s="291" t="s">
        <v>1437</v>
      </c>
    </row>
    <row r="671" spans="1:5" x14ac:dyDescent="0.25">
      <c r="A671" s="337"/>
      <c r="B671" s="340"/>
      <c r="C671" s="341"/>
      <c r="D671" s="343"/>
      <c r="E671" s="292" t="s">
        <v>1438</v>
      </c>
    </row>
    <row r="672" spans="1:5" x14ac:dyDescent="0.25">
      <c r="A672" s="328" t="s">
        <v>1778</v>
      </c>
      <c r="B672" s="330" t="s">
        <v>1770</v>
      </c>
      <c r="C672" s="331"/>
      <c r="D672" s="334" t="s">
        <v>46</v>
      </c>
      <c r="E672" s="293" t="s">
        <v>1437</v>
      </c>
    </row>
    <row r="673" spans="1:5" x14ac:dyDescent="0.25">
      <c r="A673" s="329"/>
      <c r="B673" s="332"/>
      <c r="C673" s="333"/>
      <c r="D673" s="335"/>
      <c r="E673" s="294" t="s">
        <v>1438</v>
      </c>
    </row>
    <row r="674" spans="1:5" x14ac:dyDescent="0.25">
      <c r="A674" s="336" t="s">
        <v>1779</v>
      </c>
      <c r="B674" s="338" t="s">
        <v>1770</v>
      </c>
      <c r="C674" s="339"/>
      <c r="D674" s="342" t="s">
        <v>46</v>
      </c>
      <c r="E674" s="291" t="s">
        <v>1437</v>
      </c>
    </row>
    <row r="675" spans="1:5" x14ac:dyDescent="0.25">
      <c r="A675" s="337"/>
      <c r="B675" s="340"/>
      <c r="C675" s="341"/>
      <c r="D675" s="343"/>
      <c r="E675" s="292" t="s">
        <v>1438</v>
      </c>
    </row>
    <row r="676" spans="1:5" x14ac:dyDescent="0.25">
      <c r="A676" s="328" t="s">
        <v>1780</v>
      </c>
      <c r="B676" s="330" t="s">
        <v>1770</v>
      </c>
      <c r="C676" s="331"/>
      <c r="D676" s="334" t="s">
        <v>46</v>
      </c>
      <c r="E676" s="293" t="s">
        <v>1437</v>
      </c>
    </row>
    <row r="677" spans="1:5" x14ac:dyDescent="0.25">
      <c r="A677" s="329"/>
      <c r="B677" s="332"/>
      <c r="C677" s="333"/>
      <c r="D677" s="335"/>
      <c r="E677" s="294" t="s">
        <v>1438</v>
      </c>
    </row>
    <row r="678" spans="1:5" x14ac:dyDescent="0.25">
      <c r="A678" s="336" t="s">
        <v>1465</v>
      </c>
      <c r="B678" s="338" t="s">
        <v>1770</v>
      </c>
      <c r="C678" s="339"/>
      <c r="D678" s="342" t="s">
        <v>46</v>
      </c>
      <c r="E678" s="291" t="s">
        <v>1437</v>
      </c>
    </row>
    <row r="679" spans="1:5" x14ac:dyDescent="0.25">
      <c r="A679" s="337"/>
      <c r="B679" s="340"/>
      <c r="C679" s="341"/>
      <c r="D679" s="343"/>
      <c r="E679" s="292" t="s">
        <v>1438</v>
      </c>
    </row>
    <row r="680" spans="1:5" x14ac:dyDescent="0.25">
      <c r="A680" s="328" t="s">
        <v>1781</v>
      </c>
      <c r="B680" s="330" t="s">
        <v>1770</v>
      </c>
      <c r="C680" s="331"/>
      <c r="D680" s="334" t="s">
        <v>46</v>
      </c>
      <c r="E680" s="293" t="s">
        <v>1437</v>
      </c>
    </row>
    <row r="681" spans="1:5" x14ac:dyDescent="0.25">
      <c r="A681" s="329"/>
      <c r="B681" s="332"/>
      <c r="C681" s="333"/>
      <c r="D681" s="335"/>
      <c r="E681" s="294" t="s">
        <v>1438</v>
      </c>
    </row>
    <row r="682" spans="1:5" x14ac:dyDescent="0.25">
      <c r="A682" s="336" t="s">
        <v>1782</v>
      </c>
      <c r="B682" s="338" t="s">
        <v>1770</v>
      </c>
      <c r="C682" s="339"/>
      <c r="D682" s="342" t="s">
        <v>46</v>
      </c>
      <c r="E682" s="291" t="s">
        <v>1437</v>
      </c>
    </row>
    <row r="683" spans="1:5" x14ac:dyDescent="0.25">
      <c r="A683" s="337"/>
      <c r="B683" s="340"/>
      <c r="C683" s="341"/>
      <c r="D683" s="343"/>
      <c r="E683" s="292" t="s">
        <v>1438</v>
      </c>
    </row>
    <row r="684" spans="1:5" x14ac:dyDescent="0.25">
      <c r="A684" s="328" t="s">
        <v>1783</v>
      </c>
      <c r="B684" s="330" t="s">
        <v>1770</v>
      </c>
      <c r="C684" s="331"/>
      <c r="D684" s="334" t="s">
        <v>46</v>
      </c>
      <c r="E684" s="293" t="s">
        <v>1437</v>
      </c>
    </row>
    <row r="685" spans="1:5" x14ac:dyDescent="0.25">
      <c r="A685" s="329"/>
      <c r="B685" s="332"/>
      <c r="C685" s="333"/>
      <c r="D685" s="335"/>
      <c r="E685" s="294" t="s">
        <v>1438</v>
      </c>
    </row>
    <row r="686" spans="1:5" x14ac:dyDescent="0.25">
      <c r="A686" s="336" t="s">
        <v>1784</v>
      </c>
      <c r="B686" s="338" t="s">
        <v>1785</v>
      </c>
      <c r="C686" s="339"/>
      <c r="D686" s="342" t="s">
        <v>46</v>
      </c>
      <c r="E686" s="291" t="s">
        <v>1437</v>
      </c>
    </row>
    <row r="687" spans="1:5" x14ac:dyDescent="0.25">
      <c r="A687" s="337"/>
      <c r="B687" s="340"/>
      <c r="C687" s="341"/>
      <c r="D687" s="343"/>
      <c r="E687" s="292" t="s">
        <v>1438</v>
      </c>
    </row>
    <row r="688" spans="1:5" x14ac:dyDescent="0.25">
      <c r="A688" s="328" t="s">
        <v>1786</v>
      </c>
      <c r="B688" s="330" t="s">
        <v>1785</v>
      </c>
      <c r="C688" s="331"/>
      <c r="D688" s="334" t="s">
        <v>46</v>
      </c>
      <c r="E688" s="293" t="s">
        <v>1437</v>
      </c>
    </row>
    <row r="689" spans="1:5" x14ac:dyDescent="0.25">
      <c r="A689" s="329"/>
      <c r="B689" s="332"/>
      <c r="C689" s="333"/>
      <c r="D689" s="335"/>
      <c r="E689" s="294" t="s">
        <v>1438</v>
      </c>
    </row>
    <row r="690" spans="1:5" x14ac:dyDescent="0.25">
      <c r="A690" s="336" t="s">
        <v>1787</v>
      </c>
      <c r="B690" s="338" t="s">
        <v>1788</v>
      </c>
      <c r="C690" s="339"/>
      <c r="D690" s="342" t="s">
        <v>46</v>
      </c>
      <c r="E690" s="291" t="s">
        <v>1437</v>
      </c>
    </row>
    <row r="691" spans="1:5" x14ac:dyDescent="0.25">
      <c r="A691" s="337"/>
      <c r="B691" s="340"/>
      <c r="C691" s="341"/>
      <c r="D691" s="343"/>
      <c r="E691" s="292" t="s">
        <v>1438</v>
      </c>
    </row>
    <row r="692" spans="1:5" x14ac:dyDescent="0.25">
      <c r="A692" s="328" t="s">
        <v>1789</v>
      </c>
      <c r="B692" s="330" t="s">
        <v>1788</v>
      </c>
      <c r="C692" s="331"/>
      <c r="D692" s="334" t="s">
        <v>46</v>
      </c>
      <c r="E692" s="293" t="s">
        <v>1437</v>
      </c>
    </row>
    <row r="693" spans="1:5" x14ac:dyDescent="0.25">
      <c r="A693" s="329"/>
      <c r="B693" s="332"/>
      <c r="C693" s="333"/>
      <c r="D693" s="335"/>
      <c r="E693" s="294" t="s">
        <v>1438</v>
      </c>
    </row>
    <row r="694" spans="1:5" x14ac:dyDescent="0.25">
      <c r="A694" s="336" t="s">
        <v>1790</v>
      </c>
      <c r="B694" s="338" t="s">
        <v>1785</v>
      </c>
      <c r="C694" s="339"/>
      <c r="D694" s="342" t="s">
        <v>46</v>
      </c>
      <c r="E694" s="291" t="s">
        <v>1437</v>
      </c>
    </row>
    <row r="695" spans="1:5" x14ac:dyDescent="0.25">
      <c r="A695" s="337"/>
      <c r="B695" s="340"/>
      <c r="C695" s="341"/>
      <c r="D695" s="343"/>
      <c r="E695" s="292" t="s">
        <v>1438</v>
      </c>
    </row>
    <row r="696" spans="1:5" x14ac:dyDescent="0.25">
      <c r="A696" s="328" t="s">
        <v>1791</v>
      </c>
      <c r="B696" s="330" t="s">
        <v>1785</v>
      </c>
      <c r="C696" s="331"/>
      <c r="D696" s="334" t="s">
        <v>46</v>
      </c>
      <c r="E696" s="293" t="s">
        <v>1437</v>
      </c>
    </row>
    <row r="697" spans="1:5" x14ac:dyDescent="0.25">
      <c r="A697" s="329"/>
      <c r="B697" s="332"/>
      <c r="C697" s="333"/>
      <c r="D697" s="335"/>
      <c r="E697" s="294" t="s">
        <v>1438</v>
      </c>
    </row>
    <row r="698" spans="1:5" x14ac:dyDescent="0.25">
      <c r="A698" s="336" t="s">
        <v>1792</v>
      </c>
      <c r="B698" s="338" t="s">
        <v>1788</v>
      </c>
      <c r="C698" s="339"/>
      <c r="D698" s="342" t="s">
        <v>46</v>
      </c>
      <c r="E698" s="291" t="s">
        <v>1437</v>
      </c>
    </row>
    <row r="699" spans="1:5" x14ac:dyDescent="0.25">
      <c r="A699" s="337"/>
      <c r="B699" s="340"/>
      <c r="C699" s="341"/>
      <c r="D699" s="343"/>
      <c r="E699" s="292" t="s">
        <v>1438</v>
      </c>
    </row>
    <row r="700" spans="1:5" x14ac:dyDescent="0.25">
      <c r="A700" s="328" t="s">
        <v>1793</v>
      </c>
      <c r="B700" s="330" t="s">
        <v>1785</v>
      </c>
      <c r="C700" s="331"/>
      <c r="D700" s="334" t="s">
        <v>46</v>
      </c>
      <c r="E700" s="293" t="s">
        <v>1437</v>
      </c>
    </row>
    <row r="701" spans="1:5" x14ac:dyDescent="0.25">
      <c r="A701" s="329"/>
      <c r="B701" s="332"/>
      <c r="C701" s="333"/>
      <c r="D701" s="335"/>
      <c r="E701" s="294" t="s">
        <v>1438</v>
      </c>
    </row>
    <row r="702" spans="1:5" x14ac:dyDescent="0.25">
      <c r="A702" s="336" t="s">
        <v>1794</v>
      </c>
      <c r="B702" s="338" t="s">
        <v>1788</v>
      </c>
      <c r="C702" s="339"/>
      <c r="D702" s="342" t="s">
        <v>46</v>
      </c>
      <c r="E702" s="291" t="s">
        <v>1437</v>
      </c>
    </row>
    <row r="703" spans="1:5" x14ac:dyDescent="0.25">
      <c r="A703" s="337"/>
      <c r="B703" s="340"/>
      <c r="C703" s="341"/>
      <c r="D703" s="343"/>
      <c r="E703" s="292" t="s">
        <v>1438</v>
      </c>
    </row>
    <row r="704" spans="1:5" x14ac:dyDescent="0.25">
      <c r="A704" s="328" t="s">
        <v>1795</v>
      </c>
      <c r="B704" s="330" t="s">
        <v>1796</v>
      </c>
      <c r="C704" s="331"/>
      <c r="D704" s="334" t="s">
        <v>46</v>
      </c>
      <c r="E704" s="293" t="s">
        <v>1437</v>
      </c>
    </row>
    <row r="705" spans="1:5" x14ac:dyDescent="0.25">
      <c r="A705" s="329"/>
      <c r="B705" s="332"/>
      <c r="C705" s="333"/>
      <c r="D705" s="335"/>
      <c r="E705" s="294" t="s">
        <v>1438</v>
      </c>
    </row>
    <row r="706" spans="1:5" x14ac:dyDescent="0.25">
      <c r="A706" s="336" t="s">
        <v>1797</v>
      </c>
      <c r="B706" s="338" t="s">
        <v>1796</v>
      </c>
      <c r="C706" s="339"/>
      <c r="D706" s="342" t="s">
        <v>46</v>
      </c>
      <c r="E706" s="291" t="s">
        <v>1437</v>
      </c>
    </row>
    <row r="707" spans="1:5" x14ac:dyDescent="0.25">
      <c r="A707" s="337"/>
      <c r="B707" s="340"/>
      <c r="C707" s="341"/>
      <c r="D707" s="343"/>
      <c r="E707" s="292" t="s">
        <v>1438</v>
      </c>
    </row>
    <row r="708" spans="1:5" x14ac:dyDescent="0.25">
      <c r="A708" s="328" t="s">
        <v>1798</v>
      </c>
      <c r="B708" s="330" t="s">
        <v>1796</v>
      </c>
      <c r="C708" s="331"/>
      <c r="D708" s="334" t="s">
        <v>46</v>
      </c>
      <c r="E708" s="293" t="s">
        <v>1437</v>
      </c>
    </row>
    <row r="709" spans="1:5" x14ac:dyDescent="0.25">
      <c r="A709" s="329"/>
      <c r="B709" s="332"/>
      <c r="C709" s="333"/>
      <c r="D709" s="335"/>
      <c r="E709" s="294" t="s">
        <v>1438</v>
      </c>
    </row>
    <row r="710" spans="1:5" x14ac:dyDescent="0.25">
      <c r="A710" s="336" t="s">
        <v>1799</v>
      </c>
      <c r="B710" s="338" t="s">
        <v>1796</v>
      </c>
      <c r="C710" s="339"/>
      <c r="D710" s="342" t="s">
        <v>46</v>
      </c>
      <c r="E710" s="291" t="s">
        <v>1437</v>
      </c>
    </row>
    <row r="711" spans="1:5" x14ac:dyDescent="0.25">
      <c r="A711" s="337"/>
      <c r="B711" s="340"/>
      <c r="C711" s="341"/>
      <c r="D711" s="343"/>
      <c r="E711" s="292" t="s">
        <v>1438</v>
      </c>
    </row>
    <row r="712" spans="1:5" x14ac:dyDescent="0.25">
      <c r="A712" s="328" t="s">
        <v>1800</v>
      </c>
      <c r="B712" s="330" t="s">
        <v>1801</v>
      </c>
      <c r="C712" s="331"/>
      <c r="D712" s="334" t="s">
        <v>46</v>
      </c>
      <c r="E712" s="293" t="s">
        <v>1437</v>
      </c>
    </row>
    <row r="713" spans="1:5" x14ac:dyDescent="0.25">
      <c r="A713" s="329"/>
      <c r="B713" s="332"/>
      <c r="C713" s="333"/>
      <c r="D713" s="335"/>
      <c r="E713" s="294" t="s">
        <v>1438</v>
      </c>
    </row>
    <row r="714" spans="1:5" x14ac:dyDescent="0.25">
      <c r="A714" s="336" t="s">
        <v>1802</v>
      </c>
      <c r="B714" s="338" t="s">
        <v>1801</v>
      </c>
      <c r="C714" s="339"/>
      <c r="D714" s="342" t="s">
        <v>46</v>
      </c>
      <c r="E714" s="291" t="s">
        <v>1437</v>
      </c>
    </row>
    <row r="715" spans="1:5" x14ac:dyDescent="0.25">
      <c r="A715" s="337"/>
      <c r="B715" s="340"/>
      <c r="C715" s="341"/>
      <c r="D715" s="343"/>
      <c r="E715" s="292" t="s">
        <v>1438</v>
      </c>
    </row>
    <row r="716" spans="1:5" x14ac:dyDescent="0.25">
      <c r="A716" s="328" t="s">
        <v>1803</v>
      </c>
      <c r="B716" s="330" t="s">
        <v>1801</v>
      </c>
      <c r="C716" s="331"/>
      <c r="D716" s="334" t="s">
        <v>46</v>
      </c>
      <c r="E716" s="293" t="s">
        <v>1437</v>
      </c>
    </row>
    <row r="717" spans="1:5" x14ac:dyDescent="0.25">
      <c r="A717" s="329"/>
      <c r="B717" s="332"/>
      <c r="C717" s="333"/>
      <c r="D717" s="335"/>
      <c r="E717" s="294" t="s">
        <v>1438</v>
      </c>
    </row>
    <row r="718" spans="1:5" x14ac:dyDescent="0.25">
      <c r="A718" s="336" t="s">
        <v>1804</v>
      </c>
      <c r="B718" s="338" t="s">
        <v>1801</v>
      </c>
      <c r="C718" s="339"/>
      <c r="D718" s="342" t="s">
        <v>46</v>
      </c>
      <c r="E718" s="291" t="s">
        <v>1437</v>
      </c>
    </row>
    <row r="719" spans="1:5" x14ac:dyDescent="0.25">
      <c r="A719" s="337"/>
      <c r="B719" s="340"/>
      <c r="C719" s="341"/>
      <c r="D719" s="343"/>
      <c r="E719" s="292" t="s">
        <v>1438</v>
      </c>
    </row>
    <row r="720" spans="1:5" x14ac:dyDescent="0.25">
      <c r="A720" s="328" t="s">
        <v>1805</v>
      </c>
      <c r="B720" s="330" t="s">
        <v>1801</v>
      </c>
      <c r="C720" s="331"/>
      <c r="D720" s="334" t="s">
        <v>46</v>
      </c>
      <c r="E720" s="293" t="s">
        <v>1437</v>
      </c>
    </row>
    <row r="721" spans="1:5" x14ac:dyDescent="0.25">
      <c r="A721" s="329"/>
      <c r="B721" s="332"/>
      <c r="C721" s="333"/>
      <c r="D721" s="335"/>
      <c r="E721" s="294" t="s">
        <v>1438</v>
      </c>
    </row>
    <row r="722" spans="1:5" x14ac:dyDescent="0.25">
      <c r="A722" s="336" t="s">
        <v>1806</v>
      </c>
      <c r="B722" s="338" t="s">
        <v>1801</v>
      </c>
      <c r="C722" s="339"/>
      <c r="D722" s="342" t="s">
        <v>46</v>
      </c>
      <c r="E722" s="291" t="s">
        <v>1437</v>
      </c>
    </row>
    <row r="723" spans="1:5" x14ac:dyDescent="0.25">
      <c r="A723" s="337"/>
      <c r="B723" s="340"/>
      <c r="C723" s="341"/>
      <c r="D723" s="343"/>
      <c r="E723" s="292" t="s">
        <v>1438</v>
      </c>
    </row>
    <row r="724" spans="1:5" x14ac:dyDescent="0.25">
      <c r="A724" s="328" t="s">
        <v>1807</v>
      </c>
      <c r="B724" s="330" t="s">
        <v>1808</v>
      </c>
      <c r="C724" s="331"/>
      <c r="D724" s="334" t="s">
        <v>46</v>
      </c>
      <c r="E724" s="293" t="s">
        <v>1437</v>
      </c>
    </row>
    <row r="725" spans="1:5" x14ac:dyDescent="0.25">
      <c r="A725" s="329"/>
      <c r="B725" s="332"/>
      <c r="C725" s="333"/>
      <c r="D725" s="335"/>
      <c r="E725" s="294" t="s">
        <v>1438</v>
      </c>
    </row>
    <row r="726" spans="1:5" x14ac:dyDescent="0.25">
      <c r="A726" s="336" t="s">
        <v>1809</v>
      </c>
      <c r="B726" s="338" t="s">
        <v>1808</v>
      </c>
      <c r="C726" s="339"/>
      <c r="D726" s="342" t="s">
        <v>46</v>
      </c>
      <c r="E726" s="291" t="s">
        <v>1437</v>
      </c>
    </row>
    <row r="727" spans="1:5" x14ac:dyDescent="0.25">
      <c r="A727" s="337"/>
      <c r="B727" s="340"/>
      <c r="C727" s="341"/>
      <c r="D727" s="343"/>
      <c r="E727" s="292" t="s">
        <v>1438</v>
      </c>
    </row>
    <row r="728" spans="1:5" x14ac:dyDescent="0.25">
      <c r="A728" s="328" t="s">
        <v>1810</v>
      </c>
      <c r="B728" s="330" t="s">
        <v>1808</v>
      </c>
      <c r="C728" s="331"/>
      <c r="D728" s="334" t="s">
        <v>46</v>
      </c>
      <c r="E728" s="293" t="s">
        <v>1437</v>
      </c>
    </row>
    <row r="729" spans="1:5" x14ac:dyDescent="0.25">
      <c r="A729" s="329"/>
      <c r="B729" s="332"/>
      <c r="C729" s="333"/>
      <c r="D729" s="335"/>
      <c r="E729" s="294" t="s">
        <v>1438</v>
      </c>
    </row>
    <row r="730" spans="1:5" x14ac:dyDescent="0.25">
      <c r="A730" s="336" t="s">
        <v>1811</v>
      </c>
      <c r="B730" s="338" t="s">
        <v>1808</v>
      </c>
      <c r="C730" s="339"/>
      <c r="D730" s="342" t="s">
        <v>46</v>
      </c>
      <c r="E730" s="291" t="s">
        <v>1437</v>
      </c>
    </row>
    <row r="731" spans="1:5" x14ac:dyDescent="0.25">
      <c r="A731" s="337"/>
      <c r="B731" s="340"/>
      <c r="C731" s="341"/>
      <c r="D731" s="343"/>
      <c r="E731" s="292" t="s">
        <v>1438</v>
      </c>
    </row>
    <row r="732" spans="1:5" x14ac:dyDescent="0.25">
      <c r="A732" s="328" t="s">
        <v>1812</v>
      </c>
      <c r="B732" s="330" t="s">
        <v>1808</v>
      </c>
      <c r="C732" s="331"/>
      <c r="D732" s="334" t="s">
        <v>46</v>
      </c>
      <c r="E732" s="293" t="s">
        <v>1437</v>
      </c>
    </row>
    <row r="733" spans="1:5" x14ac:dyDescent="0.25">
      <c r="A733" s="329"/>
      <c r="B733" s="332"/>
      <c r="C733" s="333"/>
      <c r="D733" s="335"/>
      <c r="E733" s="294" t="s">
        <v>1438</v>
      </c>
    </row>
    <row r="734" spans="1:5" x14ac:dyDescent="0.25">
      <c r="A734" s="336" t="s">
        <v>1813</v>
      </c>
      <c r="B734" s="338" t="s">
        <v>1749</v>
      </c>
      <c r="C734" s="339"/>
      <c r="D734" s="342" t="s">
        <v>46</v>
      </c>
      <c r="E734" s="291" t="s">
        <v>1437</v>
      </c>
    </row>
    <row r="735" spans="1:5" x14ac:dyDescent="0.25">
      <c r="A735" s="337"/>
      <c r="B735" s="340"/>
      <c r="C735" s="341"/>
      <c r="D735" s="343"/>
      <c r="E735" s="292" t="s">
        <v>1438</v>
      </c>
    </row>
    <row r="736" spans="1:5" x14ac:dyDescent="0.25">
      <c r="A736" s="328" t="s">
        <v>1690</v>
      </c>
      <c r="B736" s="330"/>
      <c r="C736" s="331"/>
      <c r="D736" s="334" t="s">
        <v>46</v>
      </c>
      <c r="E736" s="293" t="s">
        <v>1437</v>
      </c>
    </row>
    <row r="737" spans="1:5" x14ac:dyDescent="0.25">
      <c r="A737" s="329"/>
      <c r="B737" s="332"/>
      <c r="C737" s="333"/>
      <c r="D737" s="335"/>
      <c r="E737" s="294" t="s">
        <v>1438</v>
      </c>
    </row>
    <row r="738" spans="1:5" x14ac:dyDescent="0.25">
      <c r="A738" s="336" t="s">
        <v>1709</v>
      </c>
      <c r="B738" s="338"/>
      <c r="C738" s="339"/>
      <c r="D738" s="342" t="s">
        <v>46</v>
      </c>
      <c r="E738" s="291" t="s">
        <v>1437</v>
      </c>
    </row>
    <row r="739" spans="1:5" x14ac:dyDescent="0.25">
      <c r="A739" s="337"/>
      <c r="B739" s="340"/>
      <c r="C739" s="341"/>
      <c r="D739" s="343"/>
      <c r="E739" s="292" t="s">
        <v>1438</v>
      </c>
    </row>
    <row r="740" spans="1:5" x14ac:dyDescent="0.25">
      <c r="A740" s="328" t="s">
        <v>1715</v>
      </c>
      <c r="B740" s="330"/>
      <c r="C740" s="331"/>
      <c r="D740" s="334" t="s">
        <v>46</v>
      </c>
      <c r="E740" s="293" t="s">
        <v>1437</v>
      </c>
    </row>
    <row r="741" spans="1:5" x14ac:dyDescent="0.25">
      <c r="A741" s="329"/>
      <c r="B741" s="332"/>
      <c r="C741" s="333"/>
      <c r="D741" s="335"/>
      <c r="E741" s="294" t="s">
        <v>1438</v>
      </c>
    </row>
    <row r="742" spans="1:5" x14ac:dyDescent="0.25">
      <c r="A742" s="336" t="s">
        <v>1728</v>
      </c>
      <c r="B742" s="338"/>
      <c r="C742" s="339"/>
      <c r="D742" s="342" t="s">
        <v>46</v>
      </c>
      <c r="E742" s="291" t="s">
        <v>1437</v>
      </c>
    </row>
    <row r="743" spans="1:5" x14ac:dyDescent="0.25">
      <c r="A743" s="337"/>
      <c r="B743" s="340"/>
      <c r="C743" s="341"/>
      <c r="D743" s="343"/>
      <c r="E743" s="292" t="s">
        <v>1438</v>
      </c>
    </row>
    <row r="744" spans="1:5" x14ac:dyDescent="0.25">
      <c r="A744" s="328" t="s">
        <v>1749</v>
      </c>
      <c r="B744" s="330"/>
      <c r="C744" s="331"/>
      <c r="D744" s="334" t="s">
        <v>46</v>
      </c>
      <c r="E744" s="293" t="s">
        <v>1437</v>
      </c>
    </row>
    <row r="745" spans="1:5" x14ac:dyDescent="0.25">
      <c r="A745" s="329"/>
      <c r="B745" s="332"/>
      <c r="C745" s="333"/>
      <c r="D745" s="335"/>
      <c r="E745" s="294" t="s">
        <v>1438</v>
      </c>
    </row>
    <row r="746" spans="1:5" x14ac:dyDescent="0.25">
      <c r="A746" s="336" t="s">
        <v>1754</v>
      </c>
      <c r="B746" s="338"/>
      <c r="C746" s="339"/>
      <c r="D746" s="342" t="s">
        <v>46</v>
      </c>
      <c r="E746" s="291" t="s">
        <v>1437</v>
      </c>
    </row>
    <row r="747" spans="1:5" x14ac:dyDescent="0.25">
      <c r="A747" s="337"/>
      <c r="B747" s="340"/>
      <c r="C747" s="341"/>
      <c r="D747" s="343"/>
      <c r="E747" s="292" t="s">
        <v>1438</v>
      </c>
    </row>
    <row r="748" spans="1:5" x14ac:dyDescent="0.25">
      <c r="A748" s="328" t="s">
        <v>1761</v>
      </c>
      <c r="B748" s="330"/>
      <c r="C748" s="331"/>
      <c r="D748" s="334" t="s">
        <v>46</v>
      </c>
      <c r="E748" s="293" t="s">
        <v>1437</v>
      </c>
    </row>
    <row r="749" spans="1:5" x14ac:dyDescent="0.25">
      <c r="A749" s="329"/>
      <c r="B749" s="332"/>
      <c r="C749" s="333"/>
      <c r="D749" s="335"/>
      <c r="E749" s="294" t="s">
        <v>1438</v>
      </c>
    </row>
    <row r="750" spans="1:5" x14ac:dyDescent="0.25">
      <c r="A750" s="336" t="s">
        <v>1770</v>
      </c>
      <c r="B750" s="338"/>
      <c r="C750" s="339"/>
      <c r="D750" s="342" t="s">
        <v>46</v>
      </c>
      <c r="E750" s="291" t="s">
        <v>1437</v>
      </c>
    </row>
    <row r="751" spans="1:5" x14ac:dyDescent="0.25">
      <c r="A751" s="337"/>
      <c r="B751" s="340"/>
      <c r="C751" s="341"/>
      <c r="D751" s="343"/>
      <c r="E751" s="292" t="s">
        <v>1438</v>
      </c>
    </row>
    <row r="752" spans="1:5" x14ac:dyDescent="0.25">
      <c r="A752" s="328" t="s">
        <v>1785</v>
      </c>
      <c r="B752" s="330"/>
      <c r="C752" s="331"/>
      <c r="D752" s="334" t="s">
        <v>46</v>
      </c>
      <c r="E752" s="293" t="s">
        <v>1437</v>
      </c>
    </row>
    <row r="753" spans="1:5" x14ac:dyDescent="0.25">
      <c r="A753" s="329"/>
      <c r="B753" s="332"/>
      <c r="C753" s="333"/>
      <c r="D753" s="335"/>
      <c r="E753" s="294" t="s">
        <v>1438</v>
      </c>
    </row>
    <row r="754" spans="1:5" x14ac:dyDescent="0.25">
      <c r="A754" s="336" t="s">
        <v>1796</v>
      </c>
      <c r="B754" s="338"/>
      <c r="C754" s="339"/>
      <c r="D754" s="342" t="s">
        <v>46</v>
      </c>
      <c r="E754" s="291" t="s">
        <v>1437</v>
      </c>
    </row>
    <row r="755" spans="1:5" x14ac:dyDescent="0.25">
      <c r="A755" s="337"/>
      <c r="B755" s="340"/>
      <c r="C755" s="341"/>
      <c r="D755" s="343"/>
      <c r="E755" s="292" t="s">
        <v>1438</v>
      </c>
    </row>
    <row r="756" spans="1:5" x14ac:dyDescent="0.25">
      <c r="A756" s="328" t="s">
        <v>1801</v>
      </c>
      <c r="B756" s="330"/>
      <c r="C756" s="331"/>
      <c r="D756" s="334" t="s">
        <v>46</v>
      </c>
      <c r="E756" s="293" t="s">
        <v>1437</v>
      </c>
    </row>
    <row r="757" spans="1:5" x14ac:dyDescent="0.25">
      <c r="A757" s="329"/>
      <c r="B757" s="332"/>
      <c r="C757" s="333"/>
      <c r="D757" s="335"/>
      <c r="E757" s="294" t="s">
        <v>1438</v>
      </c>
    </row>
    <row r="758" spans="1:5" x14ac:dyDescent="0.25">
      <c r="A758" s="336" t="s">
        <v>1736</v>
      </c>
      <c r="B758" s="338"/>
      <c r="C758" s="339"/>
      <c r="D758" s="342" t="s">
        <v>46</v>
      </c>
      <c r="E758" s="291" t="s">
        <v>1437</v>
      </c>
    </row>
    <row r="759" spans="1:5" x14ac:dyDescent="0.25">
      <c r="A759" s="337"/>
      <c r="B759" s="340"/>
      <c r="C759" s="341"/>
      <c r="D759" s="343"/>
      <c r="E759" s="292" t="s">
        <v>1438</v>
      </c>
    </row>
    <row r="760" spans="1:5" x14ac:dyDescent="0.25">
      <c r="A760" s="328" t="s">
        <v>1814</v>
      </c>
      <c r="B760" s="330" t="s">
        <v>1715</v>
      </c>
      <c r="C760" s="331"/>
      <c r="D760" s="334" t="s">
        <v>46</v>
      </c>
      <c r="E760" s="293" t="s">
        <v>1437</v>
      </c>
    </row>
    <row r="761" spans="1:5" x14ac:dyDescent="0.25">
      <c r="A761" s="329"/>
      <c r="B761" s="332"/>
      <c r="C761" s="333"/>
      <c r="D761" s="335"/>
      <c r="E761" s="294" t="s">
        <v>1438</v>
      </c>
    </row>
    <row r="762" spans="1:5" x14ac:dyDescent="0.25">
      <c r="A762" s="336" t="s">
        <v>1815</v>
      </c>
      <c r="B762" s="338" t="s">
        <v>1728</v>
      </c>
      <c r="C762" s="339"/>
      <c r="D762" s="342" t="s">
        <v>46</v>
      </c>
      <c r="E762" s="291" t="s">
        <v>1437</v>
      </c>
    </row>
    <row r="763" spans="1:5" x14ac:dyDescent="0.25">
      <c r="A763" s="337"/>
      <c r="B763" s="340"/>
      <c r="C763" s="341"/>
      <c r="D763" s="343"/>
      <c r="E763" s="292" t="s">
        <v>1438</v>
      </c>
    </row>
    <row r="764" spans="1:5" x14ac:dyDescent="0.25">
      <c r="A764" s="328" t="s">
        <v>1816</v>
      </c>
      <c r="B764" s="330" t="s">
        <v>1736</v>
      </c>
      <c r="C764" s="331"/>
      <c r="D764" s="334" t="s">
        <v>46</v>
      </c>
      <c r="E764" s="293" t="s">
        <v>1437</v>
      </c>
    </row>
    <row r="765" spans="1:5" x14ac:dyDescent="0.25">
      <c r="A765" s="329"/>
      <c r="B765" s="332"/>
      <c r="C765" s="333"/>
      <c r="D765" s="335"/>
      <c r="E765" s="294" t="s">
        <v>1438</v>
      </c>
    </row>
    <row r="766" spans="1:5" x14ac:dyDescent="0.25">
      <c r="A766" s="336" t="s">
        <v>1817</v>
      </c>
      <c r="B766" s="338" t="s">
        <v>1761</v>
      </c>
      <c r="C766" s="339"/>
      <c r="D766" s="342" t="s">
        <v>46</v>
      </c>
      <c r="E766" s="291" t="s">
        <v>1437</v>
      </c>
    </row>
    <row r="767" spans="1:5" x14ac:dyDescent="0.25">
      <c r="A767" s="337"/>
      <c r="B767" s="340"/>
      <c r="C767" s="341"/>
      <c r="D767" s="343"/>
      <c r="E767" s="292" t="s">
        <v>1438</v>
      </c>
    </row>
    <row r="768" spans="1:5" x14ac:dyDescent="0.25">
      <c r="A768" s="328" t="s">
        <v>1818</v>
      </c>
      <c r="B768" s="330" t="s">
        <v>1770</v>
      </c>
      <c r="C768" s="331"/>
      <c r="D768" s="334" t="s">
        <v>46</v>
      </c>
      <c r="E768" s="293" t="s">
        <v>1437</v>
      </c>
    </row>
    <row r="769" spans="1:5" x14ac:dyDescent="0.25">
      <c r="A769" s="329"/>
      <c r="B769" s="332"/>
      <c r="C769" s="333"/>
      <c r="D769" s="335"/>
      <c r="E769" s="294" t="s">
        <v>1438</v>
      </c>
    </row>
    <row r="770" spans="1:5" x14ac:dyDescent="0.25">
      <c r="A770" s="336" t="s">
        <v>1819</v>
      </c>
      <c r="B770" s="338" t="s">
        <v>1796</v>
      </c>
      <c r="C770" s="339"/>
      <c r="D770" s="342" t="s">
        <v>46</v>
      </c>
      <c r="E770" s="291" t="s">
        <v>1437</v>
      </c>
    </row>
    <row r="771" spans="1:5" x14ac:dyDescent="0.25">
      <c r="A771" s="337"/>
      <c r="B771" s="340"/>
      <c r="C771" s="341"/>
      <c r="D771" s="343"/>
      <c r="E771" s="292" t="s">
        <v>1438</v>
      </c>
    </row>
    <row r="772" spans="1:5" x14ac:dyDescent="0.25">
      <c r="A772" s="328" t="s">
        <v>1820</v>
      </c>
      <c r="B772" s="330" t="s">
        <v>1808</v>
      </c>
      <c r="C772" s="331"/>
      <c r="D772" s="334" t="s">
        <v>46</v>
      </c>
      <c r="E772" s="293" t="s">
        <v>1437</v>
      </c>
    </row>
    <row r="773" spans="1:5" x14ac:dyDescent="0.25">
      <c r="A773" s="329"/>
      <c r="B773" s="332"/>
      <c r="C773" s="333"/>
      <c r="D773" s="335"/>
      <c r="E773" s="294" t="s">
        <v>1438</v>
      </c>
    </row>
    <row r="774" spans="1:5" x14ac:dyDescent="0.25">
      <c r="A774" s="336" t="s">
        <v>1808</v>
      </c>
      <c r="B774" s="338"/>
      <c r="C774" s="339"/>
      <c r="D774" s="342" t="s">
        <v>46</v>
      </c>
      <c r="E774" s="291" t="s">
        <v>1437</v>
      </c>
    </row>
    <row r="775" spans="1:5" x14ac:dyDescent="0.25">
      <c r="A775" s="337"/>
      <c r="B775" s="340"/>
      <c r="C775" s="341"/>
      <c r="D775" s="343"/>
      <c r="E775" s="292" t="s">
        <v>1438</v>
      </c>
    </row>
    <row r="776" spans="1:5" x14ac:dyDescent="0.25">
      <c r="A776" s="289" t="s">
        <v>1821</v>
      </c>
      <c r="B776" s="317"/>
      <c r="C776" s="318"/>
      <c r="D776" s="279" t="s">
        <v>46</v>
      </c>
      <c r="E776" s="290"/>
    </row>
    <row r="777" spans="1:5" x14ac:dyDescent="0.25">
      <c r="A777" s="336" t="s">
        <v>1822</v>
      </c>
      <c r="B777" s="338" t="s">
        <v>1690</v>
      </c>
      <c r="C777" s="339"/>
      <c r="D777" s="342" t="s">
        <v>46</v>
      </c>
      <c r="E777" s="291" t="s">
        <v>1437</v>
      </c>
    </row>
    <row r="778" spans="1:5" x14ac:dyDescent="0.25">
      <c r="A778" s="337"/>
      <c r="B778" s="340"/>
      <c r="C778" s="341"/>
      <c r="D778" s="343"/>
      <c r="E778" s="292" t="s">
        <v>1438</v>
      </c>
    </row>
    <row r="779" spans="1:5" x14ac:dyDescent="0.25">
      <c r="A779" s="328" t="s">
        <v>1823</v>
      </c>
      <c r="B779" s="330" t="s">
        <v>1808</v>
      </c>
      <c r="C779" s="331"/>
      <c r="D779" s="334" t="s">
        <v>46</v>
      </c>
      <c r="E779" s="293" t="s">
        <v>1437</v>
      </c>
    </row>
    <row r="780" spans="1:5" x14ac:dyDescent="0.25">
      <c r="A780" s="329"/>
      <c r="B780" s="332"/>
      <c r="C780" s="333"/>
      <c r="D780" s="335"/>
      <c r="E780" s="294" t="s">
        <v>1438</v>
      </c>
    </row>
    <row r="781" spans="1:5" x14ac:dyDescent="0.25">
      <c r="A781" s="336" t="s">
        <v>1824</v>
      </c>
      <c r="B781" s="338" t="s">
        <v>1788</v>
      </c>
      <c r="C781" s="339"/>
      <c r="D781" s="342" t="s">
        <v>46</v>
      </c>
      <c r="E781" s="291" t="s">
        <v>1437</v>
      </c>
    </row>
    <row r="782" spans="1:5" x14ac:dyDescent="0.25">
      <c r="A782" s="337"/>
      <c r="B782" s="340"/>
      <c r="C782" s="341"/>
      <c r="D782" s="343"/>
      <c r="E782" s="292" t="s">
        <v>1438</v>
      </c>
    </row>
    <row r="783" spans="1:5" x14ac:dyDescent="0.25">
      <c r="A783" s="328" t="s">
        <v>1825</v>
      </c>
      <c r="B783" s="330" t="s">
        <v>1808</v>
      </c>
      <c r="C783" s="331"/>
      <c r="D783" s="334" t="s">
        <v>46</v>
      </c>
      <c r="E783" s="293" t="s">
        <v>1437</v>
      </c>
    </row>
    <row r="784" spans="1:5" x14ac:dyDescent="0.25">
      <c r="A784" s="329"/>
      <c r="B784" s="332"/>
      <c r="C784" s="333"/>
      <c r="D784" s="335"/>
      <c r="E784" s="294" t="s">
        <v>1438</v>
      </c>
    </row>
    <row r="785" spans="1:5" x14ac:dyDescent="0.25">
      <c r="A785" s="336" t="s">
        <v>1826</v>
      </c>
      <c r="B785" s="338" t="s">
        <v>1728</v>
      </c>
      <c r="C785" s="339"/>
      <c r="D785" s="342" t="s">
        <v>46</v>
      </c>
      <c r="E785" s="291" t="s">
        <v>1437</v>
      </c>
    </row>
    <row r="786" spans="1:5" x14ac:dyDescent="0.25">
      <c r="A786" s="337"/>
      <c r="B786" s="340"/>
      <c r="C786" s="341"/>
      <c r="D786" s="343"/>
      <c r="E786" s="292" t="s">
        <v>1438</v>
      </c>
    </row>
    <row r="787" spans="1:5" x14ac:dyDescent="0.25">
      <c r="A787" s="328" t="s">
        <v>1827</v>
      </c>
      <c r="B787" s="330" t="s">
        <v>1728</v>
      </c>
      <c r="C787" s="331"/>
      <c r="D787" s="334" t="s">
        <v>46</v>
      </c>
      <c r="E787" s="293" t="s">
        <v>1437</v>
      </c>
    </row>
    <row r="788" spans="1:5" x14ac:dyDescent="0.25">
      <c r="A788" s="329"/>
      <c r="B788" s="332"/>
      <c r="C788" s="333"/>
      <c r="D788" s="335"/>
      <c r="E788" s="294" t="s">
        <v>1438</v>
      </c>
    </row>
    <row r="789" spans="1:5" x14ac:dyDescent="0.25">
      <c r="A789" s="336" t="s">
        <v>1788</v>
      </c>
      <c r="B789" s="338"/>
      <c r="C789" s="339"/>
      <c r="D789" s="342" t="s">
        <v>46</v>
      </c>
      <c r="E789" s="291" t="s">
        <v>1437</v>
      </c>
    </row>
    <row r="790" spans="1:5" x14ac:dyDescent="0.25">
      <c r="A790" s="337"/>
      <c r="B790" s="340"/>
      <c r="C790" s="341"/>
      <c r="D790" s="343"/>
      <c r="E790" s="292" t="s">
        <v>1438</v>
      </c>
    </row>
    <row r="791" spans="1:5" x14ac:dyDescent="0.25">
      <c r="A791" s="328" t="s">
        <v>1828</v>
      </c>
      <c r="B791" s="330"/>
      <c r="C791" s="331"/>
      <c r="D791" s="334" t="s">
        <v>47</v>
      </c>
      <c r="E791" s="293" t="s">
        <v>1437</v>
      </c>
    </row>
    <row r="792" spans="1:5" x14ac:dyDescent="0.25">
      <c r="A792" s="329"/>
      <c r="B792" s="332"/>
      <c r="C792" s="333"/>
      <c r="D792" s="335"/>
      <c r="E792" s="294" t="s">
        <v>1438</v>
      </c>
    </row>
    <row r="793" spans="1:5" x14ac:dyDescent="0.25">
      <c r="A793" s="336" t="s">
        <v>1829</v>
      </c>
      <c r="B793" s="338"/>
      <c r="C793" s="339"/>
      <c r="D793" s="342" t="s">
        <v>47</v>
      </c>
      <c r="E793" s="291" t="s">
        <v>1437</v>
      </c>
    </row>
    <row r="794" spans="1:5" x14ac:dyDescent="0.25">
      <c r="A794" s="337"/>
      <c r="B794" s="340"/>
      <c r="C794" s="341"/>
      <c r="D794" s="343"/>
      <c r="E794" s="292" t="s">
        <v>1438</v>
      </c>
    </row>
    <row r="795" spans="1:5" x14ac:dyDescent="0.25">
      <c r="A795" s="328" t="s">
        <v>1830</v>
      </c>
      <c r="B795" s="330"/>
      <c r="C795" s="331"/>
      <c r="D795" s="334" t="s">
        <v>47</v>
      </c>
      <c r="E795" s="293" t="s">
        <v>1437</v>
      </c>
    </row>
    <row r="796" spans="1:5" x14ac:dyDescent="0.25">
      <c r="A796" s="329"/>
      <c r="B796" s="332"/>
      <c r="C796" s="333"/>
      <c r="D796" s="335"/>
      <c r="E796" s="294" t="s">
        <v>1438</v>
      </c>
    </row>
    <row r="797" spans="1:5" x14ac:dyDescent="0.25">
      <c r="A797" s="336" t="s">
        <v>1831</v>
      </c>
      <c r="B797" s="338"/>
      <c r="C797" s="339"/>
      <c r="D797" s="342" t="s">
        <v>47</v>
      </c>
      <c r="E797" s="291" t="s">
        <v>1437</v>
      </c>
    </row>
    <row r="798" spans="1:5" x14ac:dyDescent="0.25">
      <c r="A798" s="337"/>
      <c r="B798" s="340"/>
      <c r="C798" s="341"/>
      <c r="D798" s="343"/>
      <c r="E798" s="292" t="s">
        <v>1438</v>
      </c>
    </row>
    <row r="799" spans="1:5" x14ac:dyDescent="0.25">
      <c r="A799" s="328" t="s">
        <v>1832</v>
      </c>
      <c r="B799" s="330"/>
      <c r="C799" s="331"/>
      <c r="D799" s="334" t="s">
        <v>47</v>
      </c>
      <c r="E799" s="293" t="s">
        <v>1437</v>
      </c>
    </row>
    <row r="800" spans="1:5" x14ac:dyDescent="0.25">
      <c r="A800" s="329"/>
      <c r="B800" s="332"/>
      <c r="C800" s="333"/>
      <c r="D800" s="335"/>
      <c r="E800" s="294" t="s">
        <v>1438</v>
      </c>
    </row>
    <row r="801" spans="1:5" x14ac:dyDescent="0.25">
      <c r="A801" s="336" t="s">
        <v>1833</v>
      </c>
      <c r="B801" s="338"/>
      <c r="C801" s="339"/>
      <c r="D801" s="342" t="s">
        <v>47</v>
      </c>
      <c r="E801" s="291" t="s">
        <v>1437</v>
      </c>
    </row>
    <row r="802" spans="1:5" x14ac:dyDescent="0.25">
      <c r="A802" s="337"/>
      <c r="B802" s="340"/>
      <c r="C802" s="341"/>
      <c r="D802" s="343"/>
      <c r="E802" s="292" t="s">
        <v>1438</v>
      </c>
    </row>
    <row r="803" spans="1:5" x14ac:dyDescent="0.25">
      <c r="A803" s="328" t="s">
        <v>1834</v>
      </c>
      <c r="B803" s="330"/>
      <c r="C803" s="331"/>
      <c r="D803" s="334" t="s">
        <v>47</v>
      </c>
      <c r="E803" s="293" t="s">
        <v>1437</v>
      </c>
    </row>
    <row r="804" spans="1:5" x14ac:dyDescent="0.25">
      <c r="A804" s="329"/>
      <c r="B804" s="332"/>
      <c r="C804" s="333"/>
      <c r="D804" s="335"/>
      <c r="E804" s="294" t="s">
        <v>1438</v>
      </c>
    </row>
    <row r="805" spans="1:5" x14ac:dyDescent="0.25">
      <c r="A805" s="336" t="s">
        <v>1835</v>
      </c>
      <c r="B805" s="338"/>
      <c r="C805" s="339"/>
      <c r="D805" s="342" t="s">
        <v>47</v>
      </c>
      <c r="E805" s="291" t="s">
        <v>1437</v>
      </c>
    </row>
    <row r="806" spans="1:5" x14ac:dyDescent="0.25">
      <c r="A806" s="337"/>
      <c r="B806" s="340"/>
      <c r="C806" s="341"/>
      <c r="D806" s="343"/>
      <c r="E806" s="292" t="s">
        <v>1438</v>
      </c>
    </row>
    <row r="807" spans="1:5" x14ac:dyDescent="0.25">
      <c r="A807" s="328" t="s">
        <v>1836</v>
      </c>
      <c r="B807" s="330"/>
      <c r="C807" s="331"/>
      <c r="D807" s="334" t="s">
        <v>47</v>
      </c>
      <c r="E807" s="293" t="s">
        <v>1437</v>
      </c>
    </row>
    <row r="808" spans="1:5" x14ac:dyDescent="0.25">
      <c r="A808" s="329"/>
      <c r="B808" s="332"/>
      <c r="C808" s="333"/>
      <c r="D808" s="335"/>
      <c r="E808" s="294" t="s">
        <v>1438</v>
      </c>
    </row>
    <row r="809" spans="1:5" x14ac:dyDescent="0.25">
      <c r="A809" s="336" t="s">
        <v>1837</v>
      </c>
      <c r="B809" s="338"/>
      <c r="C809" s="339"/>
      <c r="D809" s="342" t="s">
        <v>47</v>
      </c>
      <c r="E809" s="291" t="s">
        <v>1437</v>
      </c>
    </row>
    <row r="810" spans="1:5" x14ac:dyDescent="0.25">
      <c r="A810" s="337"/>
      <c r="B810" s="340"/>
      <c r="C810" s="341"/>
      <c r="D810" s="343"/>
      <c r="E810" s="292" t="s">
        <v>1438</v>
      </c>
    </row>
    <row r="811" spans="1:5" x14ac:dyDescent="0.25">
      <c r="A811" s="328" t="s">
        <v>1838</v>
      </c>
      <c r="B811" s="330"/>
      <c r="C811" s="331"/>
      <c r="D811" s="334" t="s">
        <v>47</v>
      </c>
      <c r="E811" s="293" t="s">
        <v>1437</v>
      </c>
    </row>
    <row r="812" spans="1:5" x14ac:dyDescent="0.25">
      <c r="A812" s="329"/>
      <c r="B812" s="332"/>
      <c r="C812" s="333"/>
      <c r="D812" s="335"/>
      <c r="E812" s="294" t="s">
        <v>1438</v>
      </c>
    </row>
    <row r="813" spans="1:5" x14ac:dyDescent="0.25">
      <c r="A813" s="336" t="s">
        <v>1839</v>
      </c>
      <c r="B813" s="338"/>
      <c r="C813" s="339"/>
      <c r="D813" s="342" t="s">
        <v>47</v>
      </c>
      <c r="E813" s="291" t="s">
        <v>1437</v>
      </c>
    </row>
    <row r="814" spans="1:5" x14ac:dyDescent="0.25">
      <c r="A814" s="337"/>
      <c r="B814" s="340"/>
      <c r="C814" s="341"/>
      <c r="D814" s="343"/>
      <c r="E814" s="292" t="s">
        <v>1438</v>
      </c>
    </row>
    <row r="815" spans="1:5" x14ac:dyDescent="0.25">
      <c r="A815" s="328" t="s">
        <v>1840</v>
      </c>
      <c r="B815" s="330"/>
      <c r="C815" s="331"/>
      <c r="D815" s="334" t="s">
        <v>47</v>
      </c>
      <c r="E815" s="293" t="s">
        <v>1437</v>
      </c>
    </row>
    <row r="816" spans="1:5" x14ac:dyDescent="0.25">
      <c r="A816" s="329"/>
      <c r="B816" s="332"/>
      <c r="C816" s="333"/>
      <c r="D816" s="335"/>
      <c r="E816" s="294" t="s">
        <v>1438</v>
      </c>
    </row>
    <row r="817" spans="1:5" x14ac:dyDescent="0.25">
      <c r="A817" s="336" t="s">
        <v>1841</v>
      </c>
      <c r="B817" s="338"/>
      <c r="C817" s="339"/>
      <c r="D817" s="342" t="s">
        <v>47</v>
      </c>
      <c r="E817" s="291" t="s">
        <v>1437</v>
      </c>
    </row>
    <row r="818" spans="1:5" x14ac:dyDescent="0.25">
      <c r="A818" s="337"/>
      <c r="B818" s="340"/>
      <c r="C818" s="341"/>
      <c r="D818" s="343"/>
      <c r="E818" s="292" t="s">
        <v>1438</v>
      </c>
    </row>
    <row r="819" spans="1:5" x14ac:dyDescent="0.25">
      <c r="A819" s="328" t="s">
        <v>1842</v>
      </c>
      <c r="B819" s="330"/>
      <c r="C819" s="331"/>
      <c r="D819" s="334" t="s">
        <v>47</v>
      </c>
      <c r="E819" s="293" t="s">
        <v>1437</v>
      </c>
    </row>
    <row r="820" spans="1:5" x14ac:dyDescent="0.25">
      <c r="A820" s="329"/>
      <c r="B820" s="332"/>
      <c r="C820" s="333"/>
      <c r="D820" s="335"/>
      <c r="E820" s="294" t="s">
        <v>1438</v>
      </c>
    </row>
    <row r="821" spans="1:5" x14ac:dyDescent="0.25">
      <c r="A821" s="336" t="s">
        <v>1843</v>
      </c>
      <c r="B821" s="338"/>
      <c r="C821" s="339"/>
      <c r="D821" s="342" t="s">
        <v>47</v>
      </c>
      <c r="E821" s="291" t="s">
        <v>1437</v>
      </c>
    </row>
    <row r="822" spans="1:5" x14ac:dyDescent="0.25">
      <c r="A822" s="337"/>
      <c r="B822" s="340"/>
      <c r="C822" s="341"/>
      <c r="D822" s="343"/>
      <c r="E822" s="292" t="s">
        <v>1438</v>
      </c>
    </row>
    <row r="823" spans="1:5" x14ac:dyDescent="0.25">
      <c r="A823" s="328" t="s">
        <v>1844</v>
      </c>
      <c r="B823" s="330"/>
      <c r="C823" s="331"/>
      <c r="D823" s="334" t="s">
        <v>47</v>
      </c>
      <c r="E823" s="293" t="s">
        <v>1437</v>
      </c>
    </row>
    <row r="824" spans="1:5" x14ac:dyDescent="0.25">
      <c r="A824" s="329"/>
      <c r="B824" s="332"/>
      <c r="C824" s="333"/>
      <c r="D824" s="335"/>
      <c r="E824" s="294" t="s">
        <v>1438</v>
      </c>
    </row>
    <row r="825" spans="1:5" x14ac:dyDescent="0.25">
      <c r="A825" s="336" t="s">
        <v>1845</v>
      </c>
      <c r="B825" s="338"/>
      <c r="C825" s="339"/>
      <c r="D825" s="342" t="s">
        <v>47</v>
      </c>
      <c r="E825" s="291" t="s">
        <v>1437</v>
      </c>
    </row>
    <row r="826" spans="1:5" x14ac:dyDescent="0.25">
      <c r="A826" s="337"/>
      <c r="B826" s="340"/>
      <c r="C826" s="341"/>
      <c r="D826" s="343"/>
      <c r="E826" s="292" t="s">
        <v>1438</v>
      </c>
    </row>
    <row r="827" spans="1:5" x14ac:dyDescent="0.25">
      <c r="A827" s="328" t="s">
        <v>1846</v>
      </c>
      <c r="B827" s="330" t="s">
        <v>1847</v>
      </c>
      <c r="C827" s="331"/>
      <c r="D827" s="334" t="s">
        <v>47</v>
      </c>
      <c r="E827" s="293" t="s">
        <v>1437</v>
      </c>
    </row>
    <row r="828" spans="1:5" x14ac:dyDescent="0.25">
      <c r="A828" s="329"/>
      <c r="B828" s="332"/>
      <c r="C828" s="333"/>
      <c r="D828" s="335"/>
      <c r="E828" s="294" t="s">
        <v>1438</v>
      </c>
    </row>
    <row r="829" spans="1:5" x14ac:dyDescent="0.25">
      <c r="A829" s="336" t="s">
        <v>1848</v>
      </c>
      <c r="B829" s="338" t="s">
        <v>1847</v>
      </c>
      <c r="C829" s="339"/>
      <c r="D829" s="342" t="s">
        <v>47</v>
      </c>
      <c r="E829" s="291" t="s">
        <v>1437</v>
      </c>
    </row>
    <row r="830" spans="1:5" x14ac:dyDescent="0.25">
      <c r="A830" s="337"/>
      <c r="B830" s="340"/>
      <c r="C830" s="341"/>
      <c r="D830" s="343"/>
      <c r="E830" s="292" t="s">
        <v>1438</v>
      </c>
    </row>
    <row r="831" spans="1:5" x14ac:dyDescent="0.25">
      <c r="A831" s="328" t="s">
        <v>1849</v>
      </c>
      <c r="B831" s="330" t="s">
        <v>1847</v>
      </c>
      <c r="C831" s="331"/>
      <c r="D831" s="334" t="s">
        <v>47</v>
      </c>
      <c r="E831" s="293" t="s">
        <v>1437</v>
      </c>
    </row>
    <row r="832" spans="1:5" x14ac:dyDescent="0.25">
      <c r="A832" s="329"/>
      <c r="B832" s="332"/>
      <c r="C832" s="333"/>
      <c r="D832" s="335"/>
      <c r="E832" s="294" t="s">
        <v>1438</v>
      </c>
    </row>
    <row r="833" spans="1:5" x14ac:dyDescent="0.25">
      <c r="A833" s="336" t="s">
        <v>1850</v>
      </c>
      <c r="B833" s="338" t="s">
        <v>1847</v>
      </c>
      <c r="C833" s="339"/>
      <c r="D833" s="342" t="s">
        <v>47</v>
      </c>
      <c r="E833" s="291" t="s">
        <v>1437</v>
      </c>
    </row>
    <row r="834" spans="1:5" x14ac:dyDescent="0.25">
      <c r="A834" s="337"/>
      <c r="B834" s="340"/>
      <c r="C834" s="341"/>
      <c r="D834" s="343"/>
      <c r="E834" s="292" t="s">
        <v>1438</v>
      </c>
    </row>
    <row r="835" spans="1:5" x14ac:dyDescent="0.25">
      <c r="A835" s="328" t="s">
        <v>1851</v>
      </c>
      <c r="B835" s="330" t="s">
        <v>1847</v>
      </c>
      <c r="C835" s="331"/>
      <c r="D835" s="334" t="s">
        <v>47</v>
      </c>
      <c r="E835" s="293" t="s">
        <v>1437</v>
      </c>
    </row>
    <row r="836" spans="1:5" x14ac:dyDescent="0.25">
      <c r="A836" s="329"/>
      <c r="B836" s="332"/>
      <c r="C836" s="333"/>
      <c r="D836" s="335"/>
      <c r="E836" s="294" t="s">
        <v>1438</v>
      </c>
    </row>
    <row r="837" spans="1:5" x14ac:dyDescent="0.25">
      <c r="A837" s="336" t="s">
        <v>1852</v>
      </c>
      <c r="B837" s="338" t="s">
        <v>1847</v>
      </c>
      <c r="C837" s="339"/>
      <c r="D837" s="342" t="s">
        <v>47</v>
      </c>
      <c r="E837" s="291" t="s">
        <v>1437</v>
      </c>
    </row>
    <row r="838" spans="1:5" x14ac:dyDescent="0.25">
      <c r="A838" s="337"/>
      <c r="B838" s="340"/>
      <c r="C838" s="341"/>
      <c r="D838" s="343"/>
      <c r="E838" s="292" t="s">
        <v>1438</v>
      </c>
    </row>
    <row r="839" spans="1:5" x14ac:dyDescent="0.25">
      <c r="A839" s="328" t="s">
        <v>1853</v>
      </c>
      <c r="B839" s="330" t="s">
        <v>1847</v>
      </c>
      <c r="C839" s="331"/>
      <c r="D839" s="334" t="s">
        <v>47</v>
      </c>
      <c r="E839" s="293" t="s">
        <v>1437</v>
      </c>
    </row>
    <row r="840" spans="1:5" x14ac:dyDescent="0.25">
      <c r="A840" s="329"/>
      <c r="B840" s="332"/>
      <c r="C840" s="333"/>
      <c r="D840" s="335"/>
      <c r="E840" s="294" t="s">
        <v>1438</v>
      </c>
    </row>
    <row r="841" spans="1:5" x14ac:dyDescent="0.25">
      <c r="A841" s="336" t="s">
        <v>1854</v>
      </c>
      <c r="B841" s="338" t="s">
        <v>1847</v>
      </c>
      <c r="C841" s="339"/>
      <c r="D841" s="342" t="s">
        <v>47</v>
      </c>
      <c r="E841" s="291" t="s">
        <v>1437</v>
      </c>
    </row>
    <row r="842" spans="1:5" x14ac:dyDescent="0.25">
      <c r="A842" s="337"/>
      <c r="B842" s="340"/>
      <c r="C842" s="341"/>
      <c r="D842" s="343"/>
      <c r="E842" s="292" t="s">
        <v>1438</v>
      </c>
    </row>
    <row r="843" spans="1:5" x14ac:dyDescent="0.25">
      <c r="A843" s="328" t="s">
        <v>1855</v>
      </c>
      <c r="B843" s="330" t="s">
        <v>1847</v>
      </c>
      <c r="C843" s="331"/>
      <c r="D843" s="334" t="s">
        <v>47</v>
      </c>
      <c r="E843" s="293" t="s">
        <v>1437</v>
      </c>
    </row>
    <row r="844" spans="1:5" x14ac:dyDescent="0.25">
      <c r="A844" s="329"/>
      <c r="B844" s="332"/>
      <c r="C844" s="333"/>
      <c r="D844" s="335"/>
      <c r="E844" s="294" t="s">
        <v>1438</v>
      </c>
    </row>
    <row r="845" spans="1:5" x14ac:dyDescent="0.25">
      <c r="A845" s="336" t="s">
        <v>1856</v>
      </c>
      <c r="B845" s="338" t="s">
        <v>1847</v>
      </c>
      <c r="C845" s="339"/>
      <c r="D845" s="342" t="s">
        <v>47</v>
      </c>
      <c r="E845" s="291" t="s">
        <v>1437</v>
      </c>
    </row>
    <row r="846" spans="1:5" x14ac:dyDescent="0.25">
      <c r="A846" s="337"/>
      <c r="B846" s="340"/>
      <c r="C846" s="341"/>
      <c r="D846" s="343"/>
      <c r="E846" s="292" t="s">
        <v>1438</v>
      </c>
    </row>
    <row r="847" spans="1:5" x14ac:dyDescent="0.25">
      <c r="A847" s="328" t="s">
        <v>1857</v>
      </c>
      <c r="B847" s="330" t="s">
        <v>1847</v>
      </c>
      <c r="C847" s="331"/>
      <c r="D847" s="334" t="s">
        <v>47</v>
      </c>
      <c r="E847" s="293" t="s">
        <v>1437</v>
      </c>
    </row>
    <row r="848" spans="1:5" x14ac:dyDescent="0.25">
      <c r="A848" s="329"/>
      <c r="B848" s="332"/>
      <c r="C848" s="333"/>
      <c r="D848" s="335"/>
      <c r="E848" s="294" t="s">
        <v>1438</v>
      </c>
    </row>
    <row r="849" spans="1:5" x14ac:dyDescent="0.25">
      <c r="A849" s="336" t="s">
        <v>1858</v>
      </c>
      <c r="B849" s="338" t="s">
        <v>1847</v>
      </c>
      <c r="C849" s="339"/>
      <c r="D849" s="342" t="s">
        <v>47</v>
      </c>
      <c r="E849" s="291" t="s">
        <v>1437</v>
      </c>
    </row>
    <row r="850" spans="1:5" x14ac:dyDescent="0.25">
      <c r="A850" s="337"/>
      <c r="B850" s="340"/>
      <c r="C850" s="341"/>
      <c r="D850" s="343"/>
      <c r="E850" s="292" t="s">
        <v>1438</v>
      </c>
    </row>
    <row r="851" spans="1:5" x14ac:dyDescent="0.25">
      <c r="A851" s="328" t="s">
        <v>1556</v>
      </c>
      <c r="B851" s="330" t="s">
        <v>1847</v>
      </c>
      <c r="C851" s="331"/>
      <c r="D851" s="334" t="s">
        <v>47</v>
      </c>
      <c r="E851" s="293" t="s">
        <v>1437</v>
      </c>
    </row>
    <row r="852" spans="1:5" x14ac:dyDescent="0.25">
      <c r="A852" s="329"/>
      <c r="B852" s="332"/>
      <c r="C852" s="333"/>
      <c r="D852" s="335"/>
      <c r="E852" s="294" t="s">
        <v>1438</v>
      </c>
    </row>
    <row r="853" spans="1:5" x14ac:dyDescent="0.25">
      <c r="A853" s="336" t="s">
        <v>1859</v>
      </c>
      <c r="B853" s="338" t="s">
        <v>1847</v>
      </c>
      <c r="C853" s="339"/>
      <c r="D853" s="342" t="s">
        <v>47</v>
      </c>
      <c r="E853" s="291" t="s">
        <v>1437</v>
      </c>
    </row>
    <row r="854" spans="1:5" x14ac:dyDescent="0.25">
      <c r="A854" s="337"/>
      <c r="B854" s="340"/>
      <c r="C854" s="341"/>
      <c r="D854" s="343"/>
      <c r="E854" s="292" t="s">
        <v>1438</v>
      </c>
    </row>
    <row r="855" spans="1:5" x14ac:dyDescent="0.25">
      <c r="A855" s="328" t="s">
        <v>1860</v>
      </c>
      <c r="B855" s="330" t="s">
        <v>1847</v>
      </c>
      <c r="C855" s="331"/>
      <c r="D855" s="334" t="s">
        <v>47</v>
      </c>
      <c r="E855" s="293" t="s">
        <v>1437</v>
      </c>
    </row>
    <row r="856" spans="1:5" x14ac:dyDescent="0.25">
      <c r="A856" s="329"/>
      <c r="B856" s="332"/>
      <c r="C856" s="333"/>
      <c r="D856" s="335"/>
      <c r="E856" s="294" t="s">
        <v>1438</v>
      </c>
    </row>
    <row r="857" spans="1:5" x14ac:dyDescent="0.25">
      <c r="A857" s="336" t="s">
        <v>1861</v>
      </c>
      <c r="B857" s="338" t="s">
        <v>1847</v>
      </c>
      <c r="C857" s="339"/>
      <c r="D857" s="342" t="s">
        <v>47</v>
      </c>
      <c r="E857" s="291" t="s">
        <v>1437</v>
      </c>
    </row>
    <row r="858" spans="1:5" x14ac:dyDescent="0.25">
      <c r="A858" s="337"/>
      <c r="B858" s="340"/>
      <c r="C858" s="341"/>
      <c r="D858" s="343"/>
      <c r="E858" s="292" t="s">
        <v>1438</v>
      </c>
    </row>
    <row r="859" spans="1:5" x14ac:dyDescent="0.25">
      <c r="A859" s="328" t="s">
        <v>1862</v>
      </c>
      <c r="B859" s="330" t="s">
        <v>1847</v>
      </c>
      <c r="C859" s="331"/>
      <c r="D859" s="334" t="s">
        <v>47</v>
      </c>
      <c r="E859" s="293" t="s">
        <v>1437</v>
      </c>
    </row>
    <row r="860" spans="1:5" x14ac:dyDescent="0.25">
      <c r="A860" s="329"/>
      <c r="B860" s="332"/>
      <c r="C860" s="333"/>
      <c r="D860" s="335"/>
      <c r="E860" s="294" t="s">
        <v>1438</v>
      </c>
    </row>
    <row r="861" spans="1:5" x14ac:dyDescent="0.25">
      <c r="A861" s="336" t="s">
        <v>1863</v>
      </c>
      <c r="B861" s="338" t="s">
        <v>1847</v>
      </c>
      <c r="C861" s="339"/>
      <c r="D861" s="342" t="s">
        <v>47</v>
      </c>
      <c r="E861" s="291" t="s">
        <v>1437</v>
      </c>
    </row>
    <row r="862" spans="1:5" x14ac:dyDescent="0.25">
      <c r="A862" s="337"/>
      <c r="B862" s="340"/>
      <c r="C862" s="341"/>
      <c r="D862" s="343"/>
      <c r="E862" s="292" t="s">
        <v>1438</v>
      </c>
    </row>
    <row r="863" spans="1:5" x14ac:dyDescent="0.25">
      <c r="A863" s="328" t="s">
        <v>1864</v>
      </c>
      <c r="B863" s="330" t="s">
        <v>1847</v>
      </c>
      <c r="C863" s="331"/>
      <c r="D863" s="334" t="s">
        <v>47</v>
      </c>
      <c r="E863" s="293" t="s">
        <v>1437</v>
      </c>
    </row>
    <row r="864" spans="1:5" x14ac:dyDescent="0.25">
      <c r="A864" s="329"/>
      <c r="B864" s="332"/>
      <c r="C864" s="333"/>
      <c r="D864" s="335"/>
      <c r="E864" s="294" t="s">
        <v>1438</v>
      </c>
    </row>
    <row r="865" spans="1:5" x14ac:dyDescent="0.25">
      <c r="A865" s="336" t="s">
        <v>1865</v>
      </c>
      <c r="B865" s="338" t="s">
        <v>1847</v>
      </c>
      <c r="C865" s="339"/>
      <c r="D865" s="342" t="s">
        <v>47</v>
      </c>
      <c r="E865" s="291" t="s">
        <v>1437</v>
      </c>
    </row>
    <row r="866" spans="1:5" x14ac:dyDescent="0.25">
      <c r="A866" s="337"/>
      <c r="B866" s="340"/>
      <c r="C866" s="341"/>
      <c r="D866" s="343"/>
      <c r="E866" s="292" t="s">
        <v>1438</v>
      </c>
    </row>
    <row r="867" spans="1:5" x14ac:dyDescent="0.25">
      <c r="A867" s="328" t="s">
        <v>1866</v>
      </c>
      <c r="B867" s="330" t="s">
        <v>1847</v>
      </c>
      <c r="C867" s="331"/>
      <c r="D867" s="334" t="s">
        <v>47</v>
      </c>
      <c r="E867" s="293" t="s">
        <v>1437</v>
      </c>
    </row>
    <row r="868" spans="1:5" x14ac:dyDescent="0.25">
      <c r="A868" s="329"/>
      <c r="B868" s="332"/>
      <c r="C868" s="333"/>
      <c r="D868" s="335"/>
      <c r="E868" s="294" t="s">
        <v>1438</v>
      </c>
    </row>
    <row r="869" spans="1:5" x14ac:dyDescent="0.25">
      <c r="A869" s="336" t="s">
        <v>1867</v>
      </c>
      <c r="B869" s="338" t="s">
        <v>1847</v>
      </c>
      <c r="C869" s="339"/>
      <c r="D869" s="342" t="s">
        <v>47</v>
      </c>
      <c r="E869" s="291" t="s">
        <v>1437</v>
      </c>
    </row>
    <row r="870" spans="1:5" x14ac:dyDescent="0.25">
      <c r="A870" s="337"/>
      <c r="B870" s="340"/>
      <c r="C870" s="341"/>
      <c r="D870" s="343"/>
      <c r="E870" s="292" t="s">
        <v>1438</v>
      </c>
    </row>
    <row r="871" spans="1:5" x14ac:dyDescent="0.25">
      <c r="A871" s="328" t="s">
        <v>1868</v>
      </c>
      <c r="B871" s="330" t="s">
        <v>1869</v>
      </c>
      <c r="C871" s="331"/>
      <c r="D871" s="334" t="s">
        <v>47</v>
      </c>
      <c r="E871" s="293" t="s">
        <v>1437</v>
      </c>
    </row>
    <row r="872" spans="1:5" x14ac:dyDescent="0.25">
      <c r="A872" s="329"/>
      <c r="B872" s="332"/>
      <c r="C872" s="333"/>
      <c r="D872" s="335"/>
      <c r="E872" s="294" t="s">
        <v>1438</v>
      </c>
    </row>
    <row r="873" spans="1:5" x14ac:dyDescent="0.25">
      <c r="A873" s="336" t="s">
        <v>1870</v>
      </c>
      <c r="B873" s="338" t="s">
        <v>1869</v>
      </c>
      <c r="C873" s="339"/>
      <c r="D873" s="342" t="s">
        <v>47</v>
      </c>
      <c r="E873" s="291" t="s">
        <v>1437</v>
      </c>
    </row>
    <row r="874" spans="1:5" x14ac:dyDescent="0.25">
      <c r="A874" s="337"/>
      <c r="B874" s="340"/>
      <c r="C874" s="341"/>
      <c r="D874" s="343"/>
      <c r="E874" s="292" t="s">
        <v>1438</v>
      </c>
    </row>
    <row r="875" spans="1:5" x14ac:dyDescent="0.25">
      <c r="A875" s="328" t="s">
        <v>1871</v>
      </c>
      <c r="B875" s="330" t="s">
        <v>1869</v>
      </c>
      <c r="C875" s="331"/>
      <c r="D875" s="334" t="s">
        <v>47</v>
      </c>
      <c r="E875" s="293" t="s">
        <v>1437</v>
      </c>
    </row>
    <row r="876" spans="1:5" x14ac:dyDescent="0.25">
      <c r="A876" s="329"/>
      <c r="B876" s="332"/>
      <c r="C876" s="333"/>
      <c r="D876" s="335"/>
      <c r="E876" s="294" t="s">
        <v>1438</v>
      </c>
    </row>
    <row r="877" spans="1:5" x14ac:dyDescent="0.25">
      <c r="A877" s="336" t="s">
        <v>1872</v>
      </c>
      <c r="B877" s="338" t="s">
        <v>1869</v>
      </c>
      <c r="C877" s="339"/>
      <c r="D877" s="342" t="s">
        <v>47</v>
      </c>
      <c r="E877" s="291" t="s">
        <v>1437</v>
      </c>
    </row>
    <row r="878" spans="1:5" x14ac:dyDescent="0.25">
      <c r="A878" s="337"/>
      <c r="B878" s="340"/>
      <c r="C878" s="341"/>
      <c r="D878" s="343"/>
      <c r="E878" s="292" t="s">
        <v>1438</v>
      </c>
    </row>
    <row r="879" spans="1:5" x14ac:dyDescent="0.25">
      <c r="A879" s="328" t="s">
        <v>1873</v>
      </c>
      <c r="B879" s="330" t="s">
        <v>1869</v>
      </c>
      <c r="C879" s="331"/>
      <c r="D879" s="334" t="s">
        <v>47</v>
      </c>
      <c r="E879" s="293" t="s">
        <v>1437</v>
      </c>
    </row>
    <row r="880" spans="1:5" x14ac:dyDescent="0.25">
      <c r="A880" s="329"/>
      <c r="B880" s="332"/>
      <c r="C880" s="333"/>
      <c r="D880" s="335"/>
      <c r="E880" s="294" t="s">
        <v>1438</v>
      </c>
    </row>
    <row r="881" spans="1:5" x14ac:dyDescent="0.25">
      <c r="A881" s="336" t="s">
        <v>1874</v>
      </c>
      <c r="B881" s="338" t="s">
        <v>1875</v>
      </c>
      <c r="C881" s="339"/>
      <c r="D881" s="342" t="s">
        <v>47</v>
      </c>
      <c r="E881" s="291" t="s">
        <v>1437</v>
      </c>
    </row>
    <row r="882" spans="1:5" x14ac:dyDescent="0.25">
      <c r="A882" s="337"/>
      <c r="B882" s="340"/>
      <c r="C882" s="341"/>
      <c r="D882" s="343"/>
      <c r="E882" s="292" t="s">
        <v>1438</v>
      </c>
    </row>
    <row r="883" spans="1:5" x14ac:dyDescent="0.25">
      <c r="A883" s="328" t="s">
        <v>1876</v>
      </c>
      <c r="B883" s="330" t="s">
        <v>1875</v>
      </c>
      <c r="C883" s="331"/>
      <c r="D883" s="334" t="s">
        <v>47</v>
      </c>
      <c r="E883" s="293" t="s">
        <v>1437</v>
      </c>
    </row>
    <row r="884" spans="1:5" x14ac:dyDescent="0.25">
      <c r="A884" s="329"/>
      <c r="B884" s="332"/>
      <c r="C884" s="333"/>
      <c r="D884" s="335"/>
      <c r="E884" s="294" t="s">
        <v>1438</v>
      </c>
    </row>
    <row r="885" spans="1:5" x14ac:dyDescent="0.25">
      <c r="A885" s="336" t="s">
        <v>1877</v>
      </c>
      <c r="B885" s="338" t="s">
        <v>1875</v>
      </c>
      <c r="C885" s="339"/>
      <c r="D885" s="342" t="s">
        <v>47</v>
      </c>
      <c r="E885" s="291" t="s">
        <v>1437</v>
      </c>
    </row>
    <row r="886" spans="1:5" x14ac:dyDescent="0.25">
      <c r="A886" s="337"/>
      <c r="B886" s="340"/>
      <c r="C886" s="341"/>
      <c r="D886" s="343"/>
      <c r="E886" s="292" t="s">
        <v>1438</v>
      </c>
    </row>
    <row r="887" spans="1:5" x14ac:dyDescent="0.25">
      <c r="A887" s="328" t="s">
        <v>1878</v>
      </c>
      <c r="B887" s="330" t="s">
        <v>1875</v>
      </c>
      <c r="C887" s="331"/>
      <c r="D887" s="334" t="s">
        <v>47</v>
      </c>
      <c r="E887" s="293" t="s">
        <v>1437</v>
      </c>
    </row>
    <row r="888" spans="1:5" x14ac:dyDescent="0.25">
      <c r="A888" s="329"/>
      <c r="B888" s="332"/>
      <c r="C888" s="333"/>
      <c r="D888" s="335"/>
      <c r="E888" s="294" t="s">
        <v>1438</v>
      </c>
    </row>
    <row r="889" spans="1:5" x14ac:dyDescent="0.25">
      <c r="A889" s="336" t="s">
        <v>1879</v>
      </c>
      <c r="B889" s="338" t="s">
        <v>1880</v>
      </c>
      <c r="C889" s="339"/>
      <c r="D889" s="342" t="s">
        <v>47</v>
      </c>
      <c r="E889" s="291" t="s">
        <v>1437</v>
      </c>
    </row>
    <row r="890" spans="1:5" x14ac:dyDescent="0.25">
      <c r="A890" s="337"/>
      <c r="B890" s="340"/>
      <c r="C890" s="341"/>
      <c r="D890" s="343"/>
      <c r="E890" s="292" t="s">
        <v>1438</v>
      </c>
    </row>
    <row r="891" spans="1:5" x14ac:dyDescent="0.25">
      <c r="A891" s="328" t="s">
        <v>1881</v>
      </c>
      <c r="B891" s="330" t="s">
        <v>1880</v>
      </c>
      <c r="C891" s="331"/>
      <c r="D891" s="334" t="s">
        <v>47</v>
      </c>
      <c r="E891" s="293" t="s">
        <v>1437</v>
      </c>
    </row>
    <row r="892" spans="1:5" x14ac:dyDescent="0.25">
      <c r="A892" s="329"/>
      <c r="B892" s="332"/>
      <c r="C892" s="333"/>
      <c r="D892" s="335"/>
      <c r="E892" s="294" t="s">
        <v>1438</v>
      </c>
    </row>
    <row r="893" spans="1:5" x14ac:dyDescent="0.25">
      <c r="A893" s="336" t="s">
        <v>1882</v>
      </c>
      <c r="B893" s="338" t="s">
        <v>1880</v>
      </c>
      <c r="C893" s="339"/>
      <c r="D893" s="342" t="s">
        <v>47</v>
      </c>
      <c r="E893" s="291" t="s">
        <v>1437</v>
      </c>
    </row>
    <row r="894" spans="1:5" x14ac:dyDescent="0.25">
      <c r="A894" s="337"/>
      <c r="B894" s="340"/>
      <c r="C894" s="341"/>
      <c r="D894" s="343"/>
      <c r="E894" s="292" t="s">
        <v>1438</v>
      </c>
    </row>
    <row r="895" spans="1:5" x14ac:dyDescent="0.25">
      <c r="A895" s="328" t="s">
        <v>1883</v>
      </c>
      <c r="B895" s="330" t="s">
        <v>1880</v>
      </c>
      <c r="C895" s="331"/>
      <c r="D895" s="334" t="s">
        <v>47</v>
      </c>
      <c r="E895" s="293" t="s">
        <v>1437</v>
      </c>
    </row>
    <row r="896" spans="1:5" x14ac:dyDescent="0.25">
      <c r="A896" s="329"/>
      <c r="B896" s="332"/>
      <c r="C896" s="333"/>
      <c r="D896" s="335"/>
      <c r="E896" s="294" t="s">
        <v>1438</v>
      </c>
    </row>
    <row r="897" spans="1:5" x14ac:dyDescent="0.25">
      <c r="A897" s="336" t="s">
        <v>1884</v>
      </c>
      <c r="B897" s="338" t="s">
        <v>1880</v>
      </c>
      <c r="C897" s="339"/>
      <c r="D897" s="342" t="s">
        <v>47</v>
      </c>
      <c r="E897" s="291" t="s">
        <v>1437</v>
      </c>
    </row>
    <row r="898" spans="1:5" x14ac:dyDescent="0.25">
      <c r="A898" s="337"/>
      <c r="B898" s="340"/>
      <c r="C898" s="341"/>
      <c r="D898" s="343"/>
      <c r="E898" s="292" t="s">
        <v>1438</v>
      </c>
    </row>
    <row r="899" spans="1:5" x14ac:dyDescent="0.25">
      <c r="A899" s="328" t="s">
        <v>1885</v>
      </c>
      <c r="B899" s="330" t="s">
        <v>1880</v>
      </c>
      <c r="C899" s="331"/>
      <c r="D899" s="334" t="s">
        <v>47</v>
      </c>
      <c r="E899" s="293" t="s">
        <v>1437</v>
      </c>
    </row>
    <row r="900" spans="1:5" x14ac:dyDescent="0.25">
      <c r="A900" s="329"/>
      <c r="B900" s="332"/>
      <c r="C900" s="333"/>
      <c r="D900" s="335"/>
      <c r="E900" s="294" t="s">
        <v>1438</v>
      </c>
    </row>
    <row r="901" spans="1:5" x14ac:dyDescent="0.25">
      <c r="A901" s="336" t="s">
        <v>1886</v>
      </c>
      <c r="B901" s="338" t="s">
        <v>1880</v>
      </c>
      <c r="C901" s="339"/>
      <c r="D901" s="342" t="s">
        <v>47</v>
      </c>
      <c r="E901" s="291" t="s">
        <v>1437</v>
      </c>
    </row>
    <row r="902" spans="1:5" x14ac:dyDescent="0.25">
      <c r="A902" s="337"/>
      <c r="B902" s="340"/>
      <c r="C902" s="341"/>
      <c r="D902" s="343"/>
      <c r="E902" s="292" t="s">
        <v>1438</v>
      </c>
    </row>
    <row r="903" spans="1:5" x14ac:dyDescent="0.25">
      <c r="A903" s="328" t="s">
        <v>1546</v>
      </c>
      <c r="B903" s="330" t="s">
        <v>1880</v>
      </c>
      <c r="C903" s="331"/>
      <c r="D903" s="334" t="s">
        <v>47</v>
      </c>
      <c r="E903" s="293" t="s">
        <v>1437</v>
      </c>
    </row>
    <row r="904" spans="1:5" x14ac:dyDescent="0.25">
      <c r="A904" s="329"/>
      <c r="B904" s="332"/>
      <c r="C904" s="333"/>
      <c r="D904" s="335"/>
      <c r="E904" s="294" t="s">
        <v>1438</v>
      </c>
    </row>
    <row r="905" spans="1:5" x14ac:dyDescent="0.25">
      <c r="A905" s="336" t="s">
        <v>1887</v>
      </c>
      <c r="B905" s="338" t="s">
        <v>1880</v>
      </c>
      <c r="C905" s="339"/>
      <c r="D905" s="342" t="s">
        <v>47</v>
      </c>
      <c r="E905" s="291" t="s">
        <v>1437</v>
      </c>
    </row>
    <row r="906" spans="1:5" x14ac:dyDescent="0.25">
      <c r="A906" s="337"/>
      <c r="B906" s="340"/>
      <c r="C906" s="341"/>
      <c r="D906" s="343"/>
      <c r="E906" s="292" t="s">
        <v>1438</v>
      </c>
    </row>
    <row r="907" spans="1:5" x14ac:dyDescent="0.25">
      <c r="A907" s="328" t="s">
        <v>1888</v>
      </c>
      <c r="B907" s="330" t="s">
        <v>1880</v>
      </c>
      <c r="C907" s="331"/>
      <c r="D907" s="334" t="s">
        <v>47</v>
      </c>
      <c r="E907" s="293" t="s">
        <v>1437</v>
      </c>
    </row>
    <row r="908" spans="1:5" x14ac:dyDescent="0.25">
      <c r="A908" s="329"/>
      <c r="B908" s="332"/>
      <c r="C908" s="333"/>
      <c r="D908" s="335"/>
      <c r="E908" s="294" t="s">
        <v>1438</v>
      </c>
    </row>
    <row r="909" spans="1:5" x14ac:dyDescent="0.25">
      <c r="A909" s="336" t="s">
        <v>1889</v>
      </c>
      <c r="B909" s="338" t="s">
        <v>1880</v>
      </c>
      <c r="C909" s="339"/>
      <c r="D909" s="342" t="s">
        <v>47</v>
      </c>
      <c r="E909" s="291" t="s">
        <v>1437</v>
      </c>
    </row>
    <row r="910" spans="1:5" x14ac:dyDescent="0.25">
      <c r="A910" s="337"/>
      <c r="B910" s="340"/>
      <c r="C910" s="341"/>
      <c r="D910" s="343"/>
      <c r="E910" s="292" t="s">
        <v>1438</v>
      </c>
    </row>
    <row r="911" spans="1:5" x14ac:dyDescent="0.25">
      <c r="A911" s="328" t="s">
        <v>1858</v>
      </c>
      <c r="B911" s="330" t="s">
        <v>1880</v>
      </c>
      <c r="C911" s="331"/>
      <c r="D911" s="334" t="s">
        <v>47</v>
      </c>
      <c r="E911" s="293" t="s">
        <v>1437</v>
      </c>
    </row>
    <row r="912" spans="1:5" x14ac:dyDescent="0.25">
      <c r="A912" s="329"/>
      <c r="B912" s="332"/>
      <c r="C912" s="333"/>
      <c r="D912" s="335"/>
      <c r="E912" s="294" t="s">
        <v>1438</v>
      </c>
    </row>
    <row r="913" spans="1:5" x14ac:dyDescent="0.25">
      <c r="A913" s="336" t="s">
        <v>1890</v>
      </c>
      <c r="B913" s="338" t="s">
        <v>1891</v>
      </c>
      <c r="C913" s="339"/>
      <c r="D913" s="342" t="s">
        <v>47</v>
      </c>
      <c r="E913" s="291" t="s">
        <v>1437</v>
      </c>
    </row>
    <row r="914" spans="1:5" x14ac:dyDescent="0.25">
      <c r="A914" s="337"/>
      <c r="B914" s="340"/>
      <c r="C914" s="341"/>
      <c r="D914" s="343"/>
      <c r="E914" s="292" t="s">
        <v>1438</v>
      </c>
    </row>
    <row r="915" spans="1:5" x14ac:dyDescent="0.25">
      <c r="A915" s="328" t="s">
        <v>1892</v>
      </c>
      <c r="B915" s="330" t="s">
        <v>1891</v>
      </c>
      <c r="C915" s="331"/>
      <c r="D915" s="334" t="s">
        <v>47</v>
      </c>
      <c r="E915" s="293" t="s">
        <v>1437</v>
      </c>
    </row>
    <row r="916" spans="1:5" x14ac:dyDescent="0.25">
      <c r="A916" s="329"/>
      <c r="B916" s="332"/>
      <c r="C916" s="333"/>
      <c r="D916" s="335"/>
      <c r="E916" s="294" t="s">
        <v>1438</v>
      </c>
    </row>
    <row r="917" spans="1:5" x14ac:dyDescent="0.25">
      <c r="A917" s="336" t="s">
        <v>1893</v>
      </c>
      <c r="B917" s="338" t="s">
        <v>1891</v>
      </c>
      <c r="C917" s="339"/>
      <c r="D917" s="342" t="s">
        <v>47</v>
      </c>
      <c r="E917" s="291" t="s">
        <v>1437</v>
      </c>
    </row>
    <row r="918" spans="1:5" x14ac:dyDescent="0.25">
      <c r="A918" s="337"/>
      <c r="B918" s="340"/>
      <c r="C918" s="341"/>
      <c r="D918" s="343"/>
      <c r="E918" s="292" t="s">
        <v>1438</v>
      </c>
    </row>
    <row r="919" spans="1:5" x14ac:dyDescent="0.25">
      <c r="A919" s="328" t="s">
        <v>1894</v>
      </c>
      <c r="B919" s="330" t="s">
        <v>1891</v>
      </c>
      <c r="C919" s="331"/>
      <c r="D919" s="334" t="s">
        <v>47</v>
      </c>
      <c r="E919" s="293" t="s">
        <v>1437</v>
      </c>
    </row>
    <row r="920" spans="1:5" x14ac:dyDescent="0.25">
      <c r="A920" s="329"/>
      <c r="B920" s="332"/>
      <c r="C920" s="333"/>
      <c r="D920" s="335"/>
      <c r="E920" s="294" t="s">
        <v>1438</v>
      </c>
    </row>
    <row r="921" spans="1:5" x14ac:dyDescent="0.25">
      <c r="A921" s="336" t="s">
        <v>1895</v>
      </c>
      <c r="B921" s="338" t="s">
        <v>1891</v>
      </c>
      <c r="C921" s="339"/>
      <c r="D921" s="342" t="s">
        <v>47</v>
      </c>
      <c r="E921" s="291" t="s">
        <v>1437</v>
      </c>
    </row>
    <row r="922" spans="1:5" x14ac:dyDescent="0.25">
      <c r="A922" s="337"/>
      <c r="B922" s="340"/>
      <c r="C922" s="341"/>
      <c r="D922" s="343"/>
      <c r="E922" s="292" t="s">
        <v>1438</v>
      </c>
    </row>
    <row r="923" spans="1:5" x14ac:dyDescent="0.25">
      <c r="A923" s="328" t="s">
        <v>1896</v>
      </c>
      <c r="B923" s="330" t="s">
        <v>1891</v>
      </c>
      <c r="C923" s="331"/>
      <c r="D923" s="334" t="s">
        <v>47</v>
      </c>
      <c r="E923" s="293" t="s">
        <v>1437</v>
      </c>
    </row>
    <row r="924" spans="1:5" x14ac:dyDescent="0.25">
      <c r="A924" s="329"/>
      <c r="B924" s="332"/>
      <c r="C924" s="333"/>
      <c r="D924" s="335"/>
      <c r="E924" s="294" t="s">
        <v>1438</v>
      </c>
    </row>
    <row r="925" spans="1:5" x14ac:dyDescent="0.25">
      <c r="A925" s="336" t="s">
        <v>1897</v>
      </c>
      <c r="B925" s="338" t="s">
        <v>1898</v>
      </c>
      <c r="C925" s="339"/>
      <c r="D925" s="342" t="s">
        <v>47</v>
      </c>
      <c r="E925" s="291" t="s">
        <v>1437</v>
      </c>
    </row>
    <row r="926" spans="1:5" x14ac:dyDescent="0.25">
      <c r="A926" s="337"/>
      <c r="B926" s="340"/>
      <c r="C926" s="341"/>
      <c r="D926" s="343"/>
      <c r="E926" s="292" t="s">
        <v>1438</v>
      </c>
    </row>
    <row r="927" spans="1:5" x14ac:dyDescent="0.25">
      <c r="A927" s="328" t="s">
        <v>1899</v>
      </c>
      <c r="B927" s="330" t="s">
        <v>1898</v>
      </c>
      <c r="C927" s="331"/>
      <c r="D927" s="334" t="s">
        <v>47</v>
      </c>
      <c r="E927" s="293" t="s">
        <v>1437</v>
      </c>
    </row>
    <row r="928" spans="1:5" x14ac:dyDescent="0.25">
      <c r="A928" s="329"/>
      <c r="B928" s="332"/>
      <c r="C928" s="333"/>
      <c r="D928" s="335"/>
      <c r="E928" s="294" t="s">
        <v>1438</v>
      </c>
    </row>
    <row r="929" spans="1:5" x14ac:dyDescent="0.25">
      <c r="A929" s="336" t="s">
        <v>1900</v>
      </c>
      <c r="B929" s="338" t="s">
        <v>1898</v>
      </c>
      <c r="C929" s="339"/>
      <c r="D929" s="342" t="s">
        <v>47</v>
      </c>
      <c r="E929" s="291" t="s">
        <v>1437</v>
      </c>
    </row>
    <row r="930" spans="1:5" x14ac:dyDescent="0.25">
      <c r="A930" s="337"/>
      <c r="B930" s="340"/>
      <c r="C930" s="341"/>
      <c r="D930" s="343"/>
      <c r="E930" s="292" t="s">
        <v>1438</v>
      </c>
    </row>
    <row r="931" spans="1:5" x14ac:dyDescent="0.25">
      <c r="A931" s="328" t="s">
        <v>1901</v>
      </c>
      <c r="B931" s="330" t="s">
        <v>1898</v>
      </c>
      <c r="C931" s="331"/>
      <c r="D931" s="334" t="s">
        <v>47</v>
      </c>
      <c r="E931" s="293" t="s">
        <v>1437</v>
      </c>
    </row>
    <row r="932" spans="1:5" x14ac:dyDescent="0.25">
      <c r="A932" s="329"/>
      <c r="B932" s="332"/>
      <c r="C932" s="333"/>
      <c r="D932" s="335"/>
      <c r="E932" s="294" t="s">
        <v>1438</v>
      </c>
    </row>
    <row r="933" spans="1:5" x14ac:dyDescent="0.25">
      <c r="A933" s="336" t="s">
        <v>1902</v>
      </c>
      <c r="B933" s="338" t="s">
        <v>1898</v>
      </c>
      <c r="C933" s="339"/>
      <c r="D933" s="342" t="s">
        <v>47</v>
      </c>
      <c r="E933" s="291" t="s">
        <v>1437</v>
      </c>
    </row>
    <row r="934" spans="1:5" x14ac:dyDescent="0.25">
      <c r="A934" s="337"/>
      <c r="B934" s="340"/>
      <c r="C934" s="341"/>
      <c r="D934" s="343"/>
      <c r="E934" s="292" t="s">
        <v>1438</v>
      </c>
    </row>
    <row r="935" spans="1:5" x14ac:dyDescent="0.25">
      <c r="A935" s="328" t="s">
        <v>1903</v>
      </c>
      <c r="B935" s="330" t="s">
        <v>1898</v>
      </c>
      <c r="C935" s="331"/>
      <c r="D935" s="334" t="s">
        <v>47</v>
      </c>
      <c r="E935" s="293" t="s">
        <v>1437</v>
      </c>
    </row>
    <row r="936" spans="1:5" x14ac:dyDescent="0.25">
      <c r="A936" s="329"/>
      <c r="B936" s="332"/>
      <c r="C936" s="333"/>
      <c r="D936" s="335"/>
      <c r="E936" s="294" t="s">
        <v>1438</v>
      </c>
    </row>
    <row r="937" spans="1:5" x14ac:dyDescent="0.25">
      <c r="A937" s="336" t="s">
        <v>1904</v>
      </c>
      <c r="B937" s="338" t="s">
        <v>1898</v>
      </c>
      <c r="C937" s="339"/>
      <c r="D937" s="342" t="s">
        <v>47</v>
      </c>
      <c r="E937" s="291" t="s">
        <v>1437</v>
      </c>
    </row>
    <row r="938" spans="1:5" x14ac:dyDescent="0.25">
      <c r="A938" s="337"/>
      <c r="B938" s="340"/>
      <c r="C938" s="341"/>
      <c r="D938" s="343"/>
      <c r="E938" s="292" t="s">
        <v>1438</v>
      </c>
    </row>
    <row r="939" spans="1:5" x14ac:dyDescent="0.25">
      <c r="A939" s="328" t="s">
        <v>1905</v>
      </c>
      <c r="B939" s="330" t="s">
        <v>1898</v>
      </c>
      <c r="C939" s="331"/>
      <c r="D939" s="334" t="s">
        <v>47</v>
      </c>
      <c r="E939" s="293" t="s">
        <v>1437</v>
      </c>
    </row>
    <row r="940" spans="1:5" x14ac:dyDescent="0.25">
      <c r="A940" s="329"/>
      <c r="B940" s="332"/>
      <c r="C940" s="333"/>
      <c r="D940" s="335"/>
      <c r="E940" s="294" t="s">
        <v>1438</v>
      </c>
    </row>
    <row r="941" spans="1:5" x14ac:dyDescent="0.25">
      <c r="A941" s="336" t="s">
        <v>1556</v>
      </c>
      <c r="B941" s="338" t="s">
        <v>1906</v>
      </c>
      <c r="C941" s="339"/>
      <c r="D941" s="342" t="s">
        <v>47</v>
      </c>
      <c r="E941" s="291" t="s">
        <v>1437</v>
      </c>
    </row>
    <row r="942" spans="1:5" x14ac:dyDescent="0.25">
      <c r="A942" s="337"/>
      <c r="B942" s="340"/>
      <c r="C942" s="341"/>
      <c r="D942" s="343"/>
      <c r="E942" s="292" t="s">
        <v>1438</v>
      </c>
    </row>
    <row r="943" spans="1:5" x14ac:dyDescent="0.25">
      <c r="A943" s="328" t="s">
        <v>1907</v>
      </c>
      <c r="B943" s="330" t="s">
        <v>1906</v>
      </c>
      <c r="C943" s="331"/>
      <c r="D943" s="334" t="s">
        <v>47</v>
      </c>
      <c r="E943" s="293" t="s">
        <v>1437</v>
      </c>
    </row>
    <row r="944" spans="1:5" x14ac:dyDescent="0.25">
      <c r="A944" s="329"/>
      <c r="B944" s="332"/>
      <c r="C944" s="333"/>
      <c r="D944" s="335"/>
      <c r="E944" s="294" t="s">
        <v>1438</v>
      </c>
    </row>
    <row r="945" spans="1:5" x14ac:dyDescent="0.25">
      <c r="A945" s="336" t="s">
        <v>1908</v>
      </c>
      <c r="B945" s="338" t="s">
        <v>1906</v>
      </c>
      <c r="C945" s="339"/>
      <c r="D945" s="342" t="s">
        <v>47</v>
      </c>
      <c r="E945" s="291" t="s">
        <v>1437</v>
      </c>
    </row>
    <row r="946" spans="1:5" x14ac:dyDescent="0.25">
      <c r="A946" s="337"/>
      <c r="B946" s="340"/>
      <c r="C946" s="341"/>
      <c r="D946" s="343"/>
      <c r="E946" s="292" t="s">
        <v>1438</v>
      </c>
    </row>
    <row r="947" spans="1:5" x14ac:dyDescent="0.25">
      <c r="A947" s="328" t="s">
        <v>1909</v>
      </c>
      <c r="B947" s="330" t="s">
        <v>1910</v>
      </c>
      <c r="C947" s="331"/>
      <c r="D947" s="334" t="s">
        <v>47</v>
      </c>
      <c r="E947" s="293" t="s">
        <v>1437</v>
      </c>
    </row>
    <row r="948" spans="1:5" x14ac:dyDescent="0.25">
      <c r="A948" s="329"/>
      <c r="B948" s="332"/>
      <c r="C948" s="333"/>
      <c r="D948" s="335"/>
      <c r="E948" s="294" t="s">
        <v>1438</v>
      </c>
    </row>
    <row r="949" spans="1:5" x14ac:dyDescent="0.25">
      <c r="A949" s="336" t="s">
        <v>1911</v>
      </c>
      <c r="B949" s="338" t="s">
        <v>1910</v>
      </c>
      <c r="C949" s="339"/>
      <c r="D949" s="342" t="s">
        <v>47</v>
      </c>
      <c r="E949" s="291" t="s">
        <v>1437</v>
      </c>
    </row>
    <row r="950" spans="1:5" x14ac:dyDescent="0.25">
      <c r="A950" s="337"/>
      <c r="B950" s="340"/>
      <c r="C950" s="341"/>
      <c r="D950" s="343"/>
      <c r="E950" s="292" t="s">
        <v>1438</v>
      </c>
    </row>
    <row r="951" spans="1:5" x14ac:dyDescent="0.25">
      <c r="A951" s="328" t="s">
        <v>1912</v>
      </c>
      <c r="B951" s="330" t="s">
        <v>1910</v>
      </c>
      <c r="C951" s="331"/>
      <c r="D951" s="334" t="s">
        <v>47</v>
      </c>
      <c r="E951" s="293" t="s">
        <v>1437</v>
      </c>
    </row>
    <row r="952" spans="1:5" x14ac:dyDescent="0.25">
      <c r="A952" s="329"/>
      <c r="B952" s="332"/>
      <c r="C952" s="333"/>
      <c r="D952" s="335"/>
      <c r="E952" s="294" t="s">
        <v>1438</v>
      </c>
    </row>
    <row r="953" spans="1:5" x14ac:dyDescent="0.25">
      <c r="A953" s="336" t="s">
        <v>1913</v>
      </c>
      <c r="B953" s="338" t="s">
        <v>1910</v>
      </c>
      <c r="C953" s="339"/>
      <c r="D953" s="342" t="s">
        <v>47</v>
      </c>
      <c r="E953" s="291" t="s">
        <v>1437</v>
      </c>
    </row>
    <row r="954" spans="1:5" x14ac:dyDescent="0.25">
      <c r="A954" s="337"/>
      <c r="B954" s="340"/>
      <c r="C954" s="341"/>
      <c r="D954" s="343"/>
      <c r="E954" s="292" t="s">
        <v>1438</v>
      </c>
    </row>
    <row r="955" spans="1:5" x14ac:dyDescent="0.25">
      <c r="A955" s="328" t="s">
        <v>1914</v>
      </c>
      <c r="B955" s="330" t="s">
        <v>1910</v>
      </c>
      <c r="C955" s="331"/>
      <c r="D955" s="334" t="s">
        <v>47</v>
      </c>
      <c r="E955" s="293" t="s">
        <v>1437</v>
      </c>
    </row>
    <row r="956" spans="1:5" x14ac:dyDescent="0.25">
      <c r="A956" s="329"/>
      <c r="B956" s="332"/>
      <c r="C956" s="333"/>
      <c r="D956" s="335"/>
      <c r="E956" s="294" t="s">
        <v>1438</v>
      </c>
    </row>
    <row r="957" spans="1:5" x14ac:dyDescent="0.25">
      <c r="A957" s="336" t="s">
        <v>1915</v>
      </c>
      <c r="B957" s="338" t="s">
        <v>1910</v>
      </c>
      <c r="C957" s="339"/>
      <c r="D957" s="342" t="s">
        <v>47</v>
      </c>
      <c r="E957" s="291" t="s">
        <v>1437</v>
      </c>
    </row>
    <row r="958" spans="1:5" x14ac:dyDescent="0.25">
      <c r="A958" s="337"/>
      <c r="B958" s="340"/>
      <c r="C958" s="341"/>
      <c r="D958" s="343"/>
      <c r="E958" s="292" t="s">
        <v>1438</v>
      </c>
    </row>
    <row r="959" spans="1:5" x14ac:dyDescent="0.25">
      <c r="A959" s="328" t="s">
        <v>1916</v>
      </c>
      <c r="B959" s="330" t="s">
        <v>1910</v>
      </c>
      <c r="C959" s="331"/>
      <c r="D959" s="334" t="s">
        <v>47</v>
      </c>
      <c r="E959" s="293" t="s">
        <v>1437</v>
      </c>
    </row>
    <row r="960" spans="1:5" x14ac:dyDescent="0.25">
      <c r="A960" s="329"/>
      <c r="B960" s="332"/>
      <c r="C960" s="333"/>
      <c r="D960" s="335"/>
      <c r="E960" s="294" t="s">
        <v>1438</v>
      </c>
    </row>
    <row r="961" spans="1:5" x14ac:dyDescent="0.25">
      <c r="A961" s="336" t="s">
        <v>1917</v>
      </c>
      <c r="B961" s="338" t="s">
        <v>1910</v>
      </c>
      <c r="C961" s="339"/>
      <c r="D961" s="342" t="s">
        <v>47</v>
      </c>
      <c r="E961" s="291" t="s">
        <v>1437</v>
      </c>
    </row>
    <row r="962" spans="1:5" x14ac:dyDescent="0.25">
      <c r="A962" s="337"/>
      <c r="B962" s="340"/>
      <c r="C962" s="341"/>
      <c r="D962" s="343"/>
      <c r="E962" s="292" t="s">
        <v>1438</v>
      </c>
    </row>
    <row r="963" spans="1:5" x14ac:dyDescent="0.25">
      <c r="A963" s="328" t="s">
        <v>1918</v>
      </c>
      <c r="B963" s="330" t="s">
        <v>1910</v>
      </c>
      <c r="C963" s="331"/>
      <c r="D963" s="334" t="s">
        <v>47</v>
      </c>
      <c r="E963" s="293" t="s">
        <v>1437</v>
      </c>
    </row>
    <row r="964" spans="1:5" x14ac:dyDescent="0.25">
      <c r="A964" s="329"/>
      <c r="B964" s="332"/>
      <c r="C964" s="333"/>
      <c r="D964" s="335"/>
      <c r="E964" s="294" t="s">
        <v>1438</v>
      </c>
    </row>
    <row r="965" spans="1:5" x14ac:dyDescent="0.25">
      <c r="A965" s="336" t="s">
        <v>1919</v>
      </c>
      <c r="B965" s="338" t="s">
        <v>1910</v>
      </c>
      <c r="C965" s="339"/>
      <c r="D965" s="342" t="s">
        <v>47</v>
      </c>
      <c r="E965" s="291" t="s">
        <v>1437</v>
      </c>
    </row>
    <row r="966" spans="1:5" x14ac:dyDescent="0.25">
      <c r="A966" s="337"/>
      <c r="B966" s="340"/>
      <c r="C966" s="341"/>
      <c r="D966" s="343"/>
      <c r="E966" s="292" t="s">
        <v>1438</v>
      </c>
    </row>
    <row r="967" spans="1:5" x14ac:dyDescent="0.25">
      <c r="A967" s="328" t="s">
        <v>1920</v>
      </c>
      <c r="B967" s="330" t="s">
        <v>1910</v>
      </c>
      <c r="C967" s="331"/>
      <c r="D967" s="334" t="s">
        <v>47</v>
      </c>
      <c r="E967" s="293" t="s">
        <v>1437</v>
      </c>
    </row>
    <row r="968" spans="1:5" x14ac:dyDescent="0.25">
      <c r="A968" s="329"/>
      <c r="B968" s="332"/>
      <c r="C968" s="333"/>
      <c r="D968" s="335"/>
      <c r="E968" s="294" t="s">
        <v>1438</v>
      </c>
    </row>
    <row r="969" spans="1:5" x14ac:dyDescent="0.25">
      <c r="A969" s="336" t="s">
        <v>1921</v>
      </c>
      <c r="B969" s="338" t="s">
        <v>1910</v>
      </c>
      <c r="C969" s="339"/>
      <c r="D969" s="342" t="s">
        <v>47</v>
      </c>
      <c r="E969" s="291" t="s">
        <v>1437</v>
      </c>
    </row>
    <row r="970" spans="1:5" x14ac:dyDescent="0.25">
      <c r="A970" s="337"/>
      <c r="B970" s="340"/>
      <c r="C970" s="341"/>
      <c r="D970" s="343"/>
      <c r="E970" s="292" t="s">
        <v>1438</v>
      </c>
    </row>
    <row r="971" spans="1:5" x14ac:dyDescent="0.25">
      <c r="A971" s="328" t="s">
        <v>1556</v>
      </c>
      <c r="B971" s="330" t="s">
        <v>1910</v>
      </c>
      <c r="C971" s="331"/>
      <c r="D971" s="334" t="s">
        <v>47</v>
      </c>
      <c r="E971" s="293" t="s">
        <v>1437</v>
      </c>
    </row>
    <row r="972" spans="1:5" x14ac:dyDescent="0.25">
      <c r="A972" s="329"/>
      <c r="B972" s="332"/>
      <c r="C972" s="333"/>
      <c r="D972" s="335"/>
      <c r="E972" s="294" t="s">
        <v>1438</v>
      </c>
    </row>
    <row r="973" spans="1:5" x14ac:dyDescent="0.25">
      <c r="A973" s="336" t="s">
        <v>1922</v>
      </c>
      <c r="B973" s="338" t="s">
        <v>1910</v>
      </c>
      <c r="C973" s="339"/>
      <c r="D973" s="342" t="s">
        <v>47</v>
      </c>
      <c r="E973" s="291" t="s">
        <v>1437</v>
      </c>
    </row>
    <row r="974" spans="1:5" x14ac:dyDescent="0.25">
      <c r="A974" s="337"/>
      <c r="B974" s="340"/>
      <c r="C974" s="341"/>
      <c r="D974" s="343"/>
      <c r="E974" s="292" t="s">
        <v>1438</v>
      </c>
    </row>
    <row r="975" spans="1:5" x14ac:dyDescent="0.25">
      <c r="A975" s="328" t="s">
        <v>1923</v>
      </c>
      <c r="B975" s="330" t="s">
        <v>1910</v>
      </c>
      <c r="C975" s="331"/>
      <c r="D975" s="334" t="s">
        <v>47</v>
      </c>
      <c r="E975" s="293" t="s">
        <v>1437</v>
      </c>
    </row>
    <row r="976" spans="1:5" x14ac:dyDescent="0.25">
      <c r="A976" s="329"/>
      <c r="B976" s="332"/>
      <c r="C976" s="333"/>
      <c r="D976" s="335"/>
      <c r="E976" s="294" t="s">
        <v>1438</v>
      </c>
    </row>
    <row r="977" spans="1:5" x14ac:dyDescent="0.25">
      <c r="A977" s="336" t="s">
        <v>1924</v>
      </c>
      <c r="B977" s="338" t="s">
        <v>1910</v>
      </c>
      <c r="C977" s="339"/>
      <c r="D977" s="342" t="s">
        <v>47</v>
      </c>
      <c r="E977" s="291" t="s">
        <v>1437</v>
      </c>
    </row>
    <row r="978" spans="1:5" x14ac:dyDescent="0.25">
      <c r="A978" s="337"/>
      <c r="B978" s="340"/>
      <c r="C978" s="341"/>
      <c r="D978" s="343"/>
      <c r="E978" s="292" t="s">
        <v>1438</v>
      </c>
    </row>
    <row r="979" spans="1:5" x14ac:dyDescent="0.25">
      <c r="A979" s="328" t="s">
        <v>1925</v>
      </c>
      <c r="B979" s="330" t="s">
        <v>1926</v>
      </c>
      <c r="C979" s="331"/>
      <c r="D979" s="334" t="s">
        <v>47</v>
      </c>
      <c r="E979" s="293" t="s">
        <v>1437</v>
      </c>
    </row>
    <row r="980" spans="1:5" x14ac:dyDescent="0.25">
      <c r="A980" s="329"/>
      <c r="B980" s="332"/>
      <c r="C980" s="333"/>
      <c r="D980" s="335"/>
      <c r="E980" s="294" t="s">
        <v>1438</v>
      </c>
    </row>
    <row r="981" spans="1:5" x14ac:dyDescent="0.25">
      <c r="A981" s="336" t="s">
        <v>1927</v>
      </c>
      <c r="B981" s="338" t="s">
        <v>1926</v>
      </c>
      <c r="C981" s="339"/>
      <c r="D981" s="342" t="s">
        <v>47</v>
      </c>
      <c r="E981" s="291" t="s">
        <v>1437</v>
      </c>
    </row>
    <row r="982" spans="1:5" x14ac:dyDescent="0.25">
      <c r="A982" s="337"/>
      <c r="B982" s="340"/>
      <c r="C982" s="341"/>
      <c r="D982" s="343"/>
      <c r="E982" s="292" t="s">
        <v>1438</v>
      </c>
    </row>
    <row r="983" spans="1:5" x14ac:dyDescent="0.25">
      <c r="A983" s="328" t="s">
        <v>1928</v>
      </c>
      <c r="B983" s="330" t="s">
        <v>1926</v>
      </c>
      <c r="C983" s="331"/>
      <c r="D983" s="334" t="s">
        <v>47</v>
      </c>
      <c r="E983" s="293" t="s">
        <v>1437</v>
      </c>
    </row>
    <row r="984" spans="1:5" x14ac:dyDescent="0.25">
      <c r="A984" s="329"/>
      <c r="B984" s="332"/>
      <c r="C984" s="333"/>
      <c r="D984" s="335"/>
      <c r="E984" s="294" t="s">
        <v>1438</v>
      </c>
    </row>
    <row r="985" spans="1:5" x14ac:dyDescent="0.25">
      <c r="A985" s="336" t="s">
        <v>1929</v>
      </c>
      <c r="B985" s="338" t="s">
        <v>1926</v>
      </c>
      <c r="C985" s="339"/>
      <c r="D985" s="342" t="s">
        <v>47</v>
      </c>
      <c r="E985" s="291" t="s">
        <v>1437</v>
      </c>
    </row>
    <row r="986" spans="1:5" x14ac:dyDescent="0.25">
      <c r="A986" s="337"/>
      <c r="B986" s="340"/>
      <c r="C986" s="341"/>
      <c r="D986" s="343"/>
      <c r="E986" s="292" t="s">
        <v>1438</v>
      </c>
    </row>
    <row r="987" spans="1:5" x14ac:dyDescent="0.25">
      <c r="A987" s="328" t="s">
        <v>1930</v>
      </c>
      <c r="B987" s="330" t="s">
        <v>1926</v>
      </c>
      <c r="C987" s="331"/>
      <c r="D987" s="334" t="s">
        <v>47</v>
      </c>
      <c r="E987" s="293" t="s">
        <v>1437</v>
      </c>
    </row>
    <row r="988" spans="1:5" x14ac:dyDescent="0.25">
      <c r="A988" s="329"/>
      <c r="B988" s="332"/>
      <c r="C988" s="333"/>
      <c r="D988" s="335"/>
      <c r="E988" s="294" t="s">
        <v>1438</v>
      </c>
    </row>
    <row r="989" spans="1:5" x14ac:dyDescent="0.25">
      <c r="A989" s="336" t="s">
        <v>1931</v>
      </c>
      <c r="B989" s="338" t="s">
        <v>1932</v>
      </c>
      <c r="C989" s="339"/>
      <c r="D989" s="342" t="s">
        <v>47</v>
      </c>
      <c r="E989" s="291" t="s">
        <v>1437</v>
      </c>
    </row>
    <row r="990" spans="1:5" x14ac:dyDescent="0.25">
      <c r="A990" s="337"/>
      <c r="B990" s="340"/>
      <c r="C990" s="341"/>
      <c r="D990" s="343"/>
      <c r="E990" s="292" t="s">
        <v>1438</v>
      </c>
    </row>
    <row r="991" spans="1:5" x14ac:dyDescent="0.25">
      <c r="A991" s="328" t="s">
        <v>1933</v>
      </c>
      <c r="B991" s="330" t="s">
        <v>1932</v>
      </c>
      <c r="C991" s="331"/>
      <c r="D991" s="334" t="s">
        <v>47</v>
      </c>
      <c r="E991" s="293" t="s">
        <v>1437</v>
      </c>
    </row>
    <row r="992" spans="1:5" x14ac:dyDescent="0.25">
      <c r="A992" s="329"/>
      <c r="B992" s="332"/>
      <c r="C992" s="333"/>
      <c r="D992" s="335"/>
      <c r="E992" s="294" t="s">
        <v>1438</v>
      </c>
    </row>
    <row r="993" spans="1:5" x14ac:dyDescent="0.25">
      <c r="A993" s="336" t="s">
        <v>1934</v>
      </c>
      <c r="B993" s="338" t="s">
        <v>1932</v>
      </c>
      <c r="C993" s="339"/>
      <c r="D993" s="342" t="s">
        <v>47</v>
      </c>
      <c r="E993" s="291" t="s">
        <v>1437</v>
      </c>
    </row>
    <row r="994" spans="1:5" x14ac:dyDescent="0.25">
      <c r="A994" s="337"/>
      <c r="B994" s="340"/>
      <c r="C994" s="341"/>
      <c r="D994" s="343"/>
      <c r="E994" s="292" t="s">
        <v>1438</v>
      </c>
    </row>
    <row r="995" spans="1:5" x14ac:dyDescent="0.25">
      <c r="A995" s="328" t="s">
        <v>1935</v>
      </c>
      <c r="B995" s="330" t="s">
        <v>1932</v>
      </c>
      <c r="C995" s="331"/>
      <c r="D995" s="334" t="s">
        <v>47</v>
      </c>
      <c r="E995" s="293" t="s">
        <v>1437</v>
      </c>
    </row>
    <row r="996" spans="1:5" x14ac:dyDescent="0.25">
      <c r="A996" s="329"/>
      <c r="B996" s="332"/>
      <c r="C996" s="333"/>
      <c r="D996" s="335"/>
      <c r="E996" s="294" t="s">
        <v>1438</v>
      </c>
    </row>
    <row r="997" spans="1:5" x14ac:dyDescent="0.25">
      <c r="A997" s="336" t="s">
        <v>1936</v>
      </c>
      <c r="B997" s="338" t="s">
        <v>1932</v>
      </c>
      <c r="C997" s="339"/>
      <c r="D997" s="342" t="s">
        <v>47</v>
      </c>
      <c r="E997" s="291" t="s">
        <v>1437</v>
      </c>
    </row>
    <row r="998" spans="1:5" x14ac:dyDescent="0.25">
      <c r="A998" s="337"/>
      <c r="B998" s="340"/>
      <c r="C998" s="341"/>
      <c r="D998" s="343"/>
      <c r="E998" s="292" t="s">
        <v>1438</v>
      </c>
    </row>
    <row r="999" spans="1:5" x14ac:dyDescent="0.25">
      <c r="A999" s="328" t="s">
        <v>1937</v>
      </c>
      <c r="B999" s="330" t="s">
        <v>1932</v>
      </c>
      <c r="C999" s="331"/>
      <c r="D999" s="334" t="s">
        <v>47</v>
      </c>
      <c r="E999" s="293" t="s">
        <v>1437</v>
      </c>
    </row>
    <row r="1000" spans="1:5" x14ac:dyDescent="0.25">
      <c r="A1000" s="329"/>
      <c r="B1000" s="332"/>
      <c r="C1000" s="333"/>
      <c r="D1000" s="335"/>
      <c r="E1000" s="294" t="s">
        <v>1438</v>
      </c>
    </row>
    <row r="1001" spans="1:5" x14ac:dyDescent="0.25">
      <c r="A1001" s="336" t="s">
        <v>1938</v>
      </c>
      <c r="B1001" s="338" t="s">
        <v>1932</v>
      </c>
      <c r="C1001" s="339"/>
      <c r="D1001" s="342" t="s">
        <v>47</v>
      </c>
      <c r="E1001" s="291" t="s">
        <v>1437</v>
      </c>
    </row>
    <row r="1002" spans="1:5" x14ac:dyDescent="0.25">
      <c r="A1002" s="337"/>
      <c r="B1002" s="340"/>
      <c r="C1002" s="341"/>
      <c r="D1002" s="343"/>
      <c r="E1002" s="292" t="s">
        <v>1438</v>
      </c>
    </row>
    <row r="1003" spans="1:5" x14ac:dyDescent="0.25">
      <c r="A1003" s="328" t="s">
        <v>1939</v>
      </c>
      <c r="B1003" s="330" t="s">
        <v>1932</v>
      </c>
      <c r="C1003" s="331"/>
      <c r="D1003" s="334" t="s">
        <v>47</v>
      </c>
      <c r="E1003" s="293" t="s">
        <v>1437</v>
      </c>
    </row>
    <row r="1004" spans="1:5" x14ac:dyDescent="0.25">
      <c r="A1004" s="329"/>
      <c r="B1004" s="332"/>
      <c r="C1004" s="333"/>
      <c r="D1004" s="335"/>
      <c r="E1004" s="294" t="s">
        <v>1438</v>
      </c>
    </row>
    <row r="1005" spans="1:5" x14ac:dyDescent="0.25">
      <c r="A1005" s="336" t="s">
        <v>1940</v>
      </c>
      <c r="B1005" s="338" t="s">
        <v>1941</v>
      </c>
      <c r="C1005" s="339"/>
      <c r="D1005" s="342" t="s">
        <v>47</v>
      </c>
      <c r="E1005" s="291" t="s">
        <v>1437</v>
      </c>
    </row>
    <row r="1006" spans="1:5" x14ac:dyDescent="0.25">
      <c r="A1006" s="337"/>
      <c r="B1006" s="340"/>
      <c r="C1006" s="341"/>
      <c r="D1006" s="343"/>
      <c r="E1006" s="292" t="s">
        <v>1438</v>
      </c>
    </row>
    <row r="1007" spans="1:5" x14ac:dyDescent="0.25">
      <c r="A1007" s="328" t="s">
        <v>1449</v>
      </c>
      <c r="B1007" s="330" t="s">
        <v>1941</v>
      </c>
      <c r="C1007" s="331"/>
      <c r="D1007" s="334" t="s">
        <v>47</v>
      </c>
      <c r="E1007" s="293" t="s">
        <v>1437</v>
      </c>
    </row>
    <row r="1008" spans="1:5" x14ac:dyDescent="0.25">
      <c r="A1008" s="329"/>
      <c r="B1008" s="332"/>
      <c r="C1008" s="333"/>
      <c r="D1008" s="335"/>
      <c r="E1008" s="294" t="s">
        <v>1438</v>
      </c>
    </row>
    <row r="1009" spans="1:5" x14ac:dyDescent="0.25">
      <c r="A1009" s="336" t="s">
        <v>1942</v>
      </c>
      <c r="B1009" s="338" t="s">
        <v>1941</v>
      </c>
      <c r="C1009" s="339"/>
      <c r="D1009" s="342" t="s">
        <v>47</v>
      </c>
      <c r="E1009" s="291" t="s">
        <v>1437</v>
      </c>
    </row>
    <row r="1010" spans="1:5" x14ac:dyDescent="0.25">
      <c r="A1010" s="337"/>
      <c r="B1010" s="340"/>
      <c r="C1010" s="341"/>
      <c r="D1010" s="343"/>
      <c r="E1010" s="292" t="s">
        <v>1438</v>
      </c>
    </row>
    <row r="1011" spans="1:5" x14ac:dyDescent="0.25">
      <c r="A1011" s="328" t="s">
        <v>1943</v>
      </c>
      <c r="B1011" s="330" t="s">
        <v>1941</v>
      </c>
      <c r="C1011" s="331"/>
      <c r="D1011" s="334" t="s">
        <v>47</v>
      </c>
      <c r="E1011" s="293" t="s">
        <v>1437</v>
      </c>
    </row>
    <row r="1012" spans="1:5" x14ac:dyDescent="0.25">
      <c r="A1012" s="329"/>
      <c r="B1012" s="332"/>
      <c r="C1012" s="333"/>
      <c r="D1012" s="335"/>
      <c r="E1012" s="294" t="s">
        <v>1438</v>
      </c>
    </row>
    <row r="1013" spans="1:5" x14ac:dyDescent="0.25">
      <c r="A1013" s="336" t="s">
        <v>1944</v>
      </c>
      <c r="B1013" s="338" t="s">
        <v>1941</v>
      </c>
      <c r="C1013" s="339"/>
      <c r="D1013" s="342" t="s">
        <v>47</v>
      </c>
      <c r="E1013" s="291" t="s">
        <v>1437</v>
      </c>
    </row>
    <row r="1014" spans="1:5" x14ac:dyDescent="0.25">
      <c r="A1014" s="337"/>
      <c r="B1014" s="340"/>
      <c r="C1014" s="341"/>
      <c r="D1014" s="343"/>
      <c r="E1014" s="292" t="s">
        <v>1438</v>
      </c>
    </row>
    <row r="1015" spans="1:5" x14ac:dyDescent="0.25">
      <c r="A1015" s="328" t="s">
        <v>1945</v>
      </c>
      <c r="B1015" s="330" t="s">
        <v>1941</v>
      </c>
      <c r="C1015" s="331"/>
      <c r="D1015" s="334" t="s">
        <v>47</v>
      </c>
      <c r="E1015" s="293" t="s">
        <v>1437</v>
      </c>
    </row>
    <row r="1016" spans="1:5" x14ac:dyDescent="0.25">
      <c r="A1016" s="329"/>
      <c r="B1016" s="332"/>
      <c r="C1016" s="333"/>
      <c r="D1016" s="335"/>
      <c r="E1016" s="294" t="s">
        <v>1438</v>
      </c>
    </row>
    <row r="1017" spans="1:5" x14ac:dyDescent="0.25">
      <c r="A1017" s="336" t="s">
        <v>1946</v>
      </c>
      <c r="B1017" s="338" t="s">
        <v>1941</v>
      </c>
      <c r="C1017" s="339"/>
      <c r="D1017" s="342" t="s">
        <v>47</v>
      </c>
      <c r="E1017" s="291" t="s">
        <v>1437</v>
      </c>
    </row>
    <row r="1018" spans="1:5" x14ac:dyDescent="0.25">
      <c r="A1018" s="337"/>
      <c r="B1018" s="340"/>
      <c r="C1018" s="341"/>
      <c r="D1018" s="343"/>
      <c r="E1018" s="292" t="s">
        <v>1438</v>
      </c>
    </row>
    <row r="1019" spans="1:5" x14ac:dyDescent="0.25">
      <c r="A1019" s="328" t="s">
        <v>1947</v>
      </c>
      <c r="B1019" s="330" t="s">
        <v>1941</v>
      </c>
      <c r="C1019" s="331"/>
      <c r="D1019" s="334" t="s">
        <v>47</v>
      </c>
      <c r="E1019" s="293" t="s">
        <v>1437</v>
      </c>
    </row>
    <row r="1020" spans="1:5" x14ac:dyDescent="0.25">
      <c r="A1020" s="329"/>
      <c r="B1020" s="332"/>
      <c r="C1020" s="333"/>
      <c r="D1020" s="335"/>
      <c r="E1020" s="294" t="s">
        <v>1438</v>
      </c>
    </row>
    <row r="1021" spans="1:5" x14ac:dyDescent="0.25">
      <c r="A1021" s="336" t="s">
        <v>1948</v>
      </c>
      <c r="B1021" s="338" t="s">
        <v>1941</v>
      </c>
      <c r="C1021" s="339"/>
      <c r="D1021" s="342" t="s">
        <v>47</v>
      </c>
      <c r="E1021" s="291" t="s">
        <v>1437</v>
      </c>
    </row>
    <row r="1022" spans="1:5" x14ac:dyDescent="0.25">
      <c r="A1022" s="337"/>
      <c r="B1022" s="340"/>
      <c r="C1022" s="341"/>
      <c r="D1022" s="343"/>
      <c r="E1022" s="292" t="s">
        <v>1438</v>
      </c>
    </row>
    <row r="1023" spans="1:5" x14ac:dyDescent="0.25">
      <c r="A1023" s="328" t="s">
        <v>1949</v>
      </c>
      <c r="B1023" s="330" t="s">
        <v>1941</v>
      </c>
      <c r="C1023" s="331"/>
      <c r="D1023" s="334" t="s">
        <v>47</v>
      </c>
      <c r="E1023" s="293" t="s">
        <v>1437</v>
      </c>
    </row>
    <row r="1024" spans="1:5" x14ac:dyDescent="0.25">
      <c r="A1024" s="329"/>
      <c r="B1024" s="332"/>
      <c r="C1024" s="333"/>
      <c r="D1024" s="335"/>
      <c r="E1024" s="294" t="s">
        <v>1438</v>
      </c>
    </row>
    <row r="1025" spans="1:5" x14ac:dyDescent="0.25">
      <c r="A1025" s="336" t="s">
        <v>1950</v>
      </c>
      <c r="B1025" s="338" t="s">
        <v>1951</v>
      </c>
      <c r="C1025" s="339"/>
      <c r="D1025" s="342" t="s">
        <v>47</v>
      </c>
      <c r="E1025" s="291" t="s">
        <v>1437</v>
      </c>
    </row>
    <row r="1026" spans="1:5" x14ac:dyDescent="0.25">
      <c r="A1026" s="337"/>
      <c r="B1026" s="340"/>
      <c r="C1026" s="341"/>
      <c r="D1026" s="343"/>
      <c r="E1026" s="292" t="s">
        <v>1438</v>
      </c>
    </row>
    <row r="1027" spans="1:5" x14ac:dyDescent="0.25">
      <c r="A1027" s="328" t="s">
        <v>1952</v>
      </c>
      <c r="B1027" s="330" t="s">
        <v>1951</v>
      </c>
      <c r="C1027" s="331"/>
      <c r="D1027" s="334" t="s">
        <v>47</v>
      </c>
      <c r="E1027" s="293" t="s">
        <v>1437</v>
      </c>
    </row>
    <row r="1028" spans="1:5" x14ac:dyDescent="0.25">
      <c r="A1028" s="329"/>
      <c r="B1028" s="332"/>
      <c r="C1028" s="333"/>
      <c r="D1028" s="335"/>
      <c r="E1028" s="294" t="s">
        <v>1438</v>
      </c>
    </row>
    <row r="1029" spans="1:5" x14ac:dyDescent="0.25">
      <c r="A1029" s="336" t="s">
        <v>1953</v>
      </c>
      <c r="B1029" s="338" t="s">
        <v>1951</v>
      </c>
      <c r="C1029" s="339"/>
      <c r="D1029" s="342" t="s">
        <v>47</v>
      </c>
      <c r="E1029" s="291" t="s">
        <v>1437</v>
      </c>
    </row>
    <row r="1030" spans="1:5" x14ac:dyDescent="0.25">
      <c r="A1030" s="337"/>
      <c r="B1030" s="340"/>
      <c r="C1030" s="341"/>
      <c r="D1030" s="343"/>
      <c r="E1030" s="292" t="s">
        <v>1438</v>
      </c>
    </row>
    <row r="1031" spans="1:5" x14ac:dyDescent="0.25">
      <c r="A1031" s="328" t="s">
        <v>1954</v>
      </c>
      <c r="B1031" s="330" t="s">
        <v>1951</v>
      </c>
      <c r="C1031" s="331"/>
      <c r="D1031" s="334" t="s">
        <v>47</v>
      </c>
      <c r="E1031" s="293" t="s">
        <v>1437</v>
      </c>
    </row>
    <row r="1032" spans="1:5" x14ac:dyDescent="0.25">
      <c r="A1032" s="329"/>
      <c r="B1032" s="332"/>
      <c r="C1032" s="333"/>
      <c r="D1032" s="335"/>
      <c r="E1032" s="294" t="s">
        <v>1438</v>
      </c>
    </row>
    <row r="1033" spans="1:5" x14ac:dyDescent="0.25">
      <c r="A1033" s="336" t="s">
        <v>1955</v>
      </c>
      <c r="B1033" s="338" t="s">
        <v>1951</v>
      </c>
      <c r="C1033" s="339"/>
      <c r="D1033" s="342" t="s">
        <v>47</v>
      </c>
      <c r="E1033" s="291" t="s">
        <v>1437</v>
      </c>
    </row>
    <row r="1034" spans="1:5" x14ac:dyDescent="0.25">
      <c r="A1034" s="337"/>
      <c r="B1034" s="340"/>
      <c r="C1034" s="341"/>
      <c r="D1034" s="343"/>
      <c r="E1034" s="292" t="s">
        <v>1438</v>
      </c>
    </row>
    <row r="1035" spans="1:5" x14ac:dyDescent="0.25">
      <c r="A1035" s="328" t="s">
        <v>1956</v>
      </c>
      <c r="B1035" s="330" t="s">
        <v>1951</v>
      </c>
      <c r="C1035" s="331"/>
      <c r="D1035" s="334" t="s">
        <v>47</v>
      </c>
      <c r="E1035" s="293" t="s">
        <v>1437</v>
      </c>
    </row>
    <row r="1036" spans="1:5" x14ac:dyDescent="0.25">
      <c r="A1036" s="329"/>
      <c r="B1036" s="332"/>
      <c r="C1036" s="333"/>
      <c r="D1036" s="335"/>
      <c r="E1036" s="294" t="s">
        <v>1438</v>
      </c>
    </row>
    <row r="1037" spans="1:5" x14ac:dyDescent="0.25">
      <c r="A1037" s="336" t="s">
        <v>1957</v>
      </c>
      <c r="B1037" s="338" t="s">
        <v>1951</v>
      </c>
      <c r="C1037" s="339"/>
      <c r="D1037" s="342" t="s">
        <v>47</v>
      </c>
      <c r="E1037" s="291" t="s">
        <v>1437</v>
      </c>
    </row>
    <row r="1038" spans="1:5" x14ac:dyDescent="0.25">
      <c r="A1038" s="337"/>
      <c r="B1038" s="340"/>
      <c r="C1038" s="341"/>
      <c r="D1038" s="343"/>
      <c r="E1038" s="292" t="s">
        <v>1438</v>
      </c>
    </row>
    <row r="1039" spans="1:5" x14ac:dyDescent="0.25">
      <c r="A1039" s="328" t="s">
        <v>1958</v>
      </c>
      <c r="B1039" s="330" t="s">
        <v>1951</v>
      </c>
      <c r="C1039" s="331"/>
      <c r="D1039" s="334" t="s">
        <v>47</v>
      </c>
      <c r="E1039" s="293" t="s">
        <v>1437</v>
      </c>
    </row>
    <row r="1040" spans="1:5" x14ac:dyDescent="0.25">
      <c r="A1040" s="329"/>
      <c r="B1040" s="332"/>
      <c r="C1040" s="333"/>
      <c r="D1040" s="335"/>
      <c r="E1040" s="294" t="s">
        <v>1438</v>
      </c>
    </row>
    <row r="1041" spans="1:5" x14ac:dyDescent="0.25">
      <c r="A1041" s="336" t="s">
        <v>1959</v>
      </c>
      <c r="B1041" s="338" t="s">
        <v>1951</v>
      </c>
      <c r="C1041" s="339"/>
      <c r="D1041" s="342" t="s">
        <v>47</v>
      </c>
      <c r="E1041" s="291" t="s">
        <v>1437</v>
      </c>
    </row>
    <row r="1042" spans="1:5" x14ac:dyDescent="0.25">
      <c r="A1042" s="337"/>
      <c r="B1042" s="340"/>
      <c r="C1042" s="341"/>
      <c r="D1042" s="343"/>
      <c r="E1042" s="292" t="s">
        <v>1438</v>
      </c>
    </row>
    <row r="1043" spans="1:5" x14ac:dyDescent="0.25">
      <c r="A1043" s="328" t="s">
        <v>1960</v>
      </c>
      <c r="B1043" s="330" t="s">
        <v>1951</v>
      </c>
      <c r="C1043" s="331"/>
      <c r="D1043" s="334" t="s">
        <v>47</v>
      </c>
      <c r="E1043" s="293" t="s">
        <v>1437</v>
      </c>
    </row>
    <row r="1044" spans="1:5" x14ac:dyDescent="0.25">
      <c r="A1044" s="329"/>
      <c r="B1044" s="332"/>
      <c r="C1044" s="333"/>
      <c r="D1044" s="335"/>
      <c r="E1044" s="294" t="s">
        <v>1438</v>
      </c>
    </row>
    <row r="1045" spans="1:5" x14ac:dyDescent="0.25">
      <c r="A1045" s="336" t="s">
        <v>1961</v>
      </c>
      <c r="B1045" s="338" t="s">
        <v>1951</v>
      </c>
      <c r="C1045" s="339"/>
      <c r="D1045" s="342" t="s">
        <v>47</v>
      </c>
      <c r="E1045" s="291" t="s">
        <v>1437</v>
      </c>
    </row>
    <row r="1046" spans="1:5" x14ac:dyDescent="0.25">
      <c r="A1046" s="337"/>
      <c r="B1046" s="340"/>
      <c r="C1046" s="341"/>
      <c r="D1046" s="343"/>
      <c r="E1046" s="292" t="s">
        <v>1438</v>
      </c>
    </row>
    <row r="1047" spans="1:5" x14ac:dyDescent="0.25">
      <c r="A1047" s="328" t="s">
        <v>1962</v>
      </c>
      <c r="B1047" s="330" t="s">
        <v>1951</v>
      </c>
      <c r="C1047" s="331"/>
      <c r="D1047" s="334" t="s">
        <v>47</v>
      </c>
      <c r="E1047" s="293" t="s">
        <v>1437</v>
      </c>
    </row>
    <row r="1048" spans="1:5" x14ac:dyDescent="0.25">
      <c r="A1048" s="329"/>
      <c r="B1048" s="332"/>
      <c r="C1048" s="333"/>
      <c r="D1048" s="335"/>
      <c r="E1048" s="294" t="s">
        <v>1438</v>
      </c>
    </row>
    <row r="1049" spans="1:5" x14ac:dyDescent="0.25">
      <c r="A1049" s="336" t="s">
        <v>1963</v>
      </c>
      <c r="B1049" s="338" t="s">
        <v>1951</v>
      </c>
      <c r="C1049" s="339"/>
      <c r="D1049" s="342" t="s">
        <v>47</v>
      </c>
      <c r="E1049" s="291" t="s">
        <v>1437</v>
      </c>
    </row>
    <row r="1050" spans="1:5" x14ac:dyDescent="0.25">
      <c r="A1050" s="337"/>
      <c r="B1050" s="340"/>
      <c r="C1050" s="341"/>
      <c r="D1050" s="343"/>
      <c r="E1050" s="292" t="s">
        <v>1438</v>
      </c>
    </row>
    <row r="1051" spans="1:5" x14ac:dyDescent="0.25">
      <c r="A1051" s="328" t="s">
        <v>1964</v>
      </c>
      <c r="B1051" s="330" t="s">
        <v>1951</v>
      </c>
      <c r="C1051" s="331"/>
      <c r="D1051" s="334" t="s">
        <v>47</v>
      </c>
      <c r="E1051" s="293" t="s">
        <v>1437</v>
      </c>
    </row>
    <row r="1052" spans="1:5" x14ac:dyDescent="0.25">
      <c r="A1052" s="329"/>
      <c r="B1052" s="332"/>
      <c r="C1052" s="333"/>
      <c r="D1052" s="335"/>
      <c r="E1052" s="294" t="s">
        <v>1438</v>
      </c>
    </row>
    <row r="1053" spans="1:5" x14ac:dyDescent="0.25">
      <c r="A1053" s="336" t="s">
        <v>1965</v>
      </c>
      <c r="B1053" s="338" t="s">
        <v>1951</v>
      </c>
      <c r="C1053" s="339"/>
      <c r="D1053" s="342" t="s">
        <v>47</v>
      </c>
      <c r="E1053" s="291" t="s">
        <v>1437</v>
      </c>
    </row>
    <row r="1054" spans="1:5" x14ac:dyDescent="0.25">
      <c r="A1054" s="337"/>
      <c r="B1054" s="340"/>
      <c r="C1054" s="341"/>
      <c r="D1054" s="343"/>
      <c r="E1054" s="292" t="s">
        <v>1438</v>
      </c>
    </row>
    <row r="1055" spans="1:5" x14ac:dyDescent="0.25">
      <c r="A1055" s="328" t="s">
        <v>1966</v>
      </c>
      <c r="B1055" s="330" t="s">
        <v>1951</v>
      </c>
      <c r="C1055" s="331"/>
      <c r="D1055" s="334" t="s">
        <v>47</v>
      </c>
      <c r="E1055" s="293" t="s">
        <v>1437</v>
      </c>
    </row>
    <row r="1056" spans="1:5" x14ac:dyDescent="0.25">
      <c r="A1056" s="329"/>
      <c r="B1056" s="332"/>
      <c r="C1056" s="333"/>
      <c r="D1056" s="335"/>
      <c r="E1056" s="294" t="s">
        <v>1438</v>
      </c>
    </row>
    <row r="1057" spans="1:5" x14ac:dyDescent="0.25">
      <c r="A1057" s="336" t="s">
        <v>1967</v>
      </c>
      <c r="B1057" s="338" t="s">
        <v>1951</v>
      </c>
      <c r="C1057" s="339"/>
      <c r="D1057" s="342" t="s">
        <v>47</v>
      </c>
      <c r="E1057" s="291" t="s">
        <v>1437</v>
      </c>
    </row>
    <row r="1058" spans="1:5" x14ac:dyDescent="0.25">
      <c r="A1058" s="337"/>
      <c r="B1058" s="340"/>
      <c r="C1058" s="341"/>
      <c r="D1058" s="343"/>
      <c r="E1058" s="292" t="s">
        <v>1438</v>
      </c>
    </row>
    <row r="1059" spans="1:5" x14ac:dyDescent="0.25">
      <c r="A1059" s="328" t="s">
        <v>1968</v>
      </c>
      <c r="B1059" s="330" t="s">
        <v>1951</v>
      </c>
      <c r="C1059" s="331"/>
      <c r="D1059" s="334" t="s">
        <v>47</v>
      </c>
      <c r="E1059" s="293" t="s">
        <v>1437</v>
      </c>
    </row>
    <row r="1060" spans="1:5" x14ac:dyDescent="0.25">
      <c r="A1060" s="329"/>
      <c r="B1060" s="332"/>
      <c r="C1060" s="333"/>
      <c r="D1060" s="335"/>
      <c r="E1060" s="294" t="s">
        <v>1438</v>
      </c>
    </row>
    <row r="1061" spans="1:5" x14ac:dyDescent="0.25">
      <c r="A1061" s="336" t="s">
        <v>1969</v>
      </c>
      <c r="B1061" s="338" t="s">
        <v>1951</v>
      </c>
      <c r="C1061" s="339"/>
      <c r="D1061" s="342" t="s">
        <v>47</v>
      </c>
      <c r="E1061" s="291" t="s">
        <v>1437</v>
      </c>
    </row>
    <row r="1062" spans="1:5" x14ac:dyDescent="0.25">
      <c r="A1062" s="337"/>
      <c r="B1062" s="340"/>
      <c r="C1062" s="341"/>
      <c r="D1062" s="343"/>
      <c r="E1062" s="292" t="s">
        <v>1438</v>
      </c>
    </row>
    <row r="1063" spans="1:5" x14ac:dyDescent="0.25">
      <c r="A1063" s="328" t="s">
        <v>1970</v>
      </c>
      <c r="B1063" s="330" t="s">
        <v>1971</v>
      </c>
      <c r="C1063" s="331"/>
      <c r="D1063" s="334" t="s">
        <v>47</v>
      </c>
      <c r="E1063" s="293" t="s">
        <v>1437</v>
      </c>
    </row>
    <row r="1064" spans="1:5" x14ac:dyDescent="0.25">
      <c r="A1064" s="329"/>
      <c r="B1064" s="332"/>
      <c r="C1064" s="333"/>
      <c r="D1064" s="335"/>
      <c r="E1064" s="294" t="s">
        <v>1438</v>
      </c>
    </row>
    <row r="1065" spans="1:5" x14ac:dyDescent="0.25">
      <c r="A1065" s="336" t="s">
        <v>1972</v>
      </c>
      <c r="B1065" s="338" t="s">
        <v>1971</v>
      </c>
      <c r="C1065" s="339"/>
      <c r="D1065" s="342" t="s">
        <v>47</v>
      </c>
      <c r="E1065" s="291" t="s">
        <v>1437</v>
      </c>
    </row>
    <row r="1066" spans="1:5" x14ac:dyDescent="0.25">
      <c r="A1066" s="337"/>
      <c r="B1066" s="340"/>
      <c r="C1066" s="341"/>
      <c r="D1066" s="343"/>
      <c r="E1066" s="292" t="s">
        <v>1438</v>
      </c>
    </row>
    <row r="1067" spans="1:5" x14ac:dyDescent="0.25">
      <c r="A1067" s="328" t="s">
        <v>1973</v>
      </c>
      <c r="B1067" s="330" t="s">
        <v>1971</v>
      </c>
      <c r="C1067" s="331"/>
      <c r="D1067" s="334" t="s">
        <v>47</v>
      </c>
      <c r="E1067" s="293" t="s">
        <v>1437</v>
      </c>
    </row>
    <row r="1068" spans="1:5" x14ac:dyDescent="0.25">
      <c r="A1068" s="329"/>
      <c r="B1068" s="332"/>
      <c r="C1068" s="333"/>
      <c r="D1068" s="335"/>
      <c r="E1068" s="294" t="s">
        <v>1438</v>
      </c>
    </row>
    <row r="1069" spans="1:5" x14ac:dyDescent="0.25">
      <c r="A1069" s="336" t="s">
        <v>1924</v>
      </c>
      <c r="B1069" s="338" t="s">
        <v>1971</v>
      </c>
      <c r="C1069" s="339"/>
      <c r="D1069" s="342" t="s">
        <v>47</v>
      </c>
      <c r="E1069" s="291" t="s">
        <v>1437</v>
      </c>
    </row>
    <row r="1070" spans="1:5" x14ac:dyDescent="0.25">
      <c r="A1070" s="337"/>
      <c r="B1070" s="340"/>
      <c r="C1070" s="341"/>
      <c r="D1070" s="343"/>
      <c r="E1070" s="292" t="s">
        <v>1438</v>
      </c>
    </row>
    <row r="1071" spans="1:5" x14ac:dyDescent="0.25">
      <c r="A1071" s="328" t="s">
        <v>1974</v>
      </c>
      <c r="B1071" s="330" t="s">
        <v>1975</v>
      </c>
      <c r="C1071" s="331"/>
      <c r="D1071" s="334" t="s">
        <v>47</v>
      </c>
      <c r="E1071" s="293" t="s">
        <v>1437</v>
      </c>
    </row>
    <row r="1072" spans="1:5" x14ac:dyDescent="0.25">
      <c r="A1072" s="329"/>
      <c r="B1072" s="332"/>
      <c r="C1072" s="333"/>
      <c r="D1072" s="335"/>
      <c r="E1072" s="294" t="s">
        <v>1438</v>
      </c>
    </row>
    <row r="1073" spans="1:5" x14ac:dyDescent="0.25">
      <c r="A1073" s="336" t="s">
        <v>1976</v>
      </c>
      <c r="B1073" s="338" t="s">
        <v>1975</v>
      </c>
      <c r="C1073" s="339"/>
      <c r="D1073" s="342" t="s">
        <v>47</v>
      </c>
      <c r="E1073" s="291" t="s">
        <v>1437</v>
      </c>
    </row>
    <row r="1074" spans="1:5" x14ac:dyDescent="0.25">
      <c r="A1074" s="337"/>
      <c r="B1074" s="340"/>
      <c r="C1074" s="341"/>
      <c r="D1074" s="343"/>
      <c r="E1074" s="292" t="s">
        <v>1438</v>
      </c>
    </row>
    <row r="1075" spans="1:5" x14ac:dyDescent="0.25">
      <c r="A1075" s="328" t="s">
        <v>1977</v>
      </c>
      <c r="B1075" s="330" t="s">
        <v>1975</v>
      </c>
      <c r="C1075" s="331"/>
      <c r="D1075" s="334" t="s">
        <v>47</v>
      </c>
      <c r="E1075" s="293" t="s">
        <v>1437</v>
      </c>
    </row>
    <row r="1076" spans="1:5" x14ac:dyDescent="0.25">
      <c r="A1076" s="329"/>
      <c r="B1076" s="332"/>
      <c r="C1076" s="333"/>
      <c r="D1076" s="335"/>
      <c r="E1076" s="294" t="s">
        <v>1438</v>
      </c>
    </row>
    <row r="1077" spans="1:5" x14ac:dyDescent="0.25">
      <c r="A1077" s="336" t="s">
        <v>1978</v>
      </c>
      <c r="B1077" s="338" t="s">
        <v>1975</v>
      </c>
      <c r="C1077" s="339"/>
      <c r="D1077" s="342" t="s">
        <v>47</v>
      </c>
      <c r="E1077" s="291" t="s">
        <v>1437</v>
      </c>
    </row>
    <row r="1078" spans="1:5" x14ac:dyDescent="0.25">
      <c r="A1078" s="337"/>
      <c r="B1078" s="340"/>
      <c r="C1078" s="341"/>
      <c r="D1078" s="343"/>
      <c r="E1078" s="292" t="s">
        <v>1438</v>
      </c>
    </row>
    <row r="1079" spans="1:5" x14ac:dyDescent="0.25">
      <c r="A1079" s="328" t="s">
        <v>1979</v>
      </c>
      <c r="B1079" s="330" t="s">
        <v>1980</v>
      </c>
      <c r="C1079" s="331"/>
      <c r="D1079" s="334" t="s">
        <v>47</v>
      </c>
      <c r="E1079" s="293" t="s">
        <v>1437</v>
      </c>
    </row>
    <row r="1080" spans="1:5" x14ac:dyDescent="0.25">
      <c r="A1080" s="329"/>
      <c r="B1080" s="332"/>
      <c r="C1080" s="333"/>
      <c r="D1080" s="335"/>
      <c r="E1080" s="294" t="s">
        <v>1438</v>
      </c>
    </row>
    <row r="1081" spans="1:5" x14ac:dyDescent="0.25">
      <c r="A1081" s="336" t="s">
        <v>1981</v>
      </c>
      <c r="B1081" s="338" t="s">
        <v>1980</v>
      </c>
      <c r="C1081" s="339"/>
      <c r="D1081" s="342" t="s">
        <v>47</v>
      </c>
      <c r="E1081" s="291" t="s">
        <v>1437</v>
      </c>
    </row>
    <row r="1082" spans="1:5" x14ac:dyDescent="0.25">
      <c r="A1082" s="337"/>
      <c r="B1082" s="340"/>
      <c r="C1082" s="341"/>
      <c r="D1082" s="343"/>
      <c r="E1082" s="292" t="s">
        <v>1438</v>
      </c>
    </row>
    <row r="1083" spans="1:5" x14ac:dyDescent="0.25">
      <c r="A1083" s="328" t="s">
        <v>1982</v>
      </c>
      <c r="B1083" s="330" t="s">
        <v>1980</v>
      </c>
      <c r="C1083" s="331"/>
      <c r="D1083" s="334" t="s">
        <v>47</v>
      </c>
      <c r="E1083" s="293" t="s">
        <v>1437</v>
      </c>
    </row>
    <row r="1084" spans="1:5" x14ac:dyDescent="0.25">
      <c r="A1084" s="329"/>
      <c r="B1084" s="332"/>
      <c r="C1084" s="333"/>
      <c r="D1084" s="335"/>
      <c r="E1084" s="294" t="s">
        <v>1438</v>
      </c>
    </row>
    <row r="1085" spans="1:5" x14ac:dyDescent="0.25">
      <c r="A1085" s="336" t="s">
        <v>1983</v>
      </c>
      <c r="B1085" s="338" t="s">
        <v>1980</v>
      </c>
      <c r="C1085" s="339"/>
      <c r="D1085" s="342" t="s">
        <v>47</v>
      </c>
      <c r="E1085" s="291" t="s">
        <v>1437</v>
      </c>
    </row>
    <row r="1086" spans="1:5" x14ac:dyDescent="0.25">
      <c r="A1086" s="337"/>
      <c r="B1086" s="340"/>
      <c r="C1086" s="341"/>
      <c r="D1086" s="343"/>
      <c r="E1086" s="292" t="s">
        <v>1438</v>
      </c>
    </row>
    <row r="1087" spans="1:5" x14ac:dyDescent="0.25">
      <c r="A1087" s="328" t="s">
        <v>1984</v>
      </c>
      <c r="B1087" s="330" t="s">
        <v>1980</v>
      </c>
      <c r="C1087" s="331"/>
      <c r="D1087" s="334" t="s">
        <v>47</v>
      </c>
      <c r="E1087" s="293" t="s">
        <v>1437</v>
      </c>
    </row>
    <row r="1088" spans="1:5" x14ac:dyDescent="0.25">
      <c r="A1088" s="329"/>
      <c r="B1088" s="332"/>
      <c r="C1088" s="333"/>
      <c r="D1088" s="335"/>
      <c r="E1088" s="294" t="s">
        <v>1438</v>
      </c>
    </row>
    <row r="1089" spans="1:5" x14ac:dyDescent="0.25">
      <c r="A1089" s="336" t="s">
        <v>1985</v>
      </c>
      <c r="B1089" s="338" t="s">
        <v>1986</v>
      </c>
      <c r="C1089" s="339"/>
      <c r="D1089" s="342" t="s">
        <v>47</v>
      </c>
      <c r="E1089" s="291" t="s">
        <v>1437</v>
      </c>
    </row>
    <row r="1090" spans="1:5" x14ac:dyDescent="0.25">
      <c r="A1090" s="337"/>
      <c r="B1090" s="340"/>
      <c r="C1090" s="341"/>
      <c r="D1090" s="343"/>
      <c r="E1090" s="292" t="s">
        <v>1438</v>
      </c>
    </row>
    <row r="1091" spans="1:5" x14ac:dyDescent="0.25">
      <c r="A1091" s="328" t="s">
        <v>1555</v>
      </c>
      <c r="B1091" s="330" t="s">
        <v>1986</v>
      </c>
      <c r="C1091" s="331"/>
      <c r="D1091" s="334" t="s">
        <v>47</v>
      </c>
      <c r="E1091" s="293" t="s">
        <v>1437</v>
      </c>
    </row>
    <row r="1092" spans="1:5" x14ac:dyDescent="0.25">
      <c r="A1092" s="329"/>
      <c r="B1092" s="332"/>
      <c r="C1092" s="333"/>
      <c r="D1092" s="335"/>
      <c r="E1092" s="294" t="s">
        <v>1438</v>
      </c>
    </row>
    <row r="1093" spans="1:5" x14ac:dyDescent="0.25">
      <c r="A1093" s="336" t="s">
        <v>1987</v>
      </c>
      <c r="B1093" s="338" t="s">
        <v>1986</v>
      </c>
      <c r="C1093" s="339"/>
      <c r="D1093" s="342" t="s">
        <v>47</v>
      </c>
      <c r="E1093" s="291" t="s">
        <v>1437</v>
      </c>
    </row>
    <row r="1094" spans="1:5" x14ac:dyDescent="0.25">
      <c r="A1094" s="337"/>
      <c r="B1094" s="340"/>
      <c r="C1094" s="341"/>
      <c r="D1094" s="343"/>
      <c r="E1094" s="292" t="s">
        <v>1438</v>
      </c>
    </row>
    <row r="1095" spans="1:5" x14ac:dyDescent="0.25">
      <c r="A1095" s="328" t="s">
        <v>1988</v>
      </c>
      <c r="B1095" s="330" t="s">
        <v>1986</v>
      </c>
      <c r="C1095" s="331"/>
      <c r="D1095" s="334" t="s">
        <v>47</v>
      </c>
      <c r="E1095" s="293" t="s">
        <v>1437</v>
      </c>
    </row>
    <row r="1096" spans="1:5" x14ac:dyDescent="0.25">
      <c r="A1096" s="329"/>
      <c r="B1096" s="332"/>
      <c r="C1096" s="333"/>
      <c r="D1096" s="335"/>
      <c r="E1096" s="294" t="s">
        <v>1438</v>
      </c>
    </row>
    <row r="1097" spans="1:5" x14ac:dyDescent="0.25">
      <c r="A1097" s="336" t="s">
        <v>1989</v>
      </c>
      <c r="B1097" s="338" t="s">
        <v>1986</v>
      </c>
      <c r="C1097" s="339"/>
      <c r="D1097" s="342" t="s">
        <v>47</v>
      </c>
      <c r="E1097" s="291" t="s">
        <v>1437</v>
      </c>
    </row>
    <row r="1098" spans="1:5" x14ac:dyDescent="0.25">
      <c r="A1098" s="337"/>
      <c r="B1098" s="340"/>
      <c r="C1098" s="341"/>
      <c r="D1098" s="343"/>
      <c r="E1098" s="292" t="s">
        <v>1438</v>
      </c>
    </row>
    <row r="1099" spans="1:5" x14ac:dyDescent="0.25">
      <c r="A1099" s="328" t="s">
        <v>1990</v>
      </c>
      <c r="B1099" s="330" t="s">
        <v>1986</v>
      </c>
      <c r="C1099" s="331"/>
      <c r="D1099" s="334" t="s">
        <v>47</v>
      </c>
      <c r="E1099" s="293" t="s">
        <v>1437</v>
      </c>
    </row>
    <row r="1100" spans="1:5" x14ac:dyDescent="0.25">
      <c r="A1100" s="329"/>
      <c r="B1100" s="332"/>
      <c r="C1100" s="333"/>
      <c r="D1100" s="335"/>
      <c r="E1100" s="294" t="s">
        <v>1438</v>
      </c>
    </row>
    <row r="1101" spans="1:5" x14ac:dyDescent="0.25">
      <c r="A1101" s="336" t="s">
        <v>1991</v>
      </c>
      <c r="B1101" s="338" t="s">
        <v>1992</v>
      </c>
      <c r="C1101" s="339"/>
      <c r="D1101" s="342" t="s">
        <v>47</v>
      </c>
      <c r="E1101" s="291" t="s">
        <v>1437</v>
      </c>
    </row>
    <row r="1102" spans="1:5" x14ac:dyDescent="0.25">
      <c r="A1102" s="337"/>
      <c r="B1102" s="340"/>
      <c r="C1102" s="341"/>
      <c r="D1102" s="343"/>
      <c r="E1102" s="292" t="s">
        <v>1438</v>
      </c>
    </row>
    <row r="1103" spans="1:5" x14ac:dyDescent="0.25">
      <c r="A1103" s="328" t="s">
        <v>1993</v>
      </c>
      <c r="B1103" s="330" t="s">
        <v>1992</v>
      </c>
      <c r="C1103" s="331"/>
      <c r="D1103" s="334" t="s">
        <v>47</v>
      </c>
      <c r="E1103" s="293" t="s">
        <v>1437</v>
      </c>
    </row>
    <row r="1104" spans="1:5" x14ac:dyDescent="0.25">
      <c r="A1104" s="329"/>
      <c r="B1104" s="332"/>
      <c r="C1104" s="333"/>
      <c r="D1104" s="335"/>
      <c r="E1104" s="294" t="s">
        <v>1438</v>
      </c>
    </row>
    <row r="1105" spans="1:5" x14ac:dyDescent="0.25">
      <c r="A1105" s="336" t="s">
        <v>1994</v>
      </c>
      <c r="B1105" s="338" t="s">
        <v>1992</v>
      </c>
      <c r="C1105" s="339"/>
      <c r="D1105" s="342" t="s">
        <v>47</v>
      </c>
      <c r="E1105" s="291" t="s">
        <v>1437</v>
      </c>
    </row>
    <row r="1106" spans="1:5" x14ac:dyDescent="0.25">
      <c r="A1106" s="337"/>
      <c r="B1106" s="340"/>
      <c r="C1106" s="341"/>
      <c r="D1106" s="343"/>
      <c r="E1106" s="292" t="s">
        <v>1438</v>
      </c>
    </row>
    <row r="1107" spans="1:5" x14ac:dyDescent="0.25">
      <c r="A1107" s="328" t="s">
        <v>1995</v>
      </c>
      <c r="B1107" s="330" t="s">
        <v>1992</v>
      </c>
      <c r="C1107" s="331"/>
      <c r="D1107" s="334" t="s">
        <v>47</v>
      </c>
      <c r="E1107" s="293" t="s">
        <v>1437</v>
      </c>
    </row>
    <row r="1108" spans="1:5" x14ac:dyDescent="0.25">
      <c r="A1108" s="329"/>
      <c r="B1108" s="332"/>
      <c r="C1108" s="333"/>
      <c r="D1108" s="335"/>
      <c r="E1108" s="294" t="s">
        <v>1438</v>
      </c>
    </row>
    <row r="1109" spans="1:5" x14ac:dyDescent="0.25">
      <c r="A1109" s="336" t="s">
        <v>1996</v>
      </c>
      <c r="B1109" s="338" t="s">
        <v>1992</v>
      </c>
      <c r="C1109" s="339"/>
      <c r="D1109" s="342" t="s">
        <v>47</v>
      </c>
      <c r="E1109" s="291" t="s">
        <v>1437</v>
      </c>
    </row>
    <row r="1110" spans="1:5" x14ac:dyDescent="0.25">
      <c r="A1110" s="337"/>
      <c r="B1110" s="340"/>
      <c r="C1110" s="341"/>
      <c r="D1110" s="343"/>
      <c r="E1110" s="292" t="s">
        <v>1438</v>
      </c>
    </row>
    <row r="1111" spans="1:5" x14ac:dyDescent="0.25">
      <c r="A1111" s="328" t="s">
        <v>1997</v>
      </c>
      <c r="B1111" s="330" t="s">
        <v>1992</v>
      </c>
      <c r="C1111" s="331"/>
      <c r="D1111" s="334" t="s">
        <v>47</v>
      </c>
      <c r="E1111" s="293" t="s">
        <v>1437</v>
      </c>
    </row>
    <row r="1112" spans="1:5" x14ac:dyDescent="0.25">
      <c r="A1112" s="329"/>
      <c r="B1112" s="332"/>
      <c r="C1112" s="333"/>
      <c r="D1112" s="335"/>
      <c r="E1112" s="294" t="s">
        <v>1438</v>
      </c>
    </row>
    <row r="1113" spans="1:5" x14ac:dyDescent="0.25">
      <c r="A1113" s="336" t="s">
        <v>1998</v>
      </c>
      <c r="B1113" s="338" t="s">
        <v>1992</v>
      </c>
      <c r="C1113" s="339"/>
      <c r="D1113" s="342" t="s">
        <v>47</v>
      </c>
      <c r="E1113" s="291" t="s">
        <v>1437</v>
      </c>
    </row>
    <row r="1114" spans="1:5" x14ac:dyDescent="0.25">
      <c r="A1114" s="337"/>
      <c r="B1114" s="340"/>
      <c r="C1114" s="341"/>
      <c r="D1114" s="343"/>
      <c r="E1114" s="292" t="s">
        <v>1438</v>
      </c>
    </row>
    <row r="1115" spans="1:5" x14ac:dyDescent="0.25">
      <c r="A1115" s="328" t="s">
        <v>1999</v>
      </c>
      <c r="B1115" s="330" t="s">
        <v>2000</v>
      </c>
      <c r="C1115" s="331"/>
      <c r="D1115" s="334" t="s">
        <v>47</v>
      </c>
      <c r="E1115" s="293" t="s">
        <v>1437</v>
      </c>
    </row>
    <row r="1116" spans="1:5" x14ac:dyDescent="0.25">
      <c r="A1116" s="329"/>
      <c r="B1116" s="332"/>
      <c r="C1116" s="333"/>
      <c r="D1116" s="335"/>
      <c r="E1116" s="294" t="s">
        <v>1438</v>
      </c>
    </row>
    <row r="1117" spans="1:5" x14ac:dyDescent="0.25">
      <c r="A1117" s="336" t="s">
        <v>2001</v>
      </c>
      <c r="B1117" s="338" t="s">
        <v>2000</v>
      </c>
      <c r="C1117" s="339"/>
      <c r="D1117" s="342" t="s">
        <v>47</v>
      </c>
      <c r="E1117" s="291" t="s">
        <v>1437</v>
      </c>
    </row>
    <row r="1118" spans="1:5" x14ac:dyDescent="0.25">
      <c r="A1118" s="337"/>
      <c r="B1118" s="340"/>
      <c r="C1118" s="341"/>
      <c r="D1118" s="343"/>
      <c r="E1118" s="292" t="s">
        <v>1438</v>
      </c>
    </row>
    <row r="1119" spans="1:5" x14ac:dyDescent="0.25">
      <c r="A1119" s="328" t="s">
        <v>2002</v>
      </c>
      <c r="B1119" s="330" t="s">
        <v>2000</v>
      </c>
      <c r="C1119" s="331"/>
      <c r="D1119" s="334" t="s">
        <v>47</v>
      </c>
      <c r="E1119" s="293" t="s">
        <v>1437</v>
      </c>
    </row>
    <row r="1120" spans="1:5" x14ac:dyDescent="0.25">
      <c r="A1120" s="329"/>
      <c r="B1120" s="332"/>
      <c r="C1120" s="333"/>
      <c r="D1120" s="335"/>
      <c r="E1120" s="294" t="s">
        <v>1438</v>
      </c>
    </row>
    <row r="1121" spans="1:5" x14ac:dyDescent="0.25">
      <c r="A1121" s="336" t="s">
        <v>2003</v>
      </c>
      <c r="B1121" s="338" t="s">
        <v>2000</v>
      </c>
      <c r="C1121" s="339"/>
      <c r="D1121" s="342" t="s">
        <v>47</v>
      </c>
      <c r="E1121" s="291" t="s">
        <v>1437</v>
      </c>
    </row>
    <row r="1122" spans="1:5" x14ac:dyDescent="0.25">
      <c r="A1122" s="337"/>
      <c r="B1122" s="340"/>
      <c r="C1122" s="341"/>
      <c r="D1122" s="343"/>
      <c r="E1122" s="292" t="s">
        <v>1438</v>
      </c>
    </row>
    <row r="1123" spans="1:5" x14ac:dyDescent="0.25">
      <c r="A1123" s="328" t="s">
        <v>2004</v>
      </c>
      <c r="B1123" s="330" t="s">
        <v>2000</v>
      </c>
      <c r="C1123" s="331"/>
      <c r="D1123" s="334" t="s">
        <v>47</v>
      </c>
      <c r="E1123" s="293" t="s">
        <v>1437</v>
      </c>
    </row>
    <row r="1124" spans="1:5" x14ac:dyDescent="0.25">
      <c r="A1124" s="329"/>
      <c r="B1124" s="332"/>
      <c r="C1124" s="333"/>
      <c r="D1124" s="335"/>
      <c r="E1124" s="294" t="s">
        <v>1438</v>
      </c>
    </row>
    <row r="1125" spans="1:5" x14ac:dyDescent="0.25">
      <c r="A1125" s="336" t="s">
        <v>2005</v>
      </c>
      <c r="B1125" s="338" t="s">
        <v>2000</v>
      </c>
      <c r="C1125" s="339"/>
      <c r="D1125" s="342" t="s">
        <v>47</v>
      </c>
      <c r="E1125" s="291" t="s">
        <v>1437</v>
      </c>
    </row>
    <row r="1126" spans="1:5" x14ac:dyDescent="0.25">
      <c r="A1126" s="337"/>
      <c r="B1126" s="340"/>
      <c r="C1126" s="341"/>
      <c r="D1126" s="343"/>
      <c r="E1126" s="292" t="s">
        <v>1438</v>
      </c>
    </row>
    <row r="1127" spans="1:5" x14ac:dyDescent="0.25">
      <c r="A1127" s="328" t="s">
        <v>2006</v>
      </c>
      <c r="B1127" s="330" t="s">
        <v>2000</v>
      </c>
      <c r="C1127" s="331"/>
      <c r="D1127" s="334" t="s">
        <v>47</v>
      </c>
      <c r="E1127" s="293" t="s">
        <v>1437</v>
      </c>
    </row>
    <row r="1128" spans="1:5" x14ac:dyDescent="0.25">
      <c r="A1128" s="329"/>
      <c r="B1128" s="332"/>
      <c r="C1128" s="333"/>
      <c r="D1128" s="335"/>
      <c r="E1128" s="294" t="s">
        <v>1438</v>
      </c>
    </row>
    <row r="1129" spans="1:5" x14ac:dyDescent="0.25">
      <c r="A1129" s="336" t="s">
        <v>2007</v>
      </c>
      <c r="B1129" s="338" t="s">
        <v>2000</v>
      </c>
      <c r="C1129" s="339"/>
      <c r="D1129" s="342" t="s">
        <v>47</v>
      </c>
      <c r="E1129" s="291" t="s">
        <v>1437</v>
      </c>
    </row>
    <row r="1130" spans="1:5" x14ac:dyDescent="0.25">
      <c r="A1130" s="337"/>
      <c r="B1130" s="340"/>
      <c r="C1130" s="341"/>
      <c r="D1130" s="343"/>
      <c r="E1130" s="292" t="s">
        <v>1438</v>
      </c>
    </row>
    <row r="1131" spans="1:5" x14ac:dyDescent="0.25">
      <c r="A1131" s="328" t="s">
        <v>1847</v>
      </c>
      <c r="B1131" s="330"/>
      <c r="C1131" s="331"/>
      <c r="D1131" s="334" t="s">
        <v>47</v>
      </c>
      <c r="E1131" s="293" t="s">
        <v>1437</v>
      </c>
    </row>
    <row r="1132" spans="1:5" x14ac:dyDescent="0.25">
      <c r="A1132" s="329"/>
      <c r="B1132" s="332"/>
      <c r="C1132" s="333"/>
      <c r="D1132" s="335"/>
      <c r="E1132" s="294" t="s">
        <v>1438</v>
      </c>
    </row>
    <row r="1133" spans="1:5" x14ac:dyDescent="0.25">
      <c r="A1133" s="336" t="s">
        <v>1869</v>
      </c>
      <c r="B1133" s="338"/>
      <c r="C1133" s="339"/>
      <c r="D1133" s="342" t="s">
        <v>47</v>
      </c>
      <c r="E1133" s="291" t="s">
        <v>1437</v>
      </c>
    </row>
    <row r="1134" spans="1:5" x14ac:dyDescent="0.25">
      <c r="A1134" s="337"/>
      <c r="B1134" s="340"/>
      <c r="C1134" s="341"/>
      <c r="D1134" s="343"/>
      <c r="E1134" s="292" t="s">
        <v>1438</v>
      </c>
    </row>
    <row r="1135" spans="1:5" x14ac:dyDescent="0.25">
      <c r="A1135" s="328" t="s">
        <v>1875</v>
      </c>
      <c r="B1135" s="330"/>
      <c r="C1135" s="331"/>
      <c r="D1135" s="334" t="s">
        <v>47</v>
      </c>
      <c r="E1135" s="293" t="s">
        <v>1437</v>
      </c>
    </row>
    <row r="1136" spans="1:5" x14ac:dyDescent="0.25">
      <c r="A1136" s="329"/>
      <c r="B1136" s="332"/>
      <c r="C1136" s="333"/>
      <c r="D1136" s="335"/>
      <c r="E1136" s="294" t="s">
        <v>1438</v>
      </c>
    </row>
    <row r="1137" spans="1:5" x14ac:dyDescent="0.25">
      <c r="A1137" s="336" t="s">
        <v>1880</v>
      </c>
      <c r="B1137" s="338"/>
      <c r="C1137" s="339"/>
      <c r="D1137" s="342" t="s">
        <v>47</v>
      </c>
      <c r="E1137" s="291" t="s">
        <v>1437</v>
      </c>
    </row>
    <row r="1138" spans="1:5" x14ac:dyDescent="0.25">
      <c r="A1138" s="337"/>
      <c r="B1138" s="340"/>
      <c r="C1138" s="341"/>
      <c r="D1138" s="343"/>
      <c r="E1138" s="292" t="s">
        <v>1438</v>
      </c>
    </row>
    <row r="1139" spans="1:5" x14ac:dyDescent="0.25">
      <c r="A1139" s="328" t="s">
        <v>1891</v>
      </c>
      <c r="B1139" s="330"/>
      <c r="C1139" s="331"/>
      <c r="D1139" s="334" t="s">
        <v>47</v>
      </c>
      <c r="E1139" s="293" t="s">
        <v>1437</v>
      </c>
    </row>
    <row r="1140" spans="1:5" x14ac:dyDescent="0.25">
      <c r="A1140" s="329"/>
      <c r="B1140" s="332"/>
      <c r="C1140" s="333"/>
      <c r="D1140" s="335"/>
      <c r="E1140" s="294" t="s">
        <v>1438</v>
      </c>
    </row>
    <row r="1141" spans="1:5" x14ac:dyDescent="0.25">
      <c r="A1141" s="336" t="s">
        <v>1898</v>
      </c>
      <c r="B1141" s="338"/>
      <c r="C1141" s="339"/>
      <c r="D1141" s="342" t="s">
        <v>47</v>
      </c>
      <c r="E1141" s="291" t="s">
        <v>1437</v>
      </c>
    </row>
    <row r="1142" spans="1:5" x14ac:dyDescent="0.25">
      <c r="A1142" s="337"/>
      <c r="B1142" s="340"/>
      <c r="C1142" s="341"/>
      <c r="D1142" s="343"/>
      <c r="E1142" s="292" t="s">
        <v>1438</v>
      </c>
    </row>
    <row r="1143" spans="1:5" x14ac:dyDescent="0.25">
      <c r="A1143" s="328" t="s">
        <v>1906</v>
      </c>
      <c r="B1143" s="330"/>
      <c r="C1143" s="331"/>
      <c r="D1143" s="334" t="s">
        <v>47</v>
      </c>
      <c r="E1143" s="293" t="s">
        <v>1437</v>
      </c>
    </row>
    <row r="1144" spans="1:5" x14ac:dyDescent="0.25">
      <c r="A1144" s="329"/>
      <c r="B1144" s="332"/>
      <c r="C1144" s="333"/>
      <c r="D1144" s="335"/>
      <c r="E1144" s="294" t="s">
        <v>1438</v>
      </c>
    </row>
    <row r="1145" spans="1:5" x14ac:dyDescent="0.25">
      <c r="A1145" s="336" t="s">
        <v>1910</v>
      </c>
      <c r="B1145" s="338"/>
      <c r="C1145" s="339"/>
      <c r="D1145" s="342" t="s">
        <v>47</v>
      </c>
      <c r="E1145" s="291" t="s">
        <v>1437</v>
      </c>
    </row>
    <row r="1146" spans="1:5" x14ac:dyDescent="0.25">
      <c r="A1146" s="337"/>
      <c r="B1146" s="340"/>
      <c r="C1146" s="341"/>
      <c r="D1146" s="343"/>
      <c r="E1146" s="292" t="s">
        <v>1438</v>
      </c>
    </row>
    <row r="1147" spans="1:5" x14ac:dyDescent="0.25">
      <c r="A1147" s="328" t="s">
        <v>1926</v>
      </c>
      <c r="B1147" s="330"/>
      <c r="C1147" s="331"/>
      <c r="D1147" s="334" t="s">
        <v>47</v>
      </c>
      <c r="E1147" s="293" t="s">
        <v>1437</v>
      </c>
    </row>
    <row r="1148" spans="1:5" x14ac:dyDescent="0.25">
      <c r="A1148" s="329"/>
      <c r="B1148" s="332"/>
      <c r="C1148" s="333"/>
      <c r="D1148" s="335"/>
      <c r="E1148" s="294" t="s">
        <v>1438</v>
      </c>
    </row>
    <row r="1149" spans="1:5" x14ac:dyDescent="0.25">
      <c r="A1149" s="336" t="s">
        <v>1932</v>
      </c>
      <c r="B1149" s="338"/>
      <c r="C1149" s="339"/>
      <c r="D1149" s="342" t="s">
        <v>47</v>
      </c>
      <c r="E1149" s="291" t="s">
        <v>1437</v>
      </c>
    </row>
    <row r="1150" spans="1:5" x14ac:dyDescent="0.25">
      <c r="A1150" s="337"/>
      <c r="B1150" s="340"/>
      <c r="C1150" s="341"/>
      <c r="D1150" s="343"/>
      <c r="E1150" s="292" t="s">
        <v>1438</v>
      </c>
    </row>
    <row r="1151" spans="1:5" x14ac:dyDescent="0.25">
      <c r="A1151" s="328" t="s">
        <v>1941</v>
      </c>
      <c r="B1151" s="330"/>
      <c r="C1151" s="331"/>
      <c r="D1151" s="334" t="s">
        <v>47</v>
      </c>
      <c r="E1151" s="293" t="s">
        <v>1437</v>
      </c>
    </row>
    <row r="1152" spans="1:5" x14ac:dyDescent="0.25">
      <c r="A1152" s="329"/>
      <c r="B1152" s="332"/>
      <c r="C1152" s="333"/>
      <c r="D1152" s="335"/>
      <c r="E1152" s="294" t="s">
        <v>1438</v>
      </c>
    </row>
    <row r="1153" spans="1:5" x14ac:dyDescent="0.25">
      <c r="A1153" s="336" t="s">
        <v>1971</v>
      </c>
      <c r="B1153" s="338"/>
      <c r="C1153" s="339"/>
      <c r="D1153" s="342" t="s">
        <v>47</v>
      </c>
      <c r="E1153" s="291" t="s">
        <v>1437</v>
      </c>
    </row>
    <row r="1154" spans="1:5" x14ac:dyDescent="0.25">
      <c r="A1154" s="337"/>
      <c r="B1154" s="340"/>
      <c r="C1154" s="341"/>
      <c r="D1154" s="343"/>
      <c r="E1154" s="292" t="s">
        <v>1438</v>
      </c>
    </row>
    <row r="1155" spans="1:5" x14ac:dyDescent="0.25">
      <c r="A1155" s="328" t="s">
        <v>1975</v>
      </c>
      <c r="B1155" s="330"/>
      <c r="C1155" s="331"/>
      <c r="D1155" s="334" t="s">
        <v>47</v>
      </c>
      <c r="E1155" s="293" t="s">
        <v>1437</v>
      </c>
    </row>
    <row r="1156" spans="1:5" x14ac:dyDescent="0.25">
      <c r="A1156" s="329"/>
      <c r="B1156" s="332"/>
      <c r="C1156" s="333"/>
      <c r="D1156" s="335"/>
      <c r="E1156" s="294" t="s">
        <v>1438</v>
      </c>
    </row>
    <row r="1157" spans="1:5" x14ac:dyDescent="0.25">
      <c r="A1157" s="336" t="s">
        <v>1980</v>
      </c>
      <c r="B1157" s="338"/>
      <c r="C1157" s="339"/>
      <c r="D1157" s="342" t="s">
        <v>47</v>
      </c>
      <c r="E1157" s="291" t="s">
        <v>1437</v>
      </c>
    </row>
    <row r="1158" spans="1:5" x14ac:dyDescent="0.25">
      <c r="A1158" s="337"/>
      <c r="B1158" s="340"/>
      <c r="C1158" s="341"/>
      <c r="D1158" s="343"/>
      <c r="E1158" s="292" t="s">
        <v>1438</v>
      </c>
    </row>
    <row r="1159" spans="1:5" x14ac:dyDescent="0.25">
      <c r="A1159" s="328" t="s">
        <v>1986</v>
      </c>
      <c r="B1159" s="330"/>
      <c r="C1159" s="331"/>
      <c r="D1159" s="334" t="s">
        <v>47</v>
      </c>
      <c r="E1159" s="293" t="s">
        <v>1437</v>
      </c>
    </row>
    <row r="1160" spans="1:5" x14ac:dyDescent="0.25">
      <c r="A1160" s="329"/>
      <c r="B1160" s="332"/>
      <c r="C1160" s="333"/>
      <c r="D1160" s="335"/>
      <c r="E1160" s="294" t="s">
        <v>1438</v>
      </c>
    </row>
    <row r="1161" spans="1:5" x14ac:dyDescent="0.25">
      <c r="A1161" s="336" t="s">
        <v>1992</v>
      </c>
      <c r="B1161" s="338"/>
      <c r="C1161" s="339"/>
      <c r="D1161" s="342" t="s">
        <v>47</v>
      </c>
      <c r="E1161" s="291" t="s">
        <v>1437</v>
      </c>
    </row>
    <row r="1162" spans="1:5" x14ac:dyDescent="0.25">
      <c r="A1162" s="337"/>
      <c r="B1162" s="340"/>
      <c r="C1162" s="341"/>
      <c r="D1162" s="343"/>
      <c r="E1162" s="292" t="s">
        <v>1438</v>
      </c>
    </row>
    <row r="1163" spans="1:5" x14ac:dyDescent="0.25">
      <c r="A1163" s="328" t="s">
        <v>1951</v>
      </c>
      <c r="B1163" s="330"/>
      <c r="C1163" s="331"/>
      <c r="D1163" s="334" t="s">
        <v>47</v>
      </c>
      <c r="E1163" s="293" t="s">
        <v>1437</v>
      </c>
    </row>
    <row r="1164" spans="1:5" x14ac:dyDescent="0.25">
      <c r="A1164" s="329"/>
      <c r="B1164" s="332"/>
      <c r="C1164" s="333"/>
      <c r="D1164" s="335"/>
      <c r="E1164" s="294" t="s">
        <v>1438</v>
      </c>
    </row>
    <row r="1165" spans="1:5" x14ac:dyDescent="0.25">
      <c r="A1165" s="336" t="s">
        <v>1957</v>
      </c>
      <c r="B1165" s="338" t="s">
        <v>1906</v>
      </c>
      <c r="C1165" s="339"/>
      <c r="D1165" s="342" t="s">
        <v>47</v>
      </c>
      <c r="E1165" s="291" t="s">
        <v>1437</v>
      </c>
    </row>
    <row r="1166" spans="1:5" x14ac:dyDescent="0.25">
      <c r="A1166" s="337"/>
      <c r="B1166" s="340"/>
      <c r="C1166" s="341"/>
      <c r="D1166" s="343"/>
      <c r="E1166" s="292" t="s">
        <v>1438</v>
      </c>
    </row>
    <row r="1167" spans="1:5" x14ac:dyDescent="0.25">
      <c r="A1167" s="328" t="s">
        <v>2008</v>
      </c>
      <c r="B1167" s="330" t="s">
        <v>1847</v>
      </c>
      <c r="C1167" s="331"/>
      <c r="D1167" s="334" t="s">
        <v>47</v>
      </c>
      <c r="E1167" s="293" t="s">
        <v>1437</v>
      </c>
    </row>
    <row r="1168" spans="1:5" x14ac:dyDescent="0.25">
      <c r="A1168" s="329"/>
      <c r="B1168" s="332"/>
      <c r="C1168" s="333"/>
      <c r="D1168" s="335"/>
      <c r="E1168" s="294" t="s">
        <v>1438</v>
      </c>
    </row>
    <row r="1169" spans="1:5" x14ac:dyDescent="0.25">
      <c r="A1169" s="336" t="s">
        <v>2009</v>
      </c>
      <c r="B1169" s="338" t="s">
        <v>1869</v>
      </c>
      <c r="C1169" s="339"/>
      <c r="D1169" s="342" t="s">
        <v>47</v>
      </c>
      <c r="E1169" s="291" t="s">
        <v>1437</v>
      </c>
    </row>
    <row r="1170" spans="1:5" x14ac:dyDescent="0.25">
      <c r="A1170" s="337"/>
      <c r="B1170" s="340"/>
      <c r="C1170" s="341"/>
      <c r="D1170" s="343"/>
      <c r="E1170" s="292" t="s">
        <v>1438</v>
      </c>
    </row>
    <row r="1171" spans="1:5" x14ac:dyDescent="0.25">
      <c r="A1171" s="328" t="s">
        <v>1757</v>
      </c>
      <c r="B1171" s="330" t="s">
        <v>1875</v>
      </c>
      <c r="C1171" s="331"/>
      <c r="D1171" s="334" t="s">
        <v>47</v>
      </c>
      <c r="E1171" s="293" t="s">
        <v>1437</v>
      </c>
    </row>
    <row r="1172" spans="1:5" x14ac:dyDescent="0.25">
      <c r="A1172" s="329"/>
      <c r="B1172" s="332"/>
      <c r="C1172" s="333"/>
      <c r="D1172" s="335"/>
      <c r="E1172" s="294" t="s">
        <v>1438</v>
      </c>
    </row>
    <row r="1173" spans="1:5" x14ac:dyDescent="0.25">
      <c r="A1173" s="336" t="s">
        <v>2010</v>
      </c>
      <c r="B1173" s="338" t="s">
        <v>1880</v>
      </c>
      <c r="C1173" s="339"/>
      <c r="D1173" s="342" t="s">
        <v>47</v>
      </c>
      <c r="E1173" s="291" t="s">
        <v>1437</v>
      </c>
    </row>
    <row r="1174" spans="1:5" x14ac:dyDescent="0.25">
      <c r="A1174" s="337"/>
      <c r="B1174" s="340"/>
      <c r="C1174" s="341"/>
      <c r="D1174" s="343"/>
      <c r="E1174" s="292" t="s">
        <v>1438</v>
      </c>
    </row>
    <row r="1175" spans="1:5" x14ac:dyDescent="0.25">
      <c r="A1175" s="328" t="s">
        <v>1567</v>
      </c>
      <c r="B1175" s="330" t="s">
        <v>1891</v>
      </c>
      <c r="C1175" s="331"/>
      <c r="D1175" s="334" t="s">
        <v>47</v>
      </c>
      <c r="E1175" s="293" t="s">
        <v>1437</v>
      </c>
    </row>
    <row r="1176" spans="1:5" x14ac:dyDescent="0.25">
      <c r="A1176" s="329"/>
      <c r="B1176" s="332"/>
      <c r="C1176" s="333"/>
      <c r="D1176" s="335"/>
      <c r="E1176" s="294" t="s">
        <v>1438</v>
      </c>
    </row>
    <row r="1177" spans="1:5" x14ac:dyDescent="0.25">
      <c r="A1177" s="336" t="s">
        <v>2011</v>
      </c>
      <c r="B1177" s="338" t="s">
        <v>1910</v>
      </c>
      <c r="C1177" s="339"/>
      <c r="D1177" s="342" t="s">
        <v>47</v>
      </c>
      <c r="E1177" s="291" t="s">
        <v>1437</v>
      </c>
    </row>
    <row r="1178" spans="1:5" x14ac:dyDescent="0.25">
      <c r="A1178" s="337"/>
      <c r="B1178" s="340"/>
      <c r="C1178" s="341"/>
      <c r="D1178" s="343"/>
      <c r="E1178" s="292" t="s">
        <v>1438</v>
      </c>
    </row>
    <row r="1179" spans="1:5" x14ac:dyDescent="0.25">
      <c r="A1179" s="328" t="s">
        <v>2012</v>
      </c>
      <c r="B1179" s="330" t="s">
        <v>1910</v>
      </c>
      <c r="C1179" s="331"/>
      <c r="D1179" s="334" t="s">
        <v>47</v>
      </c>
      <c r="E1179" s="293" t="s">
        <v>1437</v>
      </c>
    </row>
    <row r="1180" spans="1:5" x14ac:dyDescent="0.25">
      <c r="A1180" s="329"/>
      <c r="B1180" s="332"/>
      <c r="C1180" s="333"/>
      <c r="D1180" s="335"/>
      <c r="E1180" s="294" t="s">
        <v>1438</v>
      </c>
    </row>
    <row r="1181" spans="1:5" x14ac:dyDescent="0.25">
      <c r="A1181" s="336" t="s">
        <v>2013</v>
      </c>
      <c r="B1181" s="338" t="s">
        <v>1926</v>
      </c>
      <c r="C1181" s="339"/>
      <c r="D1181" s="342" t="s">
        <v>47</v>
      </c>
      <c r="E1181" s="291" t="s">
        <v>1437</v>
      </c>
    </row>
    <row r="1182" spans="1:5" x14ac:dyDescent="0.25">
      <c r="A1182" s="337"/>
      <c r="B1182" s="340"/>
      <c r="C1182" s="341"/>
      <c r="D1182" s="343"/>
      <c r="E1182" s="292" t="s">
        <v>1438</v>
      </c>
    </row>
    <row r="1183" spans="1:5" x14ac:dyDescent="0.25">
      <c r="A1183" s="328" t="s">
        <v>2014</v>
      </c>
      <c r="B1183" s="330" t="s">
        <v>1941</v>
      </c>
      <c r="C1183" s="331"/>
      <c r="D1183" s="334" t="s">
        <v>47</v>
      </c>
      <c r="E1183" s="293" t="s">
        <v>1437</v>
      </c>
    </row>
    <row r="1184" spans="1:5" x14ac:dyDescent="0.25">
      <c r="A1184" s="329"/>
      <c r="B1184" s="332"/>
      <c r="C1184" s="333"/>
      <c r="D1184" s="335"/>
      <c r="E1184" s="294" t="s">
        <v>1438</v>
      </c>
    </row>
    <row r="1185" spans="1:5" x14ac:dyDescent="0.25">
      <c r="A1185" s="336" t="s">
        <v>2015</v>
      </c>
      <c r="B1185" s="338" t="s">
        <v>1951</v>
      </c>
      <c r="C1185" s="339"/>
      <c r="D1185" s="342" t="s">
        <v>47</v>
      </c>
      <c r="E1185" s="291" t="s">
        <v>1437</v>
      </c>
    </row>
    <row r="1186" spans="1:5" x14ac:dyDescent="0.25">
      <c r="A1186" s="337"/>
      <c r="B1186" s="340"/>
      <c r="C1186" s="341"/>
      <c r="D1186" s="343"/>
      <c r="E1186" s="292" t="s">
        <v>1438</v>
      </c>
    </row>
    <row r="1187" spans="1:5" x14ac:dyDescent="0.25">
      <c r="A1187" s="328" t="s">
        <v>2016</v>
      </c>
      <c r="B1187" s="330" t="s">
        <v>1847</v>
      </c>
      <c r="C1187" s="331"/>
      <c r="D1187" s="334" t="s">
        <v>47</v>
      </c>
      <c r="E1187" s="293" t="s">
        <v>1437</v>
      </c>
    </row>
    <row r="1188" spans="1:5" x14ac:dyDescent="0.25">
      <c r="A1188" s="329"/>
      <c r="B1188" s="332"/>
      <c r="C1188" s="333"/>
      <c r="D1188" s="335"/>
      <c r="E1188" s="294" t="s">
        <v>1438</v>
      </c>
    </row>
    <row r="1189" spans="1:5" x14ac:dyDescent="0.25">
      <c r="A1189" s="336" t="s">
        <v>2017</v>
      </c>
      <c r="B1189" s="338" t="s">
        <v>1898</v>
      </c>
      <c r="C1189" s="339"/>
      <c r="D1189" s="342" t="s">
        <v>47</v>
      </c>
      <c r="E1189" s="291" t="s">
        <v>1437</v>
      </c>
    </row>
    <row r="1190" spans="1:5" x14ac:dyDescent="0.25">
      <c r="A1190" s="337"/>
      <c r="B1190" s="340"/>
      <c r="C1190" s="341"/>
      <c r="D1190" s="343"/>
      <c r="E1190" s="292" t="s">
        <v>1438</v>
      </c>
    </row>
    <row r="1191" spans="1:5" x14ac:dyDescent="0.25">
      <c r="A1191" s="328" t="s">
        <v>2018</v>
      </c>
      <c r="B1191" s="330" t="s">
        <v>1932</v>
      </c>
      <c r="C1191" s="331"/>
      <c r="D1191" s="334" t="s">
        <v>47</v>
      </c>
      <c r="E1191" s="293" t="s">
        <v>1437</v>
      </c>
    </row>
    <row r="1192" spans="1:5" x14ac:dyDescent="0.25">
      <c r="A1192" s="329"/>
      <c r="B1192" s="332"/>
      <c r="C1192" s="333"/>
      <c r="D1192" s="335"/>
      <c r="E1192" s="294" t="s">
        <v>1438</v>
      </c>
    </row>
    <row r="1193" spans="1:5" x14ac:dyDescent="0.25">
      <c r="A1193" s="336" t="s">
        <v>2019</v>
      </c>
      <c r="B1193" s="338" t="s">
        <v>1932</v>
      </c>
      <c r="C1193" s="339"/>
      <c r="D1193" s="342" t="s">
        <v>47</v>
      </c>
      <c r="E1193" s="291" t="s">
        <v>1437</v>
      </c>
    </row>
    <row r="1194" spans="1:5" x14ac:dyDescent="0.25">
      <c r="A1194" s="337"/>
      <c r="B1194" s="340"/>
      <c r="C1194" s="341"/>
      <c r="D1194" s="343"/>
      <c r="E1194" s="292" t="s">
        <v>1438</v>
      </c>
    </row>
    <row r="1195" spans="1:5" x14ac:dyDescent="0.25">
      <c r="A1195" s="328" t="s">
        <v>2000</v>
      </c>
      <c r="B1195" s="330"/>
      <c r="C1195" s="331"/>
      <c r="D1195" s="334" t="s">
        <v>47</v>
      </c>
      <c r="E1195" s="293" t="s">
        <v>1437</v>
      </c>
    </row>
    <row r="1196" spans="1:5" x14ac:dyDescent="0.25">
      <c r="A1196" s="329"/>
      <c r="B1196" s="332"/>
      <c r="C1196" s="333"/>
      <c r="D1196" s="335"/>
      <c r="E1196" s="294" t="s">
        <v>1438</v>
      </c>
    </row>
    <row r="1197" spans="1:5" x14ac:dyDescent="0.25">
      <c r="A1197" s="336" t="s">
        <v>2020</v>
      </c>
      <c r="B1197" s="338" t="s">
        <v>1847</v>
      </c>
      <c r="C1197" s="339"/>
      <c r="D1197" s="342" t="s">
        <v>47</v>
      </c>
      <c r="E1197" s="291" t="s">
        <v>1437</v>
      </c>
    </row>
    <row r="1198" spans="1:5" x14ac:dyDescent="0.25">
      <c r="A1198" s="337"/>
      <c r="B1198" s="340"/>
      <c r="C1198" s="341"/>
      <c r="D1198" s="343"/>
      <c r="E1198" s="292" t="s">
        <v>1438</v>
      </c>
    </row>
    <row r="1199" spans="1:5" x14ac:dyDescent="0.25">
      <c r="A1199" s="328" t="s">
        <v>2021</v>
      </c>
      <c r="B1199" s="330" t="s">
        <v>1847</v>
      </c>
      <c r="C1199" s="331"/>
      <c r="D1199" s="334" t="s">
        <v>47</v>
      </c>
      <c r="E1199" s="293" t="s">
        <v>1437</v>
      </c>
    </row>
    <row r="1200" spans="1:5" x14ac:dyDescent="0.25">
      <c r="A1200" s="329"/>
      <c r="B1200" s="332"/>
      <c r="C1200" s="333"/>
      <c r="D1200" s="335"/>
      <c r="E1200" s="294" t="s">
        <v>1438</v>
      </c>
    </row>
    <row r="1201" spans="1:5" x14ac:dyDescent="0.25">
      <c r="A1201" s="336" t="s">
        <v>2022</v>
      </c>
      <c r="B1201" s="338" t="s">
        <v>1847</v>
      </c>
      <c r="C1201" s="339"/>
      <c r="D1201" s="342" t="s">
        <v>47</v>
      </c>
      <c r="E1201" s="291" t="s">
        <v>1437</v>
      </c>
    </row>
    <row r="1202" spans="1:5" x14ac:dyDescent="0.25">
      <c r="A1202" s="337"/>
      <c r="B1202" s="340"/>
      <c r="C1202" s="341"/>
      <c r="D1202" s="343"/>
      <c r="E1202" s="292" t="s">
        <v>1438</v>
      </c>
    </row>
    <row r="1203" spans="1:5" x14ac:dyDescent="0.25">
      <c r="A1203" s="328" t="s">
        <v>2023</v>
      </c>
      <c r="B1203" s="330" t="s">
        <v>1880</v>
      </c>
      <c r="C1203" s="331"/>
      <c r="D1203" s="334" t="s">
        <v>47</v>
      </c>
      <c r="E1203" s="293" t="s">
        <v>1437</v>
      </c>
    </row>
    <row r="1204" spans="1:5" x14ac:dyDescent="0.25">
      <c r="A1204" s="329"/>
      <c r="B1204" s="332"/>
      <c r="C1204" s="333"/>
      <c r="D1204" s="335"/>
      <c r="E1204" s="294" t="s">
        <v>1438</v>
      </c>
    </row>
    <row r="1205" spans="1:5" x14ac:dyDescent="0.25">
      <c r="A1205" s="336" t="s">
        <v>2024</v>
      </c>
      <c r="B1205" s="338"/>
      <c r="C1205" s="339"/>
      <c r="D1205" s="342" t="s">
        <v>48</v>
      </c>
      <c r="E1205" s="291" t="s">
        <v>1437</v>
      </c>
    </row>
    <row r="1206" spans="1:5" x14ac:dyDescent="0.25">
      <c r="A1206" s="337"/>
      <c r="B1206" s="340"/>
      <c r="C1206" s="341"/>
      <c r="D1206" s="343"/>
      <c r="E1206" s="292" t="s">
        <v>1438</v>
      </c>
    </row>
    <row r="1207" spans="1:5" x14ac:dyDescent="0.25">
      <c r="A1207" s="328" t="s">
        <v>2025</v>
      </c>
      <c r="B1207" s="330"/>
      <c r="C1207" s="331"/>
      <c r="D1207" s="334" t="s">
        <v>48</v>
      </c>
      <c r="E1207" s="293" t="s">
        <v>1437</v>
      </c>
    </row>
    <row r="1208" spans="1:5" x14ac:dyDescent="0.25">
      <c r="A1208" s="329"/>
      <c r="B1208" s="332"/>
      <c r="C1208" s="333"/>
      <c r="D1208" s="335"/>
      <c r="E1208" s="294" t="s">
        <v>1438</v>
      </c>
    </row>
    <row r="1209" spans="1:5" x14ac:dyDescent="0.25">
      <c r="A1209" s="336" t="s">
        <v>2026</v>
      </c>
      <c r="B1209" s="338"/>
      <c r="C1209" s="339"/>
      <c r="D1209" s="342" t="s">
        <v>48</v>
      </c>
      <c r="E1209" s="291" t="s">
        <v>1437</v>
      </c>
    </row>
    <row r="1210" spans="1:5" x14ac:dyDescent="0.25">
      <c r="A1210" s="337"/>
      <c r="B1210" s="340"/>
      <c r="C1210" s="341"/>
      <c r="D1210" s="343"/>
      <c r="E1210" s="292" t="s">
        <v>1438</v>
      </c>
    </row>
    <row r="1211" spans="1:5" x14ac:dyDescent="0.25">
      <c r="A1211" s="328" t="s">
        <v>2027</v>
      </c>
      <c r="B1211" s="330"/>
      <c r="C1211" s="331"/>
      <c r="D1211" s="334" t="s">
        <v>48</v>
      </c>
      <c r="E1211" s="293" t="s">
        <v>1437</v>
      </c>
    </row>
    <row r="1212" spans="1:5" x14ac:dyDescent="0.25">
      <c r="A1212" s="329"/>
      <c r="B1212" s="332"/>
      <c r="C1212" s="333"/>
      <c r="D1212" s="335"/>
      <c r="E1212" s="294" t="s">
        <v>1438</v>
      </c>
    </row>
    <row r="1213" spans="1:5" x14ac:dyDescent="0.25">
      <c r="A1213" s="336" t="s">
        <v>2028</v>
      </c>
      <c r="B1213" s="338"/>
      <c r="C1213" s="339"/>
      <c r="D1213" s="342" t="s">
        <v>48</v>
      </c>
      <c r="E1213" s="291" t="s">
        <v>1437</v>
      </c>
    </row>
    <row r="1214" spans="1:5" x14ac:dyDescent="0.25">
      <c r="A1214" s="337"/>
      <c r="B1214" s="340"/>
      <c r="C1214" s="341"/>
      <c r="D1214" s="343"/>
      <c r="E1214" s="292" t="s">
        <v>1438</v>
      </c>
    </row>
    <row r="1215" spans="1:5" x14ac:dyDescent="0.25">
      <c r="A1215" s="328" t="s">
        <v>2029</v>
      </c>
      <c r="B1215" s="330"/>
      <c r="C1215" s="331"/>
      <c r="D1215" s="334" t="s">
        <v>48</v>
      </c>
      <c r="E1215" s="293" t="s">
        <v>1437</v>
      </c>
    </row>
    <row r="1216" spans="1:5" x14ac:dyDescent="0.25">
      <c r="A1216" s="329"/>
      <c r="B1216" s="332"/>
      <c r="C1216" s="333"/>
      <c r="D1216" s="335"/>
      <c r="E1216" s="294" t="s">
        <v>1438</v>
      </c>
    </row>
    <row r="1217" spans="1:5" x14ac:dyDescent="0.25">
      <c r="A1217" s="336" t="s">
        <v>2030</v>
      </c>
      <c r="B1217" s="338"/>
      <c r="C1217" s="339"/>
      <c r="D1217" s="342" t="s">
        <v>48</v>
      </c>
      <c r="E1217" s="291" t="s">
        <v>1437</v>
      </c>
    </row>
    <row r="1218" spans="1:5" x14ac:dyDescent="0.25">
      <c r="A1218" s="337"/>
      <c r="B1218" s="340"/>
      <c r="C1218" s="341"/>
      <c r="D1218" s="343"/>
      <c r="E1218" s="292" t="s">
        <v>1438</v>
      </c>
    </row>
    <row r="1219" spans="1:5" x14ac:dyDescent="0.25">
      <c r="A1219" s="328" t="s">
        <v>2031</v>
      </c>
      <c r="B1219" s="330"/>
      <c r="C1219" s="331"/>
      <c r="D1219" s="334" t="s">
        <v>48</v>
      </c>
      <c r="E1219" s="293" t="s">
        <v>1437</v>
      </c>
    </row>
    <row r="1220" spans="1:5" x14ac:dyDescent="0.25">
      <c r="A1220" s="329"/>
      <c r="B1220" s="332"/>
      <c r="C1220" s="333"/>
      <c r="D1220" s="335"/>
      <c r="E1220" s="294" t="s">
        <v>1438</v>
      </c>
    </row>
    <row r="1221" spans="1:5" x14ac:dyDescent="0.25">
      <c r="A1221" s="336" t="s">
        <v>2032</v>
      </c>
      <c r="B1221" s="338" t="s">
        <v>2033</v>
      </c>
      <c r="C1221" s="339"/>
      <c r="D1221" s="342" t="s">
        <v>48</v>
      </c>
      <c r="E1221" s="291" t="s">
        <v>1437</v>
      </c>
    </row>
    <row r="1222" spans="1:5" x14ac:dyDescent="0.25">
      <c r="A1222" s="337"/>
      <c r="B1222" s="340"/>
      <c r="C1222" s="341"/>
      <c r="D1222" s="343"/>
      <c r="E1222" s="292" t="s">
        <v>1438</v>
      </c>
    </row>
    <row r="1223" spans="1:5" x14ac:dyDescent="0.25">
      <c r="A1223" s="328" t="s">
        <v>1927</v>
      </c>
      <c r="B1223" s="330" t="s">
        <v>2033</v>
      </c>
      <c r="C1223" s="331"/>
      <c r="D1223" s="334" t="s">
        <v>48</v>
      </c>
      <c r="E1223" s="293" t="s">
        <v>1437</v>
      </c>
    </row>
    <row r="1224" spans="1:5" x14ac:dyDescent="0.25">
      <c r="A1224" s="329"/>
      <c r="B1224" s="332"/>
      <c r="C1224" s="333"/>
      <c r="D1224" s="335"/>
      <c r="E1224" s="294" t="s">
        <v>1438</v>
      </c>
    </row>
    <row r="1225" spans="1:5" x14ac:dyDescent="0.25">
      <c r="A1225" s="336" t="s">
        <v>2034</v>
      </c>
      <c r="B1225" s="338" t="s">
        <v>2033</v>
      </c>
      <c r="C1225" s="339"/>
      <c r="D1225" s="342" t="s">
        <v>48</v>
      </c>
      <c r="E1225" s="291" t="s">
        <v>1437</v>
      </c>
    </row>
    <row r="1226" spans="1:5" x14ac:dyDescent="0.25">
      <c r="A1226" s="337"/>
      <c r="B1226" s="340"/>
      <c r="C1226" s="341"/>
      <c r="D1226" s="343"/>
      <c r="E1226" s="292" t="s">
        <v>1438</v>
      </c>
    </row>
    <row r="1227" spans="1:5" x14ac:dyDescent="0.25">
      <c r="A1227" s="328" t="s">
        <v>2035</v>
      </c>
      <c r="B1227" s="330" t="s">
        <v>2033</v>
      </c>
      <c r="C1227" s="331"/>
      <c r="D1227" s="334" t="s">
        <v>48</v>
      </c>
      <c r="E1227" s="293" t="s">
        <v>1437</v>
      </c>
    </row>
    <row r="1228" spans="1:5" x14ac:dyDescent="0.25">
      <c r="A1228" s="329"/>
      <c r="B1228" s="332"/>
      <c r="C1228" s="333"/>
      <c r="D1228" s="335"/>
      <c r="E1228" s="294" t="s">
        <v>1438</v>
      </c>
    </row>
    <row r="1229" spans="1:5" x14ac:dyDescent="0.25">
      <c r="A1229" s="336" t="s">
        <v>2036</v>
      </c>
      <c r="B1229" s="338" t="s">
        <v>2033</v>
      </c>
      <c r="C1229" s="339"/>
      <c r="D1229" s="342" t="s">
        <v>48</v>
      </c>
      <c r="E1229" s="291" t="s">
        <v>1437</v>
      </c>
    </row>
    <row r="1230" spans="1:5" x14ac:dyDescent="0.25">
      <c r="A1230" s="337"/>
      <c r="B1230" s="340"/>
      <c r="C1230" s="341"/>
      <c r="D1230" s="343"/>
      <c r="E1230" s="292" t="s">
        <v>1438</v>
      </c>
    </row>
    <row r="1231" spans="1:5" x14ac:dyDescent="0.25">
      <c r="A1231" s="328" t="s">
        <v>2037</v>
      </c>
      <c r="B1231" s="330" t="s">
        <v>2033</v>
      </c>
      <c r="C1231" s="331"/>
      <c r="D1231" s="334" t="s">
        <v>48</v>
      </c>
      <c r="E1231" s="293" t="s">
        <v>1437</v>
      </c>
    </row>
    <row r="1232" spans="1:5" x14ac:dyDescent="0.25">
      <c r="A1232" s="329"/>
      <c r="B1232" s="332"/>
      <c r="C1232" s="333"/>
      <c r="D1232" s="335"/>
      <c r="E1232" s="294" t="s">
        <v>1438</v>
      </c>
    </row>
    <row r="1233" spans="1:5" x14ac:dyDescent="0.25">
      <c r="A1233" s="336" t="s">
        <v>2038</v>
      </c>
      <c r="B1233" s="338" t="s">
        <v>2033</v>
      </c>
      <c r="C1233" s="339"/>
      <c r="D1233" s="342" t="s">
        <v>48</v>
      </c>
      <c r="E1233" s="291" t="s">
        <v>1437</v>
      </c>
    </row>
    <row r="1234" spans="1:5" x14ac:dyDescent="0.25">
      <c r="A1234" s="337"/>
      <c r="B1234" s="340"/>
      <c r="C1234" s="341"/>
      <c r="D1234" s="343"/>
      <c r="E1234" s="292" t="s">
        <v>1438</v>
      </c>
    </row>
    <row r="1235" spans="1:5" x14ac:dyDescent="0.25">
      <c r="A1235" s="328" t="s">
        <v>2039</v>
      </c>
      <c r="B1235" s="330" t="s">
        <v>2033</v>
      </c>
      <c r="C1235" s="331"/>
      <c r="D1235" s="334" t="s">
        <v>48</v>
      </c>
      <c r="E1235" s="293" t="s">
        <v>1437</v>
      </c>
    </row>
    <row r="1236" spans="1:5" x14ac:dyDescent="0.25">
      <c r="A1236" s="329"/>
      <c r="B1236" s="332"/>
      <c r="C1236" s="333"/>
      <c r="D1236" s="335"/>
      <c r="E1236" s="294" t="s">
        <v>1438</v>
      </c>
    </row>
    <row r="1237" spans="1:5" x14ac:dyDescent="0.25">
      <c r="A1237" s="336" t="s">
        <v>2040</v>
      </c>
      <c r="B1237" s="338" t="s">
        <v>2033</v>
      </c>
      <c r="C1237" s="339"/>
      <c r="D1237" s="342" t="s">
        <v>48</v>
      </c>
      <c r="E1237" s="291" t="s">
        <v>1437</v>
      </c>
    </row>
    <row r="1238" spans="1:5" x14ac:dyDescent="0.25">
      <c r="A1238" s="337"/>
      <c r="B1238" s="340"/>
      <c r="C1238" s="341"/>
      <c r="D1238" s="343"/>
      <c r="E1238" s="292" t="s">
        <v>1438</v>
      </c>
    </row>
    <row r="1239" spans="1:5" x14ac:dyDescent="0.25">
      <c r="A1239" s="328" t="s">
        <v>1947</v>
      </c>
      <c r="B1239" s="330" t="s">
        <v>2033</v>
      </c>
      <c r="C1239" s="331"/>
      <c r="D1239" s="334" t="s">
        <v>48</v>
      </c>
      <c r="E1239" s="293" t="s">
        <v>1437</v>
      </c>
    </row>
    <row r="1240" spans="1:5" x14ac:dyDescent="0.25">
      <c r="A1240" s="329"/>
      <c r="B1240" s="332"/>
      <c r="C1240" s="333"/>
      <c r="D1240" s="335"/>
      <c r="E1240" s="294" t="s">
        <v>1438</v>
      </c>
    </row>
    <row r="1241" spans="1:5" x14ac:dyDescent="0.25">
      <c r="A1241" s="336" t="s">
        <v>2041</v>
      </c>
      <c r="B1241" s="338" t="s">
        <v>2033</v>
      </c>
      <c r="C1241" s="339"/>
      <c r="D1241" s="342" t="s">
        <v>48</v>
      </c>
      <c r="E1241" s="291" t="s">
        <v>1437</v>
      </c>
    </row>
    <row r="1242" spans="1:5" x14ac:dyDescent="0.25">
      <c r="A1242" s="337"/>
      <c r="B1242" s="340"/>
      <c r="C1242" s="341"/>
      <c r="D1242" s="343"/>
      <c r="E1242" s="292" t="s">
        <v>1438</v>
      </c>
    </row>
    <row r="1243" spans="1:5" x14ac:dyDescent="0.25">
      <c r="A1243" s="328" t="s">
        <v>2042</v>
      </c>
      <c r="B1243" s="330" t="s">
        <v>2033</v>
      </c>
      <c r="C1243" s="331"/>
      <c r="D1243" s="334" t="s">
        <v>48</v>
      </c>
      <c r="E1243" s="293" t="s">
        <v>1437</v>
      </c>
    </row>
    <row r="1244" spans="1:5" x14ac:dyDescent="0.25">
      <c r="A1244" s="329"/>
      <c r="B1244" s="332"/>
      <c r="C1244" s="333"/>
      <c r="D1244" s="335"/>
      <c r="E1244" s="294" t="s">
        <v>1438</v>
      </c>
    </row>
    <row r="1245" spans="1:5" x14ac:dyDescent="0.25">
      <c r="A1245" s="336" t="s">
        <v>2043</v>
      </c>
      <c r="B1245" s="338" t="s">
        <v>2033</v>
      </c>
      <c r="C1245" s="339"/>
      <c r="D1245" s="342" t="s">
        <v>48</v>
      </c>
      <c r="E1245" s="291" t="s">
        <v>1437</v>
      </c>
    </row>
    <row r="1246" spans="1:5" x14ac:dyDescent="0.25">
      <c r="A1246" s="337"/>
      <c r="B1246" s="340"/>
      <c r="C1246" s="341"/>
      <c r="D1246" s="343"/>
      <c r="E1246" s="292" t="s">
        <v>1438</v>
      </c>
    </row>
    <row r="1247" spans="1:5" x14ac:dyDescent="0.25">
      <c r="A1247" s="328" t="s">
        <v>2044</v>
      </c>
      <c r="B1247" s="330" t="s">
        <v>2033</v>
      </c>
      <c r="C1247" s="331"/>
      <c r="D1247" s="334" t="s">
        <v>48</v>
      </c>
      <c r="E1247" s="293" t="s">
        <v>1437</v>
      </c>
    </row>
    <row r="1248" spans="1:5" x14ac:dyDescent="0.25">
      <c r="A1248" s="329"/>
      <c r="B1248" s="332"/>
      <c r="C1248" s="333"/>
      <c r="D1248" s="335"/>
      <c r="E1248" s="294" t="s">
        <v>1438</v>
      </c>
    </row>
    <row r="1249" spans="1:5" x14ac:dyDescent="0.25">
      <c r="A1249" s="336" t="s">
        <v>2045</v>
      </c>
      <c r="B1249" s="338" t="s">
        <v>2033</v>
      </c>
      <c r="C1249" s="339"/>
      <c r="D1249" s="342" t="s">
        <v>48</v>
      </c>
      <c r="E1249" s="291" t="s">
        <v>1437</v>
      </c>
    </row>
    <row r="1250" spans="1:5" x14ac:dyDescent="0.25">
      <c r="A1250" s="337"/>
      <c r="B1250" s="340"/>
      <c r="C1250" s="341"/>
      <c r="D1250" s="343"/>
      <c r="E1250" s="292" t="s">
        <v>1438</v>
      </c>
    </row>
    <row r="1251" spans="1:5" x14ac:dyDescent="0.25">
      <c r="A1251" s="328" t="s">
        <v>2046</v>
      </c>
      <c r="B1251" s="330" t="s">
        <v>2033</v>
      </c>
      <c r="C1251" s="331"/>
      <c r="D1251" s="334" t="s">
        <v>48</v>
      </c>
      <c r="E1251" s="293" t="s">
        <v>1437</v>
      </c>
    </row>
    <row r="1252" spans="1:5" x14ac:dyDescent="0.25">
      <c r="A1252" s="329"/>
      <c r="B1252" s="332"/>
      <c r="C1252" s="333"/>
      <c r="D1252" s="335"/>
      <c r="E1252" s="294" t="s">
        <v>1438</v>
      </c>
    </row>
    <row r="1253" spans="1:5" x14ac:dyDescent="0.25">
      <c r="A1253" s="336" t="s">
        <v>2047</v>
      </c>
      <c r="B1253" s="338" t="s">
        <v>2033</v>
      </c>
      <c r="C1253" s="339"/>
      <c r="D1253" s="342" t="s">
        <v>48</v>
      </c>
      <c r="E1253" s="291" t="s">
        <v>1437</v>
      </c>
    </row>
    <row r="1254" spans="1:5" x14ac:dyDescent="0.25">
      <c r="A1254" s="337"/>
      <c r="B1254" s="340"/>
      <c r="C1254" s="341"/>
      <c r="D1254" s="343"/>
      <c r="E1254" s="292" t="s">
        <v>1438</v>
      </c>
    </row>
    <row r="1255" spans="1:5" x14ac:dyDescent="0.25">
      <c r="A1255" s="328" t="s">
        <v>2048</v>
      </c>
      <c r="B1255" s="330" t="s">
        <v>2049</v>
      </c>
      <c r="C1255" s="331"/>
      <c r="D1255" s="334" t="s">
        <v>48</v>
      </c>
      <c r="E1255" s="293" t="s">
        <v>1437</v>
      </c>
    </row>
    <row r="1256" spans="1:5" x14ac:dyDescent="0.25">
      <c r="A1256" s="329"/>
      <c r="B1256" s="332"/>
      <c r="C1256" s="333"/>
      <c r="D1256" s="335"/>
      <c r="E1256" s="294" t="s">
        <v>1438</v>
      </c>
    </row>
    <row r="1257" spans="1:5" x14ac:dyDescent="0.25">
      <c r="A1257" s="336" t="s">
        <v>2050</v>
      </c>
      <c r="B1257" s="338" t="s">
        <v>2049</v>
      </c>
      <c r="C1257" s="339"/>
      <c r="D1257" s="342" t="s">
        <v>48</v>
      </c>
      <c r="E1257" s="291" t="s">
        <v>1437</v>
      </c>
    </row>
    <row r="1258" spans="1:5" x14ac:dyDescent="0.25">
      <c r="A1258" s="337"/>
      <c r="B1258" s="340"/>
      <c r="C1258" s="341"/>
      <c r="D1258" s="343"/>
      <c r="E1258" s="292" t="s">
        <v>1438</v>
      </c>
    </row>
    <row r="1259" spans="1:5" x14ac:dyDescent="0.25">
      <c r="A1259" s="328" t="s">
        <v>2051</v>
      </c>
      <c r="B1259" s="330" t="s">
        <v>2049</v>
      </c>
      <c r="C1259" s="331"/>
      <c r="D1259" s="334" t="s">
        <v>48</v>
      </c>
      <c r="E1259" s="293" t="s">
        <v>1437</v>
      </c>
    </row>
    <row r="1260" spans="1:5" x14ac:dyDescent="0.25">
      <c r="A1260" s="329"/>
      <c r="B1260" s="332"/>
      <c r="C1260" s="333"/>
      <c r="D1260" s="335"/>
      <c r="E1260" s="294" t="s">
        <v>1438</v>
      </c>
    </row>
    <row r="1261" spans="1:5" x14ac:dyDescent="0.25">
      <c r="A1261" s="336" t="s">
        <v>2052</v>
      </c>
      <c r="B1261" s="338" t="s">
        <v>2049</v>
      </c>
      <c r="C1261" s="339"/>
      <c r="D1261" s="342" t="s">
        <v>48</v>
      </c>
      <c r="E1261" s="291" t="s">
        <v>1437</v>
      </c>
    </row>
    <row r="1262" spans="1:5" x14ac:dyDescent="0.25">
      <c r="A1262" s="337"/>
      <c r="B1262" s="340"/>
      <c r="C1262" s="341"/>
      <c r="D1262" s="343"/>
      <c r="E1262" s="292" t="s">
        <v>1438</v>
      </c>
    </row>
    <row r="1263" spans="1:5" x14ac:dyDescent="0.25">
      <c r="A1263" s="328" t="s">
        <v>2053</v>
      </c>
      <c r="B1263" s="330" t="s">
        <v>2049</v>
      </c>
      <c r="C1263" s="331"/>
      <c r="D1263" s="334" t="s">
        <v>48</v>
      </c>
      <c r="E1263" s="293" t="s">
        <v>1437</v>
      </c>
    </row>
    <row r="1264" spans="1:5" x14ac:dyDescent="0.25">
      <c r="A1264" s="329"/>
      <c r="B1264" s="332"/>
      <c r="C1264" s="333"/>
      <c r="D1264" s="335"/>
      <c r="E1264" s="294" t="s">
        <v>1438</v>
      </c>
    </row>
    <row r="1265" spans="1:5" x14ac:dyDescent="0.25">
      <c r="A1265" s="336" t="s">
        <v>2054</v>
      </c>
      <c r="B1265" s="338" t="s">
        <v>2049</v>
      </c>
      <c r="C1265" s="339"/>
      <c r="D1265" s="342" t="s">
        <v>48</v>
      </c>
      <c r="E1265" s="291" t="s">
        <v>1437</v>
      </c>
    </row>
    <row r="1266" spans="1:5" x14ac:dyDescent="0.25">
      <c r="A1266" s="337"/>
      <c r="B1266" s="340"/>
      <c r="C1266" s="341"/>
      <c r="D1266" s="343"/>
      <c r="E1266" s="292" t="s">
        <v>2055</v>
      </c>
    </row>
    <row r="1267" spans="1:5" x14ac:dyDescent="0.25">
      <c r="A1267" s="328" t="s">
        <v>2056</v>
      </c>
      <c r="B1267" s="330" t="s">
        <v>2049</v>
      </c>
      <c r="C1267" s="331"/>
      <c r="D1267" s="334" t="s">
        <v>48</v>
      </c>
      <c r="E1267" s="293" t="s">
        <v>1437</v>
      </c>
    </row>
    <row r="1268" spans="1:5" x14ac:dyDescent="0.25">
      <c r="A1268" s="329"/>
      <c r="B1268" s="332"/>
      <c r="C1268" s="333"/>
      <c r="D1268" s="335"/>
      <c r="E1268" s="294" t="s">
        <v>1438</v>
      </c>
    </row>
    <row r="1269" spans="1:5" x14ac:dyDescent="0.25">
      <c r="A1269" s="336" t="s">
        <v>2057</v>
      </c>
      <c r="B1269" s="338" t="s">
        <v>2049</v>
      </c>
      <c r="C1269" s="339"/>
      <c r="D1269" s="342" t="s">
        <v>48</v>
      </c>
      <c r="E1269" s="291" t="s">
        <v>1437</v>
      </c>
    </row>
    <row r="1270" spans="1:5" x14ac:dyDescent="0.25">
      <c r="A1270" s="337"/>
      <c r="B1270" s="340"/>
      <c r="C1270" s="341"/>
      <c r="D1270" s="343"/>
      <c r="E1270" s="292" t="s">
        <v>2055</v>
      </c>
    </row>
    <row r="1271" spans="1:5" x14ac:dyDescent="0.25">
      <c r="A1271" s="328" t="s">
        <v>2058</v>
      </c>
      <c r="B1271" s="330" t="s">
        <v>2049</v>
      </c>
      <c r="C1271" s="331"/>
      <c r="D1271" s="334" t="s">
        <v>48</v>
      </c>
      <c r="E1271" s="293" t="s">
        <v>1437</v>
      </c>
    </row>
    <row r="1272" spans="1:5" x14ac:dyDescent="0.25">
      <c r="A1272" s="329"/>
      <c r="B1272" s="332"/>
      <c r="C1272" s="333"/>
      <c r="D1272" s="335"/>
      <c r="E1272" s="294" t="s">
        <v>1438</v>
      </c>
    </row>
    <row r="1273" spans="1:5" x14ac:dyDescent="0.25">
      <c r="A1273" s="336" t="s">
        <v>2059</v>
      </c>
      <c r="B1273" s="338" t="s">
        <v>2049</v>
      </c>
      <c r="C1273" s="339"/>
      <c r="D1273" s="342" t="s">
        <v>48</v>
      </c>
      <c r="E1273" s="291" t="s">
        <v>1437</v>
      </c>
    </row>
    <row r="1274" spans="1:5" x14ac:dyDescent="0.25">
      <c r="A1274" s="337"/>
      <c r="B1274" s="340"/>
      <c r="C1274" s="341"/>
      <c r="D1274" s="343"/>
      <c r="E1274" s="292" t="s">
        <v>1438</v>
      </c>
    </row>
    <row r="1275" spans="1:5" x14ac:dyDescent="0.25">
      <c r="A1275" s="328" t="s">
        <v>2060</v>
      </c>
      <c r="B1275" s="330" t="s">
        <v>2061</v>
      </c>
      <c r="C1275" s="331"/>
      <c r="D1275" s="334" t="s">
        <v>48</v>
      </c>
      <c r="E1275" s="293" t="s">
        <v>1437</v>
      </c>
    </row>
    <row r="1276" spans="1:5" x14ac:dyDescent="0.25">
      <c r="A1276" s="329"/>
      <c r="B1276" s="332"/>
      <c r="C1276" s="333"/>
      <c r="D1276" s="335"/>
      <c r="E1276" s="294" t="s">
        <v>1438</v>
      </c>
    </row>
    <row r="1277" spans="1:5" x14ac:dyDescent="0.25">
      <c r="A1277" s="336" t="s">
        <v>2062</v>
      </c>
      <c r="B1277" s="338" t="s">
        <v>2061</v>
      </c>
      <c r="C1277" s="339"/>
      <c r="D1277" s="342" t="s">
        <v>48</v>
      </c>
      <c r="E1277" s="291" t="s">
        <v>1437</v>
      </c>
    </row>
    <row r="1278" spans="1:5" x14ac:dyDescent="0.25">
      <c r="A1278" s="337"/>
      <c r="B1278" s="340"/>
      <c r="C1278" s="341"/>
      <c r="D1278" s="343"/>
      <c r="E1278" s="292" t="s">
        <v>1438</v>
      </c>
    </row>
    <row r="1279" spans="1:5" x14ac:dyDescent="0.25">
      <c r="A1279" s="328" t="s">
        <v>2063</v>
      </c>
      <c r="B1279" s="330" t="s">
        <v>2061</v>
      </c>
      <c r="C1279" s="331"/>
      <c r="D1279" s="334" t="s">
        <v>48</v>
      </c>
      <c r="E1279" s="293" t="s">
        <v>1437</v>
      </c>
    </row>
    <row r="1280" spans="1:5" x14ac:dyDescent="0.25">
      <c r="A1280" s="329"/>
      <c r="B1280" s="332"/>
      <c r="C1280" s="333"/>
      <c r="D1280" s="335"/>
      <c r="E1280" s="294" t="s">
        <v>1438</v>
      </c>
    </row>
    <row r="1281" spans="1:5" x14ac:dyDescent="0.25">
      <c r="A1281" s="336" t="s">
        <v>2064</v>
      </c>
      <c r="B1281" s="338" t="s">
        <v>2061</v>
      </c>
      <c r="C1281" s="339"/>
      <c r="D1281" s="342" t="s">
        <v>48</v>
      </c>
      <c r="E1281" s="291" t="s">
        <v>1437</v>
      </c>
    </row>
    <row r="1282" spans="1:5" x14ac:dyDescent="0.25">
      <c r="A1282" s="337"/>
      <c r="B1282" s="340"/>
      <c r="C1282" s="341"/>
      <c r="D1282" s="343"/>
      <c r="E1282" s="292" t="s">
        <v>1438</v>
      </c>
    </row>
    <row r="1283" spans="1:5" x14ac:dyDescent="0.25">
      <c r="A1283" s="328" t="s">
        <v>2065</v>
      </c>
      <c r="B1283" s="330" t="s">
        <v>2061</v>
      </c>
      <c r="C1283" s="331"/>
      <c r="D1283" s="334" t="s">
        <v>48</v>
      </c>
      <c r="E1283" s="293" t="s">
        <v>1437</v>
      </c>
    </row>
    <row r="1284" spans="1:5" x14ac:dyDescent="0.25">
      <c r="A1284" s="329"/>
      <c r="B1284" s="332"/>
      <c r="C1284" s="333"/>
      <c r="D1284" s="335"/>
      <c r="E1284" s="294" t="s">
        <v>1438</v>
      </c>
    </row>
    <row r="1285" spans="1:5" x14ac:dyDescent="0.25">
      <c r="A1285" s="336" t="s">
        <v>2066</v>
      </c>
      <c r="B1285" s="338" t="s">
        <v>2061</v>
      </c>
      <c r="C1285" s="339"/>
      <c r="D1285" s="342" t="s">
        <v>48</v>
      </c>
      <c r="E1285" s="291" t="s">
        <v>1437</v>
      </c>
    </row>
    <row r="1286" spans="1:5" x14ac:dyDescent="0.25">
      <c r="A1286" s="337"/>
      <c r="B1286" s="340"/>
      <c r="C1286" s="341"/>
      <c r="D1286" s="343"/>
      <c r="E1286" s="292" t="s">
        <v>1438</v>
      </c>
    </row>
    <row r="1287" spans="1:5" x14ac:dyDescent="0.25">
      <c r="A1287" s="328" t="s">
        <v>2067</v>
      </c>
      <c r="B1287" s="330" t="s">
        <v>2061</v>
      </c>
      <c r="C1287" s="331"/>
      <c r="D1287" s="334" t="s">
        <v>48</v>
      </c>
      <c r="E1287" s="293" t="s">
        <v>1437</v>
      </c>
    </row>
    <row r="1288" spans="1:5" x14ac:dyDescent="0.25">
      <c r="A1288" s="329"/>
      <c r="B1288" s="332"/>
      <c r="C1288" s="333"/>
      <c r="D1288" s="335"/>
      <c r="E1288" s="294" t="s">
        <v>1438</v>
      </c>
    </row>
    <row r="1289" spans="1:5" x14ac:dyDescent="0.25">
      <c r="A1289" s="336" t="s">
        <v>2068</v>
      </c>
      <c r="B1289" s="338" t="s">
        <v>2033</v>
      </c>
      <c r="C1289" s="339"/>
      <c r="D1289" s="342" t="s">
        <v>48</v>
      </c>
      <c r="E1289" s="291" t="s">
        <v>1437</v>
      </c>
    </row>
    <row r="1290" spans="1:5" x14ac:dyDescent="0.25">
      <c r="A1290" s="337"/>
      <c r="B1290" s="340"/>
      <c r="C1290" s="341"/>
      <c r="D1290" s="343"/>
      <c r="E1290" s="292" t="s">
        <v>1438</v>
      </c>
    </row>
    <row r="1291" spans="1:5" x14ac:dyDescent="0.25">
      <c r="A1291" s="328" t="s">
        <v>2069</v>
      </c>
      <c r="B1291" s="330" t="s">
        <v>2061</v>
      </c>
      <c r="C1291" s="331"/>
      <c r="D1291" s="334" t="s">
        <v>48</v>
      </c>
      <c r="E1291" s="293" t="s">
        <v>1437</v>
      </c>
    </row>
    <row r="1292" spans="1:5" x14ac:dyDescent="0.25">
      <c r="A1292" s="329"/>
      <c r="B1292" s="332"/>
      <c r="C1292" s="333"/>
      <c r="D1292" s="335"/>
      <c r="E1292" s="294" t="s">
        <v>1438</v>
      </c>
    </row>
    <row r="1293" spans="1:5" x14ac:dyDescent="0.25">
      <c r="A1293" s="336" t="s">
        <v>2070</v>
      </c>
      <c r="B1293" s="338" t="s">
        <v>2061</v>
      </c>
      <c r="C1293" s="339"/>
      <c r="D1293" s="342" t="s">
        <v>48</v>
      </c>
      <c r="E1293" s="291" t="s">
        <v>1437</v>
      </c>
    </row>
    <row r="1294" spans="1:5" x14ac:dyDescent="0.25">
      <c r="A1294" s="337"/>
      <c r="B1294" s="340"/>
      <c r="C1294" s="341"/>
      <c r="D1294" s="343"/>
      <c r="E1294" s="292" t="s">
        <v>1438</v>
      </c>
    </row>
    <row r="1295" spans="1:5" x14ac:dyDescent="0.25">
      <c r="A1295" s="328" t="s">
        <v>2071</v>
      </c>
      <c r="B1295" s="330" t="s">
        <v>2061</v>
      </c>
      <c r="C1295" s="331"/>
      <c r="D1295" s="334" t="s">
        <v>48</v>
      </c>
      <c r="E1295" s="293" t="s">
        <v>1437</v>
      </c>
    </row>
    <row r="1296" spans="1:5" x14ac:dyDescent="0.25">
      <c r="A1296" s="329"/>
      <c r="B1296" s="332"/>
      <c r="C1296" s="333"/>
      <c r="D1296" s="335"/>
      <c r="E1296" s="294" t="s">
        <v>1438</v>
      </c>
    </row>
    <row r="1297" spans="1:5" x14ac:dyDescent="0.25">
      <c r="A1297" s="336" t="s">
        <v>2072</v>
      </c>
      <c r="B1297" s="338" t="s">
        <v>2061</v>
      </c>
      <c r="C1297" s="339"/>
      <c r="D1297" s="342" t="s">
        <v>48</v>
      </c>
      <c r="E1297" s="291" t="s">
        <v>1437</v>
      </c>
    </row>
    <row r="1298" spans="1:5" x14ac:dyDescent="0.25">
      <c r="A1298" s="337"/>
      <c r="B1298" s="340"/>
      <c r="C1298" s="341"/>
      <c r="D1298" s="343"/>
      <c r="E1298" s="292" t="s">
        <v>1438</v>
      </c>
    </row>
    <row r="1299" spans="1:5" x14ac:dyDescent="0.25">
      <c r="A1299" s="328" t="s">
        <v>2073</v>
      </c>
      <c r="B1299" s="330" t="s">
        <v>2061</v>
      </c>
      <c r="C1299" s="331"/>
      <c r="D1299" s="334" t="s">
        <v>48</v>
      </c>
      <c r="E1299" s="293" t="s">
        <v>1437</v>
      </c>
    </row>
    <row r="1300" spans="1:5" x14ac:dyDescent="0.25">
      <c r="A1300" s="329"/>
      <c r="B1300" s="332"/>
      <c r="C1300" s="333"/>
      <c r="D1300" s="335"/>
      <c r="E1300" s="294" t="s">
        <v>1438</v>
      </c>
    </row>
    <row r="1301" spans="1:5" x14ac:dyDescent="0.25">
      <c r="A1301" s="336" t="s">
        <v>2074</v>
      </c>
      <c r="B1301" s="338" t="s">
        <v>2061</v>
      </c>
      <c r="C1301" s="339"/>
      <c r="D1301" s="342" t="s">
        <v>48</v>
      </c>
      <c r="E1301" s="291" t="s">
        <v>1437</v>
      </c>
    </row>
    <row r="1302" spans="1:5" x14ac:dyDescent="0.25">
      <c r="A1302" s="337"/>
      <c r="B1302" s="340"/>
      <c r="C1302" s="341"/>
      <c r="D1302" s="343"/>
      <c r="E1302" s="292" t="s">
        <v>1438</v>
      </c>
    </row>
    <row r="1303" spans="1:5" x14ac:dyDescent="0.25">
      <c r="A1303" s="328" t="s">
        <v>2075</v>
      </c>
      <c r="B1303" s="330" t="s">
        <v>2061</v>
      </c>
      <c r="C1303" s="331"/>
      <c r="D1303" s="334" t="s">
        <v>48</v>
      </c>
      <c r="E1303" s="293" t="s">
        <v>1437</v>
      </c>
    </row>
    <row r="1304" spans="1:5" x14ac:dyDescent="0.25">
      <c r="A1304" s="329"/>
      <c r="B1304" s="332"/>
      <c r="C1304" s="333"/>
      <c r="D1304" s="335"/>
      <c r="E1304" s="294" t="s">
        <v>1438</v>
      </c>
    </row>
    <row r="1305" spans="1:5" x14ac:dyDescent="0.25">
      <c r="A1305" s="336" t="s">
        <v>2076</v>
      </c>
      <c r="B1305" s="338" t="s">
        <v>2077</v>
      </c>
      <c r="C1305" s="339"/>
      <c r="D1305" s="342" t="s">
        <v>48</v>
      </c>
      <c r="E1305" s="291" t="s">
        <v>1437</v>
      </c>
    </row>
    <row r="1306" spans="1:5" x14ac:dyDescent="0.25">
      <c r="A1306" s="337"/>
      <c r="B1306" s="340"/>
      <c r="C1306" s="341"/>
      <c r="D1306" s="343"/>
      <c r="E1306" s="292" t="s">
        <v>1438</v>
      </c>
    </row>
    <row r="1307" spans="1:5" x14ac:dyDescent="0.25">
      <c r="A1307" s="328" t="s">
        <v>2078</v>
      </c>
      <c r="B1307" s="330" t="s">
        <v>2077</v>
      </c>
      <c r="C1307" s="331"/>
      <c r="D1307" s="334" t="s">
        <v>48</v>
      </c>
      <c r="E1307" s="293" t="s">
        <v>1437</v>
      </c>
    </row>
    <row r="1308" spans="1:5" x14ac:dyDescent="0.25">
      <c r="A1308" s="329"/>
      <c r="B1308" s="332"/>
      <c r="C1308" s="333"/>
      <c r="D1308" s="335"/>
      <c r="E1308" s="294" t="s">
        <v>1438</v>
      </c>
    </row>
    <row r="1309" spans="1:5" x14ac:dyDescent="0.25">
      <c r="A1309" s="336" t="s">
        <v>2079</v>
      </c>
      <c r="B1309" s="338" t="s">
        <v>2080</v>
      </c>
      <c r="C1309" s="339"/>
      <c r="D1309" s="342" t="s">
        <v>48</v>
      </c>
      <c r="E1309" s="291" t="s">
        <v>1437</v>
      </c>
    </row>
    <row r="1310" spans="1:5" x14ac:dyDescent="0.25">
      <c r="A1310" s="337"/>
      <c r="B1310" s="340"/>
      <c r="C1310" s="341"/>
      <c r="D1310" s="343"/>
      <c r="E1310" s="292" t="s">
        <v>1438</v>
      </c>
    </row>
    <row r="1311" spans="1:5" x14ac:dyDescent="0.25">
      <c r="A1311" s="328" t="s">
        <v>2081</v>
      </c>
      <c r="B1311" s="330" t="s">
        <v>2080</v>
      </c>
      <c r="C1311" s="331"/>
      <c r="D1311" s="334" t="s">
        <v>48</v>
      </c>
      <c r="E1311" s="293" t="s">
        <v>1437</v>
      </c>
    </row>
    <row r="1312" spans="1:5" x14ac:dyDescent="0.25">
      <c r="A1312" s="329"/>
      <c r="B1312" s="332"/>
      <c r="C1312" s="333"/>
      <c r="D1312" s="335"/>
      <c r="E1312" s="294" t="s">
        <v>1438</v>
      </c>
    </row>
    <row r="1313" spans="1:5" x14ac:dyDescent="0.25">
      <c r="A1313" s="336" t="s">
        <v>2082</v>
      </c>
      <c r="B1313" s="338" t="s">
        <v>2080</v>
      </c>
      <c r="C1313" s="339"/>
      <c r="D1313" s="342" t="s">
        <v>48</v>
      </c>
      <c r="E1313" s="291" t="s">
        <v>1437</v>
      </c>
    </row>
    <row r="1314" spans="1:5" x14ac:dyDescent="0.25">
      <c r="A1314" s="337"/>
      <c r="B1314" s="340"/>
      <c r="C1314" s="341"/>
      <c r="D1314" s="343"/>
      <c r="E1314" s="292" t="s">
        <v>1438</v>
      </c>
    </row>
    <row r="1315" spans="1:5" x14ac:dyDescent="0.25">
      <c r="A1315" s="328" t="s">
        <v>2083</v>
      </c>
      <c r="B1315" s="330" t="s">
        <v>2080</v>
      </c>
      <c r="C1315" s="331"/>
      <c r="D1315" s="334" t="s">
        <v>48</v>
      </c>
      <c r="E1315" s="293" t="s">
        <v>1437</v>
      </c>
    </row>
    <row r="1316" spans="1:5" x14ac:dyDescent="0.25">
      <c r="A1316" s="329"/>
      <c r="B1316" s="332"/>
      <c r="C1316" s="333"/>
      <c r="D1316" s="335"/>
      <c r="E1316" s="294" t="s">
        <v>1438</v>
      </c>
    </row>
    <row r="1317" spans="1:5" x14ac:dyDescent="0.25">
      <c r="A1317" s="336" t="s">
        <v>2084</v>
      </c>
      <c r="B1317" s="338" t="s">
        <v>2077</v>
      </c>
      <c r="C1317" s="339"/>
      <c r="D1317" s="342" t="s">
        <v>48</v>
      </c>
      <c r="E1317" s="291" t="s">
        <v>1437</v>
      </c>
    </row>
    <row r="1318" spans="1:5" x14ac:dyDescent="0.25">
      <c r="A1318" s="337"/>
      <c r="B1318" s="340"/>
      <c r="C1318" s="341"/>
      <c r="D1318" s="343"/>
      <c r="E1318" s="292" t="s">
        <v>1438</v>
      </c>
    </row>
    <row r="1319" spans="1:5" x14ac:dyDescent="0.25">
      <c r="A1319" s="328" t="s">
        <v>2085</v>
      </c>
      <c r="B1319" s="330" t="s">
        <v>2077</v>
      </c>
      <c r="C1319" s="331"/>
      <c r="D1319" s="334" t="s">
        <v>48</v>
      </c>
      <c r="E1319" s="293" t="s">
        <v>1437</v>
      </c>
    </row>
    <row r="1320" spans="1:5" x14ac:dyDescent="0.25">
      <c r="A1320" s="329"/>
      <c r="B1320" s="332"/>
      <c r="C1320" s="333"/>
      <c r="D1320" s="335"/>
      <c r="E1320" s="294" t="s">
        <v>1438</v>
      </c>
    </row>
    <row r="1321" spans="1:5" x14ac:dyDescent="0.25">
      <c r="A1321" s="336" t="s">
        <v>2086</v>
      </c>
      <c r="B1321" s="338" t="s">
        <v>2077</v>
      </c>
      <c r="C1321" s="339"/>
      <c r="D1321" s="342" t="s">
        <v>48</v>
      </c>
      <c r="E1321" s="291" t="s">
        <v>1437</v>
      </c>
    </row>
    <row r="1322" spans="1:5" x14ac:dyDescent="0.25">
      <c r="A1322" s="337"/>
      <c r="B1322" s="340"/>
      <c r="C1322" s="341"/>
      <c r="D1322" s="343"/>
      <c r="E1322" s="292" t="s">
        <v>1438</v>
      </c>
    </row>
    <row r="1323" spans="1:5" x14ac:dyDescent="0.25">
      <c r="A1323" s="328" t="s">
        <v>2087</v>
      </c>
      <c r="B1323" s="330" t="s">
        <v>2088</v>
      </c>
      <c r="C1323" s="331"/>
      <c r="D1323" s="334" t="s">
        <v>48</v>
      </c>
      <c r="E1323" s="293" t="s">
        <v>1437</v>
      </c>
    </row>
    <row r="1324" spans="1:5" x14ac:dyDescent="0.25">
      <c r="A1324" s="329"/>
      <c r="B1324" s="332"/>
      <c r="C1324" s="333"/>
      <c r="D1324" s="335"/>
      <c r="E1324" s="294" t="s">
        <v>1438</v>
      </c>
    </row>
    <row r="1325" spans="1:5" x14ac:dyDescent="0.25">
      <c r="A1325" s="336" t="s">
        <v>2089</v>
      </c>
      <c r="B1325" s="338" t="s">
        <v>2088</v>
      </c>
      <c r="C1325" s="339"/>
      <c r="D1325" s="342" t="s">
        <v>48</v>
      </c>
      <c r="E1325" s="291" t="s">
        <v>1437</v>
      </c>
    </row>
    <row r="1326" spans="1:5" x14ac:dyDescent="0.25">
      <c r="A1326" s="337"/>
      <c r="B1326" s="340"/>
      <c r="C1326" s="341"/>
      <c r="D1326" s="343"/>
      <c r="E1326" s="292" t="s">
        <v>1438</v>
      </c>
    </row>
    <row r="1327" spans="1:5" x14ac:dyDescent="0.25">
      <c r="A1327" s="328" t="s">
        <v>2090</v>
      </c>
      <c r="B1327" s="330" t="s">
        <v>2088</v>
      </c>
      <c r="C1327" s="331"/>
      <c r="D1327" s="334" t="s">
        <v>48</v>
      </c>
      <c r="E1327" s="293" t="s">
        <v>1437</v>
      </c>
    </row>
    <row r="1328" spans="1:5" x14ac:dyDescent="0.25">
      <c r="A1328" s="329"/>
      <c r="B1328" s="332"/>
      <c r="C1328" s="333"/>
      <c r="D1328" s="335"/>
      <c r="E1328" s="294" t="s">
        <v>1438</v>
      </c>
    </row>
    <row r="1329" spans="1:5" x14ac:dyDescent="0.25">
      <c r="A1329" s="336" t="s">
        <v>2091</v>
      </c>
      <c r="B1329" s="338" t="s">
        <v>2088</v>
      </c>
      <c r="C1329" s="339"/>
      <c r="D1329" s="342" t="s">
        <v>48</v>
      </c>
      <c r="E1329" s="291" t="s">
        <v>1437</v>
      </c>
    </row>
    <row r="1330" spans="1:5" x14ac:dyDescent="0.25">
      <c r="A1330" s="337"/>
      <c r="B1330" s="340"/>
      <c r="C1330" s="341"/>
      <c r="D1330" s="343"/>
      <c r="E1330" s="292" t="s">
        <v>1438</v>
      </c>
    </row>
    <row r="1331" spans="1:5" x14ac:dyDescent="0.25">
      <c r="A1331" s="328" t="s">
        <v>2092</v>
      </c>
      <c r="B1331" s="330" t="s">
        <v>2088</v>
      </c>
      <c r="C1331" s="331"/>
      <c r="D1331" s="334" t="s">
        <v>48</v>
      </c>
      <c r="E1331" s="293" t="s">
        <v>1437</v>
      </c>
    </row>
    <row r="1332" spans="1:5" x14ac:dyDescent="0.25">
      <c r="A1332" s="329"/>
      <c r="B1332" s="332"/>
      <c r="C1332" s="333"/>
      <c r="D1332" s="335"/>
      <c r="E1332" s="294" t="s">
        <v>1438</v>
      </c>
    </row>
    <row r="1333" spans="1:5" x14ac:dyDescent="0.25">
      <c r="A1333" s="336" t="s">
        <v>2093</v>
      </c>
      <c r="B1333" s="338" t="s">
        <v>2094</v>
      </c>
      <c r="C1333" s="339"/>
      <c r="D1333" s="342" t="s">
        <v>48</v>
      </c>
      <c r="E1333" s="291" t="s">
        <v>1437</v>
      </c>
    </row>
    <row r="1334" spans="1:5" x14ac:dyDescent="0.25">
      <c r="A1334" s="337"/>
      <c r="B1334" s="340"/>
      <c r="C1334" s="341"/>
      <c r="D1334" s="343"/>
      <c r="E1334" s="292" t="s">
        <v>1438</v>
      </c>
    </row>
    <row r="1335" spans="1:5" x14ac:dyDescent="0.25">
      <c r="A1335" s="328" t="s">
        <v>2095</v>
      </c>
      <c r="B1335" s="330" t="s">
        <v>2094</v>
      </c>
      <c r="C1335" s="331"/>
      <c r="D1335" s="334" t="s">
        <v>48</v>
      </c>
      <c r="E1335" s="293" t="s">
        <v>1437</v>
      </c>
    </row>
    <row r="1336" spans="1:5" x14ac:dyDescent="0.25">
      <c r="A1336" s="329"/>
      <c r="B1336" s="332"/>
      <c r="C1336" s="333"/>
      <c r="D1336" s="335"/>
      <c r="E1336" s="294" t="s">
        <v>1438</v>
      </c>
    </row>
    <row r="1337" spans="1:5" x14ac:dyDescent="0.25">
      <c r="A1337" s="336" t="s">
        <v>2096</v>
      </c>
      <c r="B1337" s="338" t="s">
        <v>2094</v>
      </c>
      <c r="C1337" s="339"/>
      <c r="D1337" s="342" t="s">
        <v>48</v>
      </c>
      <c r="E1337" s="291" t="s">
        <v>1437</v>
      </c>
    </row>
    <row r="1338" spans="1:5" x14ac:dyDescent="0.25">
      <c r="A1338" s="337"/>
      <c r="B1338" s="340"/>
      <c r="C1338" s="341"/>
      <c r="D1338" s="343"/>
      <c r="E1338" s="292" t="s">
        <v>1438</v>
      </c>
    </row>
    <row r="1339" spans="1:5" x14ac:dyDescent="0.25">
      <c r="A1339" s="328" t="s">
        <v>2097</v>
      </c>
      <c r="B1339" s="330" t="s">
        <v>2098</v>
      </c>
      <c r="C1339" s="331"/>
      <c r="D1339" s="334" t="s">
        <v>48</v>
      </c>
      <c r="E1339" s="293" t="s">
        <v>1437</v>
      </c>
    </row>
    <row r="1340" spans="1:5" x14ac:dyDescent="0.25">
      <c r="A1340" s="329"/>
      <c r="B1340" s="332"/>
      <c r="C1340" s="333"/>
      <c r="D1340" s="335"/>
      <c r="E1340" s="294" t="s">
        <v>1438</v>
      </c>
    </row>
    <row r="1341" spans="1:5" x14ac:dyDescent="0.25">
      <c r="A1341" s="336" t="s">
        <v>2099</v>
      </c>
      <c r="B1341" s="338" t="s">
        <v>2098</v>
      </c>
      <c r="C1341" s="339"/>
      <c r="D1341" s="342" t="s">
        <v>48</v>
      </c>
      <c r="E1341" s="291" t="s">
        <v>1437</v>
      </c>
    </row>
    <row r="1342" spans="1:5" x14ac:dyDescent="0.25">
      <c r="A1342" s="337"/>
      <c r="B1342" s="340"/>
      <c r="C1342" s="341"/>
      <c r="D1342" s="343"/>
      <c r="E1342" s="292" t="s">
        <v>1438</v>
      </c>
    </row>
    <row r="1343" spans="1:5" x14ac:dyDescent="0.25">
      <c r="A1343" s="328" t="s">
        <v>2100</v>
      </c>
      <c r="B1343" s="330" t="s">
        <v>2098</v>
      </c>
      <c r="C1343" s="331"/>
      <c r="D1343" s="334" t="s">
        <v>48</v>
      </c>
      <c r="E1343" s="293" t="s">
        <v>1437</v>
      </c>
    </row>
    <row r="1344" spans="1:5" x14ac:dyDescent="0.25">
      <c r="A1344" s="329"/>
      <c r="B1344" s="332"/>
      <c r="C1344" s="333"/>
      <c r="D1344" s="335"/>
      <c r="E1344" s="294" t="s">
        <v>1438</v>
      </c>
    </row>
    <row r="1345" spans="1:5" x14ac:dyDescent="0.25">
      <c r="A1345" s="336" t="s">
        <v>2101</v>
      </c>
      <c r="B1345" s="338" t="s">
        <v>2098</v>
      </c>
      <c r="C1345" s="339"/>
      <c r="D1345" s="342" t="s">
        <v>48</v>
      </c>
      <c r="E1345" s="291" t="s">
        <v>1437</v>
      </c>
    </row>
    <row r="1346" spans="1:5" x14ac:dyDescent="0.25">
      <c r="A1346" s="337"/>
      <c r="B1346" s="340"/>
      <c r="C1346" s="341"/>
      <c r="D1346" s="343"/>
      <c r="E1346" s="292" t="s">
        <v>1438</v>
      </c>
    </row>
    <row r="1347" spans="1:5" x14ac:dyDescent="0.25">
      <c r="A1347" s="328" t="s">
        <v>2102</v>
      </c>
      <c r="B1347" s="330" t="s">
        <v>2098</v>
      </c>
      <c r="C1347" s="331"/>
      <c r="D1347" s="334" t="s">
        <v>48</v>
      </c>
      <c r="E1347" s="293" t="s">
        <v>1437</v>
      </c>
    </row>
    <row r="1348" spans="1:5" x14ac:dyDescent="0.25">
      <c r="A1348" s="329"/>
      <c r="B1348" s="332"/>
      <c r="C1348" s="333"/>
      <c r="D1348" s="335"/>
      <c r="E1348" s="294" t="s">
        <v>1438</v>
      </c>
    </row>
    <row r="1349" spans="1:5" x14ac:dyDescent="0.25">
      <c r="A1349" s="336" t="s">
        <v>2103</v>
      </c>
      <c r="B1349" s="338" t="s">
        <v>2098</v>
      </c>
      <c r="C1349" s="339"/>
      <c r="D1349" s="342" t="s">
        <v>48</v>
      </c>
      <c r="E1349" s="291" t="s">
        <v>1437</v>
      </c>
    </row>
    <row r="1350" spans="1:5" x14ac:dyDescent="0.25">
      <c r="A1350" s="337"/>
      <c r="B1350" s="340"/>
      <c r="C1350" s="341"/>
      <c r="D1350" s="343"/>
      <c r="E1350" s="292" t="s">
        <v>1438</v>
      </c>
    </row>
    <row r="1351" spans="1:5" x14ac:dyDescent="0.25">
      <c r="A1351" s="328" t="s">
        <v>2104</v>
      </c>
      <c r="B1351" s="330" t="s">
        <v>2098</v>
      </c>
      <c r="C1351" s="331"/>
      <c r="D1351" s="334" t="s">
        <v>48</v>
      </c>
      <c r="E1351" s="293" t="s">
        <v>1437</v>
      </c>
    </row>
    <row r="1352" spans="1:5" x14ac:dyDescent="0.25">
      <c r="A1352" s="329"/>
      <c r="B1352" s="332"/>
      <c r="C1352" s="333"/>
      <c r="D1352" s="335"/>
      <c r="E1352" s="294" t="s">
        <v>1438</v>
      </c>
    </row>
    <row r="1353" spans="1:5" x14ac:dyDescent="0.25">
      <c r="A1353" s="336" t="s">
        <v>2105</v>
      </c>
      <c r="B1353" s="338" t="s">
        <v>2106</v>
      </c>
      <c r="C1353" s="339"/>
      <c r="D1353" s="342" t="s">
        <v>48</v>
      </c>
      <c r="E1353" s="291" t="s">
        <v>1437</v>
      </c>
    </row>
    <row r="1354" spans="1:5" x14ac:dyDescent="0.25">
      <c r="A1354" s="337"/>
      <c r="B1354" s="340"/>
      <c r="C1354" s="341"/>
      <c r="D1354" s="343"/>
      <c r="E1354" s="292" t="s">
        <v>1438</v>
      </c>
    </row>
    <row r="1355" spans="1:5" x14ac:dyDescent="0.25">
      <c r="A1355" s="328" t="s">
        <v>2107</v>
      </c>
      <c r="B1355" s="330" t="s">
        <v>2106</v>
      </c>
      <c r="C1355" s="331"/>
      <c r="D1355" s="334" t="s">
        <v>48</v>
      </c>
      <c r="E1355" s="293" t="s">
        <v>1437</v>
      </c>
    </row>
    <row r="1356" spans="1:5" x14ac:dyDescent="0.25">
      <c r="A1356" s="329"/>
      <c r="B1356" s="332"/>
      <c r="C1356" s="333"/>
      <c r="D1356" s="335"/>
      <c r="E1356" s="294" t="s">
        <v>1438</v>
      </c>
    </row>
    <row r="1357" spans="1:5" x14ac:dyDescent="0.25">
      <c r="A1357" s="336" t="s">
        <v>2108</v>
      </c>
      <c r="B1357" s="338" t="s">
        <v>2106</v>
      </c>
      <c r="C1357" s="339"/>
      <c r="D1357" s="342" t="s">
        <v>48</v>
      </c>
      <c r="E1357" s="291" t="s">
        <v>1437</v>
      </c>
    </row>
    <row r="1358" spans="1:5" x14ac:dyDescent="0.25">
      <c r="A1358" s="337"/>
      <c r="B1358" s="340"/>
      <c r="C1358" s="341"/>
      <c r="D1358" s="343"/>
      <c r="E1358" s="292" t="s">
        <v>1438</v>
      </c>
    </row>
    <row r="1359" spans="1:5" x14ac:dyDescent="0.25">
      <c r="A1359" s="328" t="s">
        <v>2109</v>
      </c>
      <c r="B1359" s="330" t="s">
        <v>2106</v>
      </c>
      <c r="C1359" s="331"/>
      <c r="D1359" s="334" t="s">
        <v>48</v>
      </c>
      <c r="E1359" s="293" t="s">
        <v>1437</v>
      </c>
    </row>
    <row r="1360" spans="1:5" x14ac:dyDescent="0.25">
      <c r="A1360" s="329"/>
      <c r="B1360" s="332"/>
      <c r="C1360" s="333"/>
      <c r="D1360" s="335"/>
      <c r="E1360" s="294" t="s">
        <v>1438</v>
      </c>
    </row>
    <row r="1361" spans="1:5" x14ac:dyDescent="0.25">
      <c r="A1361" s="336" t="s">
        <v>2110</v>
      </c>
      <c r="B1361" s="338" t="s">
        <v>2106</v>
      </c>
      <c r="C1361" s="339"/>
      <c r="D1361" s="342" t="s">
        <v>48</v>
      </c>
      <c r="E1361" s="291" t="s">
        <v>1437</v>
      </c>
    </row>
    <row r="1362" spans="1:5" x14ac:dyDescent="0.25">
      <c r="A1362" s="337"/>
      <c r="B1362" s="340"/>
      <c r="C1362" s="341"/>
      <c r="D1362" s="343"/>
      <c r="E1362" s="292" t="s">
        <v>1438</v>
      </c>
    </row>
    <row r="1363" spans="1:5" x14ac:dyDescent="0.25">
      <c r="A1363" s="328" t="s">
        <v>2111</v>
      </c>
      <c r="B1363" s="330" t="s">
        <v>2080</v>
      </c>
      <c r="C1363" s="331"/>
      <c r="D1363" s="334" t="s">
        <v>48</v>
      </c>
      <c r="E1363" s="293" t="s">
        <v>1437</v>
      </c>
    </row>
    <row r="1364" spans="1:5" x14ac:dyDescent="0.25">
      <c r="A1364" s="329"/>
      <c r="B1364" s="332"/>
      <c r="C1364" s="333"/>
      <c r="D1364" s="335"/>
      <c r="E1364" s="294" t="s">
        <v>1438</v>
      </c>
    </row>
    <row r="1365" spans="1:5" x14ac:dyDescent="0.25">
      <c r="A1365" s="336" t="s">
        <v>2033</v>
      </c>
      <c r="B1365" s="338"/>
      <c r="C1365" s="339"/>
      <c r="D1365" s="342" t="s">
        <v>48</v>
      </c>
      <c r="E1365" s="291" t="s">
        <v>1437</v>
      </c>
    </row>
    <row r="1366" spans="1:5" x14ac:dyDescent="0.25">
      <c r="A1366" s="337"/>
      <c r="B1366" s="340"/>
      <c r="C1366" s="341"/>
      <c r="D1366" s="343"/>
      <c r="E1366" s="292" t="s">
        <v>1438</v>
      </c>
    </row>
    <row r="1367" spans="1:5" x14ac:dyDescent="0.25">
      <c r="A1367" s="328" t="s">
        <v>2061</v>
      </c>
      <c r="B1367" s="330"/>
      <c r="C1367" s="331"/>
      <c r="D1367" s="334" t="s">
        <v>48</v>
      </c>
      <c r="E1367" s="293" t="s">
        <v>1437</v>
      </c>
    </row>
    <row r="1368" spans="1:5" x14ac:dyDescent="0.25">
      <c r="A1368" s="329"/>
      <c r="B1368" s="332"/>
      <c r="C1368" s="333"/>
      <c r="D1368" s="335"/>
      <c r="E1368" s="294" t="s">
        <v>1438</v>
      </c>
    </row>
    <row r="1369" spans="1:5" x14ac:dyDescent="0.25">
      <c r="A1369" s="336" t="s">
        <v>2080</v>
      </c>
      <c r="B1369" s="338"/>
      <c r="C1369" s="339"/>
      <c r="D1369" s="342" t="s">
        <v>48</v>
      </c>
      <c r="E1369" s="291" t="s">
        <v>1437</v>
      </c>
    </row>
    <row r="1370" spans="1:5" x14ac:dyDescent="0.25">
      <c r="A1370" s="337"/>
      <c r="B1370" s="340"/>
      <c r="C1370" s="341"/>
      <c r="D1370" s="343"/>
      <c r="E1370" s="292" t="s">
        <v>1438</v>
      </c>
    </row>
    <row r="1371" spans="1:5" x14ac:dyDescent="0.25">
      <c r="A1371" s="328" t="s">
        <v>2088</v>
      </c>
      <c r="B1371" s="330"/>
      <c r="C1371" s="331"/>
      <c r="D1371" s="334" t="s">
        <v>48</v>
      </c>
      <c r="E1371" s="293" t="s">
        <v>1437</v>
      </c>
    </row>
    <row r="1372" spans="1:5" x14ac:dyDescent="0.25">
      <c r="A1372" s="329"/>
      <c r="B1372" s="332"/>
      <c r="C1372" s="333"/>
      <c r="D1372" s="335"/>
      <c r="E1372" s="294" t="s">
        <v>1438</v>
      </c>
    </row>
    <row r="1373" spans="1:5" x14ac:dyDescent="0.25">
      <c r="A1373" s="336" t="s">
        <v>2049</v>
      </c>
      <c r="B1373" s="338"/>
      <c r="C1373" s="339"/>
      <c r="D1373" s="342" t="s">
        <v>48</v>
      </c>
      <c r="E1373" s="291" t="s">
        <v>1437</v>
      </c>
    </row>
    <row r="1374" spans="1:5" x14ac:dyDescent="0.25">
      <c r="A1374" s="337"/>
      <c r="B1374" s="340"/>
      <c r="C1374" s="341"/>
      <c r="D1374" s="343"/>
      <c r="E1374" s="292" t="s">
        <v>1438</v>
      </c>
    </row>
    <row r="1375" spans="1:5" x14ac:dyDescent="0.25">
      <c r="A1375" s="328" t="s">
        <v>2112</v>
      </c>
      <c r="B1375" s="330" t="s">
        <v>2080</v>
      </c>
      <c r="C1375" s="331"/>
      <c r="D1375" s="334" t="s">
        <v>48</v>
      </c>
      <c r="E1375" s="293" t="s">
        <v>1437</v>
      </c>
    </row>
    <row r="1376" spans="1:5" x14ac:dyDescent="0.25">
      <c r="A1376" s="329"/>
      <c r="B1376" s="332"/>
      <c r="C1376" s="333"/>
      <c r="D1376" s="335"/>
      <c r="E1376" s="294" t="s">
        <v>1438</v>
      </c>
    </row>
    <row r="1377" spans="1:5" x14ac:dyDescent="0.25">
      <c r="A1377" s="336" t="s">
        <v>2113</v>
      </c>
      <c r="B1377" s="338"/>
      <c r="C1377" s="339"/>
      <c r="D1377" s="342" t="s">
        <v>48</v>
      </c>
      <c r="E1377" s="291" t="s">
        <v>1437</v>
      </c>
    </row>
    <row r="1378" spans="1:5" x14ac:dyDescent="0.25">
      <c r="A1378" s="337"/>
      <c r="B1378" s="340"/>
      <c r="C1378" s="341"/>
      <c r="D1378" s="343"/>
      <c r="E1378" s="292" t="s">
        <v>1438</v>
      </c>
    </row>
    <row r="1379" spans="1:5" x14ac:dyDescent="0.25">
      <c r="A1379" s="328" t="s">
        <v>2114</v>
      </c>
      <c r="B1379" s="330" t="s">
        <v>2106</v>
      </c>
      <c r="C1379" s="331"/>
      <c r="D1379" s="334" t="s">
        <v>48</v>
      </c>
      <c r="E1379" s="293" t="s">
        <v>1437</v>
      </c>
    </row>
    <row r="1380" spans="1:5" x14ac:dyDescent="0.25">
      <c r="A1380" s="329"/>
      <c r="B1380" s="332"/>
      <c r="C1380" s="333"/>
      <c r="D1380" s="335"/>
      <c r="E1380" s="294" t="s">
        <v>1438</v>
      </c>
    </row>
    <row r="1381" spans="1:5" x14ac:dyDescent="0.25">
      <c r="A1381" s="336" t="s">
        <v>2094</v>
      </c>
      <c r="B1381" s="338"/>
      <c r="C1381" s="339"/>
      <c r="D1381" s="342" t="s">
        <v>48</v>
      </c>
      <c r="E1381" s="291" t="s">
        <v>1437</v>
      </c>
    </row>
    <row r="1382" spans="1:5" x14ac:dyDescent="0.25">
      <c r="A1382" s="337"/>
      <c r="B1382" s="340"/>
      <c r="C1382" s="341"/>
      <c r="D1382" s="343"/>
      <c r="E1382" s="292" t="s">
        <v>1438</v>
      </c>
    </row>
    <row r="1383" spans="1:5" x14ac:dyDescent="0.25">
      <c r="A1383" s="328" t="s">
        <v>2077</v>
      </c>
      <c r="B1383" s="330"/>
      <c r="C1383" s="331"/>
      <c r="D1383" s="334" t="s">
        <v>48</v>
      </c>
      <c r="E1383" s="293" t="s">
        <v>1437</v>
      </c>
    </row>
    <row r="1384" spans="1:5" x14ac:dyDescent="0.25">
      <c r="A1384" s="329"/>
      <c r="B1384" s="332"/>
      <c r="C1384" s="333"/>
      <c r="D1384" s="335"/>
      <c r="E1384" s="294" t="s">
        <v>1438</v>
      </c>
    </row>
    <row r="1385" spans="1:5" x14ac:dyDescent="0.25">
      <c r="A1385" s="336" t="s">
        <v>2098</v>
      </c>
      <c r="B1385" s="338"/>
      <c r="C1385" s="339"/>
      <c r="D1385" s="342" t="s">
        <v>48</v>
      </c>
      <c r="E1385" s="291" t="s">
        <v>1437</v>
      </c>
    </row>
    <row r="1386" spans="1:5" x14ac:dyDescent="0.25">
      <c r="A1386" s="337"/>
      <c r="B1386" s="340"/>
      <c r="C1386" s="341"/>
      <c r="D1386" s="343"/>
      <c r="E1386" s="292" t="s">
        <v>1438</v>
      </c>
    </row>
    <row r="1387" spans="1:5" x14ac:dyDescent="0.25">
      <c r="A1387" s="328" t="s">
        <v>2106</v>
      </c>
      <c r="B1387" s="330"/>
      <c r="C1387" s="331"/>
      <c r="D1387" s="334" t="s">
        <v>48</v>
      </c>
      <c r="E1387" s="293" t="s">
        <v>1437</v>
      </c>
    </row>
    <row r="1388" spans="1:5" x14ac:dyDescent="0.25">
      <c r="A1388" s="329"/>
      <c r="B1388" s="332"/>
      <c r="C1388" s="333"/>
      <c r="D1388" s="335"/>
      <c r="E1388" s="294" t="s">
        <v>1438</v>
      </c>
    </row>
    <row r="1389" spans="1:5" x14ac:dyDescent="0.25">
      <c r="A1389" s="336" t="s">
        <v>2115</v>
      </c>
      <c r="B1389" s="338" t="s">
        <v>2116</v>
      </c>
      <c r="C1389" s="339"/>
      <c r="D1389" s="342" t="s">
        <v>49</v>
      </c>
      <c r="E1389" s="291" t="s">
        <v>1437</v>
      </c>
    </row>
    <row r="1390" spans="1:5" x14ac:dyDescent="0.25">
      <c r="A1390" s="337"/>
      <c r="B1390" s="340"/>
      <c r="C1390" s="341"/>
      <c r="D1390" s="343"/>
      <c r="E1390" s="292" t="s">
        <v>1438</v>
      </c>
    </row>
    <row r="1391" spans="1:5" x14ac:dyDescent="0.25">
      <c r="A1391" s="328" t="s">
        <v>2117</v>
      </c>
      <c r="B1391" s="330" t="s">
        <v>2116</v>
      </c>
      <c r="C1391" s="331"/>
      <c r="D1391" s="334" t="s">
        <v>49</v>
      </c>
      <c r="E1391" s="293" t="s">
        <v>1437</v>
      </c>
    </row>
    <row r="1392" spans="1:5" x14ac:dyDescent="0.25">
      <c r="A1392" s="329"/>
      <c r="B1392" s="332"/>
      <c r="C1392" s="333"/>
      <c r="D1392" s="335"/>
      <c r="E1392" s="294" t="s">
        <v>1438</v>
      </c>
    </row>
    <row r="1393" spans="1:5" x14ac:dyDescent="0.25">
      <c r="A1393" s="336" t="s">
        <v>2118</v>
      </c>
      <c r="B1393" s="338" t="s">
        <v>2116</v>
      </c>
      <c r="C1393" s="339"/>
      <c r="D1393" s="342" t="s">
        <v>49</v>
      </c>
      <c r="E1393" s="291" t="s">
        <v>1437</v>
      </c>
    </row>
    <row r="1394" spans="1:5" x14ac:dyDescent="0.25">
      <c r="A1394" s="337"/>
      <c r="B1394" s="340"/>
      <c r="C1394" s="341"/>
      <c r="D1394" s="343"/>
      <c r="E1394" s="292" t="s">
        <v>1438</v>
      </c>
    </row>
    <row r="1395" spans="1:5" x14ac:dyDescent="0.25">
      <c r="A1395" s="328" t="s">
        <v>1699</v>
      </c>
      <c r="B1395" s="330" t="s">
        <v>2116</v>
      </c>
      <c r="C1395" s="331"/>
      <c r="D1395" s="334" t="s">
        <v>49</v>
      </c>
      <c r="E1395" s="293" t="s">
        <v>1437</v>
      </c>
    </row>
    <row r="1396" spans="1:5" x14ac:dyDescent="0.25">
      <c r="A1396" s="329"/>
      <c r="B1396" s="332"/>
      <c r="C1396" s="333"/>
      <c r="D1396" s="335"/>
      <c r="E1396" s="294" t="s">
        <v>1438</v>
      </c>
    </row>
    <row r="1397" spans="1:5" x14ac:dyDescent="0.25">
      <c r="A1397" s="336" t="s">
        <v>2119</v>
      </c>
      <c r="B1397" s="338" t="s">
        <v>2116</v>
      </c>
      <c r="C1397" s="339"/>
      <c r="D1397" s="342" t="s">
        <v>49</v>
      </c>
      <c r="E1397" s="291" t="s">
        <v>1437</v>
      </c>
    </row>
    <row r="1398" spans="1:5" x14ac:dyDescent="0.25">
      <c r="A1398" s="337"/>
      <c r="B1398" s="340"/>
      <c r="C1398" s="341"/>
      <c r="D1398" s="343"/>
      <c r="E1398" s="292" t="s">
        <v>1438</v>
      </c>
    </row>
    <row r="1399" spans="1:5" x14ac:dyDescent="0.25">
      <c r="A1399" s="328" t="s">
        <v>2120</v>
      </c>
      <c r="B1399" s="330" t="s">
        <v>2116</v>
      </c>
      <c r="C1399" s="331"/>
      <c r="D1399" s="334" t="s">
        <v>49</v>
      </c>
      <c r="E1399" s="293" t="s">
        <v>1437</v>
      </c>
    </row>
    <row r="1400" spans="1:5" x14ac:dyDescent="0.25">
      <c r="A1400" s="329"/>
      <c r="B1400" s="332"/>
      <c r="C1400" s="333"/>
      <c r="D1400" s="335"/>
      <c r="E1400" s="294" t="s">
        <v>1438</v>
      </c>
    </row>
    <row r="1401" spans="1:5" x14ac:dyDescent="0.25">
      <c r="A1401" s="336" t="s">
        <v>2121</v>
      </c>
      <c r="B1401" s="338" t="s">
        <v>2116</v>
      </c>
      <c r="C1401" s="339"/>
      <c r="D1401" s="342" t="s">
        <v>49</v>
      </c>
      <c r="E1401" s="291" t="s">
        <v>1437</v>
      </c>
    </row>
    <row r="1402" spans="1:5" x14ac:dyDescent="0.25">
      <c r="A1402" s="337"/>
      <c r="B1402" s="340"/>
      <c r="C1402" s="341"/>
      <c r="D1402" s="343"/>
      <c r="E1402" s="292" t="s">
        <v>1438</v>
      </c>
    </row>
    <row r="1403" spans="1:5" x14ac:dyDescent="0.25">
      <c r="A1403" s="328" t="s">
        <v>2122</v>
      </c>
      <c r="B1403" s="330" t="s">
        <v>2116</v>
      </c>
      <c r="C1403" s="331"/>
      <c r="D1403" s="334" t="s">
        <v>49</v>
      </c>
      <c r="E1403" s="293" t="s">
        <v>1437</v>
      </c>
    </row>
    <row r="1404" spans="1:5" x14ac:dyDescent="0.25">
      <c r="A1404" s="329"/>
      <c r="B1404" s="332"/>
      <c r="C1404" s="333"/>
      <c r="D1404" s="335"/>
      <c r="E1404" s="294" t="s">
        <v>1438</v>
      </c>
    </row>
    <row r="1405" spans="1:5" x14ac:dyDescent="0.25">
      <c r="A1405" s="336" t="s">
        <v>2123</v>
      </c>
      <c r="B1405" s="338" t="s">
        <v>2116</v>
      </c>
      <c r="C1405" s="339"/>
      <c r="D1405" s="342" t="s">
        <v>49</v>
      </c>
      <c r="E1405" s="291" t="s">
        <v>1437</v>
      </c>
    </row>
    <row r="1406" spans="1:5" x14ac:dyDescent="0.25">
      <c r="A1406" s="337"/>
      <c r="B1406" s="340"/>
      <c r="C1406" s="341"/>
      <c r="D1406" s="343"/>
      <c r="E1406" s="292" t="s">
        <v>1438</v>
      </c>
    </row>
    <row r="1407" spans="1:5" x14ac:dyDescent="0.25">
      <c r="A1407" s="328" t="s">
        <v>2124</v>
      </c>
      <c r="B1407" s="330" t="s">
        <v>2116</v>
      </c>
      <c r="C1407" s="331"/>
      <c r="D1407" s="334" t="s">
        <v>49</v>
      </c>
      <c r="E1407" s="293" t="s">
        <v>1437</v>
      </c>
    </row>
    <row r="1408" spans="1:5" x14ac:dyDescent="0.25">
      <c r="A1408" s="329"/>
      <c r="B1408" s="332"/>
      <c r="C1408" s="333"/>
      <c r="D1408" s="335"/>
      <c r="E1408" s="294" t="s">
        <v>1438</v>
      </c>
    </row>
    <row r="1409" spans="1:5" x14ac:dyDescent="0.25">
      <c r="A1409" s="336" t="s">
        <v>2125</v>
      </c>
      <c r="B1409" s="338" t="s">
        <v>2116</v>
      </c>
      <c r="C1409" s="339"/>
      <c r="D1409" s="342" t="s">
        <v>49</v>
      </c>
      <c r="E1409" s="291" t="s">
        <v>1437</v>
      </c>
    </row>
    <row r="1410" spans="1:5" x14ac:dyDescent="0.25">
      <c r="A1410" s="337"/>
      <c r="B1410" s="340"/>
      <c r="C1410" s="341"/>
      <c r="D1410" s="343"/>
      <c r="E1410" s="292" t="s">
        <v>1438</v>
      </c>
    </row>
    <row r="1411" spans="1:5" x14ac:dyDescent="0.25">
      <c r="A1411" s="328" t="s">
        <v>2126</v>
      </c>
      <c r="B1411" s="330" t="s">
        <v>2116</v>
      </c>
      <c r="C1411" s="331"/>
      <c r="D1411" s="334" t="s">
        <v>49</v>
      </c>
      <c r="E1411" s="293" t="s">
        <v>1437</v>
      </c>
    </row>
    <row r="1412" spans="1:5" x14ac:dyDescent="0.25">
      <c r="A1412" s="329"/>
      <c r="B1412" s="332"/>
      <c r="C1412" s="333"/>
      <c r="D1412" s="335"/>
      <c r="E1412" s="294" t="s">
        <v>1438</v>
      </c>
    </row>
    <row r="1413" spans="1:5" x14ac:dyDescent="0.25">
      <c r="A1413" s="336" t="s">
        <v>2127</v>
      </c>
      <c r="B1413" s="338" t="s">
        <v>2116</v>
      </c>
      <c r="C1413" s="339"/>
      <c r="D1413" s="342" t="s">
        <v>49</v>
      </c>
      <c r="E1413" s="291" t="s">
        <v>1437</v>
      </c>
    </row>
    <row r="1414" spans="1:5" x14ac:dyDescent="0.25">
      <c r="A1414" s="337"/>
      <c r="B1414" s="340"/>
      <c r="C1414" s="341"/>
      <c r="D1414" s="343"/>
      <c r="E1414" s="292" t="s">
        <v>1438</v>
      </c>
    </row>
    <row r="1415" spans="1:5" x14ac:dyDescent="0.25">
      <c r="A1415" s="328" t="s">
        <v>2128</v>
      </c>
      <c r="B1415" s="330" t="s">
        <v>2116</v>
      </c>
      <c r="C1415" s="331"/>
      <c r="D1415" s="334" t="s">
        <v>49</v>
      </c>
      <c r="E1415" s="293" t="s">
        <v>1437</v>
      </c>
    </row>
    <row r="1416" spans="1:5" x14ac:dyDescent="0.25">
      <c r="A1416" s="329"/>
      <c r="B1416" s="332"/>
      <c r="C1416" s="333"/>
      <c r="D1416" s="335"/>
      <c r="E1416" s="294" t="s">
        <v>1438</v>
      </c>
    </row>
    <row r="1417" spans="1:5" x14ac:dyDescent="0.25">
      <c r="A1417" s="336" t="s">
        <v>2129</v>
      </c>
      <c r="B1417" s="338" t="s">
        <v>2116</v>
      </c>
      <c r="C1417" s="339"/>
      <c r="D1417" s="342" t="s">
        <v>49</v>
      </c>
      <c r="E1417" s="291" t="s">
        <v>1437</v>
      </c>
    </row>
    <row r="1418" spans="1:5" x14ac:dyDescent="0.25">
      <c r="A1418" s="337"/>
      <c r="B1418" s="340"/>
      <c r="C1418" s="341"/>
      <c r="D1418" s="343"/>
      <c r="E1418" s="292" t="s">
        <v>1438</v>
      </c>
    </row>
    <row r="1419" spans="1:5" x14ac:dyDescent="0.25">
      <c r="A1419" s="328" t="s">
        <v>2130</v>
      </c>
      <c r="B1419" s="330" t="s">
        <v>2116</v>
      </c>
      <c r="C1419" s="331"/>
      <c r="D1419" s="334" t="s">
        <v>49</v>
      </c>
      <c r="E1419" s="293" t="s">
        <v>1437</v>
      </c>
    </row>
    <row r="1420" spans="1:5" x14ac:dyDescent="0.25">
      <c r="A1420" s="329"/>
      <c r="B1420" s="332"/>
      <c r="C1420" s="333"/>
      <c r="D1420" s="335"/>
      <c r="E1420" s="294" t="s">
        <v>1438</v>
      </c>
    </row>
    <row r="1421" spans="1:5" x14ac:dyDescent="0.25">
      <c r="A1421" s="336" t="s">
        <v>2131</v>
      </c>
      <c r="B1421" s="338" t="s">
        <v>2116</v>
      </c>
      <c r="C1421" s="339"/>
      <c r="D1421" s="342" t="s">
        <v>49</v>
      </c>
      <c r="E1421" s="291" t="s">
        <v>1437</v>
      </c>
    </row>
    <row r="1422" spans="1:5" x14ac:dyDescent="0.25">
      <c r="A1422" s="337"/>
      <c r="B1422" s="340"/>
      <c r="C1422" s="341"/>
      <c r="D1422" s="343"/>
      <c r="E1422" s="292" t="s">
        <v>1438</v>
      </c>
    </row>
    <row r="1423" spans="1:5" x14ac:dyDescent="0.25">
      <c r="A1423" s="328" t="s">
        <v>2132</v>
      </c>
      <c r="B1423" s="330" t="s">
        <v>2116</v>
      </c>
      <c r="C1423" s="331"/>
      <c r="D1423" s="334" t="s">
        <v>49</v>
      </c>
      <c r="E1423" s="293" t="s">
        <v>1437</v>
      </c>
    </row>
    <row r="1424" spans="1:5" x14ac:dyDescent="0.25">
      <c r="A1424" s="329"/>
      <c r="B1424" s="332"/>
      <c r="C1424" s="333"/>
      <c r="D1424" s="335"/>
      <c r="E1424" s="294" t="s">
        <v>1438</v>
      </c>
    </row>
    <row r="1425" spans="1:5" x14ac:dyDescent="0.25">
      <c r="A1425" s="336" t="s">
        <v>2133</v>
      </c>
      <c r="B1425" s="338" t="s">
        <v>2116</v>
      </c>
      <c r="C1425" s="339"/>
      <c r="D1425" s="342" t="s">
        <v>49</v>
      </c>
      <c r="E1425" s="291" t="s">
        <v>1437</v>
      </c>
    </row>
    <row r="1426" spans="1:5" x14ac:dyDescent="0.25">
      <c r="A1426" s="337"/>
      <c r="B1426" s="340"/>
      <c r="C1426" s="341"/>
      <c r="D1426" s="343"/>
      <c r="E1426" s="292" t="s">
        <v>1438</v>
      </c>
    </row>
    <row r="1427" spans="1:5" x14ac:dyDescent="0.25">
      <c r="A1427" s="328" t="s">
        <v>2134</v>
      </c>
      <c r="B1427" s="330" t="s">
        <v>2135</v>
      </c>
      <c r="C1427" s="331"/>
      <c r="D1427" s="334" t="s">
        <v>49</v>
      </c>
      <c r="E1427" s="293" t="s">
        <v>1437</v>
      </c>
    </row>
    <row r="1428" spans="1:5" x14ac:dyDescent="0.25">
      <c r="A1428" s="329"/>
      <c r="B1428" s="332"/>
      <c r="C1428" s="333"/>
      <c r="D1428" s="335"/>
      <c r="E1428" s="294" t="s">
        <v>1438</v>
      </c>
    </row>
    <row r="1429" spans="1:5" x14ac:dyDescent="0.25">
      <c r="A1429" s="336" t="s">
        <v>2136</v>
      </c>
      <c r="B1429" s="338" t="s">
        <v>2135</v>
      </c>
      <c r="C1429" s="339"/>
      <c r="D1429" s="342" t="s">
        <v>49</v>
      </c>
      <c r="E1429" s="291" t="s">
        <v>1437</v>
      </c>
    </row>
    <row r="1430" spans="1:5" x14ac:dyDescent="0.25">
      <c r="A1430" s="337"/>
      <c r="B1430" s="340"/>
      <c r="C1430" s="341"/>
      <c r="D1430" s="343"/>
      <c r="E1430" s="292" t="s">
        <v>1438</v>
      </c>
    </row>
    <row r="1431" spans="1:5" x14ac:dyDescent="0.25">
      <c r="A1431" s="328" t="s">
        <v>2137</v>
      </c>
      <c r="B1431" s="330" t="s">
        <v>2135</v>
      </c>
      <c r="C1431" s="331"/>
      <c r="D1431" s="334" t="s">
        <v>49</v>
      </c>
      <c r="E1431" s="293" t="s">
        <v>1437</v>
      </c>
    </row>
    <row r="1432" spans="1:5" x14ac:dyDescent="0.25">
      <c r="A1432" s="329"/>
      <c r="B1432" s="332"/>
      <c r="C1432" s="333"/>
      <c r="D1432" s="335"/>
      <c r="E1432" s="294" t="s">
        <v>1438</v>
      </c>
    </row>
    <row r="1433" spans="1:5" x14ac:dyDescent="0.25">
      <c r="A1433" s="336" t="s">
        <v>2138</v>
      </c>
      <c r="B1433" s="338" t="s">
        <v>2135</v>
      </c>
      <c r="C1433" s="339"/>
      <c r="D1433" s="342" t="s">
        <v>49</v>
      </c>
      <c r="E1433" s="291" t="s">
        <v>1437</v>
      </c>
    </row>
    <row r="1434" spans="1:5" x14ac:dyDescent="0.25">
      <c r="A1434" s="337"/>
      <c r="B1434" s="340"/>
      <c r="C1434" s="341"/>
      <c r="D1434" s="343"/>
      <c r="E1434" s="292" t="s">
        <v>1438</v>
      </c>
    </row>
    <row r="1435" spans="1:5" x14ac:dyDescent="0.25">
      <c r="A1435" s="328" t="s">
        <v>2139</v>
      </c>
      <c r="B1435" s="330" t="s">
        <v>2135</v>
      </c>
      <c r="C1435" s="331"/>
      <c r="D1435" s="334" t="s">
        <v>49</v>
      </c>
      <c r="E1435" s="293" t="s">
        <v>1437</v>
      </c>
    </row>
    <row r="1436" spans="1:5" x14ac:dyDescent="0.25">
      <c r="A1436" s="329"/>
      <c r="B1436" s="332"/>
      <c r="C1436" s="333"/>
      <c r="D1436" s="335"/>
      <c r="E1436" s="294" t="s">
        <v>1438</v>
      </c>
    </row>
    <row r="1437" spans="1:5" x14ac:dyDescent="0.25">
      <c r="A1437" s="336" t="s">
        <v>2140</v>
      </c>
      <c r="B1437" s="338" t="s">
        <v>2135</v>
      </c>
      <c r="C1437" s="339"/>
      <c r="D1437" s="342" t="s">
        <v>49</v>
      </c>
      <c r="E1437" s="291" t="s">
        <v>1437</v>
      </c>
    </row>
    <row r="1438" spans="1:5" x14ac:dyDescent="0.25">
      <c r="A1438" s="337"/>
      <c r="B1438" s="340"/>
      <c r="C1438" s="341"/>
      <c r="D1438" s="343"/>
      <c r="E1438" s="292" t="s">
        <v>1438</v>
      </c>
    </row>
    <row r="1439" spans="1:5" x14ac:dyDescent="0.25">
      <c r="A1439" s="328" t="s">
        <v>1954</v>
      </c>
      <c r="B1439" s="330" t="s">
        <v>2135</v>
      </c>
      <c r="C1439" s="331"/>
      <c r="D1439" s="334" t="s">
        <v>49</v>
      </c>
      <c r="E1439" s="293" t="s">
        <v>1437</v>
      </c>
    </row>
    <row r="1440" spans="1:5" x14ac:dyDescent="0.25">
      <c r="A1440" s="329"/>
      <c r="B1440" s="332"/>
      <c r="C1440" s="333"/>
      <c r="D1440" s="335"/>
      <c r="E1440" s="294" t="s">
        <v>1438</v>
      </c>
    </row>
    <row r="1441" spans="1:5" x14ac:dyDescent="0.25">
      <c r="A1441" s="336" t="s">
        <v>2141</v>
      </c>
      <c r="B1441" s="338" t="s">
        <v>2135</v>
      </c>
      <c r="C1441" s="339"/>
      <c r="D1441" s="342" t="s">
        <v>49</v>
      </c>
      <c r="E1441" s="291" t="s">
        <v>1437</v>
      </c>
    </row>
    <row r="1442" spans="1:5" x14ac:dyDescent="0.25">
      <c r="A1442" s="337"/>
      <c r="B1442" s="340"/>
      <c r="C1442" s="341"/>
      <c r="D1442" s="343"/>
      <c r="E1442" s="292" t="s">
        <v>1438</v>
      </c>
    </row>
    <row r="1443" spans="1:5" x14ac:dyDescent="0.25">
      <c r="A1443" s="328" t="s">
        <v>2142</v>
      </c>
      <c r="B1443" s="330" t="s">
        <v>2135</v>
      </c>
      <c r="C1443" s="331"/>
      <c r="D1443" s="334" t="s">
        <v>49</v>
      </c>
      <c r="E1443" s="293" t="s">
        <v>1437</v>
      </c>
    </row>
    <row r="1444" spans="1:5" x14ac:dyDescent="0.25">
      <c r="A1444" s="329"/>
      <c r="B1444" s="332"/>
      <c r="C1444" s="333"/>
      <c r="D1444" s="335"/>
      <c r="E1444" s="294" t="s">
        <v>1438</v>
      </c>
    </row>
    <row r="1445" spans="1:5" x14ac:dyDescent="0.25">
      <c r="A1445" s="336" t="s">
        <v>2143</v>
      </c>
      <c r="B1445" s="338" t="s">
        <v>2135</v>
      </c>
      <c r="C1445" s="339"/>
      <c r="D1445" s="342" t="s">
        <v>49</v>
      </c>
      <c r="E1445" s="291" t="s">
        <v>1437</v>
      </c>
    </row>
    <row r="1446" spans="1:5" x14ac:dyDescent="0.25">
      <c r="A1446" s="337"/>
      <c r="B1446" s="340"/>
      <c r="C1446" s="341"/>
      <c r="D1446" s="343"/>
      <c r="E1446" s="292" t="s">
        <v>1438</v>
      </c>
    </row>
    <row r="1447" spans="1:5" x14ac:dyDescent="0.25">
      <c r="A1447" s="328" t="s">
        <v>2144</v>
      </c>
      <c r="B1447" s="330" t="s">
        <v>2135</v>
      </c>
      <c r="C1447" s="331"/>
      <c r="D1447" s="334" t="s">
        <v>49</v>
      </c>
      <c r="E1447" s="293" t="s">
        <v>1437</v>
      </c>
    </row>
    <row r="1448" spans="1:5" x14ac:dyDescent="0.25">
      <c r="A1448" s="329"/>
      <c r="B1448" s="332"/>
      <c r="C1448" s="333"/>
      <c r="D1448" s="335"/>
      <c r="E1448" s="294" t="s">
        <v>1438</v>
      </c>
    </row>
    <row r="1449" spans="1:5" x14ac:dyDescent="0.25">
      <c r="A1449" s="336" t="s">
        <v>2145</v>
      </c>
      <c r="B1449" s="338" t="s">
        <v>2146</v>
      </c>
      <c r="C1449" s="339"/>
      <c r="D1449" s="342" t="s">
        <v>49</v>
      </c>
      <c r="E1449" s="291" t="s">
        <v>1437</v>
      </c>
    </row>
    <row r="1450" spans="1:5" x14ac:dyDescent="0.25">
      <c r="A1450" s="337"/>
      <c r="B1450" s="340"/>
      <c r="C1450" s="341"/>
      <c r="D1450" s="343"/>
      <c r="E1450" s="292" t="s">
        <v>1438</v>
      </c>
    </row>
    <row r="1451" spans="1:5" x14ac:dyDescent="0.25">
      <c r="A1451" s="328" t="s">
        <v>2147</v>
      </c>
      <c r="B1451" s="330" t="s">
        <v>2146</v>
      </c>
      <c r="C1451" s="331"/>
      <c r="D1451" s="334" t="s">
        <v>49</v>
      </c>
      <c r="E1451" s="293" t="s">
        <v>1437</v>
      </c>
    </row>
    <row r="1452" spans="1:5" x14ac:dyDescent="0.25">
      <c r="A1452" s="329"/>
      <c r="B1452" s="332"/>
      <c r="C1452" s="333"/>
      <c r="D1452" s="335"/>
      <c r="E1452" s="294" t="s">
        <v>1438</v>
      </c>
    </row>
    <row r="1453" spans="1:5" x14ac:dyDescent="0.25">
      <c r="A1453" s="336" t="s">
        <v>2148</v>
      </c>
      <c r="B1453" s="338" t="s">
        <v>2146</v>
      </c>
      <c r="C1453" s="339"/>
      <c r="D1453" s="342" t="s">
        <v>49</v>
      </c>
      <c r="E1453" s="291" t="s">
        <v>1437</v>
      </c>
    </row>
    <row r="1454" spans="1:5" x14ac:dyDescent="0.25">
      <c r="A1454" s="337"/>
      <c r="B1454" s="340"/>
      <c r="C1454" s="341"/>
      <c r="D1454" s="343"/>
      <c r="E1454" s="292" t="s">
        <v>1438</v>
      </c>
    </row>
    <row r="1455" spans="1:5" x14ac:dyDescent="0.25">
      <c r="A1455" s="328" t="s">
        <v>2149</v>
      </c>
      <c r="B1455" s="330" t="s">
        <v>2146</v>
      </c>
      <c r="C1455" s="331"/>
      <c r="D1455" s="334" t="s">
        <v>49</v>
      </c>
      <c r="E1455" s="293" t="s">
        <v>1437</v>
      </c>
    </row>
    <row r="1456" spans="1:5" x14ac:dyDescent="0.25">
      <c r="A1456" s="329"/>
      <c r="B1456" s="332"/>
      <c r="C1456" s="333"/>
      <c r="D1456" s="335"/>
      <c r="E1456" s="294" t="s">
        <v>1438</v>
      </c>
    </row>
    <row r="1457" spans="1:5" x14ac:dyDescent="0.25">
      <c r="A1457" s="336" t="s">
        <v>1924</v>
      </c>
      <c r="B1457" s="338" t="s">
        <v>2146</v>
      </c>
      <c r="C1457" s="339"/>
      <c r="D1457" s="342" t="s">
        <v>49</v>
      </c>
      <c r="E1457" s="291" t="s">
        <v>1437</v>
      </c>
    </row>
    <row r="1458" spans="1:5" x14ac:dyDescent="0.25">
      <c r="A1458" s="337"/>
      <c r="B1458" s="340"/>
      <c r="C1458" s="341"/>
      <c r="D1458" s="343"/>
      <c r="E1458" s="292" t="s">
        <v>1438</v>
      </c>
    </row>
    <row r="1459" spans="1:5" x14ac:dyDescent="0.25">
      <c r="A1459" s="328" t="s">
        <v>2150</v>
      </c>
      <c r="B1459" s="330" t="s">
        <v>2146</v>
      </c>
      <c r="C1459" s="331"/>
      <c r="D1459" s="334" t="s">
        <v>49</v>
      </c>
      <c r="E1459" s="293" t="s">
        <v>1437</v>
      </c>
    </row>
    <row r="1460" spans="1:5" x14ac:dyDescent="0.25">
      <c r="A1460" s="329"/>
      <c r="B1460" s="332"/>
      <c r="C1460" s="333"/>
      <c r="D1460" s="335"/>
      <c r="E1460" s="294" t="s">
        <v>1438</v>
      </c>
    </row>
    <row r="1461" spans="1:5" x14ac:dyDescent="0.25">
      <c r="A1461" s="336" t="s">
        <v>2151</v>
      </c>
      <c r="B1461" s="338" t="s">
        <v>2146</v>
      </c>
      <c r="C1461" s="339"/>
      <c r="D1461" s="342" t="s">
        <v>49</v>
      </c>
      <c r="E1461" s="291" t="s">
        <v>1437</v>
      </c>
    </row>
    <row r="1462" spans="1:5" x14ac:dyDescent="0.25">
      <c r="A1462" s="337"/>
      <c r="B1462" s="340"/>
      <c r="C1462" s="341"/>
      <c r="D1462" s="343"/>
      <c r="E1462" s="292" t="s">
        <v>1438</v>
      </c>
    </row>
    <row r="1463" spans="1:5" x14ac:dyDescent="0.25">
      <c r="A1463" s="328" t="s">
        <v>2152</v>
      </c>
      <c r="B1463" s="330" t="s">
        <v>2146</v>
      </c>
      <c r="C1463" s="331"/>
      <c r="D1463" s="334" t="s">
        <v>49</v>
      </c>
      <c r="E1463" s="293" t="s">
        <v>1437</v>
      </c>
    </row>
    <row r="1464" spans="1:5" x14ac:dyDescent="0.25">
      <c r="A1464" s="329"/>
      <c r="B1464" s="332"/>
      <c r="C1464" s="333"/>
      <c r="D1464" s="335"/>
      <c r="E1464" s="294" t="s">
        <v>1438</v>
      </c>
    </row>
    <row r="1465" spans="1:5" x14ac:dyDescent="0.25">
      <c r="A1465" s="336" t="s">
        <v>2153</v>
      </c>
      <c r="B1465" s="338" t="s">
        <v>2146</v>
      </c>
      <c r="C1465" s="339"/>
      <c r="D1465" s="342" t="s">
        <v>49</v>
      </c>
      <c r="E1465" s="291" t="s">
        <v>1437</v>
      </c>
    </row>
    <row r="1466" spans="1:5" x14ac:dyDescent="0.25">
      <c r="A1466" s="337"/>
      <c r="B1466" s="340"/>
      <c r="C1466" s="341"/>
      <c r="D1466" s="343"/>
      <c r="E1466" s="292" t="s">
        <v>1438</v>
      </c>
    </row>
    <row r="1467" spans="1:5" x14ac:dyDescent="0.25">
      <c r="A1467" s="328" t="s">
        <v>2154</v>
      </c>
      <c r="B1467" s="330" t="s">
        <v>2146</v>
      </c>
      <c r="C1467" s="331"/>
      <c r="D1467" s="334" t="s">
        <v>49</v>
      </c>
      <c r="E1467" s="293" t="s">
        <v>1437</v>
      </c>
    </row>
    <row r="1468" spans="1:5" x14ac:dyDescent="0.25">
      <c r="A1468" s="329"/>
      <c r="B1468" s="332"/>
      <c r="C1468" s="333"/>
      <c r="D1468" s="335"/>
      <c r="E1468" s="294" t="s">
        <v>1438</v>
      </c>
    </row>
    <row r="1469" spans="1:5" x14ac:dyDescent="0.25">
      <c r="A1469" s="336" t="s">
        <v>2155</v>
      </c>
      <c r="B1469" s="338" t="s">
        <v>2146</v>
      </c>
      <c r="C1469" s="339"/>
      <c r="D1469" s="342" t="s">
        <v>49</v>
      </c>
      <c r="E1469" s="291" t="s">
        <v>1437</v>
      </c>
    </row>
    <row r="1470" spans="1:5" x14ac:dyDescent="0.25">
      <c r="A1470" s="337"/>
      <c r="B1470" s="340"/>
      <c r="C1470" s="341"/>
      <c r="D1470" s="343"/>
      <c r="E1470" s="292" t="s">
        <v>1438</v>
      </c>
    </row>
    <row r="1471" spans="1:5" x14ac:dyDescent="0.25">
      <c r="A1471" s="328" t="s">
        <v>2156</v>
      </c>
      <c r="B1471" s="330" t="s">
        <v>2146</v>
      </c>
      <c r="C1471" s="331"/>
      <c r="D1471" s="334" t="s">
        <v>49</v>
      </c>
      <c r="E1471" s="293" t="s">
        <v>1437</v>
      </c>
    </row>
    <row r="1472" spans="1:5" x14ac:dyDescent="0.25">
      <c r="A1472" s="329"/>
      <c r="B1472" s="332"/>
      <c r="C1472" s="333"/>
      <c r="D1472" s="335"/>
      <c r="E1472" s="294" t="s">
        <v>1438</v>
      </c>
    </row>
    <row r="1473" spans="1:5" x14ac:dyDescent="0.25">
      <c r="A1473" s="336" t="s">
        <v>2157</v>
      </c>
      <c r="B1473" s="338" t="s">
        <v>2146</v>
      </c>
      <c r="C1473" s="339"/>
      <c r="D1473" s="342" t="s">
        <v>49</v>
      </c>
      <c r="E1473" s="291" t="s">
        <v>1437</v>
      </c>
    </row>
    <row r="1474" spans="1:5" x14ac:dyDescent="0.25">
      <c r="A1474" s="337"/>
      <c r="B1474" s="340"/>
      <c r="C1474" s="341"/>
      <c r="D1474" s="343"/>
      <c r="E1474" s="292" t="s">
        <v>1438</v>
      </c>
    </row>
    <row r="1475" spans="1:5" x14ac:dyDescent="0.25">
      <c r="A1475" s="328" t="s">
        <v>2158</v>
      </c>
      <c r="B1475" s="330" t="s">
        <v>2146</v>
      </c>
      <c r="C1475" s="331"/>
      <c r="D1475" s="334" t="s">
        <v>49</v>
      </c>
      <c r="E1475" s="293" t="s">
        <v>1437</v>
      </c>
    </row>
    <row r="1476" spans="1:5" x14ac:dyDescent="0.25">
      <c r="A1476" s="329"/>
      <c r="B1476" s="332"/>
      <c r="C1476" s="333"/>
      <c r="D1476" s="335"/>
      <c r="E1476" s="294" t="s">
        <v>1438</v>
      </c>
    </row>
    <row r="1477" spans="1:5" x14ac:dyDescent="0.25">
      <c r="A1477" s="336" t="s">
        <v>2159</v>
      </c>
      <c r="B1477" s="338" t="s">
        <v>2160</v>
      </c>
      <c r="C1477" s="339"/>
      <c r="D1477" s="342" t="s">
        <v>49</v>
      </c>
      <c r="E1477" s="291" t="s">
        <v>1437</v>
      </c>
    </row>
    <row r="1478" spans="1:5" x14ac:dyDescent="0.25">
      <c r="A1478" s="337"/>
      <c r="B1478" s="340"/>
      <c r="C1478" s="341"/>
      <c r="D1478" s="343"/>
      <c r="E1478" s="292" t="s">
        <v>1438</v>
      </c>
    </row>
    <row r="1479" spans="1:5" x14ac:dyDescent="0.25">
      <c r="A1479" s="328" t="s">
        <v>2161</v>
      </c>
      <c r="B1479" s="330" t="s">
        <v>2160</v>
      </c>
      <c r="C1479" s="331"/>
      <c r="D1479" s="334" t="s">
        <v>49</v>
      </c>
      <c r="E1479" s="293" t="s">
        <v>1437</v>
      </c>
    </row>
    <row r="1480" spans="1:5" x14ac:dyDescent="0.25">
      <c r="A1480" s="329"/>
      <c r="B1480" s="332"/>
      <c r="C1480" s="333"/>
      <c r="D1480" s="335"/>
      <c r="E1480" s="294" t="s">
        <v>1438</v>
      </c>
    </row>
    <row r="1481" spans="1:5" x14ac:dyDescent="0.25">
      <c r="A1481" s="336" t="s">
        <v>2162</v>
      </c>
      <c r="B1481" s="338" t="s">
        <v>2160</v>
      </c>
      <c r="C1481" s="339"/>
      <c r="D1481" s="342" t="s">
        <v>49</v>
      </c>
      <c r="E1481" s="291" t="s">
        <v>1437</v>
      </c>
    </row>
    <row r="1482" spans="1:5" x14ac:dyDescent="0.25">
      <c r="A1482" s="337"/>
      <c r="B1482" s="340"/>
      <c r="C1482" s="341"/>
      <c r="D1482" s="343"/>
      <c r="E1482" s="292" t="s">
        <v>1438</v>
      </c>
    </row>
    <row r="1483" spans="1:5" x14ac:dyDescent="0.25">
      <c r="A1483" s="328" t="s">
        <v>2163</v>
      </c>
      <c r="B1483" s="330" t="s">
        <v>2160</v>
      </c>
      <c r="C1483" s="331"/>
      <c r="D1483" s="334" t="s">
        <v>49</v>
      </c>
      <c r="E1483" s="293" t="s">
        <v>1437</v>
      </c>
    </row>
    <row r="1484" spans="1:5" x14ac:dyDescent="0.25">
      <c r="A1484" s="329"/>
      <c r="B1484" s="332"/>
      <c r="C1484" s="333"/>
      <c r="D1484" s="335"/>
      <c r="E1484" s="294" t="s">
        <v>1438</v>
      </c>
    </row>
    <row r="1485" spans="1:5" x14ac:dyDescent="0.25">
      <c r="A1485" s="336" t="s">
        <v>2136</v>
      </c>
      <c r="B1485" s="338" t="s">
        <v>2160</v>
      </c>
      <c r="C1485" s="339"/>
      <c r="D1485" s="342" t="s">
        <v>49</v>
      </c>
      <c r="E1485" s="291" t="s">
        <v>1437</v>
      </c>
    </row>
    <row r="1486" spans="1:5" x14ac:dyDescent="0.25">
      <c r="A1486" s="337"/>
      <c r="B1486" s="340"/>
      <c r="C1486" s="341"/>
      <c r="D1486" s="343"/>
      <c r="E1486" s="292" t="s">
        <v>1438</v>
      </c>
    </row>
    <row r="1487" spans="1:5" x14ac:dyDescent="0.25">
      <c r="A1487" s="328" t="s">
        <v>2164</v>
      </c>
      <c r="B1487" s="330" t="s">
        <v>2160</v>
      </c>
      <c r="C1487" s="331"/>
      <c r="D1487" s="334" t="s">
        <v>49</v>
      </c>
      <c r="E1487" s="293" t="s">
        <v>1437</v>
      </c>
    </row>
    <row r="1488" spans="1:5" x14ac:dyDescent="0.25">
      <c r="A1488" s="329"/>
      <c r="B1488" s="332"/>
      <c r="C1488" s="333"/>
      <c r="D1488" s="335"/>
      <c r="E1488" s="294" t="s">
        <v>1438</v>
      </c>
    </row>
    <row r="1489" spans="1:5" x14ac:dyDescent="0.25">
      <c r="A1489" s="336" t="s">
        <v>2119</v>
      </c>
      <c r="B1489" s="338" t="s">
        <v>2160</v>
      </c>
      <c r="C1489" s="339"/>
      <c r="D1489" s="342" t="s">
        <v>49</v>
      </c>
      <c r="E1489" s="291" t="s">
        <v>1437</v>
      </c>
    </row>
    <row r="1490" spans="1:5" x14ac:dyDescent="0.25">
      <c r="A1490" s="337"/>
      <c r="B1490" s="340"/>
      <c r="C1490" s="341"/>
      <c r="D1490" s="343"/>
      <c r="E1490" s="292" t="s">
        <v>1438</v>
      </c>
    </row>
    <row r="1491" spans="1:5" x14ac:dyDescent="0.25">
      <c r="A1491" s="328" t="s">
        <v>2165</v>
      </c>
      <c r="B1491" s="330" t="s">
        <v>2160</v>
      </c>
      <c r="C1491" s="331"/>
      <c r="D1491" s="334" t="s">
        <v>49</v>
      </c>
      <c r="E1491" s="293" t="s">
        <v>1437</v>
      </c>
    </row>
    <row r="1492" spans="1:5" x14ac:dyDescent="0.25">
      <c r="A1492" s="329"/>
      <c r="B1492" s="332"/>
      <c r="C1492" s="333"/>
      <c r="D1492" s="335"/>
      <c r="E1492" s="294" t="s">
        <v>1438</v>
      </c>
    </row>
    <row r="1493" spans="1:5" x14ac:dyDescent="0.25">
      <c r="A1493" s="336" t="s">
        <v>2166</v>
      </c>
      <c r="B1493" s="338" t="s">
        <v>2160</v>
      </c>
      <c r="C1493" s="339"/>
      <c r="D1493" s="342" t="s">
        <v>49</v>
      </c>
      <c r="E1493" s="291" t="s">
        <v>1437</v>
      </c>
    </row>
    <row r="1494" spans="1:5" x14ac:dyDescent="0.25">
      <c r="A1494" s="337"/>
      <c r="B1494" s="340"/>
      <c r="C1494" s="341"/>
      <c r="D1494" s="343"/>
      <c r="E1494" s="292" t="s">
        <v>1438</v>
      </c>
    </row>
    <row r="1495" spans="1:5" x14ac:dyDescent="0.25">
      <c r="A1495" s="328" t="s">
        <v>2167</v>
      </c>
      <c r="B1495" s="330" t="s">
        <v>2160</v>
      </c>
      <c r="C1495" s="331"/>
      <c r="D1495" s="334" t="s">
        <v>49</v>
      </c>
      <c r="E1495" s="293" t="s">
        <v>1437</v>
      </c>
    </row>
    <row r="1496" spans="1:5" x14ac:dyDescent="0.25">
      <c r="A1496" s="329"/>
      <c r="B1496" s="332"/>
      <c r="C1496" s="333"/>
      <c r="D1496" s="335"/>
      <c r="E1496" s="294" t="s">
        <v>1438</v>
      </c>
    </row>
    <row r="1497" spans="1:5" x14ac:dyDescent="0.25">
      <c r="A1497" s="336" t="s">
        <v>2168</v>
      </c>
      <c r="B1497" s="338" t="s">
        <v>2160</v>
      </c>
      <c r="C1497" s="339"/>
      <c r="D1497" s="342" t="s">
        <v>49</v>
      </c>
      <c r="E1497" s="291" t="s">
        <v>1437</v>
      </c>
    </row>
    <row r="1498" spans="1:5" x14ac:dyDescent="0.25">
      <c r="A1498" s="337"/>
      <c r="B1498" s="340"/>
      <c r="C1498" s="341"/>
      <c r="D1498" s="343"/>
      <c r="E1498" s="292" t="s">
        <v>1438</v>
      </c>
    </row>
    <row r="1499" spans="1:5" x14ac:dyDescent="0.25">
      <c r="A1499" s="328" t="s">
        <v>2169</v>
      </c>
      <c r="B1499" s="330" t="s">
        <v>2160</v>
      </c>
      <c r="C1499" s="331"/>
      <c r="D1499" s="334" t="s">
        <v>49</v>
      </c>
      <c r="E1499" s="293" t="s">
        <v>1437</v>
      </c>
    </row>
    <row r="1500" spans="1:5" x14ac:dyDescent="0.25">
      <c r="A1500" s="329"/>
      <c r="B1500" s="332"/>
      <c r="C1500" s="333"/>
      <c r="D1500" s="335"/>
      <c r="E1500" s="294" t="s">
        <v>1438</v>
      </c>
    </row>
    <row r="1501" spans="1:5" x14ac:dyDescent="0.25">
      <c r="A1501" s="336" t="s">
        <v>2170</v>
      </c>
      <c r="B1501" s="338" t="s">
        <v>2160</v>
      </c>
      <c r="C1501" s="339"/>
      <c r="D1501" s="342" t="s">
        <v>49</v>
      </c>
      <c r="E1501" s="291" t="s">
        <v>1437</v>
      </c>
    </row>
    <row r="1502" spans="1:5" x14ac:dyDescent="0.25">
      <c r="A1502" s="337"/>
      <c r="B1502" s="340"/>
      <c r="C1502" s="341"/>
      <c r="D1502" s="343"/>
      <c r="E1502" s="292" t="s">
        <v>1438</v>
      </c>
    </row>
    <row r="1503" spans="1:5" x14ac:dyDescent="0.25">
      <c r="A1503" s="328" t="s">
        <v>2171</v>
      </c>
      <c r="B1503" s="330" t="s">
        <v>2160</v>
      </c>
      <c r="C1503" s="331"/>
      <c r="D1503" s="334" t="s">
        <v>49</v>
      </c>
      <c r="E1503" s="293" t="s">
        <v>1437</v>
      </c>
    </row>
    <row r="1504" spans="1:5" x14ac:dyDescent="0.25">
      <c r="A1504" s="329"/>
      <c r="B1504" s="332"/>
      <c r="C1504" s="333"/>
      <c r="D1504" s="335"/>
      <c r="E1504" s="294" t="s">
        <v>1438</v>
      </c>
    </row>
    <row r="1505" spans="1:5" x14ac:dyDescent="0.25">
      <c r="A1505" s="336" t="s">
        <v>1963</v>
      </c>
      <c r="B1505" s="338" t="s">
        <v>2160</v>
      </c>
      <c r="C1505" s="339"/>
      <c r="D1505" s="342" t="s">
        <v>49</v>
      </c>
      <c r="E1505" s="291" t="s">
        <v>1437</v>
      </c>
    </row>
    <row r="1506" spans="1:5" x14ac:dyDescent="0.25">
      <c r="A1506" s="337"/>
      <c r="B1506" s="340"/>
      <c r="C1506" s="341"/>
      <c r="D1506" s="343"/>
      <c r="E1506" s="292" t="s">
        <v>1438</v>
      </c>
    </row>
    <row r="1507" spans="1:5" x14ac:dyDescent="0.25">
      <c r="A1507" s="328" t="s">
        <v>2172</v>
      </c>
      <c r="B1507" s="330" t="s">
        <v>2160</v>
      </c>
      <c r="C1507" s="331"/>
      <c r="D1507" s="334" t="s">
        <v>49</v>
      </c>
      <c r="E1507" s="293" t="s">
        <v>1437</v>
      </c>
    </row>
    <row r="1508" spans="1:5" x14ac:dyDescent="0.25">
      <c r="A1508" s="329"/>
      <c r="B1508" s="332"/>
      <c r="C1508" s="333"/>
      <c r="D1508" s="335"/>
      <c r="E1508" s="294" t="s">
        <v>1438</v>
      </c>
    </row>
    <row r="1509" spans="1:5" x14ac:dyDescent="0.25">
      <c r="A1509" s="336" t="s">
        <v>2165</v>
      </c>
      <c r="B1509" s="338" t="s">
        <v>2173</v>
      </c>
      <c r="C1509" s="339"/>
      <c r="D1509" s="342" t="s">
        <v>49</v>
      </c>
      <c r="E1509" s="291" t="s">
        <v>1437</v>
      </c>
    </row>
    <row r="1510" spans="1:5" x14ac:dyDescent="0.25">
      <c r="A1510" s="337"/>
      <c r="B1510" s="340"/>
      <c r="C1510" s="341"/>
      <c r="D1510" s="343"/>
      <c r="E1510" s="292" t="s">
        <v>1438</v>
      </c>
    </row>
    <row r="1511" spans="1:5" x14ac:dyDescent="0.25">
      <c r="A1511" s="328" t="s">
        <v>2174</v>
      </c>
      <c r="B1511" s="330" t="s">
        <v>2173</v>
      </c>
      <c r="C1511" s="331"/>
      <c r="D1511" s="334" t="s">
        <v>49</v>
      </c>
      <c r="E1511" s="293" t="s">
        <v>1437</v>
      </c>
    </row>
    <row r="1512" spans="1:5" x14ac:dyDescent="0.25">
      <c r="A1512" s="329"/>
      <c r="B1512" s="332"/>
      <c r="C1512" s="333"/>
      <c r="D1512" s="335"/>
      <c r="E1512" s="294" t="s">
        <v>1438</v>
      </c>
    </row>
    <row r="1513" spans="1:5" x14ac:dyDescent="0.25">
      <c r="A1513" s="336" t="s">
        <v>2175</v>
      </c>
      <c r="B1513" s="338" t="s">
        <v>2173</v>
      </c>
      <c r="C1513" s="339"/>
      <c r="D1513" s="342" t="s">
        <v>49</v>
      </c>
      <c r="E1513" s="291" t="s">
        <v>1437</v>
      </c>
    </row>
    <row r="1514" spans="1:5" x14ac:dyDescent="0.25">
      <c r="A1514" s="337"/>
      <c r="B1514" s="340"/>
      <c r="C1514" s="341"/>
      <c r="D1514" s="343"/>
      <c r="E1514" s="292" t="s">
        <v>1438</v>
      </c>
    </row>
    <row r="1515" spans="1:5" x14ac:dyDescent="0.25">
      <c r="A1515" s="328" t="s">
        <v>2176</v>
      </c>
      <c r="B1515" s="330" t="s">
        <v>2173</v>
      </c>
      <c r="C1515" s="331"/>
      <c r="D1515" s="334" t="s">
        <v>49</v>
      </c>
      <c r="E1515" s="293" t="s">
        <v>1437</v>
      </c>
    </row>
    <row r="1516" spans="1:5" x14ac:dyDescent="0.25">
      <c r="A1516" s="329"/>
      <c r="B1516" s="332"/>
      <c r="C1516" s="333"/>
      <c r="D1516" s="335"/>
      <c r="E1516" s="294" t="s">
        <v>1438</v>
      </c>
    </row>
    <row r="1517" spans="1:5" x14ac:dyDescent="0.25">
      <c r="A1517" s="336" t="s">
        <v>2177</v>
      </c>
      <c r="B1517" s="338" t="s">
        <v>2173</v>
      </c>
      <c r="C1517" s="339"/>
      <c r="D1517" s="342" t="s">
        <v>49</v>
      </c>
      <c r="E1517" s="291" t="s">
        <v>1437</v>
      </c>
    </row>
    <row r="1518" spans="1:5" x14ac:dyDescent="0.25">
      <c r="A1518" s="337"/>
      <c r="B1518" s="340"/>
      <c r="C1518" s="341"/>
      <c r="D1518" s="343"/>
      <c r="E1518" s="292" t="s">
        <v>1438</v>
      </c>
    </row>
    <row r="1519" spans="1:5" x14ac:dyDescent="0.25">
      <c r="A1519" s="328" t="s">
        <v>2178</v>
      </c>
      <c r="B1519" s="330" t="s">
        <v>2173</v>
      </c>
      <c r="C1519" s="331"/>
      <c r="D1519" s="334" t="s">
        <v>49</v>
      </c>
      <c r="E1519" s="293" t="s">
        <v>1437</v>
      </c>
    </row>
    <row r="1520" spans="1:5" x14ac:dyDescent="0.25">
      <c r="A1520" s="329"/>
      <c r="B1520" s="332"/>
      <c r="C1520" s="333"/>
      <c r="D1520" s="335"/>
      <c r="E1520" s="294" t="s">
        <v>1438</v>
      </c>
    </row>
    <row r="1521" spans="1:5" x14ac:dyDescent="0.25">
      <c r="A1521" s="336" t="s">
        <v>2179</v>
      </c>
      <c r="B1521" s="338" t="s">
        <v>2173</v>
      </c>
      <c r="C1521" s="339"/>
      <c r="D1521" s="342" t="s">
        <v>49</v>
      </c>
      <c r="E1521" s="291" t="s">
        <v>1437</v>
      </c>
    </row>
    <row r="1522" spans="1:5" x14ac:dyDescent="0.25">
      <c r="A1522" s="337"/>
      <c r="B1522" s="340"/>
      <c r="C1522" s="341"/>
      <c r="D1522" s="343"/>
      <c r="E1522" s="292" t="s">
        <v>1438</v>
      </c>
    </row>
    <row r="1523" spans="1:5" x14ac:dyDescent="0.25">
      <c r="A1523" s="328" t="s">
        <v>1861</v>
      </c>
      <c r="B1523" s="330" t="s">
        <v>2173</v>
      </c>
      <c r="C1523" s="331"/>
      <c r="D1523" s="334" t="s">
        <v>49</v>
      </c>
      <c r="E1523" s="293" t="s">
        <v>1437</v>
      </c>
    </row>
    <row r="1524" spans="1:5" x14ac:dyDescent="0.25">
      <c r="A1524" s="329"/>
      <c r="B1524" s="332"/>
      <c r="C1524" s="333"/>
      <c r="D1524" s="335"/>
      <c r="E1524" s="294" t="s">
        <v>1438</v>
      </c>
    </row>
    <row r="1525" spans="1:5" x14ac:dyDescent="0.25">
      <c r="A1525" s="336" t="s">
        <v>2180</v>
      </c>
      <c r="B1525" s="338" t="s">
        <v>2173</v>
      </c>
      <c r="C1525" s="339"/>
      <c r="D1525" s="342" t="s">
        <v>49</v>
      </c>
      <c r="E1525" s="291" t="s">
        <v>1437</v>
      </c>
    </row>
    <row r="1526" spans="1:5" x14ac:dyDescent="0.25">
      <c r="A1526" s="337"/>
      <c r="B1526" s="340"/>
      <c r="C1526" s="341"/>
      <c r="D1526" s="343"/>
      <c r="E1526" s="292" t="s">
        <v>1438</v>
      </c>
    </row>
    <row r="1527" spans="1:5" x14ac:dyDescent="0.25">
      <c r="A1527" s="328" t="s">
        <v>2181</v>
      </c>
      <c r="B1527" s="330" t="s">
        <v>2173</v>
      </c>
      <c r="C1527" s="331"/>
      <c r="D1527" s="334" t="s">
        <v>49</v>
      </c>
      <c r="E1527" s="293" t="s">
        <v>1437</v>
      </c>
    </row>
    <row r="1528" spans="1:5" x14ac:dyDescent="0.25">
      <c r="A1528" s="329"/>
      <c r="B1528" s="332"/>
      <c r="C1528" s="333"/>
      <c r="D1528" s="335"/>
      <c r="E1528" s="294" t="s">
        <v>1438</v>
      </c>
    </row>
    <row r="1529" spans="1:5" x14ac:dyDescent="0.25">
      <c r="A1529" s="336" t="s">
        <v>2182</v>
      </c>
      <c r="B1529" s="338" t="s">
        <v>2173</v>
      </c>
      <c r="C1529" s="339"/>
      <c r="D1529" s="342" t="s">
        <v>49</v>
      </c>
      <c r="E1529" s="291" t="s">
        <v>1437</v>
      </c>
    </row>
    <row r="1530" spans="1:5" x14ac:dyDescent="0.25">
      <c r="A1530" s="337"/>
      <c r="B1530" s="340"/>
      <c r="C1530" s="341"/>
      <c r="D1530" s="343"/>
      <c r="E1530" s="292" t="s">
        <v>1438</v>
      </c>
    </row>
    <row r="1531" spans="1:5" x14ac:dyDescent="0.25">
      <c r="A1531" s="328" t="s">
        <v>2183</v>
      </c>
      <c r="B1531" s="330" t="s">
        <v>2184</v>
      </c>
      <c r="C1531" s="331"/>
      <c r="D1531" s="334" t="s">
        <v>49</v>
      </c>
      <c r="E1531" s="293" t="s">
        <v>1437</v>
      </c>
    </row>
    <row r="1532" spans="1:5" x14ac:dyDescent="0.25">
      <c r="A1532" s="329"/>
      <c r="B1532" s="332"/>
      <c r="C1532" s="333"/>
      <c r="D1532" s="335"/>
      <c r="E1532" s="294" t="s">
        <v>1438</v>
      </c>
    </row>
    <row r="1533" spans="1:5" x14ac:dyDescent="0.25">
      <c r="A1533" s="336" t="s">
        <v>2185</v>
      </c>
      <c r="B1533" s="338" t="s">
        <v>2184</v>
      </c>
      <c r="C1533" s="339"/>
      <c r="D1533" s="342" t="s">
        <v>49</v>
      </c>
      <c r="E1533" s="291" t="s">
        <v>1437</v>
      </c>
    </row>
    <row r="1534" spans="1:5" x14ac:dyDescent="0.25">
      <c r="A1534" s="337"/>
      <c r="B1534" s="340"/>
      <c r="C1534" s="341"/>
      <c r="D1534" s="343"/>
      <c r="E1534" s="292" t="s">
        <v>1438</v>
      </c>
    </row>
    <row r="1535" spans="1:5" x14ac:dyDescent="0.25">
      <c r="A1535" s="328" t="s">
        <v>2186</v>
      </c>
      <c r="B1535" s="330" t="s">
        <v>2184</v>
      </c>
      <c r="C1535" s="331"/>
      <c r="D1535" s="334" t="s">
        <v>49</v>
      </c>
      <c r="E1535" s="293" t="s">
        <v>1437</v>
      </c>
    </row>
    <row r="1536" spans="1:5" x14ac:dyDescent="0.25">
      <c r="A1536" s="329"/>
      <c r="B1536" s="332"/>
      <c r="C1536" s="333"/>
      <c r="D1536" s="335"/>
      <c r="E1536" s="294" t="s">
        <v>1438</v>
      </c>
    </row>
    <row r="1537" spans="1:5" x14ac:dyDescent="0.25">
      <c r="A1537" s="336" t="s">
        <v>2187</v>
      </c>
      <c r="B1537" s="338" t="s">
        <v>2184</v>
      </c>
      <c r="C1537" s="339"/>
      <c r="D1537" s="342" t="s">
        <v>49</v>
      </c>
      <c r="E1537" s="291" t="s">
        <v>1437</v>
      </c>
    </row>
    <row r="1538" spans="1:5" x14ac:dyDescent="0.25">
      <c r="A1538" s="337"/>
      <c r="B1538" s="340"/>
      <c r="C1538" s="341"/>
      <c r="D1538" s="343"/>
      <c r="E1538" s="292" t="s">
        <v>1438</v>
      </c>
    </row>
    <row r="1539" spans="1:5" x14ac:dyDescent="0.25">
      <c r="A1539" s="328" t="s">
        <v>2188</v>
      </c>
      <c r="B1539" s="330" t="s">
        <v>2184</v>
      </c>
      <c r="C1539" s="331"/>
      <c r="D1539" s="334" t="s">
        <v>49</v>
      </c>
      <c r="E1539" s="293" t="s">
        <v>1437</v>
      </c>
    </row>
    <row r="1540" spans="1:5" x14ac:dyDescent="0.25">
      <c r="A1540" s="329"/>
      <c r="B1540" s="332"/>
      <c r="C1540" s="333"/>
      <c r="D1540" s="335"/>
      <c r="E1540" s="294" t="s">
        <v>1438</v>
      </c>
    </row>
    <row r="1541" spans="1:5" x14ac:dyDescent="0.25">
      <c r="A1541" s="336" t="s">
        <v>2189</v>
      </c>
      <c r="B1541" s="338" t="s">
        <v>2184</v>
      </c>
      <c r="C1541" s="339"/>
      <c r="D1541" s="342" t="s">
        <v>49</v>
      </c>
      <c r="E1541" s="291" t="s">
        <v>1437</v>
      </c>
    </row>
    <row r="1542" spans="1:5" x14ac:dyDescent="0.25">
      <c r="A1542" s="337"/>
      <c r="B1542" s="340"/>
      <c r="C1542" s="341"/>
      <c r="D1542" s="343"/>
      <c r="E1542" s="292" t="s">
        <v>1438</v>
      </c>
    </row>
    <row r="1543" spans="1:5" x14ac:dyDescent="0.25">
      <c r="A1543" s="328" t="s">
        <v>2190</v>
      </c>
      <c r="B1543" s="330" t="s">
        <v>2184</v>
      </c>
      <c r="C1543" s="331"/>
      <c r="D1543" s="334" t="s">
        <v>49</v>
      </c>
      <c r="E1543" s="293" t="s">
        <v>1437</v>
      </c>
    </row>
    <row r="1544" spans="1:5" x14ac:dyDescent="0.25">
      <c r="A1544" s="329"/>
      <c r="B1544" s="332"/>
      <c r="C1544" s="333"/>
      <c r="D1544" s="335"/>
      <c r="E1544" s="294" t="s">
        <v>1438</v>
      </c>
    </row>
    <row r="1545" spans="1:5" x14ac:dyDescent="0.25">
      <c r="A1545" s="336" t="s">
        <v>2116</v>
      </c>
      <c r="B1545" s="338"/>
      <c r="C1545" s="339"/>
      <c r="D1545" s="342" t="s">
        <v>49</v>
      </c>
      <c r="E1545" s="291" t="s">
        <v>1437</v>
      </c>
    </row>
    <row r="1546" spans="1:5" x14ac:dyDescent="0.25">
      <c r="A1546" s="337"/>
      <c r="B1546" s="340"/>
      <c r="C1546" s="341"/>
      <c r="D1546" s="343"/>
      <c r="E1546" s="292" t="s">
        <v>1438</v>
      </c>
    </row>
    <row r="1547" spans="1:5" x14ac:dyDescent="0.25">
      <c r="A1547" s="328" t="s">
        <v>2135</v>
      </c>
      <c r="B1547" s="330"/>
      <c r="C1547" s="331"/>
      <c r="D1547" s="334" t="s">
        <v>49</v>
      </c>
      <c r="E1547" s="293" t="s">
        <v>1437</v>
      </c>
    </row>
    <row r="1548" spans="1:5" x14ac:dyDescent="0.25">
      <c r="A1548" s="329"/>
      <c r="B1548" s="332"/>
      <c r="C1548" s="333"/>
      <c r="D1548" s="335"/>
      <c r="E1548" s="294" t="s">
        <v>1438</v>
      </c>
    </row>
    <row r="1549" spans="1:5" x14ac:dyDescent="0.25">
      <c r="A1549" s="336" t="s">
        <v>2146</v>
      </c>
      <c r="B1549" s="338"/>
      <c r="C1549" s="339"/>
      <c r="D1549" s="342" t="s">
        <v>49</v>
      </c>
      <c r="E1549" s="291" t="s">
        <v>1437</v>
      </c>
    </row>
    <row r="1550" spans="1:5" x14ac:dyDescent="0.25">
      <c r="A1550" s="337"/>
      <c r="B1550" s="340"/>
      <c r="C1550" s="341"/>
      <c r="D1550" s="343"/>
      <c r="E1550" s="292" t="s">
        <v>1438</v>
      </c>
    </row>
    <row r="1551" spans="1:5" x14ac:dyDescent="0.25">
      <c r="A1551" s="328" t="s">
        <v>2160</v>
      </c>
      <c r="B1551" s="330"/>
      <c r="C1551" s="331"/>
      <c r="D1551" s="334" t="s">
        <v>49</v>
      </c>
      <c r="E1551" s="293" t="s">
        <v>1437</v>
      </c>
    </row>
    <row r="1552" spans="1:5" x14ac:dyDescent="0.25">
      <c r="A1552" s="329"/>
      <c r="B1552" s="332"/>
      <c r="C1552" s="333"/>
      <c r="D1552" s="335"/>
      <c r="E1552" s="294" t="s">
        <v>1438</v>
      </c>
    </row>
    <row r="1553" spans="1:5" x14ac:dyDescent="0.25">
      <c r="A1553" s="336" t="s">
        <v>2173</v>
      </c>
      <c r="B1553" s="338"/>
      <c r="C1553" s="339"/>
      <c r="D1553" s="342" t="s">
        <v>49</v>
      </c>
      <c r="E1553" s="291" t="s">
        <v>1437</v>
      </c>
    </row>
    <row r="1554" spans="1:5" x14ac:dyDescent="0.25">
      <c r="A1554" s="337"/>
      <c r="B1554" s="340"/>
      <c r="C1554" s="341"/>
      <c r="D1554" s="343"/>
      <c r="E1554" s="292" t="s">
        <v>1438</v>
      </c>
    </row>
    <row r="1555" spans="1:5" x14ac:dyDescent="0.25">
      <c r="A1555" s="328" t="s">
        <v>2191</v>
      </c>
      <c r="B1555" s="330" t="s">
        <v>2173</v>
      </c>
      <c r="C1555" s="331"/>
      <c r="D1555" s="334" t="s">
        <v>49</v>
      </c>
      <c r="E1555" s="293" t="s">
        <v>1437</v>
      </c>
    </row>
    <row r="1556" spans="1:5" x14ac:dyDescent="0.25">
      <c r="A1556" s="329"/>
      <c r="B1556" s="332"/>
      <c r="C1556" s="333"/>
      <c r="D1556" s="335"/>
      <c r="E1556" s="294" t="s">
        <v>1438</v>
      </c>
    </row>
    <row r="1557" spans="1:5" x14ac:dyDescent="0.25">
      <c r="A1557" s="336" t="s">
        <v>2165</v>
      </c>
      <c r="B1557" s="338" t="s">
        <v>2116</v>
      </c>
      <c r="C1557" s="339"/>
      <c r="D1557" s="342" t="s">
        <v>49</v>
      </c>
      <c r="E1557" s="291" t="s">
        <v>1437</v>
      </c>
    </row>
    <row r="1558" spans="1:5" x14ac:dyDescent="0.25">
      <c r="A1558" s="337"/>
      <c r="B1558" s="340"/>
      <c r="C1558" s="341"/>
      <c r="D1558" s="343"/>
      <c r="E1558" s="292" t="s">
        <v>1438</v>
      </c>
    </row>
    <row r="1559" spans="1:5" x14ac:dyDescent="0.25">
      <c r="A1559" s="328" t="s">
        <v>2192</v>
      </c>
      <c r="B1559" s="330" t="s">
        <v>2160</v>
      </c>
      <c r="C1559" s="331"/>
      <c r="D1559" s="334" t="s">
        <v>49</v>
      </c>
      <c r="E1559" s="293" t="s">
        <v>1437</v>
      </c>
    </row>
    <row r="1560" spans="1:5" x14ac:dyDescent="0.25">
      <c r="A1560" s="329"/>
      <c r="B1560" s="332"/>
      <c r="C1560" s="333"/>
      <c r="D1560" s="335"/>
      <c r="E1560" s="294" t="s">
        <v>1438</v>
      </c>
    </row>
    <row r="1561" spans="1:5" x14ac:dyDescent="0.25">
      <c r="A1561" s="336" t="s">
        <v>2193</v>
      </c>
      <c r="B1561" s="338" t="s">
        <v>2173</v>
      </c>
      <c r="C1561" s="339"/>
      <c r="D1561" s="342" t="s">
        <v>49</v>
      </c>
      <c r="E1561" s="291" t="s">
        <v>1437</v>
      </c>
    </row>
    <row r="1562" spans="1:5" x14ac:dyDescent="0.25">
      <c r="A1562" s="337"/>
      <c r="B1562" s="340"/>
      <c r="C1562" s="341"/>
      <c r="D1562" s="343"/>
      <c r="E1562" s="292" t="s">
        <v>1438</v>
      </c>
    </row>
    <row r="1563" spans="1:5" x14ac:dyDescent="0.25">
      <c r="A1563" s="328" t="s">
        <v>1820</v>
      </c>
      <c r="B1563" s="330" t="s">
        <v>2135</v>
      </c>
      <c r="C1563" s="331"/>
      <c r="D1563" s="334" t="s">
        <v>49</v>
      </c>
      <c r="E1563" s="293" t="s">
        <v>1437</v>
      </c>
    </row>
    <row r="1564" spans="1:5" x14ac:dyDescent="0.25">
      <c r="A1564" s="329"/>
      <c r="B1564" s="332"/>
      <c r="C1564" s="333"/>
      <c r="D1564" s="335"/>
      <c r="E1564" s="294" t="s">
        <v>1438</v>
      </c>
    </row>
    <row r="1565" spans="1:5" x14ac:dyDescent="0.25">
      <c r="A1565" s="336" t="s">
        <v>2184</v>
      </c>
      <c r="B1565" s="338"/>
      <c r="C1565" s="339"/>
      <c r="D1565" s="342" t="s">
        <v>49</v>
      </c>
      <c r="E1565" s="291" t="s">
        <v>1437</v>
      </c>
    </row>
    <row r="1566" spans="1:5" x14ac:dyDescent="0.25">
      <c r="A1566" s="337"/>
      <c r="B1566" s="340"/>
      <c r="C1566" s="341"/>
      <c r="D1566" s="343"/>
      <c r="E1566" s="292" t="s">
        <v>1438</v>
      </c>
    </row>
    <row r="1567" spans="1:5" x14ac:dyDescent="0.25">
      <c r="A1567" s="289" t="s">
        <v>2194</v>
      </c>
      <c r="B1567" s="317"/>
      <c r="C1567" s="318"/>
      <c r="D1567" s="279" t="s">
        <v>50</v>
      </c>
      <c r="E1567" s="290"/>
    </row>
    <row r="1568" spans="1:5" x14ac:dyDescent="0.25">
      <c r="A1568" s="287" t="s">
        <v>2195</v>
      </c>
      <c r="B1568" s="319"/>
      <c r="C1568" s="320"/>
      <c r="D1568" s="278" t="s">
        <v>50</v>
      </c>
      <c r="E1568" s="288"/>
    </row>
    <row r="1569" spans="1:5" x14ac:dyDescent="0.25">
      <c r="A1569" s="289" t="s">
        <v>2196</v>
      </c>
      <c r="B1569" s="317"/>
      <c r="C1569" s="318"/>
      <c r="D1569" s="279" t="s">
        <v>50</v>
      </c>
      <c r="E1569" s="290"/>
    </row>
    <row r="1570" spans="1:5" x14ac:dyDescent="0.25">
      <c r="A1570" s="287" t="s">
        <v>2197</v>
      </c>
      <c r="B1570" s="319"/>
      <c r="C1570" s="320"/>
      <c r="D1570" s="278" t="s">
        <v>50</v>
      </c>
      <c r="E1570" s="288"/>
    </row>
    <row r="1571" spans="1:5" x14ac:dyDescent="0.25">
      <c r="A1571" s="289" t="s">
        <v>2198</v>
      </c>
      <c r="B1571" s="317"/>
      <c r="C1571" s="318"/>
      <c r="D1571" s="279" t="s">
        <v>50</v>
      </c>
      <c r="E1571" s="290"/>
    </row>
    <row r="1572" spans="1:5" x14ac:dyDescent="0.25">
      <c r="A1572" s="287" t="s">
        <v>2199</v>
      </c>
      <c r="B1572" s="319"/>
      <c r="C1572" s="320"/>
      <c r="D1572" s="278" t="s">
        <v>50</v>
      </c>
      <c r="E1572" s="288"/>
    </row>
    <row r="1573" spans="1:5" x14ac:dyDescent="0.25">
      <c r="A1573" s="289" t="s">
        <v>2200</v>
      </c>
      <c r="B1573" s="317"/>
      <c r="C1573" s="318"/>
      <c r="D1573" s="279" t="s">
        <v>50</v>
      </c>
      <c r="E1573" s="290"/>
    </row>
    <row r="1574" spans="1:5" x14ac:dyDescent="0.25">
      <c r="A1574" s="287" t="s">
        <v>2201</v>
      </c>
      <c r="B1574" s="319"/>
      <c r="C1574" s="320"/>
      <c r="D1574" s="278" t="s">
        <v>50</v>
      </c>
      <c r="E1574" s="288"/>
    </row>
    <row r="1575" spans="1:5" x14ac:dyDescent="0.25">
      <c r="A1575" s="289" t="s">
        <v>2202</v>
      </c>
      <c r="B1575" s="317"/>
      <c r="C1575" s="318"/>
      <c r="D1575" s="279" t="s">
        <v>50</v>
      </c>
      <c r="E1575" s="290"/>
    </row>
    <row r="1576" spans="1:5" x14ac:dyDescent="0.25">
      <c r="A1576" s="287" t="s">
        <v>2203</v>
      </c>
      <c r="B1576" s="319"/>
      <c r="C1576" s="320"/>
      <c r="D1576" s="278" t="s">
        <v>50</v>
      </c>
      <c r="E1576" s="288"/>
    </row>
    <row r="1577" spans="1:5" x14ac:dyDescent="0.25">
      <c r="A1577" s="289" t="s">
        <v>2204</v>
      </c>
      <c r="B1577" s="317"/>
      <c r="C1577" s="318"/>
      <c r="D1577" s="279" t="s">
        <v>50</v>
      </c>
      <c r="E1577" s="290"/>
    </row>
    <row r="1578" spans="1:5" x14ac:dyDescent="0.25">
      <c r="A1578" s="336" t="s">
        <v>2205</v>
      </c>
      <c r="B1578" s="338"/>
      <c r="C1578" s="339"/>
      <c r="D1578" s="342" t="s">
        <v>50</v>
      </c>
      <c r="E1578" s="291" t="s">
        <v>1437</v>
      </c>
    </row>
    <row r="1579" spans="1:5" x14ac:dyDescent="0.25">
      <c r="A1579" s="337"/>
      <c r="B1579" s="340"/>
      <c r="C1579" s="341"/>
      <c r="D1579" s="343"/>
      <c r="E1579" s="292" t="s">
        <v>1438</v>
      </c>
    </row>
    <row r="1580" spans="1:5" x14ac:dyDescent="0.25">
      <c r="A1580" s="289" t="s">
        <v>2206</v>
      </c>
      <c r="B1580" s="317"/>
      <c r="C1580" s="318"/>
      <c r="D1580" s="279" t="s">
        <v>50</v>
      </c>
      <c r="E1580" s="290"/>
    </row>
    <row r="1581" spans="1:5" x14ac:dyDescent="0.25">
      <c r="A1581" s="287" t="s">
        <v>2207</v>
      </c>
      <c r="B1581" s="319"/>
      <c r="C1581" s="320"/>
      <c r="D1581" s="278" t="s">
        <v>50</v>
      </c>
      <c r="E1581" s="288"/>
    </row>
    <row r="1582" spans="1:5" x14ac:dyDescent="0.25">
      <c r="A1582" s="289" t="s">
        <v>2208</v>
      </c>
      <c r="B1582" s="317"/>
      <c r="C1582" s="318"/>
      <c r="D1582" s="279" t="s">
        <v>50</v>
      </c>
      <c r="E1582" s="290"/>
    </row>
    <row r="1583" spans="1:5" x14ac:dyDescent="0.25">
      <c r="A1583" s="287" t="s">
        <v>2209</v>
      </c>
      <c r="B1583" s="319"/>
      <c r="C1583" s="320"/>
      <c r="D1583" s="278" t="s">
        <v>50</v>
      </c>
      <c r="E1583" s="288"/>
    </row>
    <row r="1584" spans="1:5" x14ac:dyDescent="0.25">
      <c r="A1584" s="289" t="s">
        <v>2210</v>
      </c>
      <c r="B1584" s="317"/>
      <c r="C1584" s="318"/>
      <c r="D1584" s="279" t="s">
        <v>50</v>
      </c>
      <c r="E1584" s="290"/>
    </row>
    <row r="1585" spans="1:5" x14ac:dyDescent="0.25">
      <c r="A1585" s="287" t="s">
        <v>2211</v>
      </c>
      <c r="B1585" s="319"/>
      <c r="C1585" s="320"/>
      <c r="D1585" s="278" t="s">
        <v>50</v>
      </c>
      <c r="E1585" s="288"/>
    </row>
    <row r="1586" spans="1:5" x14ac:dyDescent="0.25">
      <c r="A1586" s="289" t="s">
        <v>2212</v>
      </c>
      <c r="B1586" s="317"/>
      <c r="C1586" s="318"/>
      <c r="D1586" s="279" t="s">
        <v>50</v>
      </c>
      <c r="E1586" s="290"/>
    </row>
    <row r="1587" spans="1:5" x14ac:dyDescent="0.25">
      <c r="A1587" s="336" t="s">
        <v>2213</v>
      </c>
      <c r="B1587" s="338" t="s">
        <v>2214</v>
      </c>
      <c r="C1587" s="339"/>
      <c r="D1587" s="342" t="s">
        <v>50</v>
      </c>
      <c r="E1587" s="291" t="s">
        <v>1437</v>
      </c>
    </row>
    <row r="1588" spans="1:5" x14ac:dyDescent="0.25">
      <c r="A1588" s="337"/>
      <c r="B1588" s="340"/>
      <c r="C1588" s="341"/>
      <c r="D1588" s="343"/>
      <c r="E1588" s="292" t="s">
        <v>1438</v>
      </c>
    </row>
    <row r="1589" spans="1:5" x14ac:dyDescent="0.25">
      <c r="A1589" s="328" t="s">
        <v>2215</v>
      </c>
      <c r="B1589" s="330" t="s">
        <v>2214</v>
      </c>
      <c r="C1589" s="331"/>
      <c r="D1589" s="334" t="s">
        <v>50</v>
      </c>
      <c r="E1589" s="293" t="s">
        <v>1437</v>
      </c>
    </row>
    <row r="1590" spans="1:5" x14ac:dyDescent="0.25">
      <c r="A1590" s="329"/>
      <c r="B1590" s="332"/>
      <c r="C1590" s="333"/>
      <c r="D1590" s="335"/>
      <c r="E1590" s="294" t="s">
        <v>1438</v>
      </c>
    </row>
    <row r="1591" spans="1:5" x14ac:dyDescent="0.25">
      <c r="A1591" s="336" t="s">
        <v>2216</v>
      </c>
      <c r="B1591" s="338" t="s">
        <v>2214</v>
      </c>
      <c r="C1591" s="339"/>
      <c r="D1591" s="342" t="s">
        <v>50</v>
      </c>
      <c r="E1591" s="291" t="s">
        <v>1437</v>
      </c>
    </row>
    <row r="1592" spans="1:5" x14ac:dyDescent="0.25">
      <c r="A1592" s="337"/>
      <c r="B1592" s="340"/>
      <c r="C1592" s="341"/>
      <c r="D1592" s="343"/>
      <c r="E1592" s="292" t="s">
        <v>1438</v>
      </c>
    </row>
    <row r="1593" spans="1:5" x14ac:dyDescent="0.25">
      <c r="A1593" s="328" t="s">
        <v>2217</v>
      </c>
      <c r="B1593" s="330" t="s">
        <v>2214</v>
      </c>
      <c r="C1593" s="331"/>
      <c r="D1593" s="334" t="s">
        <v>50</v>
      </c>
      <c r="E1593" s="293" t="s">
        <v>1437</v>
      </c>
    </row>
    <row r="1594" spans="1:5" x14ac:dyDescent="0.25">
      <c r="A1594" s="329"/>
      <c r="B1594" s="332"/>
      <c r="C1594" s="333"/>
      <c r="D1594" s="335"/>
      <c r="E1594" s="294" t="s">
        <v>1438</v>
      </c>
    </row>
    <row r="1595" spans="1:5" x14ac:dyDescent="0.25">
      <c r="A1595" s="336" t="s">
        <v>2218</v>
      </c>
      <c r="B1595" s="338" t="s">
        <v>2214</v>
      </c>
      <c r="C1595" s="339"/>
      <c r="D1595" s="342" t="s">
        <v>50</v>
      </c>
      <c r="E1595" s="291" t="s">
        <v>1437</v>
      </c>
    </row>
    <row r="1596" spans="1:5" x14ac:dyDescent="0.25">
      <c r="A1596" s="337"/>
      <c r="B1596" s="340"/>
      <c r="C1596" s="341"/>
      <c r="D1596" s="343"/>
      <c r="E1596" s="292" t="s">
        <v>1438</v>
      </c>
    </row>
    <row r="1597" spans="1:5" x14ac:dyDescent="0.25">
      <c r="A1597" s="328" t="s">
        <v>2219</v>
      </c>
      <c r="B1597" s="330" t="s">
        <v>2214</v>
      </c>
      <c r="C1597" s="331"/>
      <c r="D1597" s="334" t="s">
        <v>50</v>
      </c>
      <c r="E1597" s="293" t="s">
        <v>1437</v>
      </c>
    </row>
    <row r="1598" spans="1:5" x14ac:dyDescent="0.25">
      <c r="A1598" s="329"/>
      <c r="B1598" s="332"/>
      <c r="C1598" s="333"/>
      <c r="D1598" s="335"/>
      <c r="E1598" s="294" t="s">
        <v>1438</v>
      </c>
    </row>
    <row r="1599" spans="1:5" x14ac:dyDescent="0.25">
      <c r="A1599" s="336" t="s">
        <v>2220</v>
      </c>
      <c r="B1599" s="338" t="s">
        <v>2214</v>
      </c>
      <c r="C1599" s="339"/>
      <c r="D1599" s="342" t="s">
        <v>50</v>
      </c>
      <c r="E1599" s="291" t="s">
        <v>1437</v>
      </c>
    </row>
    <row r="1600" spans="1:5" x14ac:dyDescent="0.25">
      <c r="A1600" s="337"/>
      <c r="B1600" s="340"/>
      <c r="C1600" s="341"/>
      <c r="D1600" s="343"/>
      <c r="E1600" s="292" t="s">
        <v>1438</v>
      </c>
    </row>
    <row r="1601" spans="1:5" x14ac:dyDescent="0.25">
      <c r="A1601" s="328" t="s">
        <v>2221</v>
      </c>
      <c r="B1601" s="330" t="s">
        <v>2214</v>
      </c>
      <c r="C1601" s="331"/>
      <c r="D1601" s="334" t="s">
        <v>50</v>
      </c>
      <c r="E1601" s="293" t="s">
        <v>1437</v>
      </c>
    </row>
    <row r="1602" spans="1:5" x14ac:dyDescent="0.25">
      <c r="A1602" s="329"/>
      <c r="B1602" s="332"/>
      <c r="C1602" s="333"/>
      <c r="D1602" s="335"/>
      <c r="E1602" s="294" t="s">
        <v>1438</v>
      </c>
    </row>
    <row r="1603" spans="1:5" x14ac:dyDescent="0.25">
      <c r="A1603" s="336" t="s">
        <v>2222</v>
      </c>
      <c r="B1603" s="338" t="s">
        <v>2214</v>
      </c>
      <c r="C1603" s="339"/>
      <c r="D1603" s="342" t="s">
        <v>50</v>
      </c>
      <c r="E1603" s="291" t="s">
        <v>1437</v>
      </c>
    </row>
    <row r="1604" spans="1:5" x14ac:dyDescent="0.25">
      <c r="A1604" s="337"/>
      <c r="B1604" s="340"/>
      <c r="C1604" s="341"/>
      <c r="D1604" s="343"/>
      <c r="E1604" s="292" t="s">
        <v>1438</v>
      </c>
    </row>
    <row r="1605" spans="1:5" x14ac:dyDescent="0.25">
      <c r="A1605" s="328" t="s">
        <v>2223</v>
      </c>
      <c r="B1605" s="330" t="s">
        <v>2214</v>
      </c>
      <c r="C1605" s="331"/>
      <c r="D1605" s="334" t="s">
        <v>50</v>
      </c>
      <c r="E1605" s="293" t="s">
        <v>1437</v>
      </c>
    </row>
    <row r="1606" spans="1:5" x14ac:dyDescent="0.25">
      <c r="A1606" s="329"/>
      <c r="B1606" s="332"/>
      <c r="C1606" s="333"/>
      <c r="D1606" s="335"/>
      <c r="E1606" s="294" t="s">
        <v>1438</v>
      </c>
    </row>
    <row r="1607" spans="1:5" x14ac:dyDescent="0.25">
      <c r="A1607" s="336" t="s">
        <v>2224</v>
      </c>
      <c r="B1607" s="338" t="s">
        <v>2214</v>
      </c>
      <c r="C1607" s="339"/>
      <c r="D1607" s="342" t="s">
        <v>50</v>
      </c>
      <c r="E1607" s="291" t="s">
        <v>1437</v>
      </c>
    </row>
    <row r="1608" spans="1:5" x14ac:dyDescent="0.25">
      <c r="A1608" s="337"/>
      <c r="B1608" s="340"/>
      <c r="C1608" s="341"/>
      <c r="D1608" s="343"/>
      <c r="E1608" s="292" t="s">
        <v>1438</v>
      </c>
    </row>
    <row r="1609" spans="1:5" x14ac:dyDescent="0.25">
      <c r="A1609" s="328" t="s">
        <v>2225</v>
      </c>
      <c r="B1609" s="330" t="s">
        <v>2214</v>
      </c>
      <c r="C1609" s="331"/>
      <c r="D1609" s="334" t="s">
        <v>50</v>
      </c>
      <c r="E1609" s="293" t="s">
        <v>1437</v>
      </c>
    </row>
    <row r="1610" spans="1:5" x14ac:dyDescent="0.25">
      <c r="A1610" s="329"/>
      <c r="B1610" s="332"/>
      <c r="C1610" s="333"/>
      <c r="D1610" s="335"/>
      <c r="E1610" s="294" t="s">
        <v>1438</v>
      </c>
    </row>
    <row r="1611" spans="1:5" x14ac:dyDescent="0.25">
      <c r="A1611" s="336" t="s">
        <v>2226</v>
      </c>
      <c r="B1611" s="338" t="s">
        <v>2214</v>
      </c>
      <c r="C1611" s="339"/>
      <c r="D1611" s="342" t="s">
        <v>50</v>
      </c>
      <c r="E1611" s="291" t="s">
        <v>1437</v>
      </c>
    </row>
    <row r="1612" spans="1:5" x14ac:dyDescent="0.25">
      <c r="A1612" s="337"/>
      <c r="B1612" s="340"/>
      <c r="C1612" s="341"/>
      <c r="D1612" s="343"/>
      <c r="E1612" s="292" t="s">
        <v>1438</v>
      </c>
    </row>
    <row r="1613" spans="1:5" x14ac:dyDescent="0.25">
      <c r="A1613" s="328" t="s">
        <v>2227</v>
      </c>
      <c r="B1613" s="330" t="s">
        <v>2214</v>
      </c>
      <c r="C1613" s="331"/>
      <c r="D1613" s="334" t="s">
        <v>50</v>
      </c>
      <c r="E1613" s="293" t="s">
        <v>1437</v>
      </c>
    </row>
    <row r="1614" spans="1:5" x14ac:dyDescent="0.25">
      <c r="A1614" s="329"/>
      <c r="B1614" s="332"/>
      <c r="C1614" s="333"/>
      <c r="D1614" s="335"/>
      <c r="E1614" s="294" t="s">
        <v>1438</v>
      </c>
    </row>
    <row r="1615" spans="1:5" x14ac:dyDescent="0.25">
      <c r="A1615" s="336" t="s">
        <v>2228</v>
      </c>
      <c r="B1615" s="338" t="s">
        <v>2214</v>
      </c>
      <c r="C1615" s="339"/>
      <c r="D1615" s="342" t="s">
        <v>50</v>
      </c>
      <c r="E1615" s="291" t="s">
        <v>1437</v>
      </c>
    </row>
    <row r="1616" spans="1:5" x14ac:dyDescent="0.25">
      <c r="A1616" s="337"/>
      <c r="B1616" s="340"/>
      <c r="C1616" s="341"/>
      <c r="D1616" s="343"/>
      <c r="E1616" s="292" t="s">
        <v>1438</v>
      </c>
    </row>
    <row r="1617" spans="1:5" x14ac:dyDescent="0.25">
      <c r="A1617" s="328" t="s">
        <v>2229</v>
      </c>
      <c r="B1617" s="330" t="s">
        <v>2214</v>
      </c>
      <c r="C1617" s="331"/>
      <c r="D1617" s="334" t="s">
        <v>50</v>
      </c>
      <c r="E1617" s="293" t="s">
        <v>1437</v>
      </c>
    </row>
    <row r="1618" spans="1:5" x14ac:dyDescent="0.25">
      <c r="A1618" s="329"/>
      <c r="B1618" s="332"/>
      <c r="C1618" s="333"/>
      <c r="D1618" s="335"/>
      <c r="E1618" s="294" t="s">
        <v>1438</v>
      </c>
    </row>
    <row r="1619" spans="1:5" x14ac:dyDescent="0.25">
      <c r="A1619" s="336" t="s">
        <v>2230</v>
      </c>
      <c r="B1619" s="338" t="s">
        <v>2214</v>
      </c>
      <c r="C1619" s="339"/>
      <c r="D1619" s="342" t="s">
        <v>50</v>
      </c>
      <c r="E1619" s="291" t="s">
        <v>1437</v>
      </c>
    </row>
    <row r="1620" spans="1:5" x14ac:dyDescent="0.25">
      <c r="A1620" s="337"/>
      <c r="B1620" s="340"/>
      <c r="C1620" s="341"/>
      <c r="D1620" s="343"/>
      <c r="E1620" s="292" t="s">
        <v>1438</v>
      </c>
    </row>
    <row r="1621" spans="1:5" x14ac:dyDescent="0.25">
      <c r="A1621" s="328" t="s">
        <v>2231</v>
      </c>
      <c r="B1621" s="330" t="s">
        <v>2214</v>
      </c>
      <c r="C1621" s="331"/>
      <c r="D1621" s="334" t="s">
        <v>50</v>
      </c>
      <c r="E1621" s="293" t="s">
        <v>1437</v>
      </c>
    </row>
    <row r="1622" spans="1:5" x14ac:dyDescent="0.25">
      <c r="A1622" s="329"/>
      <c r="B1622" s="332"/>
      <c r="C1622" s="333"/>
      <c r="D1622" s="335"/>
      <c r="E1622" s="294" t="s">
        <v>1438</v>
      </c>
    </row>
    <row r="1623" spans="1:5" x14ac:dyDescent="0.25">
      <c r="A1623" s="336" t="s">
        <v>2232</v>
      </c>
      <c r="B1623" s="338" t="s">
        <v>2214</v>
      </c>
      <c r="C1623" s="339"/>
      <c r="D1623" s="342" t="s">
        <v>50</v>
      </c>
      <c r="E1623" s="291" t="s">
        <v>1437</v>
      </c>
    </row>
    <row r="1624" spans="1:5" x14ac:dyDescent="0.25">
      <c r="A1624" s="337"/>
      <c r="B1624" s="340"/>
      <c r="C1624" s="341"/>
      <c r="D1624" s="343"/>
      <c r="E1624" s="292" t="s">
        <v>1438</v>
      </c>
    </row>
    <row r="1625" spans="1:5" x14ac:dyDescent="0.25">
      <c r="A1625" s="328" t="s">
        <v>2233</v>
      </c>
      <c r="B1625" s="330" t="s">
        <v>2214</v>
      </c>
      <c r="C1625" s="331"/>
      <c r="D1625" s="334" t="s">
        <v>50</v>
      </c>
      <c r="E1625" s="293" t="s">
        <v>1437</v>
      </c>
    </row>
    <row r="1626" spans="1:5" x14ac:dyDescent="0.25">
      <c r="A1626" s="329"/>
      <c r="B1626" s="332"/>
      <c r="C1626" s="333"/>
      <c r="D1626" s="335"/>
      <c r="E1626" s="294" t="s">
        <v>1438</v>
      </c>
    </row>
    <row r="1627" spans="1:5" x14ac:dyDescent="0.25">
      <c r="A1627" s="336" t="s">
        <v>2234</v>
      </c>
      <c r="B1627" s="338" t="s">
        <v>2214</v>
      </c>
      <c r="C1627" s="339"/>
      <c r="D1627" s="342" t="s">
        <v>50</v>
      </c>
      <c r="E1627" s="291" t="s">
        <v>1437</v>
      </c>
    </row>
    <row r="1628" spans="1:5" x14ac:dyDescent="0.25">
      <c r="A1628" s="337"/>
      <c r="B1628" s="340"/>
      <c r="C1628" s="341"/>
      <c r="D1628" s="343"/>
      <c r="E1628" s="292" t="s">
        <v>1438</v>
      </c>
    </row>
    <row r="1629" spans="1:5" x14ac:dyDescent="0.25">
      <c r="A1629" s="328" t="s">
        <v>2235</v>
      </c>
      <c r="B1629" s="330" t="s">
        <v>2214</v>
      </c>
      <c r="C1629" s="331"/>
      <c r="D1629" s="334" t="s">
        <v>50</v>
      </c>
      <c r="E1629" s="293" t="s">
        <v>1437</v>
      </c>
    </row>
    <row r="1630" spans="1:5" x14ac:dyDescent="0.25">
      <c r="A1630" s="329"/>
      <c r="B1630" s="332"/>
      <c r="C1630" s="333"/>
      <c r="D1630" s="335"/>
      <c r="E1630" s="294" t="s">
        <v>1438</v>
      </c>
    </row>
    <row r="1631" spans="1:5" x14ac:dyDescent="0.25">
      <c r="A1631" s="336" t="s">
        <v>2236</v>
      </c>
      <c r="B1631" s="338" t="s">
        <v>2214</v>
      </c>
      <c r="C1631" s="339"/>
      <c r="D1631" s="342" t="s">
        <v>50</v>
      </c>
      <c r="E1631" s="291" t="s">
        <v>1437</v>
      </c>
    </row>
    <row r="1632" spans="1:5" x14ac:dyDescent="0.25">
      <c r="A1632" s="337"/>
      <c r="B1632" s="340"/>
      <c r="C1632" s="341"/>
      <c r="D1632" s="343"/>
      <c r="E1632" s="292" t="s">
        <v>1438</v>
      </c>
    </row>
    <row r="1633" spans="1:5" x14ac:dyDescent="0.25">
      <c r="A1633" s="328" t="s">
        <v>2237</v>
      </c>
      <c r="B1633" s="330" t="s">
        <v>2214</v>
      </c>
      <c r="C1633" s="331"/>
      <c r="D1633" s="334" t="s">
        <v>50</v>
      </c>
      <c r="E1633" s="293" t="s">
        <v>1437</v>
      </c>
    </row>
    <row r="1634" spans="1:5" x14ac:dyDescent="0.25">
      <c r="A1634" s="329"/>
      <c r="B1634" s="332"/>
      <c r="C1634" s="333"/>
      <c r="D1634" s="335"/>
      <c r="E1634" s="294" t="s">
        <v>1438</v>
      </c>
    </row>
    <row r="1635" spans="1:5" x14ac:dyDescent="0.25">
      <c r="A1635" s="336" t="s">
        <v>2238</v>
      </c>
      <c r="B1635" s="338" t="s">
        <v>2239</v>
      </c>
      <c r="C1635" s="339"/>
      <c r="D1635" s="342" t="s">
        <v>50</v>
      </c>
      <c r="E1635" s="291" t="s">
        <v>1437</v>
      </c>
    </row>
    <row r="1636" spans="1:5" x14ac:dyDescent="0.25">
      <c r="A1636" s="337"/>
      <c r="B1636" s="340"/>
      <c r="C1636" s="341"/>
      <c r="D1636" s="343"/>
      <c r="E1636" s="292" t="s">
        <v>1438</v>
      </c>
    </row>
    <row r="1637" spans="1:5" x14ac:dyDescent="0.25">
      <c r="A1637" s="328" t="s">
        <v>2240</v>
      </c>
      <c r="B1637" s="330" t="s">
        <v>2239</v>
      </c>
      <c r="C1637" s="331"/>
      <c r="D1637" s="334" t="s">
        <v>50</v>
      </c>
      <c r="E1637" s="293" t="s">
        <v>1437</v>
      </c>
    </row>
    <row r="1638" spans="1:5" x14ac:dyDescent="0.25">
      <c r="A1638" s="329"/>
      <c r="B1638" s="332"/>
      <c r="C1638" s="333"/>
      <c r="D1638" s="335"/>
      <c r="E1638" s="294" t="s">
        <v>1438</v>
      </c>
    </row>
    <row r="1639" spans="1:5" x14ac:dyDescent="0.25">
      <c r="A1639" s="336" t="s">
        <v>2241</v>
      </c>
      <c r="B1639" s="338" t="s">
        <v>2239</v>
      </c>
      <c r="C1639" s="339"/>
      <c r="D1639" s="342" t="s">
        <v>50</v>
      </c>
      <c r="E1639" s="291" t="s">
        <v>1437</v>
      </c>
    </row>
    <row r="1640" spans="1:5" x14ac:dyDescent="0.25">
      <c r="A1640" s="337"/>
      <c r="B1640" s="340"/>
      <c r="C1640" s="341"/>
      <c r="D1640" s="343"/>
      <c r="E1640" s="292" t="s">
        <v>1438</v>
      </c>
    </row>
    <row r="1641" spans="1:5" x14ac:dyDescent="0.25">
      <c r="A1641" s="328" t="s">
        <v>2242</v>
      </c>
      <c r="B1641" s="330" t="s">
        <v>2239</v>
      </c>
      <c r="C1641" s="331"/>
      <c r="D1641" s="334" t="s">
        <v>50</v>
      </c>
      <c r="E1641" s="293" t="s">
        <v>1437</v>
      </c>
    </row>
    <row r="1642" spans="1:5" x14ac:dyDescent="0.25">
      <c r="A1642" s="329"/>
      <c r="B1642" s="332"/>
      <c r="C1642" s="333"/>
      <c r="D1642" s="335"/>
      <c r="E1642" s="294" t="s">
        <v>1438</v>
      </c>
    </row>
    <row r="1643" spans="1:5" x14ac:dyDescent="0.25">
      <c r="A1643" s="336" t="s">
        <v>2243</v>
      </c>
      <c r="B1643" s="338" t="s">
        <v>2239</v>
      </c>
      <c r="C1643" s="339"/>
      <c r="D1643" s="342" t="s">
        <v>50</v>
      </c>
      <c r="E1643" s="291" t="s">
        <v>1437</v>
      </c>
    </row>
    <row r="1644" spans="1:5" x14ac:dyDescent="0.25">
      <c r="A1644" s="337"/>
      <c r="B1644" s="340"/>
      <c r="C1644" s="341"/>
      <c r="D1644" s="343"/>
      <c r="E1644" s="292" t="s">
        <v>1438</v>
      </c>
    </row>
    <row r="1645" spans="1:5" x14ac:dyDescent="0.25">
      <c r="A1645" s="328" t="s">
        <v>2244</v>
      </c>
      <c r="B1645" s="330" t="s">
        <v>2239</v>
      </c>
      <c r="C1645" s="331"/>
      <c r="D1645" s="334" t="s">
        <v>50</v>
      </c>
      <c r="E1645" s="293" t="s">
        <v>1437</v>
      </c>
    </row>
    <row r="1646" spans="1:5" x14ac:dyDescent="0.25">
      <c r="A1646" s="329"/>
      <c r="B1646" s="332"/>
      <c r="C1646" s="333"/>
      <c r="D1646" s="335"/>
      <c r="E1646" s="294" t="s">
        <v>1438</v>
      </c>
    </row>
    <row r="1647" spans="1:5" x14ac:dyDescent="0.25">
      <c r="A1647" s="336" t="s">
        <v>2245</v>
      </c>
      <c r="B1647" s="338" t="s">
        <v>2239</v>
      </c>
      <c r="C1647" s="339"/>
      <c r="D1647" s="342" t="s">
        <v>50</v>
      </c>
      <c r="E1647" s="291" t="s">
        <v>1437</v>
      </c>
    </row>
    <row r="1648" spans="1:5" x14ac:dyDescent="0.25">
      <c r="A1648" s="337"/>
      <c r="B1648" s="340"/>
      <c r="C1648" s="341"/>
      <c r="D1648" s="343"/>
      <c r="E1648" s="292" t="s">
        <v>1438</v>
      </c>
    </row>
    <row r="1649" spans="1:5" x14ac:dyDescent="0.25">
      <c r="A1649" s="328" t="s">
        <v>2246</v>
      </c>
      <c r="B1649" s="330" t="s">
        <v>2247</v>
      </c>
      <c r="C1649" s="331"/>
      <c r="D1649" s="334" t="s">
        <v>50</v>
      </c>
      <c r="E1649" s="293" t="s">
        <v>1437</v>
      </c>
    </row>
    <row r="1650" spans="1:5" x14ac:dyDescent="0.25">
      <c r="A1650" s="329"/>
      <c r="B1650" s="332"/>
      <c r="C1650" s="333"/>
      <c r="D1650" s="335"/>
      <c r="E1650" s="294" t="s">
        <v>1438</v>
      </c>
    </row>
    <row r="1651" spans="1:5" x14ac:dyDescent="0.25">
      <c r="A1651" s="336" t="s">
        <v>2248</v>
      </c>
      <c r="B1651" s="338" t="s">
        <v>2247</v>
      </c>
      <c r="C1651" s="339"/>
      <c r="D1651" s="342" t="s">
        <v>50</v>
      </c>
      <c r="E1651" s="291" t="s">
        <v>1437</v>
      </c>
    </row>
    <row r="1652" spans="1:5" x14ac:dyDescent="0.25">
      <c r="A1652" s="337"/>
      <c r="B1652" s="340"/>
      <c r="C1652" s="341"/>
      <c r="D1652" s="343"/>
      <c r="E1652" s="292" t="s">
        <v>1438</v>
      </c>
    </row>
    <row r="1653" spans="1:5" x14ac:dyDescent="0.25">
      <c r="A1653" s="328" t="s">
        <v>2249</v>
      </c>
      <c r="B1653" s="330" t="s">
        <v>2247</v>
      </c>
      <c r="C1653" s="331"/>
      <c r="D1653" s="334" t="s">
        <v>50</v>
      </c>
      <c r="E1653" s="293" t="s">
        <v>1437</v>
      </c>
    </row>
    <row r="1654" spans="1:5" x14ac:dyDescent="0.25">
      <c r="A1654" s="329"/>
      <c r="B1654" s="332"/>
      <c r="C1654" s="333"/>
      <c r="D1654" s="335"/>
      <c r="E1654" s="294" t="s">
        <v>1438</v>
      </c>
    </row>
    <row r="1655" spans="1:5" x14ac:dyDescent="0.25">
      <c r="A1655" s="336" t="s">
        <v>2250</v>
      </c>
      <c r="B1655" s="338" t="s">
        <v>2247</v>
      </c>
      <c r="C1655" s="339"/>
      <c r="D1655" s="342" t="s">
        <v>50</v>
      </c>
      <c r="E1655" s="291" t="s">
        <v>1437</v>
      </c>
    </row>
    <row r="1656" spans="1:5" x14ac:dyDescent="0.25">
      <c r="A1656" s="337"/>
      <c r="B1656" s="340"/>
      <c r="C1656" s="341"/>
      <c r="D1656" s="343"/>
      <c r="E1656" s="292" t="s">
        <v>1438</v>
      </c>
    </row>
    <row r="1657" spans="1:5" x14ac:dyDescent="0.25">
      <c r="A1657" s="328" t="s">
        <v>2251</v>
      </c>
      <c r="B1657" s="330" t="s">
        <v>2247</v>
      </c>
      <c r="C1657" s="331"/>
      <c r="D1657" s="334" t="s">
        <v>50</v>
      </c>
      <c r="E1657" s="293" t="s">
        <v>1437</v>
      </c>
    </row>
    <row r="1658" spans="1:5" x14ac:dyDescent="0.25">
      <c r="A1658" s="329"/>
      <c r="B1658" s="332"/>
      <c r="C1658" s="333"/>
      <c r="D1658" s="335"/>
      <c r="E1658" s="294" t="s">
        <v>1438</v>
      </c>
    </row>
    <row r="1659" spans="1:5" x14ac:dyDescent="0.25">
      <c r="A1659" s="336" t="s">
        <v>2252</v>
      </c>
      <c r="B1659" s="338" t="s">
        <v>2247</v>
      </c>
      <c r="C1659" s="339"/>
      <c r="D1659" s="342" t="s">
        <v>50</v>
      </c>
      <c r="E1659" s="291" t="s">
        <v>1437</v>
      </c>
    </row>
    <row r="1660" spans="1:5" x14ac:dyDescent="0.25">
      <c r="A1660" s="337"/>
      <c r="B1660" s="340"/>
      <c r="C1660" s="341"/>
      <c r="D1660" s="343"/>
      <c r="E1660" s="292" t="s">
        <v>1438</v>
      </c>
    </row>
    <row r="1661" spans="1:5" x14ac:dyDescent="0.25">
      <c r="A1661" s="328" t="s">
        <v>2253</v>
      </c>
      <c r="B1661" s="330" t="s">
        <v>2247</v>
      </c>
      <c r="C1661" s="331"/>
      <c r="D1661" s="334" t="s">
        <v>50</v>
      </c>
      <c r="E1661" s="293" t="s">
        <v>1437</v>
      </c>
    </row>
    <row r="1662" spans="1:5" x14ac:dyDescent="0.25">
      <c r="A1662" s="329"/>
      <c r="B1662" s="332"/>
      <c r="C1662" s="333"/>
      <c r="D1662" s="335"/>
      <c r="E1662" s="294" t="s">
        <v>1438</v>
      </c>
    </row>
    <row r="1663" spans="1:5" x14ac:dyDescent="0.25">
      <c r="A1663" s="336" t="s">
        <v>2254</v>
      </c>
      <c r="B1663" s="338" t="s">
        <v>2247</v>
      </c>
      <c r="C1663" s="339"/>
      <c r="D1663" s="342" t="s">
        <v>50</v>
      </c>
      <c r="E1663" s="291" t="s">
        <v>1437</v>
      </c>
    </row>
    <row r="1664" spans="1:5" x14ac:dyDescent="0.25">
      <c r="A1664" s="337"/>
      <c r="B1664" s="340"/>
      <c r="C1664" s="341"/>
      <c r="D1664" s="343"/>
      <c r="E1664" s="292" t="s">
        <v>1438</v>
      </c>
    </row>
    <row r="1665" spans="1:5" x14ac:dyDescent="0.25">
      <c r="A1665" s="328" t="s">
        <v>2255</v>
      </c>
      <c r="B1665" s="330" t="s">
        <v>2256</v>
      </c>
      <c r="C1665" s="331"/>
      <c r="D1665" s="334" t="s">
        <v>50</v>
      </c>
      <c r="E1665" s="293" t="s">
        <v>1437</v>
      </c>
    </row>
    <row r="1666" spans="1:5" x14ac:dyDescent="0.25">
      <c r="A1666" s="329"/>
      <c r="B1666" s="332"/>
      <c r="C1666" s="333"/>
      <c r="D1666" s="335"/>
      <c r="E1666" s="294" t="s">
        <v>1438</v>
      </c>
    </row>
    <row r="1667" spans="1:5" x14ac:dyDescent="0.25">
      <c r="A1667" s="336" t="s">
        <v>2257</v>
      </c>
      <c r="B1667" s="338" t="s">
        <v>2256</v>
      </c>
      <c r="C1667" s="339"/>
      <c r="D1667" s="342" t="s">
        <v>50</v>
      </c>
      <c r="E1667" s="291" t="s">
        <v>1437</v>
      </c>
    </row>
    <row r="1668" spans="1:5" x14ac:dyDescent="0.25">
      <c r="A1668" s="337"/>
      <c r="B1668" s="340"/>
      <c r="C1668" s="341"/>
      <c r="D1668" s="343"/>
      <c r="E1668" s="292" t="s">
        <v>1438</v>
      </c>
    </row>
    <row r="1669" spans="1:5" x14ac:dyDescent="0.25">
      <c r="A1669" s="328" t="s">
        <v>2258</v>
      </c>
      <c r="B1669" s="330" t="s">
        <v>2256</v>
      </c>
      <c r="C1669" s="331"/>
      <c r="D1669" s="334" t="s">
        <v>50</v>
      </c>
      <c r="E1669" s="293" t="s">
        <v>1437</v>
      </c>
    </row>
    <row r="1670" spans="1:5" x14ac:dyDescent="0.25">
      <c r="A1670" s="329"/>
      <c r="B1670" s="332"/>
      <c r="C1670" s="333"/>
      <c r="D1670" s="335"/>
      <c r="E1670" s="294" t="s">
        <v>1438</v>
      </c>
    </row>
    <row r="1671" spans="1:5" x14ac:dyDescent="0.25">
      <c r="A1671" s="336" t="s">
        <v>2259</v>
      </c>
      <c r="B1671" s="338" t="s">
        <v>2256</v>
      </c>
      <c r="C1671" s="339"/>
      <c r="D1671" s="342" t="s">
        <v>50</v>
      </c>
      <c r="E1671" s="291" t="s">
        <v>1437</v>
      </c>
    </row>
    <row r="1672" spans="1:5" x14ac:dyDescent="0.25">
      <c r="A1672" s="337"/>
      <c r="B1672" s="340"/>
      <c r="C1672" s="341"/>
      <c r="D1672" s="343"/>
      <c r="E1672" s="292" t="s">
        <v>1438</v>
      </c>
    </row>
    <row r="1673" spans="1:5" x14ac:dyDescent="0.25">
      <c r="A1673" s="328" t="s">
        <v>2260</v>
      </c>
      <c r="B1673" s="330" t="s">
        <v>2256</v>
      </c>
      <c r="C1673" s="331"/>
      <c r="D1673" s="334" t="s">
        <v>50</v>
      </c>
      <c r="E1673" s="293" t="s">
        <v>1437</v>
      </c>
    </row>
    <row r="1674" spans="1:5" x14ac:dyDescent="0.25">
      <c r="A1674" s="329"/>
      <c r="B1674" s="332"/>
      <c r="C1674" s="333"/>
      <c r="D1674" s="335"/>
      <c r="E1674" s="294" t="s">
        <v>1438</v>
      </c>
    </row>
    <row r="1675" spans="1:5" x14ac:dyDescent="0.25">
      <c r="A1675" s="336" t="s">
        <v>2261</v>
      </c>
      <c r="B1675" s="338" t="s">
        <v>2262</v>
      </c>
      <c r="C1675" s="339"/>
      <c r="D1675" s="342" t="s">
        <v>50</v>
      </c>
      <c r="E1675" s="291" t="s">
        <v>1437</v>
      </c>
    </row>
    <row r="1676" spans="1:5" x14ac:dyDescent="0.25">
      <c r="A1676" s="337"/>
      <c r="B1676" s="340"/>
      <c r="C1676" s="341"/>
      <c r="D1676" s="343"/>
      <c r="E1676" s="292" t="s">
        <v>1438</v>
      </c>
    </row>
    <row r="1677" spans="1:5" x14ac:dyDescent="0.25">
      <c r="A1677" s="328" t="s">
        <v>2263</v>
      </c>
      <c r="B1677" s="330" t="s">
        <v>2256</v>
      </c>
      <c r="C1677" s="331"/>
      <c r="D1677" s="334" t="s">
        <v>50</v>
      </c>
      <c r="E1677" s="293" t="s">
        <v>1437</v>
      </c>
    </row>
    <row r="1678" spans="1:5" x14ac:dyDescent="0.25">
      <c r="A1678" s="329"/>
      <c r="B1678" s="332"/>
      <c r="C1678" s="333"/>
      <c r="D1678" s="335"/>
      <c r="E1678" s="294" t="s">
        <v>1438</v>
      </c>
    </row>
    <row r="1679" spans="1:5" x14ac:dyDescent="0.25">
      <c r="A1679" s="336" t="s">
        <v>2264</v>
      </c>
      <c r="B1679" s="338" t="s">
        <v>2256</v>
      </c>
      <c r="C1679" s="339"/>
      <c r="D1679" s="342" t="s">
        <v>50</v>
      </c>
      <c r="E1679" s="291" t="s">
        <v>1437</v>
      </c>
    </row>
    <row r="1680" spans="1:5" x14ac:dyDescent="0.25">
      <c r="A1680" s="337"/>
      <c r="B1680" s="340"/>
      <c r="C1680" s="341"/>
      <c r="D1680" s="343"/>
      <c r="E1680" s="292" t="s">
        <v>1438</v>
      </c>
    </row>
    <row r="1681" spans="1:5" x14ac:dyDescent="0.25">
      <c r="A1681" s="328" t="s">
        <v>2265</v>
      </c>
      <c r="B1681" s="330" t="s">
        <v>2262</v>
      </c>
      <c r="C1681" s="331"/>
      <c r="D1681" s="334" t="s">
        <v>50</v>
      </c>
      <c r="E1681" s="293" t="s">
        <v>1437</v>
      </c>
    </row>
    <row r="1682" spans="1:5" x14ac:dyDescent="0.25">
      <c r="A1682" s="329"/>
      <c r="B1682" s="332"/>
      <c r="C1682" s="333"/>
      <c r="D1682" s="335"/>
      <c r="E1682" s="294" t="s">
        <v>1438</v>
      </c>
    </row>
    <row r="1683" spans="1:5" x14ac:dyDescent="0.25">
      <c r="A1683" s="336" t="s">
        <v>2266</v>
      </c>
      <c r="B1683" s="338" t="s">
        <v>2262</v>
      </c>
      <c r="C1683" s="339"/>
      <c r="D1683" s="342" t="s">
        <v>50</v>
      </c>
      <c r="E1683" s="291" t="s">
        <v>1437</v>
      </c>
    </row>
    <row r="1684" spans="1:5" x14ac:dyDescent="0.25">
      <c r="A1684" s="337"/>
      <c r="B1684" s="340"/>
      <c r="C1684" s="341"/>
      <c r="D1684" s="343"/>
      <c r="E1684" s="292" t="s">
        <v>1438</v>
      </c>
    </row>
    <row r="1685" spans="1:5" x14ac:dyDescent="0.25">
      <c r="A1685" s="328" t="s">
        <v>2267</v>
      </c>
      <c r="B1685" s="330" t="s">
        <v>2256</v>
      </c>
      <c r="C1685" s="331"/>
      <c r="D1685" s="334" t="s">
        <v>50</v>
      </c>
      <c r="E1685" s="293" t="s">
        <v>1437</v>
      </c>
    </row>
    <row r="1686" spans="1:5" x14ac:dyDescent="0.25">
      <c r="A1686" s="329"/>
      <c r="B1686" s="332"/>
      <c r="C1686" s="333"/>
      <c r="D1686" s="335"/>
      <c r="E1686" s="294" t="s">
        <v>1438</v>
      </c>
    </row>
    <row r="1687" spans="1:5" x14ac:dyDescent="0.25">
      <c r="A1687" s="336" t="s">
        <v>2268</v>
      </c>
      <c r="B1687" s="338" t="s">
        <v>2256</v>
      </c>
      <c r="C1687" s="339"/>
      <c r="D1687" s="342" t="s">
        <v>50</v>
      </c>
      <c r="E1687" s="291" t="s">
        <v>1437</v>
      </c>
    </row>
    <row r="1688" spans="1:5" x14ac:dyDescent="0.25">
      <c r="A1688" s="337"/>
      <c r="B1688" s="340"/>
      <c r="C1688" s="341"/>
      <c r="D1688" s="343"/>
      <c r="E1688" s="292" t="s">
        <v>1438</v>
      </c>
    </row>
    <row r="1689" spans="1:5" x14ac:dyDescent="0.25">
      <c r="A1689" s="328" t="s">
        <v>2269</v>
      </c>
      <c r="B1689" s="330" t="s">
        <v>2256</v>
      </c>
      <c r="C1689" s="331"/>
      <c r="D1689" s="334" t="s">
        <v>50</v>
      </c>
      <c r="E1689" s="293" t="s">
        <v>1437</v>
      </c>
    </row>
    <row r="1690" spans="1:5" x14ac:dyDescent="0.25">
      <c r="A1690" s="329"/>
      <c r="B1690" s="332"/>
      <c r="C1690" s="333"/>
      <c r="D1690" s="335"/>
      <c r="E1690" s="294" t="s">
        <v>1438</v>
      </c>
    </row>
    <row r="1691" spans="1:5" x14ac:dyDescent="0.25">
      <c r="A1691" s="336" t="s">
        <v>2270</v>
      </c>
      <c r="B1691" s="338" t="s">
        <v>2262</v>
      </c>
      <c r="C1691" s="339"/>
      <c r="D1691" s="342" t="s">
        <v>50</v>
      </c>
      <c r="E1691" s="291" t="s">
        <v>1437</v>
      </c>
    </row>
    <row r="1692" spans="1:5" x14ac:dyDescent="0.25">
      <c r="A1692" s="337"/>
      <c r="B1692" s="340"/>
      <c r="C1692" s="341"/>
      <c r="D1692" s="343"/>
      <c r="E1692" s="292" t="s">
        <v>1438</v>
      </c>
    </row>
    <row r="1693" spans="1:5" x14ac:dyDescent="0.25">
      <c r="A1693" s="328" t="s">
        <v>2271</v>
      </c>
      <c r="B1693" s="330" t="s">
        <v>2256</v>
      </c>
      <c r="C1693" s="331"/>
      <c r="D1693" s="334" t="s">
        <v>50</v>
      </c>
      <c r="E1693" s="293" t="s">
        <v>1437</v>
      </c>
    </row>
    <row r="1694" spans="1:5" x14ac:dyDescent="0.25">
      <c r="A1694" s="329"/>
      <c r="B1694" s="332"/>
      <c r="C1694" s="333"/>
      <c r="D1694" s="335"/>
      <c r="E1694" s="294" t="s">
        <v>1438</v>
      </c>
    </row>
    <row r="1695" spans="1:5" x14ac:dyDescent="0.25">
      <c r="A1695" s="336" t="s">
        <v>2272</v>
      </c>
      <c r="B1695" s="338" t="s">
        <v>2256</v>
      </c>
      <c r="C1695" s="339"/>
      <c r="D1695" s="342" t="s">
        <v>50</v>
      </c>
      <c r="E1695" s="291" t="s">
        <v>1437</v>
      </c>
    </row>
    <row r="1696" spans="1:5" x14ac:dyDescent="0.25">
      <c r="A1696" s="337"/>
      <c r="B1696" s="340"/>
      <c r="C1696" s="341"/>
      <c r="D1696" s="343"/>
      <c r="E1696" s="292" t="s">
        <v>1438</v>
      </c>
    </row>
    <row r="1697" spans="1:5" x14ac:dyDescent="0.25">
      <c r="A1697" s="328" t="s">
        <v>2273</v>
      </c>
      <c r="B1697" s="330" t="s">
        <v>2256</v>
      </c>
      <c r="C1697" s="331"/>
      <c r="D1697" s="334" t="s">
        <v>50</v>
      </c>
      <c r="E1697" s="293" t="s">
        <v>1437</v>
      </c>
    </row>
    <row r="1698" spans="1:5" x14ac:dyDescent="0.25">
      <c r="A1698" s="329"/>
      <c r="B1698" s="332"/>
      <c r="C1698" s="333"/>
      <c r="D1698" s="335"/>
      <c r="E1698" s="294" t="s">
        <v>1438</v>
      </c>
    </row>
    <row r="1699" spans="1:5" x14ac:dyDescent="0.25">
      <c r="A1699" s="336" t="s">
        <v>2274</v>
      </c>
      <c r="B1699" s="338" t="s">
        <v>2256</v>
      </c>
      <c r="C1699" s="339"/>
      <c r="D1699" s="342" t="s">
        <v>50</v>
      </c>
      <c r="E1699" s="291" t="s">
        <v>1437</v>
      </c>
    </row>
    <row r="1700" spans="1:5" x14ac:dyDescent="0.25">
      <c r="A1700" s="337"/>
      <c r="B1700" s="340"/>
      <c r="C1700" s="341"/>
      <c r="D1700" s="343"/>
      <c r="E1700" s="292" t="s">
        <v>1438</v>
      </c>
    </row>
    <row r="1701" spans="1:5" x14ac:dyDescent="0.25">
      <c r="A1701" s="328" t="s">
        <v>2275</v>
      </c>
      <c r="B1701" s="330" t="s">
        <v>2256</v>
      </c>
      <c r="C1701" s="331"/>
      <c r="D1701" s="334" t="s">
        <v>50</v>
      </c>
      <c r="E1701" s="293" t="s">
        <v>1437</v>
      </c>
    </row>
    <row r="1702" spans="1:5" x14ac:dyDescent="0.25">
      <c r="A1702" s="329"/>
      <c r="B1702" s="332"/>
      <c r="C1702" s="333"/>
      <c r="D1702" s="335"/>
      <c r="E1702" s="294" t="s">
        <v>1438</v>
      </c>
    </row>
    <row r="1703" spans="1:5" x14ac:dyDescent="0.25">
      <c r="A1703" s="336" t="s">
        <v>2276</v>
      </c>
      <c r="B1703" s="338" t="s">
        <v>2256</v>
      </c>
      <c r="C1703" s="339"/>
      <c r="D1703" s="342" t="s">
        <v>50</v>
      </c>
      <c r="E1703" s="291" t="s">
        <v>1437</v>
      </c>
    </row>
    <row r="1704" spans="1:5" x14ac:dyDescent="0.25">
      <c r="A1704" s="337"/>
      <c r="B1704" s="340"/>
      <c r="C1704" s="341"/>
      <c r="D1704" s="343"/>
      <c r="E1704" s="292" t="s">
        <v>1438</v>
      </c>
    </row>
    <row r="1705" spans="1:5" x14ac:dyDescent="0.25">
      <c r="A1705" s="328" t="s">
        <v>2277</v>
      </c>
      <c r="B1705" s="330" t="s">
        <v>2278</v>
      </c>
      <c r="C1705" s="331"/>
      <c r="D1705" s="334" t="s">
        <v>50</v>
      </c>
      <c r="E1705" s="293" t="s">
        <v>1437</v>
      </c>
    </row>
    <row r="1706" spans="1:5" x14ac:dyDescent="0.25">
      <c r="A1706" s="329"/>
      <c r="B1706" s="332"/>
      <c r="C1706" s="333"/>
      <c r="D1706" s="335"/>
      <c r="E1706" s="294" t="s">
        <v>1438</v>
      </c>
    </row>
    <row r="1707" spans="1:5" x14ac:dyDescent="0.25">
      <c r="A1707" s="336" t="s">
        <v>2279</v>
      </c>
      <c r="B1707" s="338" t="s">
        <v>2278</v>
      </c>
      <c r="C1707" s="339"/>
      <c r="D1707" s="342" t="s">
        <v>50</v>
      </c>
      <c r="E1707" s="291" t="s">
        <v>1437</v>
      </c>
    </row>
    <row r="1708" spans="1:5" x14ac:dyDescent="0.25">
      <c r="A1708" s="337"/>
      <c r="B1708" s="340"/>
      <c r="C1708" s="341"/>
      <c r="D1708" s="343"/>
      <c r="E1708" s="292" t="s">
        <v>1438</v>
      </c>
    </row>
    <row r="1709" spans="1:5" x14ac:dyDescent="0.25">
      <c r="A1709" s="328" t="s">
        <v>2280</v>
      </c>
      <c r="B1709" s="330" t="s">
        <v>2278</v>
      </c>
      <c r="C1709" s="331"/>
      <c r="D1709" s="334" t="s">
        <v>50</v>
      </c>
      <c r="E1709" s="293" t="s">
        <v>1437</v>
      </c>
    </row>
    <row r="1710" spans="1:5" x14ac:dyDescent="0.25">
      <c r="A1710" s="329"/>
      <c r="B1710" s="332"/>
      <c r="C1710" s="333"/>
      <c r="D1710" s="335"/>
      <c r="E1710" s="294" t="s">
        <v>1438</v>
      </c>
    </row>
    <row r="1711" spans="1:5" x14ac:dyDescent="0.25">
      <c r="A1711" s="336" t="s">
        <v>2281</v>
      </c>
      <c r="B1711" s="338" t="s">
        <v>2278</v>
      </c>
      <c r="C1711" s="339"/>
      <c r="D1711" s="342" t="s">
        <v>50</v>
      </c>
      <c r="E1711" s="291" t="s">
        <v>1437</v>
      </c>
    </row>
    <row r="1712" spans="1:5" x14ac:dyDescent="0.25">
      <c r="A1712" s="337"/>
      <c r="B1712" s="340"/>
      <c r="C1712" s="341"/>
      <c r="D1712" s="343"/>
      <c r="E1712" s="292" t="s">
        <v>1438</v>
      </c>
    </row>
    <row r="1713" spans="1:5" x14ac:dyDescent="0.25">
      <c r="A1713" s="328" t="s">
        <v>2282</v>
      </c>
      <c r="B1713" s="330" t="s">
        <v>2278</v>
      </c>
      <c r="C1713" s="331"/>
      <c r="D1713" s="334" t="s">
        <v>50</v>
      </c>
      <c r="E1713" s="293" t="s">
        <v>1437</v>
      </c>
    </row>
    <row r="1714" spans="1:5" x14ac:dyDescent="0.25">
      <c r="A1714" s="329"/>
      <c r="B1714" s="332"/>
      <c r="C1714" s="333"/>
      <c r="D1714" s="335"/>
      <c r="E1714" s="294" t="s">
        <v>1438</v>
      </c>
    </row>
    <row r="1715" spans="1:5" x14ac:dyDescent="0.25">
      <c r="A1715" s="336" t="s">
        <v>2283</v>
      </c>
      <c r="B1715" s="338" t="s">
        <v>2278</v>
      </c>
      <c r="C1715" s="339"/>
      <c r="D1715" s="342" t="s">
        <v>50</v>
      </c>
      <c r="E1715" s="291" t="s">
        <v>1437</v>
      </c>
    </row>
    <row r="1716" spans="1:5" x14ac:dyDescent="0.25">
      <c r="A1716" s="337"/>
      <c r="B1716" s="340"/>
      <c r="C1716" s="341"/>
      <c r="D1716" s="343"/>
      <c r="E1716" s="292" t="s">
        <v>1438</v>
      </c>
    </row>
    <row r="1717" spans="1:5" x14ac:dyDescent="0.25">
      <c r="A1717" s="328" t="s">
        <v>2284</v>
      </c>
      <c r="B1717" s="330" t="s">
        <v>2278</v>
      </c>
      <c r="C1717" s="331"/>
      <c r="D1717" s="334" t="s">
        <v>50</v>
      </c>
      <c r="E1717" s="293" t="s">
        <v>1437</v>
      </c>
    </row>
    <row r="1718" spans="1:5" x14ac:dyDescent="0.25">
      <c r="A1718" s="329"/>
      <c r="B1718" s="332"/>
      <c r="C1718" s="333"/>
      <c r="D1718" s="335"/>
      <c r="E1718" s="294" t="s">
        <v>1438</v>
      </c>
    </row>
    <row r="1719" spans="1:5" x14ac:dyDescent="0.25">
      <c r="A1719" s="336" t="s">
        <v>2246</v>
      </c>
      <c r="B1719" s="338" t="s">
        <v>2278</v>
      </c>
      <c r="C1719" s="339"/>
      <c r="D1719" s="342" t="s">
        <v>50</v>
      </c>
      <c r="E1719" s="291" t="s">
        <v>1437</v>
      </c>
    </row>
    <row r="1720" spans="1:5" x14ac:dyDescent="0.25">
      <c r="A1720" s="337"/>
      <c r="B1720" s="340"/>
      <c r="C1720" s="341"/>
      <c r="D1720" s="343"/>
      <c r="E1720" s="292" t="s">
        <v>1438</v>
      </c>
    </row>
    <row r="1721" spans="1:5" x14ac:dyDescent="0.25">
      <c r="A1721" s="328" t="s">
        <v>2285</v>
      </c>
      <c r="B1721" s="330" t="s">
        <v>2286</v>
      </c>
      <c r="C1721" s="331"/>
      <c r="D1721" s="334" t="s">
        <v>50</v>
      </c>
      <c r="E1721" s="293" t="s">
        <v>1437</v>
      </c>
    </row>
    <row r="1722" spans="1:5" x14ac:dyDescent="0.25">
      <c r="A1722" s="329"/>
      <c r="B1722" s="332"/>
      <c r="C1722" s="333"/>
      <c r="D1722" s="335"/>
      <c r="E1722" s="294" t="s">
        <v>1438</v>
      </c>
    </row>
    <row r="1723" spans="1:5" x14ac:dyDescent="0.25">
      <c r="A1723" s="336" t="s">
        <v>2287</v>
      </c>
      <c r="B1723" s="338" t="s">
        <v>2286</v>
      </c>
      <c r="C1723" s="339"/>
      <c r="D1723" s="342" t="s">
        <v>50</v>
      </c>
      <c r="E1723" s="291" t="s">
        <v>1437</v>
      </c>
    </row>
    <row r="1724" spans="1:5" x14ac:dyDescent="0.25">
      <c r="A1724" s="337"/>
      <c r="B1724" s="340"/>
      <c r="C1724" s="341"/>
      <c r="D1724" s="343"/>
      <c r="E1724" s="292" t="s">
        <v>1438</v>
      </c>
    </row>
    <row r="1725" spans="1:5" x14ac:dyDescent="0.25">
      <c r="A1725" s="328" t="s">
        <v>2288</v>
      </c>
      <c r="B1725" s="330" t="s">
        <v>2286</v>
      </c>
      <c r="C1725" s="331"/>
      <c r="D1725" s="334" t="s">
        <v>50</v>
      </c>
      <c r="E1725" s="293" t="s">
        <v>1437</v>
      </c>
    </row>
    <row r="1726" spans="1:5" x14ac:dyDescent="0.25">
      <c r="A1726" s="329"/>
      <c r="B1726" s="332"/>
      <c r="C1726" s="333"/>
      <c r="D1726" s="335"/>
      <c r="E1726" s="294" t="s">
        <v>1438</v>
      </c>
    </row>
    <row r="1727" spans="1:5" x14ac:dyDescent="0.25">
      <c r="A1727" s="336" t="s">
        <v>2289</v>
      </c>
      <c r="B1727" s="338" t="s">
        <v>2286</v>
      </c>
      <c r="C1727" s="339"/>
      <c r="D1727" s="342" t="s">
        <v>50</v>
      </c>
      <c r="E1727" s="291" t="s">
        <v>1437</v>
      </c>
    </row>
    <row r="1728" spans="1:5" x14ac:dyDescent="0.25">
      <c r="A1728" s="337"/>
      <c r="B1728" s="340"/>
      <c r="C1728" s="341"/>
      <c r="D1728" s="343"/>
      <c r="E1728" s="292" t="s">
        <v>1438</v>
      </c>
    </row>
    <row r="1729" spans="1:5" x14ac:dyDescent="0.25">
      <c r="A1729" s="328" t="s">
        <v>2290</v>
      </c>
      <c r="B1729" s="330" t="s">
        <v>2286</v>
      </c>
      <c r="C1729" s="331"/>
      <c r="D1729" s="334" t="s">
        <v>50</v>
      </c>
      <c r="E1729" s="293" t="s">
        <v>1437</v>
      </c>
    </row>
    <row r="1730" spans="1:5" x14ac:dyDescent="0.25">
      <c r="A1730" s="329"/>
      <c r="B1730" s="332"/>
      <c r="C1730" s="333"/>
      <c r="D1730" s="335"/>
      <c r="E1730" s="294" t="s">
        <v>1438</v>
      </c>
    </row>
    <row r="1731" spans="1:5" x14ac:dyDescent="0.25">
      <c r="A1731" s="336" t="s">
        <v>2291</v>
      </c>
      <c r="B1731" s="338" t="s">
        <v>2286</v>
      </c>
      <c r="C1731" s="339"/>
      <c r="D1731" s="342" t="s">
        <v>50</v>
      </c>
      <c r="E1731" s="291" t="s">
        <v>1437</v>
      </c>
    </row>
    <row r="1732" spans="1:5" x14ac:dyDescent="0.25">
      <c r="A1732" s="337"/>
      <c r="B1732" s="340"/>
      <c r="C1732" s="341"/>
      <c r="D1732" s="343"/>
      <c r="E1732" s="292" t="s">
        <v>1438</v>
      </c>
    </row>
    <row r="1733" spans="1:5" x14ac:dyDescent="0.25">
      <c r="A1733" s="328" t="s">
        <v>2292</v>
      </c>
      <c r="B1733" s="330" t="s">
        <v>2286</v>
      </c>
      <c r="C1733" s="331"/>
      <c r="D1733" s="334" t="s">
        <v>50</v>
      </c>
      <c r="E1733" s="293" t="s">
        <v>1437</v>
      </c>
    </row>
    <row r="1734" spans="1:5" x14ac:dyDescent="0.25">
      <c r="A1734" s="329"/>
      <c r="B1734" s="332"/>
      <c r="C1734" s="333"/>
      <c r="D1734" s="335"/>
      <c r="E1734" s="294" t="s">
        <v>1438</v>
      </c>
    </row>
    <row r="1735" spans="1:5" x14ac:dyDescent="0.25">
      <c r="A1735" s="336" t="s">
        <v>2293</v>
      </c>
      <c r="B1735" s="338" t="s">
        <v>2286</v>
      </c>
      <c r="C1735" s="339"/>
      <c r="D1735" s="342" t="s">
        <v>50</v>
      </c>
      <c r="E1735" s="291" t="s">
        <v>1437</v>
      </c>
    </row>
    <row r="1736" spans="1:5" x14ac:dyDescent="0.25">
      <c r="A1736" s="337"/>
      <c r="B1736" s="340"/>
      <c r="C1736" s="341"/>
      <c r="D1736" s="343"/>
      <c r="E1736" s="292" t="s">
        <v>1438</v>
      </c>
    </row>
    <row r="1737" spans="1:5" x14ac:dyDescent="0.25">
      <c r="A1737" s="328" t="s">
        <v>2294</v>
      </c>
      <c r="B1737" s="330" t="s">
        <v>2286</v>
      </c>
      <c r="C1737" s="331"/>
      <c r="D1737" s="334" t="s">
        <v>50</v>
      </c>
      <c r="E1737" s="293" t="s">
        <v>1437</v>
      </c>
    </row>
    <row r="1738" spans="1:5" x14ac:dyDescent="0.25">
      <c r="A1738" s="329"/>
      <c r="B1738" s="332"/>
      <c r="C1738" s="333"/>
      <c r="D1738" s="335"/>
      <c r="E1738" s="294" t="s">
        <v>1438</v>
      </c>
    </row>
    <row r="1739" spans="1:5" x14ac:dyDescent="0.25">
      <c r="A1739" s="336" t="s">
        <v>2295</v>
      </c>
      <c r="B1739" s="338" t="s">
        <v>2286</v>
      </c>
      <c r="C1739" s="339"/>
      <c r="D1739" s="342" t="s">
        <v>50</v>
      </c>
      <c r="E1739" s="291" t="s">
        <v>1437</v>
      </c>
    </row>
    <row r="1740" spans="1:5" x14ac:dyDescent="0.25">
      <c r="A1740" s="337"/>
      <c r="B1740" s="340"/>
      <c r="C1740" s="341"/>
      <c r="D1740" s="343"/>
      <c r="E1740" s="292" t="s">
        <v>1438</v>
      </c>
    </row>
    <row r="1741" spans="1:5" x14ac:dyDescent="0.25">
      <c r="A1741" s="328" t="s">
        <v>2296</v>
      </c>
      <c r="B1741" s="330" t="s">
        <v>2286</v>
      </c>
      <c r="C1741" s="331"/>
      <c r="D1741" s="334" t="s">
        <v>50</v>
      </c>
      <c r="E1741" s="293" t="s">
        <v>1437</v>
      </c>
    </row>
    <row r="1742" spans="1:5" x14ac:dyDescent="0.25">
      <c r="A1742" s="329"/>
      <c r="B1742" s="332"/>
      <c r="C1742" s="333"/>
      <c r="D1742" s="335"/>
      <c r="E1742" s="294" t="s">
        <v>1438</v>
      </c>
    </row>
    <row r="1743" spans="1:5" x14ac:dyDescent="0.25">
      <c r="A1743" s="336" t="s">
        <v>2297</v>
      </c>
      <c r="B1743" s="338" t="s">
        <v>2286</v>
      </c>
      <c r="C1743" s="339"/>
      <c r="D1743" s="342" t="s">
        <v>50</v>
      </c>
      <c r="E1743" s="291" t="s">
        <v>1437</v>
      </c>
    </row>
    <row r="1744" spans="1:5" x14ac:dyDescent="0.25">
      <c r="A1744" s="337"/>
      <c r="B1744" s="340"/>
      <c r="C1744" s="341"/>
      <c r="D1744" s="343"/>
      <c r="E1744" s="292" t="s">
        <v>1438</v>
      </c>
    </row>
    <row r="1745" spans="1:5" x14ac:dyDescent="0.25">
      <c r="A1745" s="328" t="s">
        <v>2298</v>
      </c>
      <c r="B1745" s="330" t="s">
        <v>2286</v>
      </c>
      <c r="C1745" s="331"/>
      <c r="D1745" s="334" t="s">
        <v>50</v>
      </c>
      <c r="E1745" s="293" t="s">
        <v>1437</v>
      </c>
    </row>
    <row r="1746" spans="1:5" x14ac:dyDescent="0.25">
      <c r="A1746" s="329"/>
      <c r="B1746" s="332"/>
      <c r="C1746" s="333"/>
      <c r="D1746" s="335"/>
      <c r="E1746" s="294" t="s">
        <v>1438</v>
      </c>
    </row>
    <row r="1747" spans="1:5" x14ac:dyDescent="0.25">
      <c r="A1747" s="336" t="s">
        <v>2299</v>
      </c>
      <c r="B1747" s="338" t="s">
        <v>2300</v>
      </c>
      <c r="C1747" s="339"/>
      <c r="D1747" s="342" t="s">
        <v>50</v>
      </c>
      <c r="E1747" s="291" t="s">
        <v>1437</v>
      </c>
    </row>
    <row r="1748" spans="1:5" x14ac:dyDescent="0.25">
      <c r="A1748" s="337"/>
      <c r="B1748" s="340"/>
      <c r="C1748" s="341"/>
      <c r="D1748" s="343"/>
      <c r="E1748" s="292" t="s">
        <v>1438</v>
      </c>
    </row>
    <row r="1749" spans="1:5" x14ac:dyDescent="0.25">
      <c r="A1749" s="328" t="s">
        <v>2301</v>
      </c>
      <c r="B1749" s="330" t="s">
        <v>2300</v>
      </c>
      <c r="C1749" s="331"/>
      <c r="D1749" s="334" t="s">
        <v>50</v>
      </c>
      <c r="E1749" s="293" t="s">
        <v>1437</v>
      </c>
    </row>
    <row r="1750" spans="1:5" x14ac:dyDescent="0.25">
      <c r="A1750" s="329"/>
      <c r="B1750" s="332"/>
      <c r="C1750" s="333"/>
      <c r="D1750" s="335"/>
      <c r="E1750" s="294" t="s">
        <v>1438</v>
      </c>
    </row>
    <row r="1751" spans="1:5" x14ac:dyDescent="0.25">
      <c r="A1751" s="336" t="s">
        <v>2302</v>
      </c>
      <c r="B1751" s="338" t="s">
        <v>2300</v>
      </c>
      <c r="C1751" s="339"/>
      <c r="D1751" s="342" t="s">
        <v>50</v>
      </c>
      <c r="E1751" s="291" t="s">
        <v>1437</v>
      </c>
    </row>
    <row r="1752" spans="1:5" x14ac:dyDescent="0.25">
      <c r="A1752" s="337"/>
      <c r="B1752" s="340"/>
      <c r="C1752" s="341"/>
      <c r="D1752" s="343"/>
      <c r="E1752" s="292" t="s">
        <v>1438</v>
      </c>
    </row>
    <row r="1753" spans="1:5" x14ac:dyDescent="0.25">
      <c r="A1753" s="328" t="s">
        <v>2303</v>
      </c>
      <c r="B1753" s="330" t="s">
        <v>2300</v>
      </c>
      <c r="C1753" s="331"/>
      <c r="D1753" s="334" t="s">
        <v>50</v>
      </c>
      <c r="E1753" s="293" t="s">
        <v>1437</v>
      </c>
    </row>
    <row r="1754" spans="1:5" x14ac:dyDescent="0.25">
      <c r="A1754" s="329"/>
      <c r="B1754" s="332"/>
      <c r="C1754" s="333"/>
      <c r="D1754" s="335"/>
      <c r="E1754" s="294" t="s">
        <v>1438</v>
      </c>
    </row>
    <row r="1755" spans="1:5" x14ac:dyDescent="0.25">
      <c r="A1755" s="336" t="s">
        <v>2304</v>
      </c>
      <c r="B1755" s="338" t="s">
        <v>2300</v>
      </c>
      <c r="C1755" s="339"/>
      <c r="D1755" s="342" t="s">
        <v>50</v>
      </c>
      <c r="E1755" s="291" t="s">
        <v>1437</v>
      </c>
    </row>
    <row r="1756" spans="1:5" x14ac:dyDescent="0.25">
      <c r="A1756" s="337"/>
      <c r="B1756" s="340"/>
      <c r="C1756" s="341"/>
      <c r="D1756" s="343"/>
      <c r="E1756" s="292" t="s">
        <v>1438</v>
      </c>
    </row>
    <row r="1757" spans="1:5" x14ac:dyDescent="0.25">
      <c r="A1757" s="328" t="s">
        <v>2305</v>
      </c>
      <c r="B1757" s="330" t="s">
        <v>2306</v>
      </c>
      <c r="C1757" s="331"/>
      <c r="D1757" s="334" t="s">
        <v>50</v>
      </c>
      <c r="E1757" s="293" t="s">
        <v>1437</v>
      </c>
    </row>
    <row r="1758" spans="1:5" x14ac:dyDescent="0.25">
      <c r="A1758" s="329"/>
      <c r="B1758" s="332"/>
      <c r="C1758" s="333"/>
      <c r="D1758" s="335"/>
      <c r="E1758" s="294" t="s">
        <v>1438</v>
      </c>
    </row>
    <row r="1759" spans="1:5" x14ac:dyDescent="0.25">
      <c r="A1759" s="336" t="s">
        <v>2307</v>
      </c>
      <c r="B1759" s="338" t="s">
        <v>2306</v>
      </c>
      <c r="C1759" s="339"/>
      <c r="D1759" s="342" t="s">
        <v>50</v>
      </c>
      <c r="E1759" s="291" t="s">
        <v>1437</v>
      </c>
    </row>
    <row r="1760" spans="1:5" x14ac:dyDescent="0.25">
      <c r="A1760" s="337"/>
      <c r="B1760" s="340"/>
      <c r="C1760" s="341"/>
      <c r="D1760" s="343"/>
      <c r="E1760" s="292" t="s">
        <v>1438</v>
      </c>
    </row>
    <row r="1761" spans="1:5" x14ac:dyDescent="0.25">
      <c r="A1761" s="328" t="s">
        <v>2308</v>
      </c>
      <c r="B1761" s="330" t="s">
        <v>2306</v>
      </c>
      <c r="C1761" s="331"/>
      <c r="D1761" s="334" t="s">
        <v>50</v>
      </c>
      <c r="E1761" s="293" t="s">
        <v>1437</v>
      </c>
    </row>
    <row r="1762" spans="1:5" x14ac:dyDescent="0.25">
      <c r="A1762" s="329"/>
      <c r="B1762" s="332"/>
      <c r="C1762" s="333"/>
      <c r="D1762" s="335"/>
      <c r="E1762" s="294" t="s">
        <v>1438</v>
      </c>
    </row>
    <row r="1763" spans="1:5" x14ac:dyDescent="0.25">
      <c r="A1763" s="336" t="s">
        <v>2309</v>
      </c>
      <c r="B1763" s="338" t="s">
        <v>2306</v>
      </c>
      <c r="C1763" s="339"/>
      <c r="D1763" s="342" t="s">
        <v>50</v>
      </c>
      <c r="E1763" s="291" t="s">
        <v>1437</v>
      </c>
    </row>
    <row r="1764" spans="1:5" x14ac:dyDescent="0.25">
      <c r="A1764" s="337"/>
      <c r="B1764" s="340"/>
      <c r="C1764" s="341"/>
      <c r="D1764" s="343"/>
      <c r="E1764" s="292" t="s">
        <v>1438</v>
      </c>
    </row>
    <row r="1765" spans="1:5" x14ac:dyDescent="0.25">
      <c r="A1765" s="328" t="s">
        <v>2310</v>
      </c>
      <c r="B1765" s="330" t="s">
        <v>2311</v>
      </c>
      <c r="C1765" s="331"/>
      <c r="D1765" s="334" t="s">
        <v>50</v>
      </c>
      <c r="E1765" s="293" t="s">
        <v>1437</v>
      </c>
    </row>
    <row r="1766" spans="1:5" x14ac:dyDescent="0.25">
      <c r="A1766" s="329"/>
      <c r="B1766" s="332"/>
      <c r="C1766" s="333"/>
      <c r="D1766" s="335"/>
      <c r="E1766" s="294" t="s">
        <v>1438</v>
      </c>
    </row>
    <row r="1767" spans="1:5" x14ac:dyDescent="0.25">
      <c r="A1767" s="336" t="s">
        <v>2312</v>
      </c>
      <c r="B1767" s="338" t="s">
        <v>2311</v>
      </c>
      <c r="C1767" s="339"/>
      <c r="D1767" s="342" t="s">
        <v>50</v>
      </c>
      <c r="E1767" s="291" t="s">
        <v>1437</v>
      </c>
    </row>
    <row r="1768" spans="1:5" x14ac:dyDescent="0.25">
      <c r="A1768" s="337"/>
      <c r="B1768" s="340"/>
      <c r="C1768" s="341"/>
      <c r="D1768" s="343"/>
      <c r="E1768" s="292" t="s">
        <v>1438</v>
      </c>
    </row>
    <row r="1769" spans="1:5" x14ac:dyDescent="0.25">
      <c r="A1769" s="328" t="s">
        <v>2313</v>
      </c>
      <c r="B1769" s="330" t="s">
        <v>2311</v>
      </c>
      <c r="C1769" s="331"/>
      <c r="D1769" s="334" t="s">
        <v>50</v>
      </c>
      <c r="E1769" s="293" t="s">
        <v>1437</v>
      </c>
    </row>
    <row r="1770" spans="1:5" x14ac:dyDescent="0.25">
      <c r="A1770" s="329"/>
      <c r="B1770" s="332"/>
      <c r="C1770" s="333"/>
      <c r="D1770" s="335"/>
      <c r="E1770" s="294" t="s">
        <v>1438</v>
      </c>
    </row>
    <row r="1771" spans="1:5" x14ac:dyDescent="0.25">
      <c r="A1771" s="336" t="s">
        <v>2314</v>
      </c>
      <c r="B1771" s="338" t="s">
        <v>2311</v>
      </c>
      <c r="C1771" s="339"/>
      <c r="D1771" s="342" t="s">
        <v>50</v>
      </c>
      <c r="E1771" s="291" t="s">
        <v>1437</v>
      </c>
    </row>
    <row r="1772" spans="1:5" x14ac:dyDescent="0.25">
      <c r="A1772" s="337"/>
      <c r="B1772" s="340"/>
      <c r="C1772" s="341"/>
      <c r="D1772" s="343"/>
      <c r="E1772" s="292" t="s">
        <v>1438</v>
      </c>
    </row>
    <row r="1773" spans="1:5" x14ac:dyDescent="0.25">
      <c r="A1773" s="328" t="s">
        <v>2315</v>
      </c>
      <c r="B1773" s="330" t="s">
        <v>2311</v>
      </c>
      <c r="C1773" s="331"/>
      <c r="D1773" s="334" t="s">
        <v>50</v>
      </c>
      <c r="E1773" s="293" t="s">
        <v>1437</v>
      </c>
    </row>
    <row r="1774" spans="1:5" x14ac:dyDescent="0.25">
      <c r="A1774" s="329"/>
      <c r="B1774" s="332"/>
      <c r="C1774" s="333"/>
      <c r="D1774" s="335"/>
      <c r="E1774" s="294" t="s">
        <v>1438</v>
      </c>
    </row>
    <row r="1775" spans="1:5" x14ac:dyDescent="0.25">
      <c r="A1775" s="336" t="s">
        <v>2316</v>
      </c>
      <c r="B1775" s="338" t="s">
        <v>2311</v>
      </c>
      <c r="C1775" s="339"/>
      <c r="D1775" s="342" t="s">
        <v>50</v>
      </c>
      <c r="E1775" s="291" t="s">
        <v>1437</v>
      </c>
    </row>
    <row r="1776" spans="1:5" x14ac:dyDescent="0.25">
      <c r="A1776" s="337"/>
      <c r="B1776" s="340"/>
      <c r="C1776" s="341"/>
      <c r="D1776" s="343"/>
      <c r="E1776" s="292" t="s">
        <v>1438</v>
      </c>
    </row>
    <row r="1777" spans="1:5" x14ac:dyDescent="0.25">
      <c r="A1777" s="328" t="s">
        <v>2317</v>
      </c>
      <c r="B1777" s="330" t="s">
        <v>2311</v>
      </c>
      <c r="C1777" s="331"/>
      <c r="D1777" s="334" t="s">
        <v>50</v>
      </c>
      <c r="E1777" s="293" t="s">
        <v>1437</v>
      </c>
    </row>
    <row r="1778" spans="1:5" x14ac:dyDescent="0.25">
      <c r="A1778" s="329"/>
      <c r="B1778" s="332"/>
      <c r="C1778" s="333"/>
      <c r="D1778" s="335"/>
      <c r="E1778" s="294" t="s">
        <v>1438</v>
      </c>
    </row>
    <row r="1779" spans="1:5" x14ac:dyDescent="0.25">
      <c r="A1779" s="336" t="s">
        <v>2318</v>
      </c>
      <c r="B1779" s="338" t="s">
        <v>2311</v>
      </c>
      <c r="C1779" s="339"/>
      <c r="D1779" s="342" t="s">
        <v>50</v>
      </c>
      <c r="E1779" s="291" t="s">
        <v>1437</v>
      </c>
    </row>
    <row r="1780" spans="1:5" x14ac:dyDescent="0.25">
      <c r="A1780" s="337"/>
      <c r="B1780" s="340"/>
      <c r="C1780" s="341"/>
      <c r="D1780" s="343"/>
      <c r="E1780" s="292" t="s">
        <v>1438</v>
      </c>
    </row>
    <row r="1781" spans="1:5" x14ac:dyDescent="0.25">
      <c r="A1781" s="328" t="s">
        <v>2319</v>
      </c>
      <c r="B1781" s="330" t="s">
        <v>2311</v>
      </c>
      <c r="C1781" s="331"/>
      <c r="D1781" s="334" t="s">
        <v>50</v>
      </c>
      <c r="E1781" s="293" t="s">
        <v>1437</v>
      </c>
    </row>
    <row r="1782" spans="1:5" x14ac:dyDescent="0.25">
      <c r="A1782" s="329"/>
      <c r="B1782" s="332"/>
      <c r="C1782" s="333"/>
      <c r="D1782" s="335"/>
      <c r="E1782" s="294" t="s">
        <v>1438</v>
      </c>
    </row>
    <row r="1783" spans="1:5" x14ac:dyDescent="0.25">
      <c r="A1783" s="336" t="s">
        <v>2320</v>
      </c>
      <c r="B1783" s="338" t="s">
        <v>2321</v>
      </c>
      <c r="C1783" s="339"/>
      <c r="D1783" s="342" t="s">
        <v>50</v>
      </c>
      <c r="E1783" s="291" t="s">
        <v>1437</v>
      </c>
    </row>
    <row r="1784" spans="1:5" x14ac:dyDescent="0.25">
      <c r="A1784" s="337"/>
      <c r="B1784" s="340"/>
      <c r="C1784" s="341"/>
      <c r="D1784" s="343"/>
      <c r="E1784" s="292" t="s">
        <v>1438</v>
      </c>
    </row>
    <row r="1785" spans="1:5" x14ac:dyDescent="0.25">
      <c r="A1785" s="328" t="s">
        <v>2322</v>
      </c>
      <c r="B1785" s="330" t="s">
        <v>2321</v>
      </c>
      <c r="C1785" s="331"/>
      <c r="D1785" s="334" t="s">
        <v>50</v>
      </c>
      <c r="E1785" s="293" t="s">
        <v>1437</v>
      </c>
    </row>
    <row r="1786" spans="1:5" x14ac:dyDescent="0.25">
      <c r="A1786" s="329"/>
      <c r="B1786" s="332"/>
      <c r="C1786" s="333"/>
      <c r="D1786" s="335"/>
      <c r="E1786" s="294" t="s">
        <v>1438</v>
      </c>
    </row>
    <row r="1787" spans="1:5" x14ac:dyDescent="0.25">
      <c r="A1787" s="336" t="s">
        <v>2323</v>
      </c>
      <c r="B1787" s="338" t="s">
        <v>2321</v>
      </c>
      <c r="C1787" s="339"/>
      <c r="D1787" s="342" t="s">
        <v>50</v>
      </c>
      <c r="E1787" s="291" t="s">
        <v>1437</v>
      </c>
    </row>
    <row r="1788" spans="1:5" x14ac:dyDescent="0.25">
      <c r="A1788" s="337"/>
      <c r="B1788" s="340"/>
      <c r="C1788" s="341"/>
      <c r="D1788" s="343"/>
      <c r="E1788" s="292" t="s">
        <v>1438</v>
      </c>
    </row>
    <row r="1789" spans="1:5" x14ac:dyDescent="0.25">
      <c r="A1789" s="328" t="s">
        <v>2324</v>
      </c>
      <c r="B1789" s="330" t="s">
        <v>2321</v>
      </c>
      <c r="C1789" s="331"/>
      <c r="D1789" s="334" t="s">
        <v>50</v>
      </c>
      <c r="E1789" s="293" t="s">
        <v>1437</v>
      </c>
    </row>
    <row r="1790" spans="1:5" x14ac:dyDescent="0.25">
      <c r="A1790" s="329"/>
      <c r="B1790" s="332"/>
      <c r="C1790" s="333"/>
      <c r="D1790" s="335"/>
      <c r="E1790" s="294" t="s">
        <v>1438</v>
      </c>
    </row>
    <row r="1791" spans="1:5" x14ac:dyDescent="0.25">
      <c r="A1791" s="336" t="s">
        <v>2325</v>
      </c>
      <c r="B1791" s="338" t="s">
        <v>2321</v>
      </c>
      <c r="C1791" s="339"/>
      <c r="D1791" s="342" t="s">
        <v>50</v>
      </c>
      <c r="E1791" s="291" t="s">
        <v>1437</v>
      </c>
    </row>
    <row r="1792" spans="1:5" x14ac:dyDescent="0.25">
      <c r="A1792" s="337"/>
      <c r="B1792" s="340"/>
      <c r="C1792" s="341"/>
      <c r="D1792" s="343"/>
      <c r="E1792" s="292" t="s">
        <v>1438</v>
      </c>
    </row>
    <row r="1793" spans="1:5" x14ac:dyDescent="0.25">
      <c r="A1793" s="328" t="s">
        <v>2326</v>
      </c>
      <c r="B1793" s="330" t="s">
        <v>2321</v>
      </c>
      <c r="C1793" s="331"/>
      <c r="D1793" s="334" t="s">
        <v>50</v>
      </c>
      <c r="E1793" s="293" t="s">
        <v>1437</v>
      </c>
    </row>
    <row r="1794" spans="1:5" x14ac:dyDescent="0.25">
      <c r="A1794" s="329"/>
      <c r="B1794" s="332"/>
      <c r="C1794" s="333"/>
      <c r="D1794" s="335"/>
      <c r="E1794" s="294" t="s">
        <v>1438</v>
      </c>
    </row>
    <row r="1795" spans="1:5" x14ac:dyDescent="0.25">
      <c r="A1795" s="336" t="s">
        <v>2327</v>
      </c>
      <c r="B1795" s="338" t="s">
        <v>2321</v>
      </c>
      <c r="C1795" s="339"/>
      <c r="D1795" s="342" t="s">
        <v>50</v>
      </c>
      <c r="E1795" s="291" t="s">
        <v>1437</v>
      </c>
    </row>
    <row r="1796" spans="1:5" x14ac:dyDescent="0.25">
      <c r="A1796" s="337"/>
      <c r="B1796" s="340"/>
      <c r="C1796" s="341"/>
      <c r="D1796" s="343"/>
      <c r="E1796" s="292" t="s">
        <v>1438</v>
      </c>
    </row>
    <row r="1797" spans="1:5" x14ac:dyDescent="0.25">
      <c r="A1797" s="328" t="s">
        <v>2328</v>
      </c>
      <c r="B1797" s="330" t="s">
        <v>2321</v>
      </c>
      <c r="C1797" s="331"/>
      <c r="D1797" s="334" t="s">
        <v>50</v>
      </c>
      <c r="E1797" s="293" t="s">
        <v>1437</v>
      </c>
    </row>
    <row r="1798" spans="1:5" x14ac:dyDescent="0.25">
      <c r="A1798" s="329"/>
      <c r="B1798" s="332"/>
      <c r="C1798" s="333"/>
      <c r="D1798" s="335"/>
      <c r="E1798" s="294" t="s">
        <v>1438</v>
      </c>
    </row>
    <row r="1799" spans="1:5" x14ac:dyDescent="0.25">
      <c r="A1799" s="336" t="s">
        <v>2329</v>
      </c>
      <c r="B1799" s="338" t="s">
        <v>2330</v>
      </c>
      <c r="C1799" s="339"/>
      <c r="D1799" s="342" t="s">
        <v>50</v>
      </c>
      <c r="E1799" s="291" t="s">
        <v>1437</v>
      </c>
    </row>
    <row r="1800" spans="1:5" x14ac:dyDescent="0.25">
      <c r="A1800" s="337"/>
      <c r="B1800" s="340"/>
      <c r="C1800" s="341"/>
      <c r="D1800" s="343"/>
      <c r="E1800" s="292" t="s">
        <v>1438</v>
      </c>
    </row>
    <row r="1801" spans="1:5" x14ac:dyDescent="0.25">
      <c r="A1801" s="328" t="s">
        <v>2331</v>
      </c>
      <c r="B1801" s="330" t="s">
        <v>2330</v>
      </c>
      <c r="C1801" s="331"/>
      <c r="D1801" s="334" t="s">
        <v>50</v>
      </c>
      <c r="E1801" s="293" t="s">
        <v>1437</v>
      </c>
    </row>
    <row r="1802" spans="1:5" x14ac:dyDescent="0.25">
      <c r="A1802" s="329"/>
      <c r="B1802" s="332"/>
      <c r="C1802" s="333"/>
      <c r="D1802" s="335"/>
      <c r="E1802" s="294" t="s">
        <v>1438</v>
      </c>
    </row>
    <row r="1803" spans="1:5" x14ac:dyDescent="0.25">
      <c r="A1803" s="336" t="s">
        <v>2332</v>
      </c>
      <c r="B1803" s="338" t="s">
        <v>2330</v>
      </c>
      <c r="C1803" s="339"/>
      <c r="D1803" s="342" t="s">
        <v>50</v>
      </c>
      <c r="E1803" s="291" t="s">
        <v>1437</v>
      </c>
    </row>
    <row r="1804" spans="1:5" x14ac:dyDescent="0.25">
      <c r="A1804" s="337"/>
      <c r="B1804" s="340"/>
      <c r="C1804" s="341"/>
      <c r="D1804" s="343"/>
      <c r="E1804" s="292" t="s">
        <v>1438</v>
      </c>
    </row>
    <row r="1805" spans="1:5" x14ac:dyDescent="0.25">
      <c r="A1805" s="328" t="s">
        <v>2333</v>
      </c>
      <c r="B1805" s="330" t="s">
        <v>2330</v>
      </c>
      <c r="C1805" s="331"/>
      <c r="D1805" s="334" t="s">
        <v>50</v>
      </c>
      <c r="E1805" s="293" t="s">
        <v>1437</v>
      </c>
    </row>
    <row r="1806" spans="1:5" x14ac:dyDescent="0.25">
      <c r="A1806" s="329"/>
      <c r="B1806" s="332"/>
      <c r="C1806" s="333"/>
      <c r="D1806" s="335"/>
      <c r="E1806" s="294" t="s">
        <v>1438</v>
      </c>
    </row>
    <row r="1807" spans="1:5" x14ac:dyDescent="0.25">
      <c r="A1807" s="336" t="s">
        <v>2334</v>
      </c>
      <c r="B1807" s="338" t="s">
        <v>2330</v>
      </c>
      <c r="C1807" s="339"/>
      <c r="D1807" s="342" t="s">
        <v>50</v>
      </c>
      <c r="E1807" s="291" t="s">
        <v>1437</v>
      </c>
    </row>
    <row r="1808" spans="1:5" x14ac:dyDescent="0.25">
      <c r="A1808" s="337"/>
      <c r="B1808" s="340"/>
      <c r="C1808" s="341"/>
      <c r="D1808" s="343"/>
      <c r="E1808" s="292" t="s">
        <v>1438</v>
      </c>
    </row>
    <row r="1809" spans="1:5" x14ac:dyDescent="0.25">
      <c r="A1809" s="328" t="s">
        <v>2335</v>
      </c>
      <c r="B1809" s="330" t="s">
        <v>2330</v>
      </c>
      <c r="C1809" s="331"/>
      <c r="D1809" s="334" t="s">
        <v>50</v>
      </c>
      <c r="E1809" s="293" t="s">
        <v>1437</v>
      </c>
    </row>
    <row r="1810" spans="1:5" x14ac:dyDescent="0.25">
      <c r="A1810" s="329"/>
      <c r="B1810" s="332"/>
      <c r="C1810" s="333"/>
      <c r="D1810" s="335"/>
      <c r="E1810" s="294" t="s">
        <v>1438</v>
      </c>
    </row>
    <row r="1811" spans="1:5" x14ac:dyDescent="0.25">
      <c r="A1811" s="336" t="s">
        <v>2336</v>
      </c>
      <c r="B1811" s="338" t="s">
        <v>2330</v>
      </c>
      <c r="C1811" s="339"/>
      <c r="D1811" s="342" t="s">
        <v>50</v>
      </c>
      <c r="E1811" s="291" t="s">
        <v>1437</v>
      </c>
    </row>
    <row r="1812" spans="1:5" x14ac:dyDescent="0.25">
      <c r="A1812" s="337"/>
      <c r="B1812" s="340"/>
      <c r="C1812" s="341"/>
      <c r="D1812" s="343"/>
      <c r="E1812" s="292" t="s">
        <v>1438</v>
      </c>
    </row>
    <row r="1813" spans="1:5" x14ac:dyDescent="0.25">
      <c r="A1813" s="328" t="s">
        <v>2337</v>
      </c>
      <c r="B1813" s="330" t="s">
        <v>2330</v>
      </c>
      <c r="C1813" s="331"/>
      <c r="D1813" s="334" t="s">
        <v>50</v>
      </c>
      <c r="E1813" s="293" t="s">
        <v>1437</v>
      </c>
    </row>
    <row r="1814" spans="1:5" x14ac:dyDescent="0.25">
      <c r="A1814" s="329"/>
      <c r="B1814" s="332"/>
      <c r="C1814" s="333"/>
      <c r="D1814" s="335"/>
      <c r="E1814" s="294" t="s">
        <v>1438</v>
      </c>
    </row>
    <row r="1815" spans="1:5" x14ac:dyDescent="0.25">
      <c r="A1815" s="336" t="s">
        <v>2338</v>
      </c>
      <c r="B1815" s="338" t="s">
        <v>2330</v>
      </c>
      <c r="C1815" s="339"/>
      <c r="D1815" s="342" t="s">
        <v>50</v>
      </c>
      <c r="E1815" s="291" t="s">
        <v>1437</v>
      </c>
    </row>
    <row r="1816" spans="1:5" x14ac:dyDescent="0.25">
      <c r="A1816" s="337"/>
      <c r="B1816" s="340"/>
      <c r="C1816" s="341"/>
      <c r="D1816" s="343"/>
      <c r="E1816" s="292" t="s">
        <v>1438</v>
      </c>
    </row>
    <row r="1817" spans="1:5" x14ac:dyDescent="0.25">
      <c r="A1817" s="328" t="s">
        <v>2339</v>
      </c>
      <c r="B1817" s="330" t="s">
        <v>2330</v>
      </c>
      <c r="C1817" s="331"/>
      <c r="D1817" s="334" t="s">
        <v>50</v>
      </c>
      <c r="E1817" s="293" t="s">
        <v>1437</v>
      </c>
    </row>
    <row r="1818" spans="1:5" x14ac:dyDescent="0.25">
      <c r="A1818" s="329"/>
      <c r="B1818" s="332"/>
      <c r="C1818" s="333"/>
      <c r="D1818" s="335"/>
      <c r="E1818" s="294" t="s">
        <v>1438</v>
      </c>
    </row>
    <row r="1819" spans="1:5" x14ac:dyDescent="0.25">
      <c r="A1819" s="336" t="s">
        <v>2340</v>
      </c>
      <c r="B1819" s="338" t="s">
        <v>2330</v>
      </c>
      <c r="C1819" s="339"/>
      <c r="D1819" s="342" t="s">
        <v>50</v>
      </c>
      <c r="E1819" s="291" t="s">
        <v>1437</v>
      </c>
    </row>
    <row r="1820" spans="1:5" x14ac:dyDescent="0.25">
      <c r="A1820" s="337"/>
      <c r="B1820" s="340"/>
      <c r="C1820" s="341"/>
      <c r="D1820" s="343"/>
      <c r="E1820" s="292" t="s">
        <v>1438</v>
      </c>
    </row>
    <row r="1821" spans="1:5" x14ac:dyDescent="0.25">
      <c r="A1821" s="328" t="s">
        <v>2341</v>
      </c>
      <c r="B1821" s="330" t="s">
        <v>2330</v>
      </c>
      <c r="C1821" s="331"/>
      <c r="D1821" s="334" t="s">
        <v>50</v>
      </c>
      <c r="E1821" s="293" t="s">
        <v>1437</v>
      </c>
    </row>
    <row r="1822" spans="1:5" x14ac:dyDescent="0.25">
      <c r="A1822" s="329"/>
      <c r="B1822" s="332"/>
      <c r="C1822" s="333"/>
      <c r="D1822" s="335"/>
      <c r="E1822" s="294" t="s">
        <v>1438</v>
      </c>
    </row>
    <row r="1823" spans="1:5" x14ac:dyDescent="0.25">
      <c r="A1823" s="336" t="s">
        <v>2342</v>
      </c>
      <c r="B1823" s="338" t="s">
        <v>2330</v>
      </c>
      <c r="C1823" s="339"/>
      <c r="D1823" s="342" t="s">
        <v>50</v>
      </c>
      <c r="E1823" s="291" t="s">
        <v>1437</v>
      </c>
    </row>
    <row r="1824" spans="1:5" x14ac:dyDescent="0.25">
      <c r="A1824" s="337"/>
      <c r="B1824" s="340"/>
      <c r="C1824" s="341"/>
      <c r="D1824" s="343"/>
      <c r="E1824" s="292" t="s">
        <v>1438</v>
      </c>
    </row>
    <row r="1825" spans="1:5" x14ac:dyDescent="0.25">
      <c r="A1825" s="328" t="s">
        <v>2343</v>
      </c>
      <c r="B1825" s="330" t="s">
        <v>2330</v>
      </c>
      <c r="C1825" s="331"/>
      <c r="D1825" s="334" t="s">
        <v>50</v>
      </c>
      <c r="E1825" s="293" t="s">
        <v>1437</v>
      </c>
    </row>
    <row r="1826" spans="1:5" x14ac:dyDescent="0.25">
      <c r="A1826" s="329"/>
      <c r="B1826" s="332"/>
      <c r="C1826" s="333"/>
      <c r="D1826" s="335"/>
      <c r="E1826" s="294" t="s">
        <v>1438</v>
      </c>
    </row>
    <row r="1827" spans="1:5" x14ac:dyDescent="0.25">
      <c r="A1827" s="336" t="s">
        <v>2344</v>
      </c>
      <c r="B1827" s="338" t="s">
        <v>2330</v>
      </c>
      <c r="C1827" s="339"/>
      <c r="D1827" s="342" t="s">
        <v>50</v>
      </c>
      <c r="E1827" s="291" t="s">
        <v>1437</v>
      </c>
    </row>
    <row r="1828" spans="1:5" x14ac:dyDescent="0.25">
      <c r="A1828" s="337"/>
      <c r="B1828" s="340"/>
      <c r="C1828" s="341"/>
      <c r="D1828" s="343"/>
      <c r="E1828" s="292" t="s">
        <v>1438</v>
      </c>
    </row>
    <row r="1829" spans="1:5" x14ac:dyDescent="0.25">
      <c r="A1829" s="328" t="s">
        <v>2345</v>
      </c>
      <c r="B1829" s="330" t="s">
        <v>2346</v>
      </c>
      <c r="C1829" s="331"/>
      <c r="D1829" s="334" t="s">
        <v>50</v>
      </c>
      <c r="E1829" s="293" t="s">
        <v>1437</v>
      </c>
    </row>
    <row r="1830" spans="1:5" x14ac:dyDescent="0.25">
      <c r="A1830" s="329"/>
      <c r="B1830" s="332"/>
      <c r="C1830" s="333"/>
      <c r="D1830" s="335"/>
      <c r="E1830" s="294" t="s">
        <v>1438</v>
      </c>
    </row>
    <row r="1831" spans="1:5" x14ac:dyDescent="0.25">
      <c r="A1831" s="336" t="s">
        <v>2347</v>
      </c>
      <c r="B1831" s="338" t="s">
        <v>2346</v>
      </c>
      <c r="C1831" s="339"/>
      <c r="D1831" s="342" t="s">
        <v>50</v>
      </c>
      <c r="E1831" s="291" t="s">
        <v>1437</v>
      </c>
    </row>
    <row r="1832" spans="1:5" x14ac:dyDescent="0.25">
      <c r="A1832" s="337"/>
      <c r="B1832" s="340"/>
      <c r="C1832" s="341"/>
      <c r="D1832" s="343"/>
      <c r="E1832" s="292" t="s">
        <v>1438</v>
      </c>
    </row>
    <row r="1833" spans="1:5" x14ac:dyDescent="0.25">
      <c r="A1833" s="328" t="s">
        <v>2348</v>
      </c>
      <c r="B1833" s="330" t="s">
        <v>2346</v>
      </c>
      <c r="C1833" s="331"/>
      <c r="D1833" s="334" t="s">
        <v>50</v>
      </c>
      <c r="E1833" s="293" t="s">
        <v>1437</v>
      </c>
    </row>
    <row r="1834" spans="1:5" x14ac:dyDescent="0.25">
      <c r="A1834" s="329"/>
      <c r="B1834" s="332"/>
      <c r="C1834" s="333"/>
      <c r="D1834" s="335"/>
      <c r="E1834" s="294" t="s">
        <v>1438</v>
      </c>
    </row>
    <row r="1835" spans="1:5" x14ac:dyDescent="0.25">
      <c r="A1835" s="336" t="s">
        <v>2349</v>
      </c>
      <c r="B1835" s="338" t="s">
        <v>2346</v>
      </c>
      <c r="C1835" s="339"/>
      <c r="D1835" s="342" t="s">
        <v>50</v>
      </c>
      <c r="E1835" s="291" t="s">
        <v>1437</v>
      </c>
    </row>
    <row r="1836" spans="1:5" x14ac:dyDescent="0.25">
      <c r="A1836" s="337"/>
      <c r="B1836" s="340"/>
      <c r="C1836" s="341"/>
      <c r="D1836" s="343"/>
      <c r="E1836" s="292" t="s">
        <v>1438</v>
      </c>
    </row>
    <row r="1837" spans="1:5" x14ac:dyDescent="0.25">
      <c r="A1837" s="328" t="s">
        <v>2350</v>
      </c>
      <c r="B1837" s="330" t="s">
        <v>2346</v>
      </c>
      <c r="C1837" s="331"/>
      <c r="D1837" s="334" t="s">
        <v>50</v>
      </c>
      <c r="E1837" s="293" t="s">
        <v>1437</v>
      </c>
    </row>
    <row r="1838" spans="1:5" x14ac:dyDescent="0.25">
      <c r="A1838" s="329"/>
      <c r="B1838" s="332"/>
      <c r="C1838" s="333"/>
      <c r="D1838" s="335"/>
      <c r="E1838" s="294" t="s">
        <v>1438</v>
      </c>
    </row>
    <row r="1839" spans="1:5" x14ac:dyDescent="0.25">
      <c r="A1839" s="336" t="s">
        <v>2351</v>
      </c>
      <c r="B1839" s="338" t="s">
        <v>2346</v>
      </c>
      <c r="C1839" s="339"/>
      <c r="D1839" s="342" t="s">
        <v>50</v>
      </c>
      <c r="E1839" s="291" t="s">
        <v>1437</v>
      </c>
    </row>
    <row r="1840" spans="1:5" x14ac:dyDescent="0.25">
      <c r="A1840" s="337"/>
      <c r="B1840" s="340"/>
      <c r="C1840" s="341"/>
      <c r="D1840" s="343"/>
      <c r="E1840" s="292" t="s">
        <v>1438</v>
      </c>
    </row>
    <row r="1841" spans="1:5" x14ac:dyDescent="0.25">
      <c r="A1841" s="328" t="s">
        <v>2352</v>
      </c>
      <c r="B1841" s="330" t="s">
        <v>2346</v>
      </c>
      <c r="C1841" s="331"/>
      <c r="D1841" s="334" t="s">
        <v>50</v>
      </c>
      <c r="E1841" s="293" t="s">
        <v>1437</v>
      </c>
    </row>
    <row r="1842" spans="1:5" x14ac:dyDescent="0.25">
      <c r="A1842" s="329"/>
      <c r="B1842" s="332"/>
      <c r="C1842" s="333"/>
      <c r="D1842" s="335"/>
      <c r="E1842" s="294" t="s">
        <v>1438</v>
      </c>
    </row>
    <row r="1843" spans="1:5" x14ac:dyDescent="0.25">
      <c r="A1843" s="336" t="s">
        <v>2353</v>
      </c>
      <c r="B1843" s="338" t="s">
        <v>2346</v>
      </c>
      <c r="C1843" s="339"/>
      <c r="D1843" s="342" t="s">
        <v>50</v>
      </c>
      <c r="E1843" s="291" t="s">
        <v>1437</v>
      </c>
    </row>
    <row r="1844" spans="1:5" x14ac:dyDescent="0.25">
      <c r="A1844" s="337"/>
      <c r="B1844" s="340"/>
      <c r="C1844" s="341"/>
      <c r="D1844" s="343"/>
      <c r="E1844" s="292" t="s">
        <v>1438</v>
      </c>
    </row>
    <row r="1845" spans="1:5" x14ac:dyDescent="0.25">
      <c r="A1845" s="328" t="s">
        <v>2354</v>
      </c>
      <c r="B1845" s="330" t="s">
        <v>2346</v>
      </c>
      <c r="C1845" s="331"/>
      <c r="D1845" s="334" t="s">
        <v>50</v>
      </c>
      <c r="E1845" s="293" t="s">
        <v>1437</v>
      </c>
    </row>
    <row r="1846" spans="1:5" x14ac:dyDescent="0.25">
      <c r="A1846" s="329"/>
      <c r="B1846" s="332"/>
      <c r="C1846" s="333"/>
      <c r="D1846" s="335"/>
      <c r="E1846" s="294" t="s">
        <v>1438</v>
      </c>
    </row>
    <row r="1847" spans="1:5" x14ac:dyDescent="0.25">
      <c r="A1847" s="336" t="s">
        <v>2355</v>
      </c>
      <c r="B1847" s="338" t="s">
        <v>2346</v>
      </c>
      <c r="C1847" s="339"/>
      <c r="D1847" s="342" t="s">
        <v>50</v>
      </c>
      <c r="E1847" s="291" t="s">
        <v>1437</v>
      </c>
    </row>
    <row r="1848" spans="1:5" x14ac:dyDescent="0.25">
      <c r="A1848" s="337"/>
      <c r="B1848" s="340"/>
      <c r="C1848" s="341"/>
      <c r="D1848" s="343"/>
      <c r="E1848" s="292" t="s">
        <v>1438</v>
      </c>
    </row>
    <row r="1849" spans="1:5" x14ac:dyDescent="0.25">
      <c r="A1849" s="328" t="s">
        <v>2356</v>
      </c>
      <c r="B1849" s="330" t="s">
        <v>2346</v>
      </c>
      <c r="C1849" s="331"/>
      <c r="D1849" s="334" t="s">
        <v>50</v>
      </c>
      <c r="E1849" s="293" t="s">
        <v>1437</v>
      </c>
    </row>
    <row r="1850" spans="1:5" x14ac:dyDescent="0.25">
      <c r="A1850" s="329"/>
      <c r="B1850" s="332"/>
      <c r="C1850" s="333"/>
      <c r="D1850" s="335"/>
      <c r="E1850" s="294" t="s">
        <v>1438</v>
      </c>
    </row>
    <row r="1851" spans="1:5" x14ac:dyDescent="0.25">
      <c r="A1851" s="336" t="s">
        <v>2357</v>
      </c>
      <c r="B1851" s="338" t="s">
        <v>2346</v>
      </c>
      <c r="C1851" s="339"/>
      <c r="D1851" s="342" t="s">
        <v>50</v>
      </c>
      <c r="E1851" s="291" t="s">
        <v>1437</v>
      </c>
    </row>
    <row r="1852" spans="1:5" x14ac:dyDescent="0.25">
      <c r="A1852" s="337"/>
      <c r="B1852" s="340"/>
      <c r="C1852" s="341"/>
      <c r="D1852" s="343"/>
      <c r="E1852" s="292" t="s">
        <v>1438</v>
      </c>
    </row>
    <row r="1853" spans="1:5" x14ac:dyDescent="0.25">
      <c r="A1853" s="328" t="s">
        <v>2358</v>
      </c>
      <c r="B1853" s="330" t="s">
        <v>2346</v>
      </c>
      <c r="C1853" s="331"/>
      <c r="D1853" s="334" t="s">
        <v>50</v>
      </c>
      <c r="E1853" s="293" t="s">
        <v>1437</v>
      </c>
    </row>
    <row r="1854" spans="1:5" x14ac:dyDescent="0.25">
      <c r="A1854" s="329"/>
      <c r="B1854" s="332"/>
      <c r="C1854" s="333"/>
      <c r="D1854" s="335"/>
      <c r="E1854" s="294" t="s">
        <v>1438</v>
      </c>
    </row>
    <row r="1855" spans="1:5" x14ac:dyDescent="0.25">
      <c r="A1855" s="336" t="s">
        <v>2359</v>
      </c>
      <c r="B1855" s="338" t="s">
        <v>2346</v>
      </c>
      <c r="C1855" s="339"/>
      <c r="D1855" s="342" t="s">
        <v>50</v>
      </c>
      <c r="E1855" s="291" t="s">
        <v>1437</v>
      </c>
    </row>
    <row r="1856" spans="1:5" x14ac:dyDescent="0.25">
      <c r="A1856" s="337"/>
      <c r="B1856" s="340"/>
      <c r="C1856" s="341"/>
      <c r="D1856" s="343"/>
      <c r="E1856" s="292" t="s">
        <v>1438</v>
      </c>
    </row>
    <row r="1857" spans="1:5" x14ac:dyDescent="0.25">
      <c r="A1857" s="328" t="s">
        <v>2360</v>
      </c>
      <c r="B1857" s="330" t="s">
        <v>2346</v>
      </c>
      <c r="C1857" s="331"/>
      <c r="D1857" s="334" t="s">
        <v>50</v>
      </c>
      <c r="E1857" s="293" t="s">
        <v>1437</v>
      </c>
    </row>
    <row r="1858" spans="1:5" x14ac:dyDescent="0.25">
      <c r="A1858" s="329"/>
      <c r="B1858" s="332"/>
      <c r="C1858" s="333"/>
      <c r="D1858" s="335"/>
      <c r="E1858" s="294" t="s">
        <v>1438</v>
      </c>
    </row>
    <row r="1859" spans="1:5" x14ac:dyDescent="0.25">
      <c r="A1859" s="336" t="s">
        <v>2361</v>
      </c>
      <c r="B1859" s="338" t="s">
        <v>2346</v>
      </c>
      <c r="C1859" s="339"/>
      <c r="D1859" s="342" t="s">
        <v>50</v>
      </c>
      <c r="E1859" s="291" t="s">
        <v>1437</v>
      </c>
    </row>
    <row r="1860" spans="1:5" x14ac:dyDescent="0.25">
      <c r="A1860" s="337"/>
      <c r="B1860" s="340"/>
      <c r="C1860" s="341"/>
      <c r="D1860" s="343"/>
      <c r="E1860" s="292" t="s">
        <v>1438</v>
      </c>
    </row>
    <row r="1861" spans="1:5" x14ac:dyDescent="0.25">
      <c r="A1861" s="328" t="s">
        <v>2362</v>
      </c>
      <c r="B1861" s="330" t="s">
        <v>2346</v>
      </c>
      <c r="C1861" s="331"/>
      <c r="D1861" s="334" t="s">
        <v>50</v>
      </c>
      <c r="E1861" s="293" t="s">
        <v>1437</v>
      </c>
    </row>
    <row r="1862" spans="1:5" x14ac:dyDescent="0.25">
      <c r="A1862" s="329"/>
      <c r="B1862" s="332"/>
      <c r="C1862" s="333"/>
      <c r="D1862" s="335"/>
      <c r="E1862" s="294" t="s">
        <v>1438</v>
      </c>
    </row>
    <row r="1863" spans="1:5" x14ac:dyDescent="0.25">
      <c r="A1863" s="336" t="s">
        <v>2363</v>
      </c>
      <c r="B1863" s="338" t="s">
        <v>2364</v>
      </c>
      <c r="C1863" s="339"/>
      <c r="D1863" s="342" t="s">
        <v>50</v>
      </c>
      <c r="E1863" s="291" t="s">
        <v>1437</v>
      </c>
    </row>
    <row r="1864" spans="1:5" x14ac:dyDescent="0.25">
      <c r="A1864" s="337"/>
      <c r="B1864" s="340"/>
      <c r="C1864" s="341"/>
      <c r="D1864" s="343"/>
      <c r="E1864" s="292" t="s">
        <v>1438</v>
      </c>
    </row>
    <row r="1865" spans="1:5" x14ac:dyDescent="0.25">
      <c r="A1865" s="328" t="s">
        <v>2365</v>
      </c>
      <c r="B1865" s="330" t="s">
        <v>2364</v>
      </c>
      <c r="C1865" s="331"/>
      <c r="D1865" s="334" t="s">
        <v>50</v>
      </c>
      <c r="E1865" s="293" t="s">
        <v>1437</v>
      </c>
    </row>
    <row r="1866" spans="1:5" x14ac:dyDescent="0.25">
      <c r="A1866" s="329"/>
      <c r="B1866" s="332"/>
      <c r="C1866" s="333"/>
      <c r="D1866" s="335"/>
      <c r="E1866" s="294" t="s">
        <v>1438</v>
      </c>
    </row>
    <row r="1867" spans="1:5" x14ac:dyDescent="0.25">
      <c r="A1867" s="336" t="s">
        <v>2165</v>
      </c>
      <c r="B1867" s="338" t="s">
        <v>2364</v>
      </c>
      <c r="C1867" s="339"/>
      <c r="D1867" s="342" t="s">
        <v>50</v>
      </c>
      <c r="E1867" s="291" t="s">
        <v>1437</v>
      </c>
    </row>
    <row r="1868" spans="1:5" x14ac:dyDescent="0.25">
      <c r="A1868" s="337"/>
      <c r="B1868" s="340"/>
      <c r="C1868" s="341"/>
      <c r="D1868" s="343"/>
      <c r="E1868" s="292" t="s">
        <v>1438</v>
      </c>
    </row>
    <row r="1869" spans="1:5" x14ac:dyDescent="0.25">
      <c r="A1869" s="328" t="s">
        <v>1924</v>
      </c>
      <c r="B1869" s="330" t="s">
        <v>2364</v>
      </c>
      <c r="C1869" s="331"/>
      <c r="D1869" s="334" t="s">
        <v>50</v>
      </c>
      <c r="E1869" s="293" t="s">
        <v>1437</v>
      </c>
    </row>
    <row r="1870" spans="1:5" x14ac:dyDescent="0.25">
      <c r="A1870" s="329"/>
      <c r="B1870" s="332"/>
      <c r="C1870" s="333"/>
      <c r="D1870" s="335"/>
      <c r="E1870" s="294" t="s">
        <v>1438</v>
      </c>
    </row>
    <row r="1871" spans="1:5" x14ac:dyDescent="0.25">
      <c r="A1871" s="336" t="s">
        <v>2366</v>
      </c>
      <c r="B1871" s="338" t="s">
        <v>2364</v>
      </c>
      <c r="C1871" s="339"/>
      <c r="D1871" s="342" t="s">
        <v>50</v>
      </c>
      <c r="E1871" s="291" t="s">
        <v>1437</v>
      </c>
    </row>
    <row r="1872" spans="1:5" x14ac:dyDescent="0.25">
      <c r="A1872" s="337"/>
      <c r="B1872" s="340"/>
      <c r="C1872" s="341"/>
      <c r="D1872" s="343"/>
      <c r="E1872" s="292" t="s">
        <v>1438</v>
      </c>
    </row>
    <row r="1873" spans="1:5" x14ac:dyDescent="0.25">
      <c r="A1873" s="328" t="s">
        <v>2367</v>
      </c>
      <c r="B1873" s="330" t="s">
        <v>2364</v>
      </c>
      <c r="C1873" s="331"/>
      <c r="D1873" s="334" t="s">
        <v>50</v>
      </c>
      <c r="E1873" s="293" t="s">
        <v>1437</v>
      </c>
    </row>
    <row r="1874" spans="1:5" x14ac:dyDescent="0.25">
      <c r="A1874" s="329"/>
      <c r="B1874" s="332"/>
      <c r="C1874" s="333"/>
      <c r="D1874" s="335"/>
      <c r="E1874" s="294" t="s">
        <v>1438</v>
      </c>
    </row>
    <row r="1875" spans="1:5" x14ac:dyDescent="0.25">
      <c r="A1875" s="336" t="s">
        <v>2368</v>
      </c>
      <c r="B1875" s="338" t="s">
        <v>2364</v>
      </c>
      <c r="C1875" s="339"/>
      <c r="D1875" s="342" t="s">
        <v>50</v>
      </c>
      <c r="E1875" s="291" t="s">
        <v>1437</v>
      </c>
    </row>
    <row r="1876" spans="1:5" x14ac:dyDescent="0.25">
      <c r="A1876" s="337"/>
      <c r="B1876" s="340"/>
      <c r="C1876" s="341"/>
      <c r="D1876" s="343"/>
      <c r="E1876" s="292" t="s">
        <v>1438</v>
      </c>
    </row>
    <row r="1877" spans="1:5" x14ac:dyDescent="0.25">
      <c r="A1877" s="328" t="s">
        <v>2369</v>
      </c>
      <c r="B1877" s="330" t="s">
        <v>2370</v>
      </c>
      <c r="C1877" s="331"/>
      <c r="D1877" s="334" t="s">
        <v>50</v>
      </c>
      <c r="E1877" s="293" t="s">
        <v>1437</v>
      </c>
    </row>
    <row r="1878" spans="1:5" x14ac:dyDescent="0.25">
      <c r="A1878" s="329"/>
      <c r="B1878" s="332"/>
      <c r="C1878" s="333"/>
      <c r="D1878" s="335"/>
      <c r="E1878" s="294" t="s">
        <v>1438</v>
      </c>
    </row>
    <row r="1879" spans="1:5" x14ac:dyDescent="0.25">
      <c r="A1879" s="336" t="s">
        <v>2371</v>
      </c>
      <c r="B1879" s="338" t="s">
        <v>2370</v>
      </c>
      <c r="C1879" s="339"/>
      <c r="D1879" s="342" t="s">
        <v>50</v>
      </c>
      <c r="E1879" s="291" t="s">
        <v>1437</v>
      </c>
    </row>
    <row r="1880" spans="1:5" x14ac:dyDescent="0.25">
      <c r="A1880" s="337"/>
      <c r="B1880" s="340"/>
      <c r="C1880" s="341"/>
      <c r="D1880" s="343"/>
      <c r="E1880" s="292" t="s">
        <v>1438</v>
      </c>
    </row>
    <row r="1881" spans="1:5" x14ac:dyDescent="0.25">
      <c r="A1881" s="328" t="s">
        <v>2372</v>
      </c>
      <c r="B1881" s="330" t="s">
        <v>2370</v>
      </c>
      <c r="C1881" s="331"/>
      <c r="D1881" s="334" t="s">
        <v>50</v>
      </c>
      <c r="E1881" s="293" t="s">
        <v>1437</v>
      </c>
    </row>
    <row r="1882" spans="1:5" x14ac:dyDescent="0.25">
      <c r="A1882" s="329"/>
      <c r="B1882" s="332"/>
      <c r="C1882" s="333"/>
      <c r="D1882" s="335"/>
      <c r="E1882" s="294" t="s">
        <v>1438</v>
      </c>
    </row>
    <row r="1883" spans="1:5" x14ac:dyDescent="0.25">
      <c r="A1883" s="336" t="s">
        <v>2373</v>
      </c>
      <c r="B1883" s="338" t="s">
        <v>2370</v>
      </c>
      <c r="C1883" s="339"/>
      <c r="D1883" s="342" t="s">
        <v>50</v>
      </c>
      <c r="E1883" s="291" t="s">
        <v>1437</v>
      </c>
    </row>
    <row r="1884" spans="1:5" x14ac:dyDescent="0.25">
      <c r="A1884" s="337"/>
      <c r="B1884" s="340"/>
      <c r="C1884" s="341"/>
      <c r="D1884" s="343"/>
      <c r="E1884" s="292" t="s">
        <v>1438</v>
      </c>
    </row>
    <row r="1885" spans="1:5" x14ac:dyDescent="0.25">
      <c r="A1885" s="328" t="s">
        <v>2374</v>
      </c>
      <c r="B1885" s="330" t="s">
        <v>2370</v>
      </c>
      <c r="C1885" s="331"/>
      <c r="D1885" s="334" t="s">
        <v>50</v>
      </c>
      <c r="E1885" s="293" t="s">
        <v>1437</v>
      </c>
    </row>
    <row r="1886" spans="1:5" x14ac:dyDescent="0.25">
      <c r="A1886" s="329"/>
      <c r="B1886" s="332"/>
      <c r="C1886" s="333"/>
      <c r="D1886" s="335"/>
      <c r="E1886" s="294" t="s">
        <v>1438</v>
      </c>
    </row>
    <row r="1887" spans="1:5" x14ac:dyDescent="0.25">
      <c r="A1887" s="336" t="s">
        <v>2375</v>
      </c>
      <c r="B1887" s="338" t="s">
        <v>2370</v>
      </c>
      <c r="C1887" s="339"/>
      <c r="D1887" s="342" t="s">
        <v>50</v>
      </c>
      <c r="E1887" s="291" t="s">
        <v>1437</v>
      </c>
    </row>
    <row r="1888" spans="1:5" x14ac:dyDescent="0.25">
      <c r="A1888" s="337"/>
      <c r="B1888" s="340"/>
      <c r="C1888" s="341"/>
      <c r="D1888" s="343"/>
      <c r="E1888" s="292" t="s">
        <v>1438</v>
      </c>
    </row>
    <row r="1889" spans="1:5" x14ac:dyDescent="0.25">
      <c r="A1889" s="328" t="s">
        <v>2376</v>
      </c>
      <c r="B1889" s="330" t="s">
        <v>2370</v>
      </c>
      <c r="C1889" s="331"/>
      <c r="D1889" s="334" t="s">
        <v>50</v>
      </c>
      <c r="E1889" s="293" t="s">
        <v>1437</v>
      </c>
    </row>
    <row r="1890" spans="1:5" x14ac:dyDescent="0.25">
      <c r="A1890" s="329"/>
      <c r="B1890" s="332"/>
      <c r="C1890" s="333"/>
      <c r="D1890" s="335"/>
      <c r="E1890" s="294" t="s">
        <v>1438</v>
      </c>
    </row>
    <row r="1891" spans="1:5" x14ac:dyDescent="0.25">
      <c r="A1891" s="336" t="s">
        <v>2377</v>
      </c>
      <c r="B1891" s="338" t="s">
        <v>2370</v>
      </c>
      <c r="C1891" s="339"/>
      <c r="D1891" s="342" t="s">
        <v>50</v>
      </c>
      <c r="E1891" s="291" t="s">
        <v>1437</v>
      </c>
    </row>
    <row r="1892" spans="1:5" x14ac:dyDescent="0.25">
      <c r="A1892" s="337"/>
      <c r="B1892" s="340"/>
      <c r="C1892" s="341"/>
      <c r="D1892" s="343"/>
      <c r="E1892" s="292" t="s">
        <v>1438</v>
      </c>
    </row>
    <row r="1893" spans="1:5" x14ac:dyDescent="0.25">
      <c r="A1893" s="328" t="s">
        <v>2378</v>
      </c>
      <c r="B1893" s="330" t="s">
        <v>2370</v>
      </c>
      <c r="C1893" s="331"/>
      <c r="D1893" s="334" t="s">
        <v>50</v>
      </c>
      <c r="E1893" s="293" t="s">
        <v>1437</v>
      </c>
    </row>
    <row r="1894" spans="1:5" x14ac:dyDescent="0.25">
      <c r="A1894" s="329"/>
      <c r="B1894" s="332"/>
      <c r="C1894" s="333"/>
      <c r="D1894" s="335"/>
      <c r="E1894" s="294" t="s">
        <v>1438</v>
      </c>
    </row>
    <row r="1895" spans="1:5" x14ac:dyDescent="0.25">
      <c r="A1895" s="336" t="s">
        <v>2379</v>
      </c>
      <c r="B1895" s="338" t="s">
        <v>2370</v>
      </c>
      <c r="C1895" s="339"/>
      <c r="D1895" s="342" t="s">
        <v>50</v>
      </c>
      <c r="E1895" s="291" t="s">
        <v>1437</v>
      </c>
    </row>
    <row r="1896" spans="1:5" x14ac:dyDescent="0.25">
      <c r="A1896" s="337"/>
      <c r="B1896" s="340"/>
      <c r="C1896" s="341"/>
      <c r="D1896" s="343"/>
      <c r="E1896" s="292" t="s">
        <v>1438</v>
      </c>
    </row>
    <row r="1897" spans="1:5" x14ac:dyDescent="0.25">
      <c r="A1897" s="328" t="s">
        <v>2380</v>
      </c>
      <c r="B1897" s="330" t="s">
        <v>2370</v>
      </c>
      <c r="C1897" s="331"/>
      <c r="D1897" s="334" t="s">
        <v>50</v>
      </c>
      <c r="E1897" s="293" t="s">
        <v>1437</v>
      </c>
    </row>
    <row r="1898" spans="1:5" x14ac:dyDescent="0.25">
      <c r="A1898" s="329"/>
      <c r="B1898" s="332"/>
      <c r="C1898" s="333"/>
      <c r="D1898" s="335"/>
      <c r="E1898" s="294" t="s">
        <v>1438</v>
      </c>
    </row>
    <row r="1899" spans="1:5" x14ac:dyDescent="0.25">
      <c r="A1899" s="336" t="s">
        <v>2381</v>
      </c>
      <c r="B1899" s="338" t="s">
        <v>2370</v>
      </c>
      <c r="C1899" s="339"/>
      <c r="D1899" s="342" t="s">
        <v>50</v>
      </c>
      <c r="E1899" s="291" t="s">
        <v>1437</v>
      </c>
    </row>
    <row r="1900" spans="1:5" x14ac:dyDescent="0.25">
      <c r="A1900" s="337"/>
      <c r="B1900" s="340"/>
      <c r="C1900" s="341"/>
      <c r="D1900" s="343"/>
      <c r="E1900" s="292" t="s">
        <v>1438</v>
      </c>
    </row>
    <row r="1901" spans="1:5" x14ac:dyDescent="0.25">
      <c r="A1901" s="328" t="s">
        <v>2382</v>
      </c>
      <c r="B1901" s="330" t="s">
        <v>2383</v>
      </c>
      <c r="C1901" s="331"/>
      <c r="D1901" s="334" t="s">
        <v>50</v>
      </c>
      <c r="E1901" s="293" t="s">
        <v>1437</v>
      </c>
    </row>
    <row r="1902" spans="1:5" x14ac:dyDescent="0.25">
      <c r="A1902" s="329"/>
      <c r="B1902" s="332"/>
      <c r="C1902" s="333"/>
      <c r="D1902" s="335"/>
      <c r="E1902" s="294" t="s">
        <v>1438</v>
      </c>
    </row>
    <row r="1903" spans="1:5" x14ac:dyDescent="0.25">
      <c r="A1903" s="336" t="s">
        <v>2384</v>
      </c>
      <c r="B1903" s="338" t="s">
        <v>2383</v>
      </c>
      <c r="C1903" s="339"/>
      <c r="D1903" s="342" t="s">
        <v>50</v>
      </c>
      <c r="E1903" s="291" t="s">
        <v>1437</v>
      </c>
    </row>
    <row r="1904" spans="1:5" x14ac:dyDescent="0.25">
      <c r="A1904" s="337"/>
      <c r="B1904" s="340"/>
      <c r="C1904" s="341"/>
      <c r="D1904" s="343"/>
      <c r="E1904" s="292" t="s">
        <v>1438</v>
      </c>
    </row>
    <row r="1905" spans="1:5" x14ac:dyDescent="0.25">
      <c r="A1905" s="328" t="s">
        <v>2010</v>
      </c>
      <c r="B1905" s="330" t="s">
        <v>2383</v>
      </c>
      <c r="C1905" s="331"/>
      <c r="D1905" s="334" t="s">
        <v>50</v>
      </c>
      <c r="E1905" s="293" t="s">
        <v>1437</v>
      </c>
    </row>
    <row r="1906" spans="1:5" x14ac:dyDescent="0.25">
      <c r="A1906" s="329"/>
      <c r="B1906" s="332"/>
      <c r="C1906" s="333"/>
      <c r="D1906" s="335"/>
      <c r="E1906" s="294" t="s">
        <v>1438</v>
      </c>
    </row>
    <row r="1907" spans="1:5" x14ac:dyDescent="0.25">
      <c r="A1907" s="336" t="s">
        <v>2385</v>
      </c>
      <c r="B1907" s="338" t="s">
        <v>2383</v>
      </c>
      <c r="C1907" s="339"/>
      <c r="D1907" s="342" t="s">
        <v>50</v>
      </c>
      <c r="E1907" s="291" t="s">
        <v>1437</v>
      </c>
    </row>
    <row r="1908" spans="1:5" x14ac:dyDescent="0.25">
      <c r="A1908" s="337"/>
      <c r="B1908" s="340"/>
      <c r="C1908" s="341"/>
      <c r="D1908" s="343"/>
      <c r="E1908" s="292" t="s">
        <v>1438</v>
      </c>
    </row>
    <row r="1909" spans="1:5" x14ac:dyDescent="0.25">
      <c r="A1909" s="328" t="s">
        <v>2386</v>
      </c>
      <c r="B1909" s="330" t="s">
        <v>2383</v>
      </c>
      <c r="C1909" s="331"/>
      <c r="D1909" s="334" t="s">
        <v>50</v>
      </c>
      <c r="E1909" s="293" t="s">
        <v>1437</v>
      </c>
    </row>
    <row r="1910" spans="1:5" x14ac:dyDescent="0.25">
      <c r="A1910" s="329"/>
      <c r="B1910" s="332"/>
      <c r="C1910" s="333"/>
      <c r="D1910" s="335"/>
      <c r="E1910" s="294" t="s">
        <v>1438</v>
      </c>
    </row>
    <row r="1911" spans="1:5" x14ac:dyDescent="0.25">
      <c r="A1911" s="336" t="s">
        <v>2387</v>
      </c>
      <c r="B1911" s="338" t="s">
        <v>2388</v>
      </c>
      <c r="C1911" s="339"/>
      <c r="D1911" s="342" t="s">
        <v>50</v>
      </c>
      <c r="E1911" s="291" t="s">
        <v>1437</v>
      </c>
    </row>
    <row r="1912" spans="1:5" x14ac:dyDescent="0.25">
      <c r="A1912" s="337"/>
      <c r="B1912" s="340"/>
      <c r="C1912" s="341"/>
      <c r="D1912" s="343"/>
      <c r="E1912" s="292" t="s">
        <v>1438</v>
      </c>
    </row>
    <row r="1913" spans="1:5" x14ac:dyDescent="0.25">
      <c r="A1913" s="328" t="s">
        <v>2389</v>
      </c>
      <c r="B1913" s="330" t="s">
        <v>2388</v>
      </c>
      <c r="C1913" s="331"/>
      <c r="D1913" s="334" t="s">
        <v>50</v>
      </c>
      <c r="E1913" s="293" t="s">
        <v>1437</v>
      </c>
    </row>
    <row r="1914" spans="1:5" x14ac:dyDescent="0.25">
      <c r="A1914" s="329"/>
      <c r="B1914" s="332"/>
      <c r="C1914" s="333"/>
      <c r="D1914" s="335"/>
      <c r="E1914" s="294" t="s">
        <v>1438</v>
      </c>
    </row>
    <row r="1915" spans="1:5" x14ac:dyDescent="0.25">
      <c r="A1915" s="336" t="s">
        <v>2390</v>
      </c>
      <c r="B1915" s="338" t="s">
        <v>2388</v>
      </c>
      <c r="C1915" s="339"/>
      <c r="D1915" s="342" t="s">
        <v>50</v>
      </c>
      <c r="E1915" s="291" t="s">
        <v>1437</v>
      </c>
    </row>
    <row r="1916" spans="1:5" x14ac:dyDescent="0.25">
      <c r="A1916" s="337"/>
      <c r="B1916" s="340"/>
      <c r="C1916" s="341"/>
      <c r="D1916" s="343"/>
      <c r="E1916" s="292" t="s">
        <v>1438</v>
      </c>
    </row>
    <row r="1917" spans="1:5" x14ac:dyDescent="0.25">
      <c r="A1917" s="328" t="s">
        <v>1738</v>
      </c>
      <c r="B1917" s="330" t="s">
        <v>2388</v>
      </c>
      <c r="C1917" s="331"/>
      <c r="D1917" s="334" t="s">
        <v>50</v>
      </c>
      <c r="E1917" s="293" t="s">
        <v>1437</v>
      </c>
    </row>
    <row r="1918" spans="1:5" x14ac:dyDescent="0.25">
      <c r="A1918" s="329"/>
      <c r="B1918" s="332"/>
      <c r="C1918" s="333"/>
      <c r="D1918" s="335"/>
      <c r="E1918" s="294" t="s">
        <v>1438</v>
      </c>
    </row>
    <row r="1919" spans="1:5" x14ac:dyDescent="0.25">
      <c r="A1919" s="336" t="s">
        <v>2391</v>
      </c>
      <c r="B1919" s="338" t="s">
        <v>2392</v>
      </c>
      <c r="C1919" s="339"/>
      <c r="D1919" s="342" t="s">
        <v>50</v>
      </c>
      <c r="E1919" s="291" t="s">
        <v>1437</v>
      </c>
    </row>
    <row r="1920" spans="1:5" x14ac:dyDescent="0.25">
      <c r="A1920" s="337"/>
      <c r="B1920" s="340"/>
      <c r="C1920" s="341"/>
      <c r="D1920" s="343"/>
      <c r="E1920" s="292" t="s">
        <v>1438</v>
      </c>
    </row>
    <row r="1921" spans="1:5" x14ac:dyDescent="0.25">
      <c r="A1921" s="328" t="s">
        <v>2393</v>
      </c>
      <c r="B1921" s="330" t="s">
        <v>2392</v>
      </c>
      <c r="C1921" s="331"/>
      <c r="D1921" s="334" t="s">
        <v>50</v>
      </c>
      <c r="E1921" s="293" t="s">
        <v>1437</v>
      </c>
    </row>
    <row r="1922" spans="1:5" x14ac:dyDescent="0.25">
      <c r="A1922" s="329"/>
      <c r="B1922" s="332"/>
      <c r="C1922" s="333"/>
      <c r="D1922" s="335"/>
      <c r="E1922" s="294" t="s">
        <v>1438</v>
      </c>
    </row>
    <row r="1923" spans="1:5" x14ac:dyDescent="0.25">
      <c r="A1923" s="336" t="s">
        <v>2394</v>
      </c>
      <c r="B1923" s="338" t="s">
        <v>2392</v>
      </c>
      <c r="C1923" s="339"/>
      <c r="D1923" s="342" t="s">
        <v>50</v>
      </c>
      <c r="E1923" s="291" t="s">
        <v>1437</v>
      </c>
    </row>
    <row r="1924" spans="1:5" x14ac:dyDescent="0.25">
      <c r="A1924" s="337"/>
      <c r="B1924" s="340"/>
      <c r="C1924" s="341"/>
      <c r="D1924" s="343"/>
      <c r="E1924" s="292" t="s">
        <v>1438</v>
      </c>
    </row>
    <row r="1925" spans="1:5" x14ac:dyDescent="0.25">
      <c r="A1925" s="328" t="s">
        <v>2395</v>
      </c>
      <c r="B1925" s="330" t="s">
        <v>2392</v>
      </c>
      <c r="C1925" s="331"/>
      <c r="D1925" s="334" t="s">
        <v>50</v>
      </c>
      <c r="E1925" s="293" t="s">
        <v>1437</v>
      </c>
    </row>
    <row r="1926" spans="1:5" x14ac:dyDescent="0.25">
      <c r="A1926" s="329"/>
      <c r="B1926" s="332"/>
      <c r="C1926" s="333"/>
      <c r="D1926" s="335"/>
      <c r="E1926" s="294" t="s">
        <v>1438</v>
      </c>
    </row>
    <row r="1927" spans="1:5" x14ac:dyDescent="0.25">
      <c r="A1927" s="336" t="s">
        <v>2396</v>
      </c>
      <c r="B1927" s="338" t="s">
        <v>2392</v>
      </c>
      <c r="C1927" s="339"/>
      <c r="D1927" s="342" t="s">
        <v>50</v>
      </c>
      <c r="E1927" s="291" t="s">
        <v>1437</v>
      </c>
    </row>
    <row r="1928" spans="1:5" x14ac:dyDescent="0.25">
      <c r="A1928" s="337"/>
      <c r="B1928" s="340"/>
      <c r="C1928" s="341"/>
      <c r="D1928" s="343"/>
      <c r="E1928" s="292" t="s">
        <v>1438</v>
      </c>
    </row>
    <row r="1929" spans="1:5" x14ac:dyDescent="0.25">
      <c r="A1929" s="328" t="s">
        <v>2397</v>
      </c>
      <c r="B1929" s="330" t="s">
        <v>2392</v>
      </c>
      <c r="C1929" s="331"/>
      <c r="D1929" s="334" t="s">
        <v>50</v>
      </c>
      <c r="E1929" s="293" t="s">
        <v>1437</v>
      </c>
    </row>
    <row r="1930" spans="1:5" x14ac:dyDescent="0.25">
      <c r="A1930" s="329"/>
      <c r="B1930" s="332"/>
      <c r="C1930" s="333"/>
      <c r="D1930" s="335"/>
      <c r="E1930" s="294" t="s">
        <v>1438</v>
      </c>
    </row>
    <row r="1931" spans="1:5" x14ac:dyDescent="0.25">
      <c r="A1931" s="336" t="s">
        <v>2398</v>
      </c>
      <c r="B1931" s="338" t="s">
        <v>2392</v>
      </c>
      <c r="C1931" s="339"/>
      <c r="D1931" s="342" t="s">
        <v>50</v>
      </c>
      <c r="E1931" s="291" t="s">
        <v>1437</v>
      </c>
    </row>
    <row r="1932" spans="1:5" x14ac:dyDescent="0.25">
      <c r="A1932" s="337"/>
      <c r="B1932" s="340"/>
      <c r="C1932" s="341"/>
      <c r="D1932" s="343"/>
      <c r="E1932" s="292" t="s">
        <v>1438</v>
      </c>
    </row>
    <row r="1933" spans="1:5" x14ac:dyDescent="0.25">
      <c r="A1933" s="328" t="s">
        <v>2399</v>
      </c>
      <c r="B1933" s="330" t="s">
        <v>2400</v>
      </c>
      <c r="C1933" s="331"/>
      <c r="D1933" s="334" t="s">
        <v>50</v>
      </c>
      <c r="E1933" s="293" t="s">
        <v>1437</v>
      </c>
    </row>
    <row r="1934" spans="1:5" x14ac:dyDescent="0.25">
      <c r="A1934" s="329"/>
      <c r="B1934" s="332"/>
      <c r="C1934" s="333"/>
      <c r="D1934" s="335"/>
      <c r="E1934" s="294" t="s">
        <v>1438</v>
      </c>
    </row>
    <row r="1935" spans="1:5" x14ac:dyDescent="0.25">
      <c r="A1935" s="336" t="s">
        <v>2401</v>
      </c>
      <c r="B1935" s="338" t="s">
        <v>2400</v>
      </c>
      <c r="C1935" s="339"/>
      <c r="D1935" s="342" t="s">
        <v>50</v>
      </c>
      <c r="E1935" s="291" t="s">
        <v>1437</v>
      </c>
    </row>
    <row r="1936" spans="1:5" x14ac:dyDescent="0.25">
      <c r="A1936" s="337"/>
      <c r="B1936" s="340"/>
      <c r="C1936" s="341"/>
      <c r="D1936" s="343"/>
      <c r="E1936" s="292" t="s">
        <v>1438</v>
      </c>
    </row>
    <row r="1937" spans="1:5" x14ac:dyDescent="0.25">
      <c r="A1937" s="328" t="s">
        <v>2402</v>
      </c>
      <c r="B1937" s="330" t="s">
        <v>2400</v>
      </c>
      <c r="C1937" s="331"/>
      <c r="D1937" s="334" t="s">
        <v>50</v>
      </c>
      <c r="E1937" s="293" t="s">
        <v>1437</v>
      </c>
    </row>
    <row r="1938" spans="1:5" x14ac:dyDescent="0.25">
      <c r="A1938" s="329"/>
      <c r="B1938" s="332"/>
      <c r="C1938" s="333"/>
      <c r="D1938" s="335"/>
      <c r="E1938" s="294" t="s">
        <v>1438</v>
      </c>
    </row>
    <row r="1939" spans="1:5" x14ac:dyDescent="0.25">
      <c r="A1939" s="336" t="s">
        <v>2403</v>
      </c>
      <c r="B1939" s="338" t="s">
        <v>2404</v>
      </c>
      <c r="C1939" s="339"/>
      <c r="D1939" s="342" t="s">
        <v>50</v>
      </c>
      <c r="E1939" s="291" t="s">
        <v>1437</v>
      </c>
    </row>
    <row r="1940" spans="1:5" x14ac:dyDescent="0.25">
      <c r="A1940" s="337"/>
      <c r="B1940" s="340"/>
      <c r="C1940" s="341"/>
      <c r="D1940" s="343"/>
      <c r="E1940" s="292" t="s">
        <v>1438</v>
      </c>
    </row>
    <row r="1941" spans="1:5" x14ac:dyDescent="0.25">
      <c r="A1941" s="328" t="s">
        <v>2405</v>
      </c>
      <c r="B1941" s="330" t="s">
        <v>2404</v>
      </c>
      <c r="C1941" s="331"/>
      <c r="D1941" s="334" t="s">
        <v>50</v>
      </c>
      <c r="E1941" s="293" t="s">
        <v>1437</v>
      </c>
    </row>
    <row r="1942" spans="1:5" x14ac:dyDescent="0.25">
      <c r="A1942" s="329"/>
      <c r="B1942" s="332"/>
      <c r="C1942" s="333"/>
      <c r="D1942" s="335"/>
      <c r="E1942" s="294" t="s">
        <v>1438</v>
      </c>
    </row>
    <row r="1943" spans="1:5" x14ac:dyDescent="0.25">
      <c r="A1943" s="336" t="s">
        <v>2406</v>
      </c>
      <c r="B1943" s="338" t="s">
        <v>2404</v>
      </c>
      <c r="C1943" s="339"/>
      <c r="D1943" s="342" t="s">
        <v>50</v>
      </c>
      <c r="E1943" s="291" t="s">
        <v>1437</v>
      </c>
    </row>
    <row r="1944" spans="1:5" x14ac:dyDescent="0.25">
      <c r="A1944" s="337"/>
      <c r="B1944" s="340"/>
      <c r="C1944" s="341"/>
      <c r="D1944" s="343"/>
      <c r="E1944" s="292" t="s">
        <v>1438</v>
      </c>
    </row>
    <row r="1945" spans="1:5" x14ac:dyDescent="0.25">
      <c r="A1945" s="328" t="s">
        <v>2407</v>
      </c>
      <c r="B1945" s="330" t="s">
        <v>2404</v>
      </c>
      <c r="C1945" s="331"/>
      <c r="D1945" s="334" t="s">
        <v>50</v>
      </c>
      <c r="E1945" s="293" t="s">
        <v>1437</v>
      </c>
    </row>
    <row r="1946" spans="1:5" x14ac:dyDescent="0.25">
      <c r="A1946" s="329"/>
      <c r="B1946" s="332"/>
      <c r="C1946" s="333"/>
      <c r="D1946" s="335"/>
      <c r="E1946" s="294" t="s">
        <v>1438</v>
      </c>
    </row>
    <row r="1947" spans="1:5" x14ac:dyDescent="0.25">
      <c r="A1947" s="336" t="s">
        <v>2214</v>
      </c>
      <c r="B1947" s="338"/>
      <c r="C1947" s="339"/>
      <c r="D1947" s="342" t="s">
        <v>50</v>
      </c>
      <c r="E1947" s="291" t="s">
        <v>1437</v>
      </c>
    </row>
    <row r="1948" spans="1:5" x14ac:dyDescent="0.25">
      <c r="A1948" s="337"/>
      <c r="B1948" s="340"/>
      <c r="C1948" s="341"/>
      <c r="D1948" s="343"/>
      <c r="E1948" s="292" t="s">
        <v>1438</v>
      </c>
    </row>
    <row r="1949" spans="1:5" x14ac:dyDescent="0.25">
      <c r="A1949" s="328" t="s">
        <v>2239</v>
      </c>
      <c r="B1949" s="330"/>
      <c r="C1949" s="331"/>
      <c r="D1949" s="334" t="s">
        <v>50</v>
      </c>
      <c r="E1949" s="293" t="s">
        <v>1437</v>
      </c>
    </row>
    <row r="1950" spans="1:5" x14ac:dyDescent="0.25">
      <c r="A1950" s="329"/>
      <c r="B1950" s="332"/>
      <c r="C1950" s="333"/>
      <c r="D1950" s="335"/>
      <c r="E1950" s="294" t="s">
        <v>1438</v>
      </c>
    </row>
    <row r="1951" spans="1:5" x14ac:dyDescent="0.25">
      <c r="A1951" s="336" t="s">
        <v>2247</v>
      </c>
      <c r="B1951" s="338"/>
      <c r="C1951" s="339"/>
      <c r="D1951" s="342" t="s">
        <v>50</v>
      </c>
      <c r="E1951" s="291" t="s">
        <v>1437</v>
      </c>
    </row>
    <row r="1952" spans="1:5" x14ac:dyDescent="0.25">
      <c r="A1952" s="337"/>
      <c r="B1952" s="340"/>
      <c r="C1952" s="341"/>
      <c r="D1952" s="343"/>
      <c r="E1952" s="292" t="s">
        <v>1438</v>
      </c>
    </row>
    <row r="1953" spans="1:5" x14ac:dyDescent="0.25">
      <c r="A1953" s="328" t="s">
        <v>2256</v>
      </c>
      <c r="B1953" s="330"/>
      <c r="C1953" s="331"/>
      <c r="D1953" s="334" t="s">
        <v>50</v>
      </c>
      <c r="E1953" s="293" t="s">
        <v>1437</v>
      </c>
    </row>
    <row r="1954" spans="1:5" x14ac:dyDescent="0.25">
      <c r="A1954" s="329"/>
      <c r="B1954" s="332"/>
      <c r="C1954" s="333"/>
      <c r="D1954" s="335"/>
      <c r="E1954" s="294" t="s">
        <v>1438</v>
      </c>
    </row>
    <row r="1955" spans="1:5" x14ac:dyDescent="0.25">
      <c r="A1955" s="336" t="s">
        <v>2408</v>
      </c>
      <c r="B1955" s="338"/>
      <c r="C1955" s="339"/>
      <c r="D1955" s="342" t="s">
        <v>50</v>
      </c>
      <c r="E1955" s="291" t="s">
        <v>1437</v>
      </c>
    </row>
    <row r="1956" spans="1:5" x14ac:dyDescent="0.25">
      <c r="A1956" s="337"/>
      <c r="B1956" s="340"/>
      <c r="C1956" s="341"/>
      <c r="D1956" s="343"/>
      <c r="E1956" s="292" t="s">
        <v>1438</v>
      </c>
    </row>
    <row r="1957" spans="1:5" x14ac:dyDescent="0.25">
      <c r="A1957" s="328" t="s">
        <v>2278</v>
      </c>
      <c r="B1957" s="330"/>
      <c r="C1957" s="331"/>
      <c r="D1957" s="334" t="s">
        <v>50</v>
      </c>
      <c r="E1957" s="293" t="s">
        <v>1437</v>
      </c>
    </row>
    <row r="1958" spans="1:5" x14ac:dyDescent="0.25">
      <c r="A1958" s="329"/>
      <c r="B1958" s="332"/>
      <c r="C1958" s="333"/>
      <c r="D1958" s="335"/>
      <c r="E1958" s="294" t="s">
        <v>1438</v>
      </c>
    </row>
    <row r="1959" spans="1:5" x14ac:dyDescent="0.25">
      <c r="A1959" s="336" t="s">
        <v>2286</v>
      </c>
      <c r="B1959" s="338"/>
      <c r="C1959" s="339"/>
      <c r="D1959" s="342" t="s">
        <v>50</v>
      </c>
      <c r="E1959" s="291" t="s">
        <v>1437</v>
      </c>
    </row>
    <row r="1960" spans="1:5" x14ac:dyDescent="0.25">
      <c r="A1960" s="337"/>
      <c r="B1960" s="340"/>
      <c r="C1960" s="341"/>
      <c r="D1960" s="343"/>
      <c r="E1960" s="292" t="s">
        <v>1438</v>
      </c>
    </row>
    <row r="1961" spans="1:5" x14ac:dyDescent="0.25">
      <c r="A1961" s="328" t="s">
        <v>2300</v>
      </c>
      <c r="B1961" s="330"/>
      <c r="C1961" s="331"/>
      <c r="D1961" s="334" t="s">
        <v>50</v>
      </c>
      <c r="E1961" s="293" t="s">
        <v>1437</v>
      </c>
    </row>
    <row r="1962" spans="1:5" x14ac:dyDescent="0.25">
      <c r="A1962" s="329"/>
      <c r="B1962" s="332"/>
      <c r="C1962" s="333"/>
      <c r="D1962" s="335"/>
      <c r="E1962" s="294" t="s">
        <v>1438</v>
      </c>
    </row>
    <row r="1963" spans="1:5" x14ac:dyDescent="0.25">
      <c r="A1963" s="336" t="s">
        <v>2306</v>
      </c>
      <c r="B1963" s="338"/>
      <c r="C1963" s="339"/>
      <c r="D1963" s="342" t="s">
        <v>50</v>
      </c>
      <c r="E1963" s="291" t="s">
        <v>1437</v>
      </c>
    </row>
    <row r="1964" spans="1:5" x14ac:dyDescent="0.25">
      <c r="A1964" s="337"/>
      <c r="B1964" s="340"/>
      <c r="C1964" s="341"/>
      <c r="D1964" s="343"/>
      <c r="E1964" s="292" t="s">
        <v>1438</v>
      </c>
    </row>
    <row r="1965" spans="1:5" x14ac:dyDescent="0.25">
      <c r="A1965" s="328" t="s">
        <v>2311</v>
      </c>
      <c r="B1965" s="330"/>
      <c r="C1965" s="331"/>
      <c r="D1965" s="334" t="s">
        <v>50</v>
      </c>
      <c r="E1965" s="293" t="s">
        <v>1437</v>
      </c>
    </row>
    <row r="1966" spans="1:5" x14ac:dyDescent="0.25">
      <c r="A1966" s="329"/>
      <c r="B1966" s="332"/>
      <c r="C1966" s="333"/>
      <c r="D1966" s="335"/>
      <c r="E1966" s="294" t="s">
        <v>1438</v>
      </c>
    </row>
    <row r="1967" spans="1:5" x14ac:dyDescent="0.25">
      <c r="A1967" s="336" t="s">
        <v>2321</v>
      </c>
      <c r="B1967" s="338"/>
      <c r="C1967" s="339"/>
      <c r="D1967" s="342" t="s">
        <v>50</v>
      </c>
      <c r="E1967" s="291" t="s">
        <v>1437</v>
      </c>
    </row>
    <row r="1968" spans="1:5" x14ac:dyDescent="0.25">
      <c r="A1968" s="337"/>
      <c r="B1968" s="340"/>
      <c r="C1968" s="341"/>
      <c r="D1968" s="343"/>
      <c r="E1968" s="292" t="s">
        <v>1438</v>
      </c>
    </row>
    <row r="1969" spans="1:5" x14ac:dyDescent="0.25">
      <c r="A1969" s="328" t="s">
        <v>2346</v>
      </c>
      <c r="B1969" s="330"/>
      <c r="C1969" s="331"/>
      <c r="D1969" s="334" t="s">
        <v>50</v>
      </c>
      <c r="E1969" s="293" t="s">
        <v>1437</v>
      </c>
    </row>
    <row r="1970" spans="1:5" x14ac:dyDescent="0.25">
      <c r="A1970" s="329"/>
      <c r="B1970" s="332"/>
      <c r="C1970" s="333"/>
      <c r="D1970" s="335"/>
      <c r="E1970" s="294" t="s">
        <v>1438</v>
      </c>
    </row>
    <row r="1971" spans="1:5" x14ac:dyDescent="0.25">
      <c r="A1971" s="336" t="s">
        <v>2364</v>
      </c>
      <c r="B1971" s="338"/>
      <c r="C1971" s="339"/>
      <c r="D1971" s="342" t="s">
        <v>50</v>
      </c>
      <c r="E1971" s="291" t="s">
        <v>1437</v>
      </c>
    </row>
    <row r="1972" spans="1:5" x14ac:dyDescent="0.25">
      <c r="A1972" s="337"/>
      <c r="B1972" s="340"/>
      <c r="C1972" s="341"/>
      <c r="D1972" s="343"/>
      <c r="E1972" s="292" t="s">
        <v>1438</v>
      </c>
    </row>
    <row r="1973" spans="1:5" x14ac:dyDescent="0.25">
      <c r="A1973" s="328" t="s">
        <v>2370</v>
      </c>
      <c r="B1973" s="330"/>
      <c r="C1973" s="331"/>
      <c r="D1973" s="334" t="s">
        <v>50</v>
      </c>
      <c r="E1973" s="293" t="s">
        <v>1437</v>
      </c>
    </row>
    <row r="1974" spans="1:5" x14ac:dyDescent="0.25">
      <c r="A1974" s="329"/>
      <c r="B1974" s="332"/>
      <c r="C1974" s="333"/>
      <c r="D1974" s="335"/>
      <c r="E1974" s="294" t="s">
        <v>1438</v>
      </c>
    </row>
    <row r="1975" spans="1:5" x14ac:dyDescent="0.25">
      <c r="A1975" s="336" t="s">
        <v>2383</v>
      </c>
      <c r="B1975" s="338"/>
      <c r="C1975" s="339"/>
      <c r="D1975" s="342" t="s">
        <v>50</v>
      </c>
      <c r="E1975" s="291" t="s">
        <v>1437</v>
      </c>
    </row>
    <row r="1976" spans="1:5" x14ac:dyDescent="0.25">
      <c r="A1976" s="337"/>
      <c r="B1976" s="340"/>
      <c r="C1976" s="341"/>
      <c r="D1976" s="343"/>
      <c r="E1976" s="292" t="s">
        <v>1438</v>
      </c>
    </row>
    <row r="1977" spans="1:5" x14ac:dyDescent="0.25">
      <c r="A1977" s="328" t="s">
        <v>2388</v>
      </c>
      <c r="B1977" s="330"/>
      <c r="C1977" s="331"/>
      <c r="D1977" s="334" t="s">
        <v>50</v>
      </c>
      <c r="E1977" s="293" t="s">
        <v>1437</v>
      </c>
    </row>
    <row r="1978" spans="1:5" x14ac:dyDescent="0.25">
      <c r="A1978" s="329"/>
      <c r="B1978" s="332"/>
      <c r="C1978" s="333"/>
      <c r="D1978" s="335"/>
      <c r="E1978" s="294" t="s">
        <v>1438</v>
      </c>
    </row>
    <row r="1979" spans="1:5" x14ac:dyDescent="0.25">
      <c r="A1979" s="336" t="s">
        <v>2392</v>
      </c>
      <c r="B1979" s="338"/>
      <c r="C1979" s="339"/>
      <c r="D1979" s="342" t="s">
        <v>50</v>
      </c>
      <c r="E1979" s="291" t="s">
        <v>1437</v>
      </c>
    </row>
    <row r="1980" spans="1:5" x14ac:dyDescent="0.25">
      <c r="A1980" s="337"/>
      <c r="B1980" s="340"/>
      <c r="C1980" s="341"/>
      <c r="D1980" s="343"/>
      <c r="E1980" s="292" t="s">
        <v>1438</v>
      </c>
    </row>
    <row r="1981" spans="1:5" x14ac:dyDescent="0.25">
      <c r="A1981" s="328" t="s">
        <v>2400</v>
      </c>
      <c r="B1981" s="330"/>
      <c r="C1981" s="331"/>
      <c r="D1981" s="334" t="s">
        <v>50</v>
      </c>
      <c r="E1981" s="293" t="s">
        <v>1437</v>
      </c>
    </row>
    <row r="1982" spans="1:5" x14ac:dyDescent="0.25">
      <c r="A1982" s="329"/>
      <c r="B1982" s="332"/>
      <c r="C1982" s="333"/>
      <c r="D1982" s="335"/>
      <c r="E1982" s="294" t="s">
        <v>1438</v>
      </c>
    </row>
    <row r="1983" spans="1:5" x14ac:dyDescent="0.25">
      <c r="A1983" s="336" t="s">
        <v>2330</v>
      </c>
      <c r="B1983" s="338"/>
      <c r="C1983" s="339"/>
      <c r="D1983" s="342" t="s">
        <v>50</v>
      </c>
      <c r="E1983" s="291" t="s">
        <v>1437</v>
      </c>
    </row>
    <row r="1984" spans="1:5" x14ac:dyDescent="0.25">
      <c r="A1984" s="337"/>
      <c r="B1984" s="340"/>
      <c r="C1984" s="341"/>
      <c r="D1984" s="343"/>
      <c r="E1984" s="292" t="s">
        <v>1438</v>
      </c>
    </row>
    <row r="1985" spans="1:5" x14ac:dyDescent="0.25">
      <c r="A1985" s="328" t="s">
        <v>2409</v>
      </c>
      <c r="B1985" s="330" t="s">
        <v>2214</v>
      </c>
      <c r="C1985" s="331"/>
      <c r="D1985" s="334" t="s">
        <v>50</v>
      </c>
      <c r="E1985" s="293" t="s">
        <v>1437</v>
      </c>
    </row>
    <row r="1986" spans="1:5" x14ac:dyDescent="0.25">
      <c r="A1986" s="329"/>
      <c r="B1986" s="332"/>
      <c r="C1986" s="333"/>
      <c r="D1986" s="335"/>
      <c r="E1986" s="294" t="s">
        <v>1438</v>
      </c>
    </row>
    <row r="1987" spans="1:5" x14ac:dyDescent="0.25">
      <c r="A1987" s="336" t="s">
        <v>2410</v>
      </c>
      <c r="B1987" s="338" t="s">
        <v>2214</v>
      </c>
      <c r="C1987" s="339"/>
      <c r="D1987" s="342" t="s">
        <v>50</v>
      </c>
      <c r="E1987" s="291" t="s">
        <v>1437</v>
      </c>
    </row>
    <row r="1988" spans="1:5" x14ac:dyDescent="0.25">
      <c r="A1988" s="337"/>
      <c r="B1988" s="340"/>
      <c r="C1988" s="341"/>
      <c r="D1988" s="343"/>
      <c r="E1988" s="292" t="s">
        <v>1438</v>
      </c>
    </row>
    <row r="1989" spans="1:5" x14ac:dyDescent="0.25">
      <c r="A1989" s="328" t="s">
        <v>2411</v>
      </c>
      <c r="B1989" s="330" t="s">
        <v>2214</v>
      </c>
      <c r="C1989" s="331"/>
      <c r="D1989" s="334" t="s">
        <v>50</v>
      </c>
      <c r="E1989" s="293" t="s">
        <v>1437</v>
      </c>
    </row>
    <row r="1990" spans="1:5" x14ac:dyDescent="0.25">
      <c r="A1990" s="329"/>
      <c r="B1990" s="332"/>
      <c r="C1990" s="333"/>
      <c r="D1990" s="335"/>
      <c r="E1990" s="294" t="s">
        <v>1438</v>
      </c>
    </row>
    <row r="1991" spans="1:5" x14ac:dyDescent="0.25">
      <c r="A1991" s="336" t="s">
        <v>2412</v>
      </c>
      <c r="B1991" s="338" t="s">
        <v>2239</v>
      </c>
      <c r="C1991" s="339"/>
      <c r="D1991" s="342" t="s">
        <v>50</v>
      </c>
      <c r="E1991" s="291" t="s">
        <v>1437</v>
      </c>
    </row>
    <row r="1992" spans="1:5" x14ac:dyDescent="0.25">
      <c r="A1992" s="337"/>
      <c r="B1992" s="340"/>
      <c r="C1992" s="341"/>
      <c r="D1992" s="343"/>
      <c r="E1992" s="292" t="s">
        <v>1438</v>
      </c>
    </row>
    <row r="1993" spans="1:5" x14ac:dyDescent="0.25">
      <c r="A1993" s="328" t="s">
        <v>2413</v>
      </c>
      <c r="B1993" s="330" t="s">
        <v>2239</v>
      </c>
      <c r="C1993" s="331"/>
      <c r="D1993" s="334" t="s">
        <v>50</v>
      </c>
      <c r="E1993" s="293" t="s">
        <v>1437</v>
      </c>
    </row>
    <row r="1994" spans="1:5" x14ac:dyDescent="0.25">
      <c r="A1994" s="329"/>
      <c r="B1994" s="332"/>
      <c r="C1994" s="333"/>
      <c r="D1994" s="335"/>
      <c r="E1994" s="294" t="s">
        <v>1438</v>
      </c>
    </row>
    <row r="1995" spans="1:5" x14ac:dyDescent="0.25">
      <c r="A1995" s="336" t="s">
        <v>1782</v>
      </c>
      <c r="B1995" s="338" t="s">
        <v>2247</v>
      </c>
      <c r="C1995" s="339"/>
      <c r="D1995" s="342" t="s">
        <v>50</v>
      </c>
      <c r="E1995" s="291" t="s">
        <v>1437</v>
      </c>
    </row>
    <row r="1996" spans="1:5" x14ac:dyDescent="0.25">
      <c r="A1996" s="337"/>
      <c r="B1996" s="340"/>
      <c r="C1996" s="341"/>
      <c r="D1996" s="343"/>
      <c r="E1996" s="292" t="s">
        <v>1438</v>
      </c>
    </row>
    <row r="1997" spans="1:5" x14ac:dyDescent="0.25">
      <c r="A1997" s="328" t="s">
        <v>2414</v>
      </c>
      <c r="B1997" s="330" t="s">
        <v>2247</v>
      </c>
      <c r="C1997" s="331"/>
      <c r="D1997" s="334" t="s">
        <v>50</v>
      </c>
      <c r="E1997" s="293" t="s">
        <v>1437</v>
      </c>
    </row>
    <row r="1998" spans="1:5" x14ac:dyDescent="0.25">
      <c r="A1998" s="329"/>
      <c r="B1998" s="332"/>
      <c r="C1998" s="333"/>
      <c r="D1998" s="335"/>
      <c r="E1998" s="294" t="s">
        <v>1438</v>
      </c>
    </row>
    <row r="1999" spans="1:5" x14ac:dyDescent="0.25">
      <c r="A1999" s="336" t="s">
        <v>2415</v>
      </c>
      <c r="B1999" s="338" t="s">
        <v>2247</v>
      </c>
      <c r="C1999" s="339"/>
      <c r="D1999" s="342" t="s">
        <v>50</v>
      </c>
      <c r="E1999" s="291" t="s">
        <v>1437</v>
      </c>
    </row>
    <row r="2000" spans="1:5" x14ac:dyDescent="0.25">
      <c r="A2000" s="337"/>
      <c r="B2000" s="340"/>
      <c r="C2000" s="341"/>
      <c r="D2000" s="343"/>
      <c r="E2000" s="292" t="s">
        <v>1438</v>
      </c>
    </row>
    <row r="2001" spans="1:5" x14ac:dyDescent="0.25">
      <c r="A2001" s="328" t="s">
        <v>2416</v>
      </c>
      <c r="B2001" s="330" t="s">
        <v>2278</v>
      </c>
      <c r="C2001" s="331"/>
      <c r="D2001" s="334" t="s">
        <v>50</v>
      </c>
      <c r="E2001" s="293" t="s">
        <v>1437</v>
      </c>
    </row>
    <row r="2002" spans="1:5" x14ac:dyDescent="0.25">
      <c r="A2002" s="329"/>
      <c r="B2002" s="332"/>
      <c r="C2002" s="333"/>
      <c r="D2002" s="335"/>
      <c r="E2002" s="294" t="s">
        <v>1438</v>
      </c>
    </row>
    <row r="2003" spans="1:5" x14ac:dyDescent="0.25">
      <c r="A2003" s="336" t="s">
        <v>2417</v>
      </c>
      <c r="B2003" s="338" t="s">
        <v>2286</v>
      </c>
      <c r="C2003" s="339"/>
      <c r="D2003" s="342" t="s">
        <v>50</v>
      </c>
      <c r="E2003" s="291" t="s">
        <v>1437</v>
      </c>
    </row>
    <row r="2004" spans="1:5" x14ac:dyDescent="0.25">
      <c r="A2004" s="337"/>
      <c r="B2004" s="340"/>
      <c r="C2004" s="341"/>
      <c r="D2004" s="343"/>
      <c r="E2004" s="292" t="s">
        <v>1438</v>
      </c>
    </row>
    <row r="2005" spans="1:5" x14ac:dyDescent="0.25">
      <c r="A2005" s="328" t="s">
        <v>2418</v>
      </c>
      <c r="B2005" s="330" t="s">
        <v>2300</v>
      </c>
      <c r="C2005" s="331"/>
      <c r="D2005" s="334" t="s">
        <v>50</v>
      </c>
      <c r="E2005" s="293" t="s">
        <v>1437</v>
      </c>
    </row>
    <row r="2006" spans="1:5" x14ac:dyDescent="0.25">
      <c r="A2006" s="329"/>
      <c r="B2006" s="332"/>
      <c r="C2006" s="333"/>
      <c r="D2006" s="335"/>
      <c r="E2006" s="294" t="s">
        <v>1438</v>
      </c>
    </row>
    <row r="2007" spans="1:5" x14ac:dyDescent="0.25">
      <c r="A2007" s="336" t="s">
        <v>2419</v>
      </c>
      <c r="B2007" s="338" t="s">
        <v>2311</v>
      </c>
      <c r="C2007" s="339"/>
      <c r="D2007" s="342" t="s">
        <v>50</v>
      </c>
      <c r="E2007" s="291" t="s">
        <v>1437</v>
      </c>
    </row>
    <row r="2008" spans="1:5" x14ac:dyDescent="0.25">
      <c r="A2008" s="337"/>
      <c r="B2008" s="340"/>
      <c r="C2008" s="341"/>
      <c r="D2008" s="343"/>
      <c r="E2008" s="292" t="s">
        <v>1438</v>
      </c>
    </row>
    <row r="2009" spans="1:5" x14ac:dyDescent="0.25">
      <c r="A2009" s="328" t="s">
        <v>2420</v>
      </c>
      <c r="B2009" s="330" t="s">
        <v>2311</v>
      </c>
      <c r="C2009" s="331"/>
      <c r="D2009" s="334" t="s">
        <v>50</v>
      </c>
      <c r="E2009" s="293" t="s">
        <v>1437</v>
      </c>
    </row>
    <row r="2010" spans="1:5" x14ac:dyDescent="0.25">
      <c r="A2010" s="329"/>
      <c r="B2010" s="332"/>
      <c r="C2010" s="333"/>
      <c r="D2010" s="335"/>
      <c r="E2010" s="294" t="s">
        <v>1438</v>
      </c>
    </row>
    <row r="2011" spans="1:5" x14ac:dyDescent="0.25">
      <c r="A2011" s="336" t="s">
        <v>2421</v>
      </c>
      <c r="B2011" s="338" t="s">
        <v>2321</v>
      </c>
      <c r="C2011" s="339"/>
      <c r="D2011" s="342" t="s">
        <v>50</v>
      </c>
      <c r="E2011" s="291" t="s">
        <v>1437</v>
      </c>
    </row>
    <row r="2012" spans="1:5" x14ac:dyDescent="0.25">
      <c r="A2012" s="337"/>
      <c r="B2012" s="340"/>
      <c r="C2012" s="341"/>
      <c r="D2012" s="343"/>
      <c r="E2012" s="292" t="s">
        <v>1438</v>
      </c>
    </row>
    <row r="2013" spans="1:5" x14ac:dyDescent="0.25">
      <c r="A2013" s="328" t="s">
        <v>2422</v>
      </c>
      <c r="B2013" s="330" t="s">
        <v>2321</v>
      </c>
      <c r="C2013" s="331"/>
      <c r="D2013" s="334" t="s">
        <v>50</v>
      </c>
      <c r="E2013" s="293" t="s">
        <v>1437</v>
      </c>
    </row>
    <row r="2014" spans="1:5" x14ac:dyDescent="0.25">
      <c r="A2014" s="329"/>
      <c r="B2014" s="332"/>
      <c r="C2014" s="333"/>
      <c r="D2014" s="335"/>
      <c r="E2014" s="294" t="s">
        <v>1438</v>
      </c>
    </row>
    <row r="2015" spans="1:5" x14ac:dyDescent="0.25">
      <c r="A2015" s="336" t="s">
        <v>2423</v>
      </c>
      <c r="B2015" s="338" t="s">
        <v>2364</v>
      </c>
      <c r="C2015" s="339"/>
      <c r="D2015" s="342" t="s">
        <v>50</v>
      </c>
      <c r="E2015" s="291" t="s">
        <v>1437</v>
      </c>
    </row>
    <row r="2016" spans="1:5" x14ac:dyDescent="0.25">
      <c r="A2016" s="337"/>
      <c r="B2016" s="340"/>
      <c r="C2016" s="341"/>
      <c r="D2016" s="343"/>
      <c r="E2016" s="292" t="s">
        <v>1438</v>
      </c>
    </row>
    <row r="2017" spans="1:5" x14ac:dyDescent="0.25">
      <c r="A2017" s="328" t="s">
        <v>2424</v>
      </c>
      <c r="B2017" s="330" t="s">
        <v>2392</v>
      </c>
      <c r="C2017" s="331"/>
      <c r="D2017" s="334" t="s">
        <v>50</v>
      </c>
      <c r="E2017" s="293" t="s">
        <v>1437</v>
      </c>
    </row>
    <row r="2018" spans="1:5" x14ac:dyDescent="0.25">
      <c r="A2018" s="329"/>
      <c r="B2018" s="332"/>
      <c r="C2018" s="333"/>
      <c r="D2018" s="335"/>
      <c r="E2018" s="294" t="s">
        <v>1438</v>
      </c>
    </row>
    <row r="2019" spans="1:5" x14ac:dyDescent="0.25">
      <c r="A2019" s="287" t="s">
        <v>2425</v>
      </c>
      <c r="B2019" s="319"/>
      <c r="C2019" s="320"/>
      <c r="D2019" s="278" t="s">
        <v>50</v>
      </c>
      <c r="E2019" s="288"/>
    </row>
    <row r="2020" spans="1:5" x14ac:dyDescent="0.25">
      <c r="A2020" s="328" t="s">
        <v>2426</v>
      </c>
      <c r="B2020" s="330" t="s">
        <v>2346</v>
      </c>
      <c r="C2020" s="331"/>
      <c r="D2020" s="334" t="s">
        <v>50</v>
      </c>
      <c r="E2020" s="293" t="s">
        <v>1437</v>
      </c>
    </row>
    <row r="2021" spans="1:5" x14ac:dyDescent="0.25">
      <c r="A2021" s="329"/>
      <c r="B2021" s="332"/>
      <c r="C2021" s="333"/>
      <c r="D2021" s="335"/>
      <c r="E2021" s="294" t="s">
        <v>1438</v>
      </c>
    </row>
    <row r="2022" spans="1:5" x14ac:dyDescent="0.25">
      <c r="A2022" s="336" t="s">
        <v>2427</v>
      </c>
      <c r="B2022" s="338" t="s">
        <v>2370</v>
      </c>
      <c r="C2022" s="339"/>
      <c r="D2022" s="342" t="s">
        <v>50</v>
      </c>
      <c r="E2022" s="291" t="s">
        <v>1437</v>
      </c>
    </row>
    <row r="2023" spans="1:5" x14ac:dyDescent="0.25">
      <c r="A2023" s="337"/>
      <c r="B2023" s="340"/>
      <c r="C2023" s="341"/>
      <c r="D2023" s="343"/>
      <c r="E2023" s="292" t="s">
        <v>1438</v>
      </c>
    </row>
    <row r="2024" spans="1:5" x14ac:dyDescent="0.25">
      <c r="A2024" s="328" t="s">
        <v>2428</v>
      </c>
      <c r="B2024" s="330" t="s">
        <v>2400</v>
      </c>
      <c r="C2024" s="331"/>
      <c r="D2024" s="334" t="s">
        <v>50</v>
      </c>
      <c r="E2024" s="293" t="s">
        <v>1437</v>
      </c>
    </row>
    <row r="2025" spans="1:5" x14ac:dyDescent="0.25">
      <c r="A2025" s="329"/>
      <c r="B2025" s="332"/>
      <c r="C2025" s="333"/>
      <c r="D2025" s="335"/>
      <c r="E2025" s="294" t="s">
        <v>1438</v>
      </c>
    </row>
    <row r="2026" spans="1:5" x14ac:dyDescent="0.25">
      <c r="A2026" s="336" t="s">
        <v>2429</v>
      </c>
      <c r="B2026" s="338" t="s">
        <v>2404</v>
      </c>
      <c r="C2026" s="339"/>
      <c r="D2026" s="342" t="s">
        <v>50</v>
      </c>
      <c r="E2026" s="291" t="s">
        <v>1437</v>
      </c>
    </row>
    <row r="2027" spans="1:5" x14ac:dyDescent="0.25">
      <c r="A2027" s="337"/>
      <c r="B2027" s="340"/>
      <c r="C2027" s="341"/>
      <c r="D2027" s="343"/>
      <c r="E2027" s="292" t="s">
        <v>1438</v>
      </c>
    </row>
    <row r="2028" spans="1:5" x14ac:dyDescent="0.25">
      <c r="A2028" s="328" t="s">
        <v>2430</v>
      </c>
      <c r="B2028" s="330" t="s">
        <v>2346</v>
      </c>
      <c r="C2028" s="331"/>
      <c r="D2028" s="334" t="s">
        <v>50</v>
      </c>
      <c r="E2028" s="293" t="s">
        <v>1437</v>
      </c>
    </row>
    <row r="2029" spans="1:5" x14ac:dyDescent="0.25">
      <c r="A2029" s="329"/>
      <c r="B2029" s="332"/>
      <c r="C2029" s="333"/>
      <c r="D2029" s="335"/>
      <c r="E2029" s="294" t="s">
        <v>1438</v>
      </c>
    </row>
    <row r="2030" spans="1:5" x14ac:dyDescent="0.25">
      <c r="A2030" s="336" t="s">
        <v>2431</v>
      </c>
      <c r="B2030" s="338" t="s">
        <v>2239</v>
      </c>
      <c r="C2030" s="339"/>
      <c r="D2030" s="342" t="s">
        <v>50</v>
      </c>
      <c r="E2030" s="291" t="s">
        <v>1437</v>
      </c>
    </row>
    <row r="2031" spans="1:5" x14ac:dyDescent="0.25">
      <c r="A2031" s="337"/>
      <c r="B2031" s="340"/>
      <c r="C2031" s="341"/>
      <c r="D2031" s="343"/>
      <c r="E2031" s="292" t="s">
        <v>1438</v>
      </c>
    </row>
    <row r="2032" spans="1:5" x14ac:dyDescent="0.25">
      <c r="A2032" s="328" t="s">
        <v>2432</v>
      </c>
      <c r="B2032" s="330" t="s">
        <v>2256</v>
      </c>
      <c r="C2032" s="331"/>
      <c r="D2032" s="334" t="s">
        <v>50</v>
      </c>
      <c r="E2032" s="293" t="s">
        <v>1437</v>
      </c>
    </row>
    <row r="2033" spans="1:5" x14ac:dyDescent="0.25">
      <c r="A2033" s="329"/>
      <c r="B2033" s="332"/>
      <c r="C2033" s="333"/>
      <c r="D2033" s="335"/>
      <c r="E2033" s="294" t="s">
        <v>1438</v>
      </c>
    </row>
    <row r="2034" spans="1:5" x14ac:dyDescent="0.25">
      <c r="A2034" s="336" t="s">
        <v>2433</v>
      </c>
      <c r="B2034" s="338" t="s">
        <v>2311</v>
      </c>
      <c r="C2034" s="339"/>
      <c r="D2034" s="342" t="s">
        <v>50</v>
      </c>
      <c r="E2034" s="291" t="s">
        <v>1437</v>
      </c>
    </row>
    <row r="2035" spans="1:5" x14ac:dyDescent="0.25">
      <c r="A2035" s="337"/>
      <c r="B2035" s="340"/>
      <c r="C2035" s="341"/>
      <c r="D2035" s="343"/>
      <c r="E2035" s="292" t="s">
        <v>1438</v>
      </c>
    </row>
    <row r="2036" spans="1:5" x14ac:dyDescent="0.25">
      <c r="A2036" s="328" t="s">
        <v>2434</v>
      </c>
      <c r="B2036" s="330" t="s">
        <v>2346</v>
      </c>
      <c r="C2036" s="331"/>
      <c r="D2036" s="334" t="s">
        <v>50</v>
      </c>
      <c r="E2036" s="293" t="s">
        <v>1437</v>
      </c>
    </row>
    <row r="2037" spans="1:5" x14ac:dyDescent="0.25">
      <c r="A2037" s="329"/>
      <c r="B2037" s="332"/>
      <c r="C2037" s="333"/>
      <c r="D2037" s="335"/>
      <c r="E2037" s="294" t="s">
        <v>1438</v>
      </c>
    </row>
    <row r="2038" spans="1:5" x14ac:dyDescent="0.25">
      <c r="A2038" s="336" t="s">
        <v>1862</v>
      </c>
      <c r="B2038" s="338" t="s">
        <v>2364</v>
      </c>
      <c r="C2038" s="339"/>
      <c r="D2038" s="342" t="s">
        <v>50</v>
      </c>
      <c r="E2038" s="291" t="s">
        <v>1437</v>
      </c>
    </row>
    <row r="2039" spans="1:5" x14ac:dyDescent="0.25">
      <c r="A2039" s="337"/>
      <c r="B2039" s="340"/>
      <c r="C2039" s="341"/>
      <c r="D2039" s="343"/>
      <c r="E2039" s="292" t="s">
        <v>1438</v>
      </c>
    </row>
    <row r="2040" spans="1:5" x14ac:dyDescent="0.25">
      <c r="A2040" s="328" t="s">
        <v>2435</v>
      </c>
      <c r="B2040" s="330" t="s">
        <v>2370</v>
      </c>
      <c r="C2040" s="331"/>
      <c r="D2040" s="334" t="s">
        <v>50</v>
      </c>
      <c r="E2040" s="293" t="s">
        <v>1437</v>
      </c>
    </row>
    <row r="2041" spans="1:5" x14ac:dyDescent="0.25">
      <c r="A2041" s="329"/>
      <c r="B2041" s="332"/>
      <c r="C2041" s="333"/>
      <c r="D2041" s="335"/>
      <c r="E2041" s="294" t="s">
        <v>1438</v>
      </c>
    </row>
    <row r="2042" spans="1:5" x14ac:dyDescent="0.25">
      <c r="A2042" s="336" t="s">
        <v>2436</v>
      </c>
      <c r="B2042" s="338" t="s">
        <v>2392</v>
      </c>
      <c r="C2042" s="339"/>
      <c r="D2042" s="342" t="s">
        <v>50</v>
      </c>
      <c r="E2042" s="291" t="s">
        <v>1437</v>
      </c>
    </row>
    <row r="2043" spans="1:5" x14ac:dyDescent="0.25">
      <c r="A2043" s="337"/>
      <c r="B2043" s="340"/>
      <c r="C2043" s="341"/>
      <c r="D2043" s="343"/>
      <c r="E2043" s="292" t="s">
        <v>1438</v>
      </c>
    </row>
    <row r="2044" spans="1:5" x14ac:dyDescent="0.25">
      <c r="A2044" s="328" t="s">
        <v>2437</v>
      </c>
      <c r="B2044" s="330" t="s">
        <v>2214</v>
      </c>
      <c r="C2044" s="331"/>
      <c r="D2044" s="334" t="s">
        <v>50</v>
      </c>
      <c r="E2044" s="293" t="s">
        <v>1437</v>
      </c>
    </row>
    <row r="2045" spans="1:5" x14ac:dyDescent="0.25">
      <c r="A2045" s="329"/>
      <c r="B2045" s="332"/>
      <c r="C2045" s="333"/>
      <c r="D2045" s="335"/>
      <c r="E2045" s="294" t="s">
        <v>1438</v>
      </c>
    </row>
    <row r="2046" spans="1:5" x14ac:dyDescent="0.25">
      <c r="A2046" s="336" t="s">
        <v>2438</v>
      </c>
      <c r="B2046" s="338" t="s">
        <v>2239</v>
      </c>
      <c r="C2046" s="339"/>
      <c r="D2046" s="342" t="s">
        <v>50</v>
      </c>
      <c r="E2046" s="291" t="s">
        <v>1437</v>
      </c>
    </row>
    <row r="2047" spans="1:5" x14ac:dyDescent="0.25">
      <c r="A2047" s="337"/>
      <c r="B2047" s="340"/>
      <c r="C2047" s="341"/>
      <c r="D2047" s="343"/>
      <c r="E2047" s="292" t="s">
        <v>1438</v>
      </c>
    </row>
    <row r="2048" spans="1:5" x14ac:dyDescent="0.25">
      <c r="A2048" s="328" t="s">
        <v>2404</v>
      </c>
      <c r="B2048" s="330"/>
      <c r="C2048" s="331"/>
      <c r="D2048" s="334" t="s">
        <v>50</v>
      </c>
      <c r="E2048" s="293" t="s">
        <v>1437</v>
      </c>
    </row>
    <row r="2049" spans="1:5" x14ac:dyDescent="0.25">
      <c r="A2049" s="329"/>
      <c r="B2049" s="332"/>
      <c r="C2049" s="333"/>
      <c r="D2049" s="335"/>
      <c r="E2049" s="294" t="s">
        <v>1438</v>
      </c>
    </row>
    <row r="2050" spans="1:5" x14ac:dyDescent="0.25">
      <c r="A2050" s="336" t="s">
        <v>2262</v>
      </c>
      <c r="B2050" s="338"/>
      <c r="C2050" s="339"/>
      <c r="D2050" s="342" t="s">
        <v>50</v>
      </c>
      <c r="E2050" s="291" t="s">
        <v>1437</v>
      </c>
    </row>
    <row r="2051" spans="1:5" ht="14.4" thickBot="1" x14ac:dyDescent="0.3">
      <c r="A2051" s="344"/>
      <c r="B2051" s="345"/>
      <c r="C2051" s="346"/>
      <c r="D2051" s="347"/>
      <c r="E2051" s="295" t="s">
        <v>1438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Q8" sqref="Q8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8" t="s">
        <v>54</v>
      </c>
      <c r="N1" s="348"/>
    </row>
    <row r="2" spans="1:14" x14ac:dyDescent="0.6">
      <c r="A2" s="349" t="s">
        <v>55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x14ac:dyDescent="0.6">
      <c r="A3" s="349" t="str">
        <f>'1.สรุปรายงานการส่งงบ '!A3:H3</f>
        <v xml:space="preserve">สำหรับเดือน เมษายน   ปีงบประมาณ 2565 (ข้อมูล ณ วันที่ 26 พฤษภาคม 2565 เวลา 09.30 น.) 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x14ac:dyDescent="0.6">
      <c r="A4" s="350" t="s">
        <v>56</v>
      </c>
      <c r="B4" s="350"/>
      <c r="C4" s="351" t="s">
        <v>57</v>
      </c>
      <c r="D4" s="351"/>
      <c r="E4" s="350" t="s">
        <v>58</v>
      </c>
      <c r="F4" s="350"/>
      <c r="G4" s="352" t="s">
        <v>59</v>
      </c>
      <c r="H4" s="352"/>
      <c r="I4" s="352" t="s">
        <v>60</v>
      </c>
      <c r="J4" s="352"/>
      <c r="K4" s="352" t="s">
        <v>61</v>
      </c>
      <c r="L4" s="352"/>
      <c r="M4" s="352" t="s">
        <v>62</v>
      </c>
      <c r="N4" s="352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50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50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50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50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50</v>
      </c>
      <c r="E9" s="3" t="s">
        <v>81</v>
      </c>
      <c r="F9" s="61">
        <v>50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50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1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45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45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50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50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50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49.285714285714285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50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50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50</v>
      </c>
    </row>
    <row r="28" spans="1:14" ht="21.6" thickTop="1" x14ac:dyDescent="0.6"/>
    <row r="33" spans="4:8" x14ac:dyDescent="0.6">
      <c r="D33" s="49"/>
      <c r="E33" s="49"/>
      <c r="F33" s="49"/>
      <c r="G33" s="49"/>
      <c r="H33" s="49"/>
    </row>
    <row r="36" spans="4:8" x14ac:dyDescent="0.6">
      <c r="H36" s="60"/>
    </row>
    <row r="41" spans="4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filterMode="1">
    <tabColor rgb="FF00B0F0"/>
  </sheetPr>
  <dimension ref="A1:R1080"/>
  <sheetViews>
    <sheetView zoomScale="99" zoomScaleNormal="99" workbookViewId="0">
      <pane xSplit="2" ySplit="4" topLeftCell="E5" activePane="bottomRight" state="frozen"/>
      <selection activeCell="B12" sqref="B12"/>
      <selection pane="topRight" activeCell="B12" sqref="B12"/>
      <selection pane="bottomLeft" activeCell="B12" sqref="B12"/>
      <selection pane="bottomRight" activeCell="G258" sqref="G258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1.19921875" style="92" customWidth="1"/>
    <col min="6" max="6" width="6.8984375" style="92" customWidth="1"/>
    <col min="7" max="7" width="17.59765625" style="92" customWidth="1"/>
    <col min="8" max="8" width="13.19921875" style="164" customWidth="1"/>
    <col min="9" max="9" width="8.296875" style="202" customWidth="1"/>
    <col min="10" max="10" width="16.69921875" style="91" customWidth="1"/>
    <col min="11" max="11" width="16.796875" style="90" customWidth="1"/>
    <col min="12" max="12" width="17.59765625" style="91" customWidth="1"/>
    <col min="13" max="13" width="18.3984375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76" t="s">
        <v>583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88" t="s">
        <v>584</v>
      </c>
      <c r="N1" s="89"/>
      <c r="O1" s="89"/>
      <c r="P1" s="89"/>
    </row>
    <row r="2" spans="1:18" ht="24" customHeight="1" x14ac:dyDescent="0.7">
      <c r="A2" s="377" t="str">
        <f>'1.สรุปรายงานการส่งงบ '!A3:H3</f>
        <v xml:space="preserve">สำหรับเดือน เมษายน   ปีงบประมาณ 2565 (ข้อมูล ณ วันที่ 26 พฤษภาคม 2565 เวลา 09.30 น.) 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93"/>
      <c r="N2" s="94"/>
      <c r="O2" s="94"/>
      <c r="P2" s="94"/>
    </row>
    <row r="3" spans="1:18" s="95" customFormat="1" ht="36.75" customHeight="1" x14ac:dyDescent="0.25">
      <c r="A3" s="369" t="s">
        <v>51</v>
      </c>
      <c r="B3" s="369" t="s">
        <v>149</v>
      </c>
      <c r="C3" s="369" t="s">
        <v>150</v>
      </c>
      <c r="D3" s="369" t="s">
        <v>151</v>
      </c>
      <c r="E3" s="369" t="s">
        <v>63</v>
      </c>
      <c r="F3" s="369" t="s">
        <v>152</v>
      </c>
      <c r="G3" s="369" t="s">
        <v>153</v>
      </c>
      <c r="H3" s="371" t="s">
        <v>154</v>
      </c>
      <c r="I3" s="369" t="s">
        <v>155</v>
      </c>
      <c r="J3" s="366" t="s">
        <v>156</v>
      </c>
      <c r="K3" s="367" t="s">
        <v>157</v>
      </c>
      <c r="L3" s="357" t="s">
        <v>579</v>
      </c>
      <c r="M3" s="357" t="s">
        <v>10</v>
      </c>
      <c r="N3" s="354" t="s">
        <v>158</v>
      </c>
      <c r="O3" s="355"/>
      <c r="P3" s="356"/>
      <c r="Q3" s="359" t="s">
        <v>11</v>
      </c>
      <c r="R3" s="353" t="s">
        <v>582</v>
      </c>
    </row>
    <row r="4" spans="1:18" s="95" customFormat="1" ht="55.8" customHeight="1" x14ac:dyDescent="0.25">
      <c r="A4" s="370"/>
      <c r="B4" s="370"/>
      <c r="C4" s="370"/>
      <c r="D4" s="370"/>
      <c r="E4" s="370"/>
      <c r="F4" s="370"/>
      <c r="G4" s="370"/>
      <c r="H4" s="372"/>
      <c r="I4" s="370"/>
      <c r="J4" s="366"/>
      <c r="K4" s="368"/>
      <c r="L4" s="358"/>
      <c r="M4" s="358"/>
      <c r="N4" s="96" t="s">
        <v>159</v>
      </c>
      <c r="O4" s="96" t="s">
        <v>160</v>
      </c>
      <c r="P4" s="96" t="s">
        <v>53</v>
      </c>
      <c r="Q4" s="359"/>
      <c r="R4" s="353"/>
    </row>
    <row r="5" spans="1:18" hidden="1" x14ac:dyDescent="0.7">
      <c r="A5" s="97">
        <v>1</v>
      </c>
      <c r="B5" s="98" t="s">
        <v>45</v>
      </c>
      <c r="C5" s="98" t="s">
        <v>161</v>
      </c>
      <c r="D5" s="98" t="s">
        <v>1401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hidden="1" x14ac:dyDescent="0.7">
      <c r="A6" s="97">
        <v>2</v>
      </c>
      <c r="B6" s="98" t="s">
        <v>45</v>
      </c>
      <c r="C6" s="98" t="s">
        <v>165</v>
      </c>
      <c r="D6" s="98" t="s">
        <v>1401</v>
      </c>
      <c r="E6" s="98" t="s">
        <v>162</v>
      </c>
      <c r="F6" s="98" t="s">
        <v>166</v>
      </c>
      <c r="G6" s="98" t="s">
        <v>1415</v>
      </c>
      <c r="H6" s="99">
        <v>8185</v>
      </c>
      <c r="I6" s="97">
        <v>5</v>
      </c>
      <c r="J6" s="100">
        <f>บึงกาฬ!F10</f>
        <v>1957748.01</v>
      </c>
      <c r="K6" s="101">
        <f>บึงกาฬ!AK10</f>
        <v>1466454.7800000003</v>
      </c>
      <c r="L6" s="102">
        <f>บึงกาฬ!AL10</f>
        <v>2914324.06</v>
      </c>
      <c r="M6" s="102">
        <f>บึงกาฬ!AM10</f>
        <v>2850351.35</v>
      </c>
      <c r="N6" s="98"/>
      <c r="O6" s="98"/>
      <c r="P6" s="98"/>
      <c r="Q6" s="90">
        <f>L6-M6</f>
        <v>63972.709999999963</v>
      </c>
      <c r="R6" s="91">
        <f>L6/H6</f>
        <v>356.05669639584607</v>
      </c>
    </row>
    <row r="7" spans="1:18" hidden="1" x14ac:dyDescent="0.7">
      <c r="A7" s="97">
        <v>3</v>
      </c>
      <c r="B7" s="98" t="s">
        <v>45</v>
      </c>
      <c r="C7" s="98" t="s">
        <v>168</v>
      </c>
      <c r="D7" s="98" t="s">
        <v>1401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1318385.6599999999</v>
      </c>
      <c r="K7" s="101">
        <f>บึงกาฬ!AK11</f>
        <v>1251637.92</v>
      </c>
      <c r="L7" s="102">
        <f>บึงกาฬ!AL11</f>
        <v>2066634.51</v>
      </c>
      <c r="M7" s="102">
        <f>บึงกาฬ!AM11</f>
        <v>1766289.95</v>
      </c>
      <c r="N7" s="98"/>
      <c r="O7" s="98"/>
      <c r="P7" s="98"/>
      <c r="Q7" s="90">
        <f t="shared" ref="Q7:Q70" si="0">L7-M7</f>
        <v>300344.56000000006</v>
      </c>
      <c r="R7" s="91">
        <f t="shared" ref="R7:R70" si="1">L7/H7</f>
        <v>477.06244459833795</v>
      </c>
    </row>
    <row r="8" spans="1:18" hidden="1" x14ac:dyDescent="0.7">
      <c r="A8" s="97">
        <v>4</v>
      </c>
      <c r="B8" s="98" t="s">
        <v>45</v>
      </c>
      <c r="C8" s="98" t="s">
        <v>170</v>
      </c>
      <c r="D8" s="98" t="s">
        <v>1401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712434.7</v>
      </c>
      <c r="K8" s="101">
        <f>บึงกาฬ!AK12</f>
        <v>1030611.1799999998</v>
      </c>
      <c r="L8" s="102">
        <f>บึงกาฬ!AL12</f>
        <v>2989746.39</v>
      </c>
      <c r="M8" s="102">
        <f>บึงกาฬ!AM12</f>
        <v>2091562.09</v>
      </c>
      <c r="N8" s="98"/>
      <c r="O8" s="98"/>
      <c r="P8" s="98"/>
      <c r="Q8" s="90">
        <f t="shared" si="0"/>
        <v>898184.3</v>
      </c>
      <c r="R8" s="91">
        <f t="shared" si="1"/>
        <v>1000.9194476062939</v>
      </c>
    </row>
    <row r="9" spans="1:18" hidden="1" x14ac:dyDescent="0.7">
      <c r="A9" s="97">
        <v>5</v>
      </c>
      <c r="B9" s="98" t="s">
        <v>45</v>
      </c>
      <c r="C9" s="98" t="s">
        <v>172</v>
      </c>
      <c r="D9" s="98" t="s">
        <v>1401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1515628.88</v>
      </c>
      <c r="K9" s="101">
        <f>บึงกาฬ!AK13</f>
        <v>1596879.9799999997</v>
      </c>
      <c r="L9" s="102">
        <f>บึงกาฬ!AL13</f>
        <v>2059683.26</v>
      </c>
      <c r="M9" s="102">
        <f>บึงกาฬ!AM13</f>
        <v>1645669.03</v>
      </c>
      <c r="N9" s="98"/>
      <c r="O9" s="98"/>
      <c r="P9" s="98"/>
      <c r="Q9" s="90">
        <f t="shared" si="0"/>
        <v>414014.23</v>
      </c>
      <c r="R9" s="91">
        <f t="shared" si="1"/>
        <v>907.74934332304986</v>
      </c>
    </row>
    <row r="10" spans="1:18" hidden="1" x14ac:dyDescent="0.7">
      <c r="A10" s="97">
        <v>6</v>
      </c>
      <c r="B10" s="98" t="s">
        <v>45</v>
      </c>
      <c r="C10" s="98" t="s">
        <v>174</v>
      </c>
      <c r="D10" s="98" t="s">
        <v>1401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1092731.95</v>
      </c>
      <c r="K10" s="101">
        <f>บึงกาฬ!AK14</f>
        <v>1175626.1299999999</v>
      </c>
      <c r="L10" s="102">
        <f>บึงกาฬ!AL14</f>
        <v>2923224.61</v>
      </c>
      <c r="M10" s="102">
        <f>บึงกาฬ!AM14</f>
        <v>2364258.94</v>
      </c>
      <c r="N10" s="98"/>
      <c r="O10" s="98"/>
      <c r="P10" s="98"/>
      <c r="Q10" s="90">
        <f t="shared" si="0"/>
        <v>558965.66999999993</v>
      </c>
      <c r="R10" s="91">
        <f t="shared" si="1"/>
        <v>427.62209040374483</v>
      </c>
    </row>
    <row r="11" spans="1:18" hidden="1" x14ac:dyDescent="0.7">
      <c r="A11" s="97">
        <v>7</v>
      </c>
      <c r="B11" s="98" t="s">
        <v>45</v>
      </c>
      <c r="C11" s="98" t="s">
        <v>176</v>
      </c>
      <c r="D11" s="98" t="s">
        <v>1401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683692.87</v>
      </c>
      <c r="K11" s="101">
        <f>บึงกาฬ!AK15</f>
        <v>1044138.65</v>
      </c>
      <c r="L11" s="102">
        <f>บึงกาฬ!AL15</f>
        <v>2107685.77</v>
      </c>
      <c r="M11" s="102">
        <f>บึงกาฬ!AM15</f>
        <v>2394757.71</v>
      </c>
      <c r="N11" s="98"/>
      <c r="O11" s="98"/>
      <c r="P11" s="98"/>
      <c r="Q11" s="90">
        <f t="shared" si="0"/>
        <v>-287071.93999999994</v>
      </c>
      <c r="R11" s="91">
        <f t="shared" si="1"/>
        <v>391.61757153474542</v>
      </c>
    </row>
    <row r="12" spans="1:18" hidden="1" x14ac:dyDescent="0.7">
      <c r="A12" s="97">
        <v>8</v>
      </c>
      <c r="B12" s="98" t="s">
        <v>45</v>
      </c>
      <c r="C12" s="98" t="s">
        <v>178</v>
      </c>
      <c r="D12" s="98" t="s">
        <v>1401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333289.61</v>
      </c>
      <c r="K12" s="101">
        <f>บึงกาฬ!AK16</f>
        <v>383966.22000000003</v>
      </c>
      <c r="L12" s="102">
        <f>บึงกาฬ!AL16</f>
        <v>917819.19</v>
      </c>
      <c r="M12" s="102">
        <f>บึงกาฬ!AM16</f>
        <v>1087483.04</v>
      </c>
      <c r="N12" s="98"/>
      <c r="O12" s="98"/>
      <c r="P12" s="98"/>
      <c r="Q12" s="90">
        <f t="shared" si="0"/>
        <v>-169663.85000000009</v>
      </c>
      <c r="R12" s="91">
        <f t="shared" si="1"/>
        <v>165.04570940478331</v>
      </c>
    </row>
    <row r="13" spans="1:18" hidden="1" x14ac:dyDescent="0.7">
      <c r="A13" s="97">
        <v>9</v>
      </c>
      <c r="B13" s="98" t="s">
        <v>45</v>
      </c>
      <c r="C13" s="98" t="s">
        <v>180</v>
      </c>
      <c r="D13" s="98" t="s">
        <v>1401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313453.08</v>
      </c>
      <c r="K13" s="101">
        <f>บึงกาฬ!AK17</f>
        <v>316681.37</v>
      </c>
      <c r="L13" s="102">
        <f>บึงกาฬ!AL17</f>
        <v>1517474.57</v>
      </c>
      <c r="M13" s="102">
        <f>บึงกาฬ!AM17</f>
        <v>1364445.55</v>
      </c>
      <c r="N13" s="98"/>
      <c r="O13" s="98"/>
      <c r="P13" s="98"/>
      <c r="Q13" s="90">
        <f t="shared" si="0"/>
        <v>153029.02000000002</v>
      </c>
      <c r="R13" s="91">
        <f t="shared" si="1"/>
        <v>381.65859406438631</v>
      </c>
    </row>
    <row r="14" spans="1:18" hidden="1" x14ac:dyDescent="0.7">
      <c r="A14" s="97">
        <v>10</v>
      </c>
      <c r="B14" s="98" t="s">
        <v>45</v>
      </c>
      <c r="C14" s="98" t="s">
        <v>182</v>
      </c>
      <c r="D14" s="98" t="s">
        <v>1401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468476.74</v>
      </c>
      <c r="K14" s="101">
        <f>บึงกาฬ!AK18</f>
        <v>154873.82</v>
      </c>
      <c r="L14" s="102">
        <f>บึงกาฬ!AL18</f>
        <v>2586658.69</v>
      </c>
      <c r="M14" s="102">
        <f>บึงกาฬ!AM18</f>
        <v>1520533.46</v>
      </c>
      <c r="N14" s="98"/>
      <c r="O14" s="98"/>
      <c r="P14" s="98"/>
      <c r="Q14" s="90">
        <f t="shared" si="0"/>
        <v>1066125.23</v>
      </c>
      <c r="R14" s="91">
        <f t="shared" si="1"/>
        <v>972.06264186396095</v>
      </c>
    </row>
    <row r="15" spans="1:18" hidden="1" x14ac:dyDescent="0.7">
      <c r="A15" s="97">
        <v>11</v>
      </c>
      <c r="B15" s="98" t="s">
        <v>45</v>
      </c>
      <c r="C15" s="98" t="s">
        <v>184</v>
      </c>
      <c r="D15" s="98" t="s">
        <v>1401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884058.51</v>
      </c>
      <c r="K15" s="101">
        <f>บึงกาฬ!AK19</f>
        <v>1100706.2200000002</v>
      </c>
      <c r="L15" s="102">
        <f>บึงกาฬ!AL19</f>
        <v>2737644.49</v>
      </c>
      <c r="M15" s="102">
        <f>บึงกาฬ!AM19</f>
        <v>2197016.5100000002</v>
      </c>
      <c r="N15" s="98"/>
      <c r="O15" s="98"/>
      <c r="P15" s="98"/>
      <c r="Q15" s="90">
        <f t="shared" si="0"/>
        <v>540627.98</v>
      </c>
      <c r="R15" s="91">
        <f t="shared" si="1"/>
        <v>663.51054047503646</v>
      </c>
    </row>
    <row r="16" spans="1:18" hidden="1" x14ac:dyDescent="0.7">
      <c r="A16" s="97">
        <v>12</v>
      </c>
      <c r="B16" s="98" t="s">
        <v>45</v>
      </c>
      <c r="C16" s="98" t="s">
        <v>186</v>
      </c>
      <c r="D16" s="98" t="s">
        <v>1401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619619.57999999996</v>
      </c>
      <c r="K16" s="101">
        <f>บึงกาฬ!AK20</f>
        <v>479509.70999999996</v>
      </c>
      <c r="L16" s="102">
        <f>บึงกาฬ!AL20</f>
        <v>2627768.87</v>
      </c>
      <c r="M16" s="102">
        <f>บึงกาฬ!AM20</f>
        <v>2590757.29</v>
      </c>
      <c r="N16" s="98"/>
      <c r="O16" s="98"/>
      <c r="P16" s="98"/>
      <c r="Q16" s="90">
        <f t="shared" si="0"/>
        <v>37011.580000000075</v>
      </c>
      <c r="R16" s="91">
        <f t="shared" si="1"/>
        <v>371.41609469964664</v>
      </c>
    </row>
    <row r="17" spans="1:18" hidden="1" x14ac:dyDescent="0.7">
      <c r="A17" s="97">
        <v>13</v>
      </c>
      <c r="B17" s="98" t="s">
        <v>45</v>
      </c>
      <c r="C17" s="98" t="s">
        <v>188</v>
      </c>
      <c r="D17" s="98" t="s">
        <v>1401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618128.88</v>
      </c>
      <c r="K17" s="101">
        <f>บึงกาฬ!AK21</f>
        <v>529593.33000000007</v>
      </c>
      <c r="L17" s="102">
        <f>บึงกาฬ!AL21</f>
        <v>1622439.27</v>
      </c>
      <c r="M17" s="102">
        <f>บึงกาฬ!AM21</f>
        <v>1984704.7</v>
      </c>
      <c r="N17" s="98"/>
      <c r="O17" s="98"/>
      <c r="P17" s="98"/>
      <c r="Q17" s="90">
        <f t="shared" si="0"/>
        <v>-362265.42999999993</v>
      </c>
      <c r="R17" s="91">
        <f t="shared" si="1"/>
        <v>386.7554874851013</v>
      </c>
    </row>
    <row r="18" spans="1:18" hidden="1" x14ac:dyDescent="0.7">
      <c r="A18" s="97">
        <v>14</v>
      </c>
      <c r="B18" s="98" t="s">
        <v>45</v>
      </c>
      <c r="C18" s="98" t="s">
        <v>190</v>
      </c>
      <c r="D18" s="98" t="s">
        <v>1401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1263199.6399999999</v>
      </c>
      <c r="K18" s="101">
        <f>บึงกาฬ!AK22</f>
        <v>498041.70999999985</v>
      </c>
      <c r="L18" s="102">
        <f>บึงกาฬ!AL22</f>
        <v>1800240.78</v>
      </c>
      <c r="M18" s="102">
        <f>บึงกาฬ!AM22</f>
        <v>2119993.37</v>
      </c>
      <c r="N18" s="98"/>
      <c r="O18" s="98"/>
      <c r="P18" s="98"/>
      <c r="Q18" s="90">
        <f t="shared" si="0"/>
        <v>-319752.59000000008</v>
      </c>
      <c r="R18" s="91">
        <f t="shared" si="1"/>
        <v>454.26211960635885</v>
      </c>
    </row>
    <row r="19" spans="1:18" hidden="1" x14ac:dyDescent="0.7">
      <c r="A19" s="97">
        <v>15</v>
      </c>
      <c r="B19" s="98" t="s">
        <v>45</v>
      </c>
      <c r="C19" s="98" t="s">
        <v>192</v>
      </c>
      <c r="D19" s="98" t="s">
        <v>1401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493326.25</v>
      </c>
      <c r="K19" s="101">
        <f>บึงกาฬ!AK23</f>
        <v>595576.49</v>
      </c>
      <c r="L19" s="102">
        <f>บึงกาฬ!AL23</f>
        <v>1258514.72</v>
      </c>
      <c r="M19" s="102">
        <f>บึงกาฬ!AM23</f>
        <v>1248615.05</v>
      </c>
      <c r="N19" s="98"/>
      <c r="O19" s="98"/>
      <c r="P19" s="98"/>
      <c r="Q19" s="90">
        <f t="shared" si="0"/>
        <v>9899.6699999999255</v>
      </c>
      <c r="R19" s="91">
        <f t="shared" si="1"/>
        <v>1063.8332375316991</v>
      </c>
    </row>
    <row r="20" spans="1:18" s="109" customFormat="1" hidden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12274174.360000001</v>
      </c>
      <c r="K20" s="106">
        <f>SUM(K5:K19)</f>
        <v>11624297.51</v>
      </c>
      <c r="L20" s="106">
        <f>SUM(L5:L19)</f>
        <v>30129859.18</v>
      </c>
      <c r="M20" s="106">
        <f>SUM(M5:M19)</f>
        <v>27226438.040000003</v>
      </c>
      <c r="N20" s="104">
        <v>14</v>
      </c>
      <c r="O20" s="104">
        <v>14</v>
      </c>
      <c r="P20" s="104">
        <f>N20-O20</f>
        <v>0</v>
      </c>
      <c r="Q20" s="107">
        <f t="shared" si="0"/>
        <v>2903421.1399999969</v>
      </c>
      <c r="R20" s="108">
        <f>L20/H20</f>
        <v>480.30254866015207</v>
      </c>
    </row>
    <row r="21" spans="1:18" hidden="1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hidden="1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550962.27</v>
      </c>
      <c r="K22" s="101">
        <f>บึงกาฬ!AK24</f>
        <v>572117.78</v>
      </c>
      <c r="L22" s="102">
        <f>บึงกาฬ!AL24</f>
        <v>2945588.01</v>
      </c>
      <c r="M22" s="102">
        <f>บึงกาฬ!AM24</f>
        <v>2512265.09</v>
      </c>
      <c r="N22" s="98"/>
      <c r="O22" s="98"/>
      <c r="P22" s="98"/>
      <c r="Q22" s="90">
        <f t="shared" si="0"/>
        <v>433322.91999999993</v>
      </c>
      <c r="R22" s="91">
        <f t="shared" si="1"/>
        <v>477.86956683971442</v>
      </c>
    </row>
    <row r="23" spans="1:18" hidden="1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404872.13</v>
      </c>
      <c r="K23" s="101">
        <f>บึงกาฬ!AK25</f>
        <v>446034.6</v>
      </c>
      <c r="L23" s="102">
        <f>บึงกาฬ!AL25</f>
        <v>2794123.27</v>
      </c>
      <c r="M23" s="102">
        <f>บึงกาฬ!AM25</f>
        <v>2375688.5099999998</v>
      </c>
      <c r="N23" s="98"/>
      <c r="O23" s="98"/>
      <c r="P23" s="98"/>
      <c r="Q23" s="90">
        <f t="shared" si="0"/>
        <v>418434.76000000024</v>
      </c>
      <c r="R23" s="91">
        <f t="shared" si="1"/>
        <v>644.25254092690795</v>
      </c>
    </row>
    <row r="24" spans="1:18" hidden="1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295298.26</v>
      </c>
      <c r="K24" s="101">
        <f>บึงกาฬ!AK26</f>
        <v>2048932.3899999997</v>
      </c>
      <c r="L24" s="102">
        <f>บึงกาฬ!AL26</f>
        <v>1893605.26</v>
      </c>
      <c r="M24" s="102">
        <f>บึงกาฬ!AM26</f>
        <v>1340134.3899999999</v>
      </c>
      <c r="N24" s="98"/>
      <c r="O24" s="98"/>
      <c r="P24" s="98"/>
      <c r="Q24" s="90">
        <f t="shared" si="0"/>
        <v>553470.87000000011</v>
      </c>
      <c r="R24" s="91">
        <f t="shared" si="1"/>
        <v>512.47774289580514</v>
      </c>
    </row>
    <row r="25" spans="1:18" hidden="1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บึงกาฬ!AK27</f>
        <v>198041.58</v>
      </c>
      <c r="L25" s="102">
        <f>บึงกาฬ!AL27</f>
        <v>180832</v>
      </c>
      <c r="M25" s="102">
        <f>บึงกาฬ!AM27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hidden="1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165621.42000000001</v>
      </c>
      <c r="K26" s="101">
        <f>บึงกาฬ!AK28</f>
        <v>169122.90000000002</v>
      </c>
      <c r="L26" s="102">
        <f>บึงกาฬ!AL28</f>
        <v>1188330.3999999999</v>
      </c>
      <c r="M26" s="102">
        <f>บึงกาฬ!AM28</f>
        <v>1288083.68</v>
      </c>
      <c r="N26" s="98"/>
      <c r="O26" s="98"/>
      <c r="P26" s="98"/>
      <c r="Q26" s="90">
        <f t="shared" si="0"/>
        <v>-99753.280000000028</v>
      </c>
      <c r="R26" s="91">
        <f t="shared" si="1"/>
        <v>444.23566355140184</v>
      </c>
    </row>
    <row r="27" spans="1:18" hidden="1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614764.35</v>
      </c>
      <c r="K27" s="101">
        <f>บึงกาฬ!AK29</f>
        <v>346325.74</v>
      </c>
      <c r="L27" s="102">
        <f>บึงกาฬ!AL29</f>
        <v>1374540.24</v>
      </c>
      <c r="M27" s="102">
        <f>บึงกาฬ!AM29</f>
        <v>1090864.31</v>
      </c>
      <c r="N27" s="98"/>
      <c r="O27" s="98"/>
      <c r="P27" s="98"/>
      <c r="Q27" s="90">
        <f t="shared" si="0"/>
        <v>283675.92999999993</v>
      </c>
      <c r="R27" s="91">
        <f t="shared" si="1"/>
        <v>429.81245778611634</v>
      </c>
    </row>
    <row r="28" spans="1:18" hidden="1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707958.88</v>
      </c>
      <c r="K28" s="101">
        <f>บึงกาฬ!AK30</f>
        <v>630079.39</v>
      </c>
      <c r="L28" s="102">
        <f>บึงกาฬ!AL30</f>
        <v>1065579.58</v>
      </c>
      <c r="M28" s="102">
        <f>บึงกาฬ!AM30</f>
        <v>1009585.27</v>
      </c>
      <c r="N28" s="98"/>
      <c r="O28" s="98"/>
      <c r="P28" s="98"/>
      <c r="Q28" s="90">
        <f t="shared" si="0"/>
        <v>55994.310000000056</v>
      </c>
      <c r="R28" s="91">
        <f t="shared" si="1"/>
        <v>575.05643820831085</v>
      </c>
    </row>
    <row r="29" spans="1:18" hidden="1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437051.47</v>
      </c>
      <c r="K29" s="101">
        <f>บึงกาฬ!AK31</f>
        <v>439399.43</v>
      </c>
      <c r="L29" s="102">
        <f>บึงกาฬ!AL31</f>
        <v>1919529.85</v>
      </c>
      <c r="M29" s="102">
        <f>บึงกาฬ!AM31</f>
        <v>1747331.34</v>
      </c>
      <c r="N29" s="98"/>
      <c r="O29" s="98"/>
      <c r="P29" s="98"/>
      <c r="Q29" s="90">
        <f t="shared" si="0"/>
        <v>172198.51</v>
      </c>
      <c r="R29" s="91">
        <f t="shared" si="1"/>
        <v>676.60551639055348</v>
      </c>
    </row>
    <row r="30" spans="1:18" hidden="1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718016.1</v>
      </c>
      <c r="K30" s="101">
        <f>บึงกาฬ!AK32</f>
        <v>721530.1</v>
      </c>
      <c r="L30" s="102">
        <f>บึงกาฬ!AL32</f>
        <v>2360229.42</v>
      </c>
      <c r="M30" s="102">
        <f>บึงกาฬ!AM32</f>
        <v>2038487.75</v>
      </c>
      <c r="N30" s="98"/>
      <c r="O30" s="98"/>
      <c r="P30" s="98"/>
      <c r="Q30" s="90">
        <f t="shared" si="0"/>
        <v>321741.66999999993</v>
      </c>
      <c r="R30" s="91">
        <f t="shared" si="1"/>
        <v>339.65022593178873</v>
      </c>
    </row>
    <row r="31" spans="1:18" hidden="1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582520.62</v>
      </c>
      <c r="K31" s="101">
        <f>บึงกาฬ!AK33</f>
        <v>628314.99</v>
      </c>
      <c r="L31" s="102">
        <f>บึงกาฬ!AL33</f>
        <v>1052826.67</v>
      </c>
      <c r="M31" s="102">
        <f>บึงกาฬ!AM33</f>
        <v>474220.9</v>
      </c>
      <c r="N31" s="98"/>
      <c r="O31" s="98"/>
      <c r="P31" s="98"/>
      <c r="Q31" s="90">
        <f t="shared" si="0"/>
        <v>578605.7699999999</v>
      </c>
      <c r="R31" s="91">
        <f t="shared" si="1"/>
        <v>200.72958436606291</v>
      </c>
    </row>
    <row r="32" spans="1:18" hidden="1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557924.16</v>
      </c>
      <c r="K32" s="101">
        <f>บึงกาฬ!AK34</f>
        <v>830963.42</v>
      </c>
      <c r="L32" s="102">
        <f>บึงกาฬ!AL34</f>
        <v>1044685.65</v>
      </c>
      <c r="M32" s="102">
        <f>บึงกาฬ!AM34</f>
        <v>1081585.29</v>
      </c>
      <c r="N32" s="98"/>
      <c r="O32" s="98"/>
      <c r="P32" s="98"/>
      <c r="Q32" s="90">
        <f t="shared" si="0"/>
        <v>-36899.640000000014</v>
      </c>
      <c r="R32" s="91">
        <f t="shared" si="1"/>
        <v>212.50725183075673</v>
      </c>
    </row>
    <row r="33" spans="1:18" hidden="1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508696.49</v>
      </c>
      <c r="K33" s="101">
        <f>บึงกาฬ!AK35</f>
        <v>171291.27000000002</v>
      </c>
      <c r="L33" s="102">
        <f>บึงกาฬ!AL35</f>
        <v>1162708.1599999999</v>
      </c>
      <c r="M33" s="102">
        <f>บึงกาฬ!AM35</f>
        <v>911342.96</v>
      </c>
      <c r="N33" s="98"/>
      <c r="O33" s="98"/>
      <c r="P33" s="98"/>
      <c r="Q33" s="90">
        <f t="shared" si="0"/>
        <v>251365.19999999995</v>
      </c>
      <c r="R33" s="91">
        <f t="shared" si="1"/>
        <v>779.29501340482568</v>
      </c>
    </row>
    <row r="34" spans="1:18" s="109" customFormat="1" hidden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5738197.7400000002</v>
      </c>
      <c r="K34" s="106">
        <f>SUM(K21:K33)</f>
        <v>7202153.589999998</v>
      </c>
      <c r="L34" s="106">
        <f>SUM(L21:L33)</f>
        <v>18982578.509999998</v>
      </c>
      <c r="M34" s="106">
        <f>SUM(M21:M33)</f>
        <v>16120064.09</v>
      </c>
      <c r="N34" s="104">
        <v>12</v>
      </c>
      <c r="O34" s="104">
        <v>12</v>
      </c>
      <c r="P34" s="104">
        <f>N34-O34</f>
        <v>0</v>
      </c>
      <c r="Q34" s="107">
        <f t="shared" si="0"/>
        <v>2862514.4199999981</v>
      </c>
      <c r="R34" s="108">
        <f>L34/H34</f>
        <v>398.44209961798407</v>
      </c>
    </row>
    <row r="35" spans="1:18" hidden="1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hidden="1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1608709.21</v>
      </c>
      <c r="K36" s="101">
        <f>บึงกาฬ!AK36</f>
        <v>1105156.8099999998</v>
      </c>
      <c r="L36" s="102">
        <f>บึงกาฬ!AL36</f>
        <v>3151906.21</v>
      </c>
      <c r="M36" s="102">
        <f>บึงกาฬ!AM36</f>
        <v>2214265.9300000002</v>
      </c>
      <c r="N36" s="98"/>
      <c r="O36" s="98"/>
      <c r="P36" s="98"/>
      <c r="Q36" s="90">
        <f t="shared" si="0"/>
        <v>937640.2799999998</v>
      </c>
      <c r="R36" s="91">
        <f t="shared" si="1"/>
        <v>503.25821650965992</v>
      </c>
    </row>
    <row r="37" spans="1:18" hidden="1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731487.24</v>
      </c>
      <c r="K37" s="101">
        <f>บึงกาฬ!AK37</f>
        <v>798209.57000000007</v>
      </c>
      <c r="L37" s="102">
        <f>บึงกาฬ!AL37</f>
        <v>1633021.07</v>
      </c>
      <c r="M37" s="102">
        <f>บึงกาฬ!AM37</f>
        <v>1653452.9999999998</v>
      </c>
      <c r="N37" s="98"/>
      <c r="O37" s="98"/>
      <c r="P37" s="98"/>
      <c r="Q37" s="90">
        <f t="shared" si="0"/>
        <v>-20431.929999999702</v>
      </c>
      <c r="R37" s="91">
        <f t="shared" si="1"/>
        <v>382.70941410827282</v>
      </c>
    </row>
    <row r="38" spans="1:18" hidden="1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1398</v>
      </c>
      <c r="H38" s="99">
        <v>5651</v>
      </c>
      <c r="I38" s="97">
        <v>4</v>
      </c>
      <c r="J38" s="100">
        <f>บึงกาฬ!F38</f>
        <v>674926.8</v>
      </c>
      <c r="K38" s="101">
        <f>บึงกาฬ!AK38</f>
        <v>495921.01</v>
      </c>
      <c r="L38" s="102">
        <f>บึงกาฬ!AL38</f>
        <v>3534961.34</v>
      </c>
      <c r="M38" s="102">
        <f>บึงกาฬ!AM38</f>
        <v>3158287.41</v>
      </c>
      <c r="N38" s="98"/>
      <c r="O38" s="98"/>
      <c r="P38" s="98"/>
      <c r="Q38" s="90">
        <f t="shared" si="0"/>
        <v>376673.9299999997</v>
      </c>
      <c r="R38" s="91">
        <f t="shared" si="1"/>
        <v>625.54615820208812</v>
      </c>
    </row>
    <row r="39" spans="1:18" hidden="1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797540.37</v>
      </c>
      <c r="K39" s="101">
        <f>บึงกาฬ!AK39</f>
        <v>844535.42</v>
      </c>
      <c r="L39" s="102">
        <f>บึงกาฬ!AL39</f>
        <v>865918.09000000008</v>
      </c>
      <c r="M39" s="102">
        <f>บึงกาฬ!AM39</f>
        <v>530445.88</v>
      </c>
      <c r="N39" s="98"/>
      <c r="O39" s="98"/>
      <c r="P39" s="98"/>
      <c r="Q39" s="90">
        <f t="shared" si="0"/>
        <v>335472.21000000008</v>
      </c>
      <c r="R39" s="91">
        <f t="shared" si="1"/>
        <v>345.12478676763652</v>
      </c>
    </row>
    <row r="40" spans="1:18" hidden="1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752389.87</v>
      </c>
      <c r="K40" s="101">
        <f>บึงกาฬ!AK40</f>
        <v>631794.09</v>
      </c>
      <c r="L40" s="102">
        <f>บึงกาฬ!AL40</f>
        <v>1651615.23</v>
      </c>
      <c r="M40" s="102">
        <f>บึงกาฬ!AM40</f>
        <v>1527579.53</v>
      </c>
      <c r="N40" s="98"/>
      <c r="O40" s="98"/>
      <c r="P40" s="98"/>
      <c r="Q40" s="90">
        <f t="shared" si="0"/>
        <v>124035.69999999995</v>
      </c>
      <c r="R40" s="91">
        <f t="shared" si="1"/>
        <v>762.87077598152428</v>
      </c>
    </row>
    <row r="41" spans="1:18" hidden="1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668876.43000000005</v>
      </c>
      <c r="K41" s="101">
        <f>บึงกาฬ!AK41</f>
        <v>792167.03</v>
      </c>
      <c r="L41" s="102">
        <f>บึงกาฬ!AL41</f>
        <v>1568389.27</v>
      </c>
      <c r="M41" s="102">
        <f>บึงกาฬ!AM41</f>
        <v>1260222.0599999998</v>
      </c>
      <c r="N41" s="98"/>
      <c r="O41" s="98"/>
      <c r="P41" s="98"/>
      <c r="Q41" s="90">
        <f t="shared" si="0"/>
        <v>308167.2100000002</v>
      </c>
      <c r="R41" s="91">
        <f t="shared" si="1"/>
        <v>618.69399211045368</v>
      </c>
    </row>
    <row r="42" spans="1:18" hidden="1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1034832.24</v>
      </c>
      <c r="K42" s="101">
        <f>บึงกาฬ!AK42</f>
        <v>1165174.5900000001</v>
      </c>
      <c r="L42" s="102">
        <f>บึงกาฬ!AL42</f>
        <v>2275831.42</v>
      </c>
      <c r="M42" s="102">
        <f>บึงกาฬ!AM42</f>
        <v>1602188.43</v>
      </c>
      <c r="N42" s="98"/>
      <c r="O42" s="98"/>
      <c r="P42" s="98"/>
      <c r="Q42" s="90">
        <f t="shared" si="0"/>
        <v>673642.99</v>
      </c>
      <c r="R42" s="91">
        <f t="shared" si="1"/>
        <v>498.64842681858016</v>
      </c>
    </row>
    <row r="43" spans="1:18" hidden="1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621447.67000000004</v>
      </c>
      <c r="K43" s="101">
        <f>บึงกาฬ!AK43</f>
        <v>660058.81000000006</v>
      </c>
      <c r="L43" s="102">
        <f>บึงกาฬ!AL43</f>
        <v>1350025.67</v>
      </c>
      <c r="M43" s="102">
        <f>บึงกาฬ!AM43</f>
        <v>1457387.28</v>
      </c>
      <c r="N43" s="98"/>
      <c r="O43" s="98"/>
      <c r="P43" s="98"/>
      <c r="Q43" s="90">
        <f t="shared" si="0"/>
        <v>-107361.6100000001</v>
      </c>
      <c r="R43" s="91">
        <f t="shared" si="1"/>
        <v>477.88519292035397</v>
      </c>
    </row>
    <row r="44" spans="1:18" hidden="1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702298.51</v>
      </c>
      <c r="K44" s="101">
        <f>บึงกาฬ!AK44</f>
        <v>751841.9</v>
      </c>
      <c r="L44" s="102">
        <f>บึงกาฬ!AL44</f>
        <v>1628876.37</v>
      </c>
      <c r="M44" s="102">
        <f>บึงกาฬ!AM44</f>
        <v>1445820.61</v>
      </c>
      <c r="N44" s="98"/>
      <c r="O44" s="98"/>
      <c r="P44" s="98"/>
      <c r="Q44" s="90">
        <f t="shared" si="0"/>
        <v>183055.76</v>
      </c>
      <c r="R44" s="91">
        <f t="shared" si="1"/>
        <v>465.79249928510154</v>
      </c>
    </row>
    <row r="45" spans="1:18" hidden="1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553980.67000000004</v>
      </c>
      <c r="K45" s="101">
        <f>บึงกาฬ!AK45</f>
        <v>520263.61000000004</v>
      </c>
      <c r="L45" s="102">
        <f>บึงกาฬ!AL45</f>
        <v>2294879.9299999997</v>
      </c>
      <c r="M45" s="102">
        <f>บึงกาฬ!AM45</f>
        <v>1943988.45</v>
      </c>
      <c r="N45" s="98" t="s">
        <v>223</v>
      </c>
      <c r="O45" s="98"/>
      <c r="P45" s="98"/>
      <c r="Q45" s="90">
        <f t="shared" si="0"/>
        <v>350891.47999999975</v>
      </c>
      <c r="R45" s="91">
        <f t="shared" si="1"/>
        <v>540.48043570419213</v>
      </c>
    </row>
    <row r="46" spans="1:18" hidden="1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573902.01</v>
      </c>
      <c r="K46" s="101">
        <f>บึงกาฬ!AK46</f>
        <v>560795.09</v>
      </c>
      <c r="L46" s="102">
        <f>บึงกาฬ!AL46</f>
        <v>2032257</v>
      </c>
      <c r="M46" s="102">
        <f>บึงกาฬ!AM46</f>
        <v>1562650.5599999998</v>
      </c>
      <c r="N46" s="98"/>
      <c r="O46" s="98"/>
      <c r="P46" s="98"/>
      <c r="Q46" s="90">
        <f t="shared" si="0"/>
        <v>469606.44000000018</v>
      </c>
      <c r="R46" s="91">
        <f t="shared" si="1"/>
        <v>673.15568068896982</v>
      </c>
    </row>
    <row r="47" spans="1:18" s="109" customFormat="1" hidden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8720391.0199999996</v>
      </c>
      <c r="K47" s="106">
        <f>SUM(K35:K46)</f>
        <v>8325917.9300000006</v>
      </c>
      <c r="L47" s="106">
        <f>SUM(L35:L46)</f>
        <v>21987681.600000001</v>
      </c>
      <c r="M47" s="106">
        <f>SUM(M35:M46)</f>
        <v>18356289.139999997</v>
      </c>
      <c r="N47" s="104">
        <v>11</v>
      </c>
      <c r="O47" s="104">
        <v>11</v>
      </c>
      <c r="P47" s="104">
        <f>N47-O47</f>
        <v>0</v>
      </c>
      <c r="Q47" s="107">
        <f t="shared" si="0"/>
        <v>3631392.4600000046</v>
      </c>
      <c r="R47" s="108">
        <f>L47/H47</f>
        <v>529.30072939987008</v>
      </c>
    </row>
    <row r="48" spans="1:18" hidden="1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hidden="1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100707.31</v>
      </c>
      <c r="K49" s="101">
        <f>บึงกาฬ!AK47</f>
        <v>261964.51</v>
      </c>
      <c r="L49" s="102">
        <f>บึงกาฬ!AL47</f>
        <v>767104.79</v>
      </c>
      <c r="M49" s="102">
        <f>บึงกาฬ!AM47</f>
        <v>803768.59000000008</v>
      </c>
      <c r="N49" s="98"/>
      <c r="O49" s="98"/>
      <c r="P49" s="98"/>
      <c r="Q49" s="90">
        <f t="shared" si="0"/>
        <v>-36663.800000000047</v>
      </c>
      <c r="R49" s="91">
        <f t="shared" si="1"/>
        <v>271.54151858407079</v>
      </c>
    </row>
    <row r="50" spans="1:18" hidden="1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260334.87</v>
      </c>
      <c r="K50" s="101">
        <f>บึงกาฬ!AK48</f>
        <v>297089.60000000003</v>
      </c>
      <c r="L50" s="102">
        <f>บึงกาฬ!AL48</f>
        <v>1004359.8200000001</v>
      </c>
      <c r="M50" s="102">
        <f>บึงกาฬ!AM48</f>
        <v>1319941.42</v>
      </c>
      <c r="N50" s="98"/>
      <c r="O50" s="98"/>
      <c r="P50" s="98"/>
      <c r="Q50" s="90">
        <f t="shared" si="0"/>
        <v>-315581.59999999986</v>
      </c>
      <c r="R50" s="91">
        <f t="shared" si="1"/>
        <v>263.05914614981668</v>
      </c>
    </row>
    <row r="51" spans="1:18" hidden="1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1050136.57</v>
      </c>
      <c r="K51" s="101">
        <f>บึงกาฬ!AK49</f>
        <v>1068840.53</v>
      </c>
      <c r="L51" s="102">
        <f>บึงกาฬ!AL49</f>
        <v>683017.2</v>
      </c>
      <c r="M51" s="102">
        <f>บึงกาฬ!AM49</f>
        <v>909552.14999999991</v>
      </c>
      <c r="N51" s="98"/>
      <c r="O51" s="98"/>
      <c r="P51" s="98"/>
      <c r="Q51" s="90">
        <f t="shared" si="0"/>
        <v>-226534.94999999995</v>
      </c>
      <c r="R51" s="91">
        <f t="shared" si="1"/>
        <v>334.48442703232121</v>
      </c>
    </row>
    <row r="52" spans="1:18" s="109" customFormat="1" hidden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1411178.75</v>
      </c>
      <c r="K52" s="106">
        <f>SUM(K48:K51)</f>
        <v>1627894.6400000001</v>
      </c>
      <c r="L52" s="106">
        <f>SUM(L48:L51)</f>
        <v>2454481.81</v>
      </c>
      <c r="M52" s="106">
        <f>SUM(M48:M51)</f>
        <v>3033262.1599999997</v>
      </c>
      <c r="N52" s="104">
        <v>3</v>
      </c>
      <c r="O52" s="104">
        <v>3</v>
      </c>
      <c r="P52" s="104">
        <f>N52-O52</f>
        <v>0</v>
      </c>
      <c r="Q52" s="107">
        <f t="shared" si="0"/>
        <v>-578780.34999999963</v>
      </c>
      <c r="R52" s="108">
        <f>L52/H52</f>
        <v>282.61160736902707</v>
      </c>
    </row>
    <row r="53" spans="1:18" hidden="1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hidden="1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1363077.03</v>
      </c>
      <c r="K54" s="101">
        <f>บึงกาฬ!AK50</f>
        <v>1358678.3</v>
      </c>
      <c r="L54" s="102">
        <f>บึงกาฬ!AL50</f>
        <v>1981274.9299999997</v>
      </c>
      <c r="M54" s="102">
        <f>บึงกาฬ!AM50</f>
        <v>1442618.04</v>
      </c>
      <c r="N54" s="98"/>
      <c r="O54" s="98"/>
      <c r="P54" s="98"/>
      <c r="Q54" s="90">
        <f t="shared" si="0"/>
        <v>538656.88999999966</v>
      </c>
      <c r="R54" s="91">
        <f t="shared" si="1"/>
        <v>679.44956447187917</v>
      </c>
    </row>
    <row r="55" spans="1:18" hidden="1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1993729.01</v>
      </c>
      <c r="K55" s="101">
        <f>บึงกาฬ!AK51</f>
        <v>2013714.38</v>
      </c>
      <c r="L55" s="102">
        <f>บึงกาฬ!AL51</f>
        <v>4190862.56</v>
      </c>
      <c r="M55" s="102">
        <f>บึงกาฬ!AM51</f>
        <v>3015041.8100000005</v>
      </c>
      <c r="N55" s="98"/>
      <c r="O55" s="98"/>
      <c r="P55" s="98"/>
      <c r="Q55" s="90">
        <f t="shared" si="0"/>
        <v>1175820.7499999995</v>
      </c>
      <c r="R55" s="91">
        <f t="shared" si="1"/>
        <v>427.72632782200452</v>
      </c>
    </row>
    <row r="56" spans="1:18" hidden="1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939296.78</v>
      </c>
      <c r="K56" s="101">
        <f>บึงกาฬ!AK52</f>
        <v>962588.4800000001</v>
      </c>
      <c r="L56" s="102">
        <f>บึงกาฬ!AL52</f>
        <v>2597672.27</v>
      </c>
      <c r="M56" s="102">
        <f>บึงกาฬ!AM52</f>
        <v>1998428.1300000001</v>
      </c>
      <c r="N56" s="98"/>
      <c r="O56" s="98"/>
      <c r="P56" s="98"/>
      <c r="Q56" s="90">
        <f t="shared" si="0"/>
        <v>599244.1399999999</v>
      </c>
      <c r="R56" s="91">
        <f t="shared" si="1"/>
        <v>536.37668180879621</v>
      </c>
    </row>
    <row r="57" spans="1:18" hidden="1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1714436.14</v>
      </c>
      <c r="K57" s="101">
        <f>บึงกาฬ!AK53</f>
        <v>1589191.74</v>
      </c>
      <c r="L57" s="102">
        <f>บึงกาฬ!AL53</f>
        <v>2509067.39</v>
      </c>
      <c r="M57" s="102">
        <f>บึงกาฬ!AM53</f>
        <v>2097791.3200000003</v>
      </c>
      <c r="N57" s="98"/>
      <c r="O57" s="98"/>
      <c r="P57" s="98"/>
      <c r="Q57" s="90">
        <f t="shared" si="0"/>
        <v>411276.06999999983</v>
      </c>
      <c r="R57" s="91">
        <f t="shared" si="1"/>
        <v>447.16937978969884</v>
      </c>
    </row>
    <row r="58" spans="1:18" s="109" customFormat="1" hidden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6010538.96</v>
      </c>
      <c r="K58" s="106">
        <f>SUM(K53:K57)</f>
        <v>5924172.9000000004</v>
      </c>
      <c r="L58" s="106">
        <f>SUM(L53:L57)</f>
        <v>11278877.15</v>
      </c>
      <c r="M58" s="106">
        <f>SUM(M53:M57)</f>
        <v>8553879.3000000007</v>
      </c>
      <c r="N58" s="104">
        <v>4</v>
      </c>
      <c r="O58" s="104">
        <v>4</v>
      </c>
      <c r="P58" s="104">
        <f>N58-O58</f>
        <v>0</v>
      </c>
      <c r="Q58" s="107">
        <f t="shared" si="0"/>
        <v>2724997.8499999996</v>
      </c>
      <c r="R58" s="108">
        <f>L58/H58</f>
        <v>486.82998748273485</v>
      </c>
    </row>
    <row r="59" spans="1:18" hidden="1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hidden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303" t="s">
        <v>241</v>
      </c>
      <c r="H60" s="113">
        <v>2845</v>
      </c>
      <c r="I60" s="111">
        <v>2</v>
      </c>
      <c r="J60" s="102">
        <f>บึงกาฬ!F54</f>
        <v>1186611.49</v>
      </c>
      <c r="K60" s="114">
        <f>บึงกาฬ!AK54</f>
        <v>1118072.1200000001</v>
      </c>
      <c r="L60" s="102">
        <f>บึงกาฬ!AL54</f>
        <v>1600506.62</v>
      </c>
      <c r="M60" s="102">
        <f>บึงกาฬ!AM54</f>
        <v>1558356.19</v>
      </c>
      <c r="N60" s="112"/>
      <c r="O60" s="112"/>
      <c r="P60" s="112"/>
      <c r="Q60" s="115">
        <f t="shared" si="0"/>
        <v>42150.430000000168</v>
      </c>
      <c r="R60" s="116">
        <f t="shared" si="1"/>
        <v>562.56823198594032</v>
      </c>
    </row>
    <row r="61" spans="1:18" hidden="1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298" t="s">
        <v>242</v>
      </c>
      <c r="H61" s="99">
        <v>4775</v>
      </c>
      <c r="I61" s="97">
        <v>4</v>
      </c>
      <c r="J61" s="102">
        <f>บึงกาฬ!F55</f>
        <v>2844543.29</v>
      </c>
      <c r="K61" s="114">
        <f>บึงกาฬ!AK55</f>
        <v>1427865.0600000003</v>
      </c>
      <c r="L61" s="102">
        <f>บึงกาฬ!AL55</f>
        <v>4417581.8600000003</v>
      </c>
      <c r="M61" s="102">
        <f>บึงกาฬ!AM55</f>
        <v>3038775.53</v>
      </c>
      <c r="N61" s="98"/>
      <c r="O61" s="98"/>
      <c r="P61" s="98"/>
      <c r="Q61" s="90">
        <f t="shared" si="0"/>
        <v>1378806.3300000005</v>
      </c>
      <c r="R61" s="91">
        <f t="shared" si="1"/>
        <v>925.14803350785348</v>
      </c>
    </row>
    <row r="62" spans="1:18" hidden="1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298" t="s">
        <v>243</v>
      </c>
      <c r="H62" s="99">
        <v>2422</v>
      </c>
      <c r="I62" s="97">
        <v>2</v>
      </c>
      <c r="J62" s="102">
        <f>บึงกาฬ!F56</f>
        <v>188434.49</v>
      </c>
      <c r="K62" s="229">
        <f>บึงกาฬ!AK56</f>
        <v>951583.72</v>
      </c>
      <c r="L62" s="102">
        <f>บึงกาฬ!AL56</f>
        <v>2218099.91</v>
      </c>
      <c r="M62" s="102">
        <f>บึงกาฬ!AM56</f>
        <v>2237758.6</v>
      </c>
      <c r="N62" s="98"/>
      <c r="O62" s="98"/>
      <c r="P62" s="98"/>
      <c r="Q62" s="90">
        <f t="shared" si="0"/>
        <v>-19658.689999999944</v>
      </c>
      <c r="R62" s="91">
        <f t="shared" si="1"/>
        <v>915.81334021469866</v>
      </c>
    </row>
    <row r="63" spans="1:18" hidden="1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298" t="s">
        <v>244</v>
      </c>
      <c r="H63" s="99">
        <v>4314</v>
      </c>
      <c r="I63" s="97">
        <v>3</v>
      </c>
      <c r="J63" s="102">
        <f>บึงกาฬ!F57</f>
        <v>705634.09</v>
      </c>
      <c r="K63" s="102">
        <f>บึงกาฬ!AK57</f>
        <v>751578.69</v>
      </c>
      <c r="L63" s="102">
        <f>บึงกาฬ!AL57</f>
        <v>1561882.44</v>
      </c>
      <c r="M63" s="102">
        <f>บึงกาฬ!AM57</f>
        <v>1447719.05</v>
      </c>
      <c r="N63" s="98"/>
      <c r="O63" s="98"/>
      <c r="P63" s="98"/>
      <c r="Q63" s="90">
        <f t="shared" si="0"/>
        <v>114163.3899999999</v>
      </c>
      <c r="R63" s="91">
        <f t="shared" si="1"/>
        <v>362.04970792767733</v>
      </c>
    </row>
    <row r="64" spans="1:18" hidden="1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298" t="s">
        <v>245</v>
      </c>
      <c r="H64" s="99">
        <v>3240</v>
      </c>
      <c r="I64" s="97">
        <v>3</v>
      </c>
      <c r="J64" s="102">
        <f>บึงกาฬ!F58</f>
        <v>724511.79</v>
      </c>
      <c r="K64" s="102">
        <f>บึงกาฬ!AK58</f>
        <v>592883.24</v>
      </c>
      <c r="L64" s="102">
        <f>บึงกาฬ!AL58</f>
        <v>2185767.02</v>
      </c>
      <c r="M64" s="102">
        <f>บึงกาฬ!AM58</f>
        <v>1882449.76</v>
      </c>
      <c r="N64" s="98"/>
      <c r="O64" s="98"/>
      <c r="P64" s="98"/>
      <c r="Q64" s="90">
        <f t="shared" si="0"/>
        <v>303317.26</v>
      </c>
      <c r="R64" s="91">
        <f t="shared" si="1"/>
        <v>674.61945061728397</v>
      </c>
    </row>
    <row r="65" spans="1:18" s="117" customFormat="1" hidden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303" t="s">
        <v>246</v>
      </c>
      <c r="H65" s="113">
        <v>1140</v>
      </c>
      <c r="I65" s="111">
        <v>1</v>
      </c>
      <c r="J65" s="102">
        <f>บึงกาฬ!F59</f>
        <v>581922.81000000006</v>
      </c>
      <c r="K65" s="102">
        <f>บึงกาฬ!AK59</f>
        <v>414417.74000000005</v>
      </c>
      <c r="L65" s="102">
        <f>บึงกาฬ!AL59</f>
        <v>1150308.67</v>
      </c>
      <c r="M65" s="102">
        <f>บึงกาฬ!AM59</f>
        <v>1143492.6299999999</v>
      </c>
      <c r="N65" s="112"/>
      <c r="O65" s="112"/>
      <c r="P65" s="112"/>
      <c r="Q65" s="115">
        <f t="shared" si="0"/>
        <v>6816.0400000000373</v>
      </c>
      <c r="R65" s="116">
        <f t="shared" si="1"/>
        <v>1009.0426929824561</v>
      </c>
    </row>
    <row r="66" spans="1:18" s="109" customFormat="1" hidden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6231657.9600000009</v>
      </c>
      <c r="K66" s="106">
        <f>SUM(K59:K65)</f>
        <v>5256400.57</v>
      </c>
      <c r="L66" s="106">
        <f>SUM(L59:L65)</f>
        <v>13134146.52</v>
      </c>
      <c r="M66" s="106">
        <f>SUM(M59:M65)</f>
        <v>11308551.760000002</v>
      </c>
      <c r="N66" s="104">
        <v>6</v>
      </c>
      <c r="O66" s="104">
        <v>6</v>
      </c>
      <c r="P66" s="104">
        <f>N66-O66</f>
        <v>0</v>
      </c>
      <c r="Q66" s="107">
        <f t="shared" si="0"/>
        <v>1825594.7599999979</v>
      </c>
      <c r="R66" s="108">
        <f>L66/H66</f>
        <v>701.01123612297181</v>
      </c>
    </row>
    <row r="67" spans="1:18" hidden="1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hidden="1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1399</v>
      </c>
      <c r="H68" s="99">
        <v>3670</v>
      </c>
      <c r="I68" s="97">
        <v>3</v>
      </c>
      <c r="J68" s="100">
        <f>บึงกาฬ!F60</f>
        <v>1306948.94</v>
      </c>
      <c r="K68" s="101">
        <f>บึงกาฬ!AK60</f>
        <v>753110.78999999992</v>
      </c>
      <c r="L68" s="102">
        <f>บึงกาฬ!AL60</f>
        <v>2023130.7799999998</v>
      </c>
      <c r="M68" s="102">
        <f>บึงกาฬ!AM60</f>
        <v>1640126.15</v>
      </c>
      <c r="N68" s="98"/>
      <c r="O68" s="98"/>
      <c r="P68" s="98"/>
      <c r="Q68" s="90">
        <f t="shared" si="0"/>
        <v>383004.62999999989</v>
      </c>
      <c r="R68" s="91">
        <f t="shared" si="1"/>
        <v>551.26179291553126</v>
      </c>
    </row>
    <row r="69" spans="1:18" hidden="1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910771.24</v>
      </c>
      <c r="K69" s="101">
        <f>บึงกาฬ!AK61</f>
        <v>847255.07000000007</v>
      </c>
      <c r="L69" s="102">
        <f>บึงกาฬ!AL61</f>
        <v>2945116.23</v>
      </c>
      <c r="M69" s="102">
        <f>บึงกาฬ!AM61</f>
        <v>2412673.2700000005</v>
      </c>
      <c r="N69" s="98"/>
      <c r="O69" s="98"/>
      <c r="P69" s="98"/>
      <c r="Q69" s="90">
        <f t="shared" si="0"/>
        <v>532442.9599999995</v>
      </c>
      <c r="R69" s="91">
        <f t="shared" si="1"/>
        <v>844.59886148551766</v>
      </c>
    </row>
    <row r="70" spans="1:18" hidden="1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768809.92</v>
      </c>
      <c r="K70" s="101">
        <f>บึงกาฬ!AK62</f>
        <v>620468.8600000001</v>
      </c>
      <c r="L70" s="102">
        <f>บึงกาฬ!AL62</f>
        <v>1922975.98</v>
      </c>
      <c r="M70" s="102">
        <f>บึงกาฬ!AM62</f>
        <v>1254387.97</v>
      </c>
      <c r="N70" s="98"/>
      <c r="O70" s="98"/>
      <c r="P70" s="98"/>
      <c r="Q70" s="90">
        <f t="shared" si="0"/>
        <v>668588.01</v>
      </c>
      <c r="R70" s="91">
        <f t="shared" si="1"/>
        <v>305.91409163219851</v>
      </c>
    </row>
    <row r="71" spans="1:18" hidden="1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1935091.94</v>
      </c>
      <c r="K71" s="101">
        <f>บึงกาฬ!AK63</f>
        <v>595825.06000000006</v>
      </c>
      <c r="L71" s="102">
        <f>บึงกาฬ!AL63</f>
        <v>2444114.33</v>
      </c>
      <c r="M71" s="102">
        <f>บึงกาฬ!AM63</f>
        <v>1813745.79</v>
      </c>
      <c r="N71" s="98"/>
      <c r="O71" s="98"/>
      <c r="P71" s="98"/>
      <c r="Q71" s="90">
        <f t="shared" ref="Q71:Q134" si="2">L71-M71</f>
        <v>630368.54</v>
      </c>
      <c r="R71" s="91">
        <f t="shared" ref="R71:R134" si="3">L71/H71</f>
        <v>711.3254743888242</v>
      </c>
    </row>
    <row r="72" spans="1:18" hidden="1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426762.65</v>
      </c>
      <c r="K72" s="101">
        <f>บึงกาฬ!AK64</f>
        <v>335522.81000000006</v>
      </c>
      <c r="L72" s="102">
        <f>บึงกาฬ!AL64</f>
        <v>2804815.38</v>
      </c>
      <c r="M72" s="102">
        <f>บึงกาฬ!AM64</f>
        <v>2564759.7399999998</v>
      </c>
      <c r="N72" s="98"/>
      <c r="O72" s="98"/>
      <c r="P72" s="98"/>
      <c r="Q72" s="90">
        <f t="shared" si="2"/>
        <v>240055.64000000013</v>
      </c>
      <c r="R72" s="91">
        <f t="shared" si="3"/>
        <v>772.88933039404787</v>
      </c>
    </row>
    <row r="73" spans="1:18" hidden="1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1058296.05</v>
      </c>
      <c r="K73" s="101">
        <f>บึงกาฬ!AK65</f>
        <v>902440.94</v>
      </c>
      <c r="L73" s="102">
        <f>บึงกาฬ!AL65</f>
        <v>2285701.7599999998</v>
      </c>
      <c r="M73" s="102">
        <f>บึงกาฬ!AM65</f>
        <v>1812693.84</v>
      </c>
      <c r="N73" s="98"/>
      <c r="O73" s="98"/>
      <c r="P73" s="98"/>
      <c r="Q73" s="90">
        <f t="shared" si="2"/>
        <v>473007.91999999969</v>
      </c>
      <c r="R73" s="91">
        <f t="shared" si="3"/>
        <v>499.82544500328009</v>
      </c>
    </row>
    <row r="74" spans="1:18" s="109" customFormat="1" hidden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6406680.7399999993</v>
      </c>
      <c r="K74" s="106">
        <f>SUM(K67:K73)</f>
        <v>4054623.53</v>
      </c>
      <c r="L74" s="106">
        <f>SUM(L67:L73)</f>
        <v>14425854.459999999</v>
      </c>
      <c r="M74" s="106">
        <f>SUM(M67:M73)</f>
        <v>11498386.76</v>
      </c>
      <c r="N74" s="104">
        <v>6</v>
      </c>
      <c r="O74" s="104">
        <v>6</v>
      </c>
      <c r="P74" s="104">
        <f>N74-O74</f>
        <v>0</v>
      </c>
      <c r="Q74" s="107">
        <f>L74-M74</f>
        <v>2927467.6999999993</v>
      </c>
      <c r="R74" s="108">
        <f>L74/H74</f>
        <v>575.17062557314296</v>
      </c>
    </row>
    <row r="75" spans="1:18" hidden="1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hidden="1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583161.78</v>
      </c>
      <c r="K76" s="101">
        <f>บึงกาฬ!AK66</f>
        <v>595563.55000000005</v>
      </c>
      <c r="L76" s="101">
        <f>บึงกาฬ!AL66</f>
        <v>1117601.51</v>
      </c>
      <c r="M76" s="101">
        <f>บึงกาฬ!AM66</f>
        <v>968155.08000000007</v>
      </c>
      <c r="N76" s="98"/>
      <c r="O76" s="98"/>
      <c r="P76" s="98"/>
      <c r="Q76" s="90">
        <f t="shared" si="2"/>
        <v>149446.42999999993</v>
      </c>
      <c r="R76" s="91">
        <f t="shared" si="3"/>
        <v>194.29789812239221</v>
      </c>
    </row>
    <row r="77" spans="1:18" hidden="1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680423.98</v>
      </c>
      <c r="K77" s="101">
        <f>บึงกาฬ!AK67</f>
        <v>691661.94000000006</v>
      </c>
      <c r="L77" s="101">
        <f>บึงกาฬ!AL67</f>
        <v>705780.44</v>
      </c>
      <c r="M77" s="101">
        <f>บึงกาฬ!AM67</f>
        <v>668495.9</v>
      </c>
      <c r="N77" s="98"/>
      <c r="O77" s="98"/>
      <c r="P77" s="98"/>
      <c r="Q77" s="90">
        <f t="shared" si="2"/>
        <v>37284.539999999921</v>
      </c>
      <c r="R77" s="91">
        <f t="shared" si="3"/>
        <v>161.02679443303671</v>
      </c>
    </row>
    <row r="78" spans="1:18" hidden="1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189398.78</v>
      </c>
      <c r="K78" s="101">
        <f>บึงกาฬ!AK68</f>
        <v>153139.84</v>
      </c>
      <c r="L78" s="101">
        <f>บึงกาฬ!AL68</f>
        <v>548893.70000000007</v>
      </c>
      <c r="M78" s="101">
        <f>บึงกาฬ!AM68</f>
        <v>525635.72</v>
      </c>
      <c r="N78" s="98"/>
      <c r="O78" s="98"/>
      <c r="P78" s="98"/>
      <c r="Q78" s="90">
        <f t="shared" si="2"/>
        <v>23257.980000000098</v>
      </c>
      <c r="R78" s="91">
        <f t="shared" si="3"/>
        <v>278.20258489609733</v>
      </c>
    </row>
    <row r="79" spans="1:18" hidden="1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551103.49</v>
      </c>
      <c r="K79" s="101">
        <f>บึงกาฬ!AK69</f>
        <v>482961.93999999994</v>
      </c>
      <c r="L79" s="101">
        <f>บึงกาฬ!AL69</f>
        <v>1215095.19</v>
      </c>
      <c r="M79" s="101">
        <f>บึงกาฬ!AM69</f>
        <v>926000.78</v>
      </c>
      <c r="N79" s="98"/>
      <c r="O79" s="98"/>
      <c r="P79" s="98"/>
      <c r="Q79" s="90">
        <f t="shared" si="2"/>
        <v>289094.40999999992</v>
      </c>
      <c r="R79" s="91">
        <f t="shared" si="3"/>
        <v>242.67928699820251</v>
      </c>
    </row>
    <row r="80" spans="1:18" hidden="1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923069.08</v>
      </c>
      <c r="K80" s="101">
        <f>บึงกาฬ!AK70</f>
        <v>487805.83999999997</v>
      </c>
      <c r="L80" s="101">
        <f>บึงกาฬ!AL70</f>
        <v>1157636.97</v>
      </c>
      <c r="M80" s="101">
        <f>บึงกาฬ!AM70</f>
        <v>1064334.46</v>
      </c>
      <c r="N80" s="98"/>
      <c r="O80" s="98"/>
      <c r="P80" s="98"/>
      <c r="Q80" s="90">
        <f t="shared" si="2"/>
        <v>93302.510000000009</v>
      </c>
      <c r="R80" s="91">
        <f t="shared" si="3"/>
        <v>217.68276983828505</v>
      </c>
    </row>
    <row r="81" spans="1:18" s="109" customFormat="1" hidden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2927157.11</v>
      </c>
      <c r="K81" s="106">
        <f>SUM(K75:K80)</f>
        <v>2411133.1100000003</v>
      </c>
      <c r="L81" s="106">
        <f>SUM(L75:L80)</f>
        <v>4745007.8099999996</v>
      </c>
      <c r="M81" s="106">
        <f>SUM(M75:M80)</f>
        <v>4152621.9400000004</v>
      </c>
      <c r="N81" s="104">
        <v>5</v>
      </c>
      <c r="O81" s="104">
        <v>5</v>
      </c>
      <c r="P81" s="104">
        <f>N81-O81</f>
        <v>0</v>
      </c>
      <c r="Q81" s="107">
        <f t="shared" si="2"/>
        <v>592385.86999999918</v>
      </c>
      <c r="R81" s="108">
        <f t="shared" si="3"/>
        <v>211.51909285427718</v>
      </c>
    </row>
    <row r="82" spans="1:18" s="109" customFormat="1" ht="25.2" hidden="1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49719976.640000001</v>
      </c>
      <c r="K82" s="122">
        <f t="shared" si="4"/>
        <v>46426593.780000001</v>
      </c>
      <c r="L82" s="121">
        <f t="shared" si="4"/>
        <v>117138487.03999999</v>
      </c>
      <c r="M82" s="121">
        <f t="shared" si="4"/>
        <v>100249493.19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16888993.849999994</v>
      </c>
      <c r="R82" s="108">
        <f t="shared" si="3"/>
        <v>468.52208865797121</v>
      </c>
    </row>
    <row r="83" spans="1:18" s="109" customFormat="1" ht="25.8" hidden="1" thickTop="1" thickBot="1" x14ac:dyDescent="0.75">
      <c r="A83" s="123"/>
      <c r="B83" s="124"/>
      <c r="C83" s="124"/>
      <c r="D83" s="124"/>
      <c r="E83" s="363" t="s">
        <v>266</v>
      </c>
      <c r="F83" s="364"/>
      <c r="G83" s="365"/>
      <c r="H83" s="125"/>
      <c r="I83" s="123"/>
      <c r="J83" s="126">
        <f>J82/O82</f>
        <v>815081.58426229504</v>
      </c>
      <c r="K83" s="127">
        <f>K82/O82</f>
        <v>761091.70131147548</v>
      </c>
      <c r="L83" s="126">
        <f>L82/O82</f>
        <v>1920303.066229508</v>
      </c>
      <c r="M83" s="126">
        <f>M82/O82</f>
        <v>1643434.314590164</v>
      </c>
      <c r="N83" s="124"/>
      <c r="O83" s="124"/>
      <c r="P83" s="124"/>
      <c r="Q83" s="90"/>
      <c r="R83" s="91"/>
    </row>
    <row r="84" spans="1:18" hidden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hidden="1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585</v>
      </c>
      <c r="H85" s="99">
        <v>4951</v>
      </c>
      <c r="I85" s="97">
        <v>4</v>
      </c>
      <c r="J85" s="100">
        <f>หนองบัวลำภู!F4</f>
        <v>647191.64</v>
      </c>
      <c r="K85" s="230">
        <f>หนองบัวลำภู!AD4</f>
        <v>711125.7</v>
      </c>
      <c r="L85" s="102">
        <f>หนองบัวลำภู!AE4</f>
        <v>1641448.8900000001</v>
      </c>
      <c r="M85" s="102">
        <f>หนองบัวลำภู!AF4</f>
        <v>7034904</v>
      </c>
      <c r="N85" s="98"/>
      <c r="O85" s="98"/>
      <c r="P85" s="98"/>
      <c r="Q85" s="90">
        <f t="shared" si="2"/>
        <v>-5393455.1099999994</v>
      </c>
      <c r="R85" s="91">
        <f t="shared" si="3"/>
        <v>331.53885881640076</v>
      </c>
    </row>
    <row r="86" spans="1:18" hidden="1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586</v>
      </c>
      <c r="H86" s="99">
        <v>4392</v>
      </c>
      <c r="I86" s="97">
        <v>3</v>
      </c>
      <c r="J86" s="100">
        <f>หนองบัวลำภู!F5</f>
        <v>1214441.8600000001</v>
      </c>
      <c r="K86" s="230">
        <f>หนองบัวลำภู!AD5</f>
        <v>1480635.9000000001</v>
      </c>
      <c r="L86" s="102">
        <f>หนองบัวลำภู!AE5</f>
        <v>1986652.57</v>
      </c>
      <c r="M86" s="102">
        <f>หนองบัวลำภู!AF5</f>
        <v>1508180.08</v>
      </c>
      <c r="N86" s="98"/>
      <c r="O86" s="98"/>
      <c r="P86" s="98"/>
      <c r="Q86" s="90">
        <f t="shared" si="2"/>
        <v>478472.49</v>
      </c>
      <c r="R86" s="91">
        <f t="shared" si="3"/>
        <v>452.33437386156652</v>
      </c>
    </row>
    <row r="87" spans="1:18" hidden="1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587</v>
      </c>
      <c r="H87" s="99">
        <v>5135</v>
      </c>
      <c r="I87" s="97">
        <v>4</v>
      </c>
      <c r="J87" s="100">
        <f>หนองบัวลำภู!F6</f>
        <v>580143.76</v>
      </c>
      <c r="K87" s="230">
        <f>หนองบัวลำภู!AD6</f>
        <v>650916.24</v>
      </c>
      <c r="L87" s="102">
        <f>หนองบัวลำภู!AE6</f>
        <v>2048742.13</v>
      </c>
      <c r="M87" s="102">
        <f>หนองบัวลำภู!AF6</f>
        <v>2223173.96</v>
      </c>
      <c r="N87" s="98"/>
      <c r="O87" s="98"/>
      <c r="P87" s="98"/>
      <c r="Q87" s="90">
        <f t="shared" si="2"/>
        <v>-174431.83000000007</v>
      </c>
      <c r="R87" s="91">
        <f t="shared" si="3"/>
        <v>398.97607205452772</v>
      </c>
    </row>
    <row r="88" spans="1:18" hidden="1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588</v>
      </c>
      <c r="H88" s="99">
        <v>7670</v>
      </c>
      <c r="I88" s="97">
        <v>5</v>
      </c>
      <c r="J88" s="100">
        <f>หนองบัวลำภู!F7</f>
        <v>1326452.75</v>
      </c>
      <c r="K88" s="230">
        <f>หนองบัวลำภู!AD7</f>
        <v>1428964.1300000001</v>
      </c>
      <c r="L88" s="102">
        <f>หนองบัวลำภู!AE7</f>
        <v>3453858.1399999997</v>
      </c>
      <c r="M88" s="102">
        <f>หนองบัวลำภู!AF7</f>
        <v>3049256.8400000003</v>
      </c>
      <c r="N88" s="98"/>
      <c r="O88" s="98"/>
      <c r="P88" s="98"/>
      <c r="Q88" s="90">
        <f t="shared" si="2"/>
        <v>404601.29999999935</v>
      </c>
      <c r="R88" s="91">
        <f t="shared" si="3"/>
        <v>450.30744980443279</v>
      </c>
    </row>
    <row r="89" spans="1:18" hidden="1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589</v>
      </c>
      <c r="H89" s="99">
        <v>5043</v>
      </c>
      <c r="I89" s="97">
        <v>4</v>
      </c>
      <c r="J89" s="100">
        <f>หนองบัวลำภู!F8</f>
        <v>992655.12</v>
      </c>
      <c r="K89" s="230">
        <f>หนองบัวลำภู!AD8</f>
        <v>1103623.01</v>
      </c>
      <c r="L89" s="102">
        <f>หนองบัวลำภู!AE8</f>
        <v>1810492.77</v>
      </c>
      <c r="M89" s="102">
        <f>หนองบัวลำภู!AF8</f>
        <v>1725185.8699999999</v>
      </c>
      <c r="N89" s="98"/>
      <c r="O89" s="98"/>
      <c r="P89" s="98"/>
      <c r="Q89" s="90">
        <f t="shared" si="2"/>
        <v>85306.90000000014</v>
      </c>
      <c r="R89" s="91">
        <f t="shared" si="3"/>
        <v>359.01105889351578</v>
      </c>
    </row>
    <row r="90" spans="1:18" hidden="1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590</v>
      </c>
      <c r="H90" s="99">
        <v>1849</v>
      </c>
      <c r="I90" s="97">
        <v>2</v>
      </c>
      <c r="J90" s="100">
        <f>หนองบัวลำภู!F9</f>
        <v>510974.89</v>
      </c>
      <c r="K90" s="230">
        <f>หนองบัวลำภู!AD9</f>
        <v>530909.55000000005</v>
      </c>
      <c r="L90" s="102">
        <f>หนองบัวลำภู!AE9</f>
        <v>710923.86</v>
      </c>
      <c r="M90" s="102">
        <f>หนองบัวลำภู!AF9</f>
        <v>770490.92999999993</v>
      </c>
      <c r="N90" s="98"/>
      <c r="O90" s="98"/>
      <c r="P90" s="98"/>
      <c r="Q90" s="90">
        <f t="shared" si="2"/>
        <v>-59567.069999999949</v>
      </c>
      <c r="R90" s="91">
        <f t="shared" si="3"/>
        <v>384.49100054083289</v>
      </c>
    </row>
    <row r="91" spans="1:18" hidden="1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591</v>
      </c>
      <c r="H91" s="99">
        <v>7078</v>
      </c>
      <c r="I91" s="97">
        <v>5</v>
      </c>
      <c r="J91" s="100">
        <f>หนองบัวลำภู!F10</f>
        <v>927911.71</v>
      </c>
      <c r="K91" s="101">
        <f>หนองบัวลำภู!AD10</f>
        <v>1182638.5499999998</v>
      </c>
      <c r="L91" s="102">
        <f>หนองบัวลำภู!AE10</f>
        <v>2284840.34</v>
      </c>
      <c r="M91" s="102">
        <f>หนองบัวลำภู!AF10</f>
        <v>2452399.31</v>
      </c>
      <c r="N91" s="98"/>
      <c r="O91" s="98"/>
      <c r="P91" s="98"/>
      <c r="Q91" s="90">
        <f t="shared" si="2"/>
        <v>-167558.9700000002</v>
      </c>
      <c r="R91" s="91">
        <f t="shared" si="3"/>
        <v>322.80875105962133</v>
      </c>
    </row>
    <row r="92" spans="1:18" hidden="1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592</v>
      </c>
      <c r="H92" s="99">
        <v>2787</v>
      </c>
      <c r="I92" s="97">
        <v>2</v>
      </c>
      <c r="J92" s="100">
        <f>หนองบัวลำภู!F11</f>
        <v>534224.4</v>
      </c>
      <c r="K92" s="230">
        <f>หนองบัวลำภู!AD11</f>
        <v>568705.98</v>
      </c>
      <c r="L92" s="102">
        <f>หนองบัวลำภู!AE11</f>
        <v>1253262.5</v>
      </c>
      <c r="M92" s="102">
        <f>หนองบัวลำภู!AF11</f>
        <v>1366794.8900000001</v>
      </c>
      <c r="N92" s="98"/>
      <c r="O92" s="98"/>
      <c r="P92" s="98"/>
      <c r="Q92" s="90">
        <f t="shared" si="2"/>
        <v>-113532.39000000013</v>
      </c>
      <c r="R92" s="91">
        <f t="shared" si="3"/>
        <v>449.68155722999643</v>
      </c>
    </row>
    <row r="93" spans="1:18" hidden="1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593</v>
      </c>
      <c r="H93" s="99">
        <v>4346</v>
      </c>
      <c r="I93" s="97">
        <v>3</v>
      </c>
      <c r="J93" s="100">
        <f>หนองบัวลำภู!F12</f>
        <v>1085519.95</v>
      </c>
      <c r="K93" s="101">
        <f>หนองบัวลำภู!AD12</f>
        <v>1307306.9099999999</v>
      </c>
      <c r="L93" s="102">
        <f>หนองบัวลำภู!AE12</f>
        <v>1702233.74</v>
      </c>
      <c r="M93" s="102">
        <f>หนองบัวลำภู!AF12</f>
        <v>1607453.39</v>
      </c>
      <c r="N93" s="98"/>
      <c r="O93" s="98"/>
      <c r="P93" s="98"/>
      <c r="Q93" s="90">
        <f t="shared" si="2"/>
        <v>94780.350000000093</v>
      </c>
      <c r="R93" s="91">
        <f t="shared" si="3"/>
        <v>391.67826507132997</v>
      </c>
    </row>
    <row r="94" spans="1:18" hidden="1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594</v>
      </c>
      <c r="H94" s="99">
        <v>2971</v>
      </c>
      <c r="I94" s="97">
        <v>2</v>
      </c>
      <c r="J94" s="100">
        <f>หนองบัวลำภู!F13</f>
        <v>363229.82</v>
      </c>
      <c r="K94" s="101">
        <f>หนองบัวลำภู!AD13</f>
        <v>417323.21</v>
      </c>
      <c r="L94" s="102">
        <f>หนองบัวลำภู!AE13</f>
        <v>732590.38</v>
      </c>
      <c r="M94" s="102">
        <f>หนองบัวลำภู!AF13</f>
        <v>621337.21</v>
      </c>
      <c r="N94" s="98"/>
      <c r="O94" s="98"/>
      <c r="P94" s="98"/>
      <c r="Q94" s="90">
        <f t="shared" si="2"/>
        <v>111253.17000000004</v>
      </c>
      <c r="R94" s="91">
        <f t="shared" si="3"/>
        <v>246.58040390440928</v>
      </c>
    </row>
    <row r="95" spans="1:18" hidden="1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595</v>
      </c>
      <c r="H95" s="99">
        <v>2720</v>
      </c>
      <c r="I95" s="97">
        <v>2</v>
      </c>
      <c r="J95" s="100">
        <f>หนองบัวลำภู!F14</f>
        <v>506624.19</v>
      </c>
      <c r="K95" s="101">
        <f>หนองบัวลำภู!AD14</f>
        <v>598359.55999999994</v>
      </c>
      <c r="L95" s="102">
        <f>หนองบัวลำภู!AE14</f>
        <v>1211090.73</v>
      </c>
      <c r="M95" s="102">
        <f>หนองบัวลำภู!AF14</f>
        <v>1196432.58</v>
      </c>
      <c r="N95" s="98"/>
      <c r="O95" s="98"/>
      <c r="P95" s="98"/>
      <c r="Q95" s="90">
        <f t="shared" si="2"/>
        <v>14658.149999999907</v>
      </c>
      <c r="R95" s="91">
        <f t="shared" si="3"/>
        <v>445.25394485294117</v>
      </c>
    </row>
    <row r="96" spans="1:18" hidden="1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596</v>
      </c>
      <c r="H96" s="99">
        <v>4608</v>
      </c>
      <c r="I96" s="97">
        <v>4</v>
      </c>
      <c r="J96" s="100">
        <f>หนองบัวลำภู!F15</f>
        <v>1509230.71</v>
      </c>
      <c r="K96" s="230">
        <f>หนองบัวลำภู!AD15</f>
        <v>1664158.67</v>
      </c>
      <c r="L96" s="102">
        <f>หนองบัวลำภู!AE15</f>
        <v>2094283.41</v>
      </c>
      <c r="M96" s="102">
        <f>หนองบัวลำภู!AF15</f>
        <v>1558626.5599999998</v>
      </c>
      <c r="N96" s="98"/>
      <c r="O96" s="98"/>
      <c r="P96" s="98"/>
      <c r="Q96" s="90">
        <f t="shared" si="2"/>
        <v>535656.85000000009</v>
      </c>
      <c r="R96" s="91">
        <f t="shared" si="3"/>
        <v>454.4885872395833</v>
      </c>
    </row>
    <row r="97" spans="1:18" hidden="1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597</v>
      </c>
      <c r="H97" s="99">
        <v>4866</v>
      </c>
      <c r="I97" s="97">
        <v>4</v>
      </c>
      <c r="J97" s="100">
        <f>หนองบัวลำภู!F16</f>
        <v>220046.63</v>
      </c>
      <c r="K97" s="101">
        <f>หนองบัวลำภู!AD16</f>
        <v>332189.01</v>
      </c>
      <c r="L97" s="102">
        <f>หนองบัวลำภู!AE16</f>
        <v>1608797.33</v>
      </c>
      <c r="M97" s="102">
        <f>หนองบัวลำภู!AF16</f>
        <v>2278900.0100000002</v>
      </c>
      <c r="N97" s="98"/>
      <c r="O97" s="98"/>
      <c r="P97" s="98"/>
      <c r="Q97" s="90">
        <f t="shared" si="2"/>
        <v>-670102.68000000017</v>
      </c>
      <c r="R97" s="91">
        <f t="shared" si="3"/>
        <v>330.62008425811757</v>
      </c>
    </row>
    <row r="98" spans="1:18" hidden="1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598</v>
      </c>
      <c r="H98" s="99">
        <v>3427</v>
      </c>
      <c r="I98" s="97">
        <v>3</v>
      </c>
      <c r="J98" s="100">
        <f>หนองบัวลำภู!F17</f>
        <v>845888.33</v>
      </c>
      <c r="K98" s="101">
        <f>หนองบัวลำภู!AD17</f>
        <v>940965.7</v>
      </c>
      <c r="L98" s="102">
        <f>หนองบัวลำภู!AE17</f>
        <v>1543139.78</v>
      </c>
      <c r="M98" s="102">
        <f>หนองบัวลำภู!AF17</f>
        <v>1914758.3299999998</v>
      </c>
      <c r="N98" s="98"/>
      <c r="O98" s="98"/>
      <c r="P98" s="98"/>
      <c r="Q98" s="90">
        <f t="shared" si="2"/>
        <v>-371618.54999999981</v>
      </c>
      <c r="R98" s="91">
        <f t="shared" si="3"/>
        <v>450.2888182083455</v>
      </c>
    </row>
    <row r="99" spans="1:18" hidden="1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599</v>
      </c>
      <c r="H99" s="99">
        <v>5652</v>
      </c>
      <c r="I99" s="97">
        <v>4</v>
      </c>
      <c r="J99" s="100">
        <f>หนองบัวลำภู!F18</f>
        <v>748702</v>
      </c>
      <c r="K99" s="101">
        <f>หนองบัวลำภู!AD18</f>
        <v>812461.41999999993</v>
      </c>
      <c r="L99" s="102">
        <f>หนองบัวลำภู!AE18</f>
        <v>1508971.44</v>
      </c>
      <c r="M99" s="102">
        <f>หนองบัวลำภู!AF18</f>
        <v>1812332.45</v>
      </c>
      <c r="N99" s="98"/>
      <c r="O99" s="98"/>
      <c r="P99" s="98"/>
      <c r="Q99" s="90">
        <f t="shared" si="2"/>
        <v>-303361.01</v>
      </c>
      <c r="R99" s="91">
        <f t="shared" si="3"/>
        <v>266.98008492568999</v>
      </c>
    </row>
    <row r="100" spans="1:18" hidden="1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600</v>
      </c>
      <c r="H100" s="99">
        <v>3912</v>
      </c>
      <c r="I100" s="97">
        <v>3</v>
      </c>
      <c r="J100" s="100">
        <f>หนองบัวลำภู!F19</f>
        <v>760069.39</v>
      </c>
      <c r="K100" s="230">
        <f>หนองบัวลำภู!AD19</f>
        <v>852633.16999999993</v>
      </c>
      <c r="L100" s="102">
        <f>หนองบัวลำภู!AE19</f>
        <v>2232323.25</v>
      </c>
      <c r="M100" s="102">
        <f>หนองบัวลำภู!AF19</f>
        <v>2064509.7</v>
      </c>
      <c r="N100" s="98"/>
      <c r="O100" s="98"/>
      <c r="P100" s="98"/>
      <c r="Q100" s="90">
        <f t="shared" si="2"/>
        <v>167813.55000000005</v>
      </c>
      <c r="R100" s="91">
        <f t="shared" si="3"/>
        <v>570.63477760736191</v>
      </c>
    </row>
    <row r="101" spans="1:18" hidden="1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601</v>
      </c>
      <c r="H101" s="99">
        <v>2731</v>
      </c>
      <c r="I101" s="97">
        <v>2</v>
      </c>
      <c r="J101" s="100">
        <f>หนองบัวลำภู!F20</f>
        <v>884257.03</v>
      </c>
      <c r="K101" s="230">
        <f>หนองบัวลำภู!AD20</f>
        <v>938689.69000000006</v>
      </c>
      <c r="L101" s="102">
        <f>หนองบัวลำภู!AE20</f>
        <v>1234311.26</v>
      </c>
      <c r="M101" s="102">
        <f>หนองบัวลำภู!AF20</f>
        <v>1460148.5</v>
      </c>
      <c r="N101" s="98"/>
      <c r="O101" s="98"/>
      <c r="P101" s="98"/>
      <c r="Q101" s="90">
        <f t="shared" si="2"/>
        <v>-225837.24</v>
      </c>
      <c r="R101" s="91">
        <f t="shared" si="3"/>
        <v>451.9631124130355</v>
      </c>
    </row>
    <row r="102" spans="1:18" hidden="1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602</v>
      </c>
      <c r="H102" s="99">
        <v>2945</v>
      </c>
      <c r="I102" s="97">
        <v>2</v>
      </c>
      <c r="J102" s="100">
        <f>หนองบัวลำภู!F21</f>
        <v>458953.89</v>
      </c>
      <c r="K102" s="101">
        <f>หนองบัวลำภู!AD21</f>
        <v>508125.38</v>
      </c>
      <c r="L102" s="102">
        <f>หนองบัวลำภู!AE21</f>
        <v>1292399.52</v>
      </c>
      <c r="M102" s="102">
        <f>หนองบัวลำภู!AF21</f>
        <v>1442774.94</v>
      </c>
      <c r="N102" s="98"/>
      <c r="O102" s="98"/>
      <c r="P102" s="98"/>
      <c r="Q102" s="90">
        <f t="shared" si="2"/>
        <v>-150375.41999999993</v>
      </c>
      <c r="R102" s="91">
        <f t="shared" si="3"/>
        <v>438.845337860781</v>
      </c>
    </row>
    <row r="103" spans="1:18" hidden="1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603</v>
      </c>
      <c r="H103" s="99">
        <v>3678</v>
      </c>
      <c r="I103" s="97">
        <v>3</v>
      </c>
      <c r="J103" s="100">
        <f>หนองบัวลำภู!F22</f>
        <v>869563.66</v>
      </c>
      <c r="K103" s="230">
        <f>หนองบัวลำภู!AD22</f>
        <v>908278.19000000006</v>
      </c>
      <c r="L103" s="102">
        <f>หนองบัวลำภู!AE22</f>
        <v>1433652.52</v>
      </c>
      <c r="M103" s="102">
        <f>หนองบัวลำภู!AF22</f>
        <v>1394746.96</v>
      </c>
      <c r="N103" s="98"/>
      <c r="O103" s="98"/>
      <c r="P103" s="98"/>
      <c r="Q103" s="90">
        <f t="shared" si="2"/>
        <v>38905.560000000056</v>
      </c>
      <c r="R103" s="91">
        <f t="shared" si="3"/>
        <v>389.79133224578578</v>
      </c>
    </row>
    <row r="104" spans="1:18" hidden="1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604</v>
      </c>
      <c r="H104" s="99">
        <v>4213</v>
      </c>
      <c r="I104" s="97">
        <v>3</v>
      </c>
      <c r="J104" s="100">
        <f>หนองบัวลำภู!F23</f>
        <v>1961954.21</v>
      </c>
      <c r="K104" s="101">
        <f>หนองบัวลำภู!AD23</f>
        <v>2038131.0899999999</v>
      </c>
      <c r="L104" s="102">
        <f>หนองบัวลำภู!AE23</f>
        <v>1533162.65</v>
      </c>
      <c r="M104" s="102">
        <f>หนองบัวลำภู!AF23</f>
        <v>1179346.07</v>
      </c>
      <c r="N104" s="98"/>
      <c r="O104" s="98"/>
      <c r="P104" s="98"/>
      <c r="Q104" s="90">
        <f t="shared" si="2"/>
        <v>353816.57999999984</v>
      </c>
      <c r="R104" s="91">
        <f t="shared" si="3"/>
        <v>363.91233088060761</v>
      </c>
    </row>
    <row r="105" spans="1:18" s="109" customFormat="1" hidden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16948035.940000001</v>
      </c>
      <c r="K105" s="106">
        <f>SUM(K84:K104)</f>
        <v>18976141.059999999</v>
      </c>
      <c r="L105" s="106">
        <f>SUM(L84:L104)</f>
        <v>33317177.210000001</v>
      </c>
      <c r="M105" s="106">
        <f>SUM(M84:M104)</f>
        <v>38661752.579999998</v>
      </c>
      <c r="N105" s="104">
        <v>20</v>
      </c>
      <c r="O105" s="104">
        <v>20</v>
      </c>
      <c r="P105" s="104">
        <f>N105-O105</f>
        <v>0</v>
      </c>
      <c r="Q105" s="107">
        <f t="shared" si="2"/>
        <v>-5344575.3699999973</v>
      </c>
      <c r="R105" s="108">
        <f>L105/H105</f>
        <v>392.08672311530586</v>
      </c>
    </row>
    <row r="106" spans="1:18" hidden="1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hidden="1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605</v>
      </c>
      <c r="H107" s="99">
        <v>7384</v>
      </c>
      <c r="I107" s="97">
        <v>5</v>
      </c>
      <c r="J107" s="100">
        <f>หนองบัวลำภู!F24</f>
        <v>1173390.74</v>
      </c>
      <c r="K107" s="101">
        <f>หนองบัวลำภู!AD24</f>
        <v>1280867.19</v>
      </c>
      <c r="L107" s="102">
        <f>หนองบัวลำภู!AE24</f>
        <v>3049936.86</v>
      </c>
      <c r="M107" s="102">
        <f>หนองบัวลำภู!AF24</f>
        <v>2886670.8699999996</v>
      </c>
      <c r="N107" s="98"/>
      <c r="O107" s="98"/>
      <c r="P107" s="98"/>
      <c r="Q107" s="90">
        <f t="shared" si="2"/>
        <v>163265.99000000022</v>
      </c>
      <c r="R107" s="91">
        <f t="shared" si="3"/>
        <v>413.04670368364026</v>
      </c>
    </row>
    <row r="108" spans="1:18" hidden="1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606</v>
      </c>
      <c r="H108" s="99">
        <v>4311</v>
      </c>
      <c r="I108" s="97">
        <v>3</v>
      </c>
      <c r="J108" s="100">
        <f>หนองบัวลำภู!F25</f>
        <v>255938.8</v>
      </c>
      <c r="K108" s="100">
        <f>หนองบัวลำภู!AD25</f>
        <v>356682.65</v>
      </c>
      <c r="L108" s="102">
        <f>หนองบัวลำภู!AE25</f>
        <v>1836439.75</v>
      </c>
      <c r="M108" s="102">
        <f>หนองบัวลำภู!AF25</f>
        <v>1832994.17</v>
      </c>
      <c r="N108" s="98"/>
      <c r="O108" s="98"/>
      <c r="P108" s="98"/>
      <c r="Q108" s="90">
        <f t="shared" si="2"/>
        <v>3445.5800000000745</v>
      </c>
      <c r="R108" s="91">
        <f t="shared" si="3"/>
        <v>425.98927163071215</v>
      </c>
    </row>
    <row r="109" spans="1:18" hidden="1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607</v>
      </c>
      <c r="H109" s="99">
        <v>7424</v>
      </c>
      <c r="I109" s="97">
        <v>5</v>
      </c>
      <c r="J109" s="100">
        <f>หนองบัวลำภู!F26</f>
        <v>1030820.66</v>
      </c>
      <c r="K109" s="101">
        <f>หนองบัวลำภู!AD26</f>
        <v>1168985.58</v>
      </c>
      <c r="L109" s="102">
        <f>หนองบัวลำภู!AE26</f>
        <v>2822195.3200000003</v>
      </c>
      <c r="M109" s="102">
        <f>หนองบัวลำภู!AF26</f>
        <v>2363597.0699999998</v>
      </c>
      <c r="N109" s="98"/>
      <c r="O109" s="98"/>
      <c r="P109" s="98"/>
      <c r="Q109" s="90">
        <f t="shared" si="2"/>
        <v>458598.25000000047</v>
      </c>
      <c r="R109" s="91">
        <f t="shared" si="3"/>
        <v>380.14484375000006</v>
      </c>
    </row>
    <row r="110" spans="1:18" hidden="1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608</v>
      </c>
      <c r="H110" s="99">
        <v>4841</v>
      </c>
      <c r="I110" s="97">
        <v>4</v>
      </c>
      <c r="J110" s="100">
        <f>หนองบัวลำภู!F27</f>
        <v>609735.31000000006</v>
      </c>
      <c r="K110" s="101">
        <f>หนองบัวลำภู!AD27</f>
        <v>699180.8600000001</v>
      </c>
      <c r="L110" s="102">
        <f>หนองบัวลำภู!AE27</f>
        <v>2277509.35</v>
      </c>
      <c r="M110" s="102">
        <f>หนองบัวลำภู!AF27</f>
        <v>2370971.06</v>
      </c>
      <c r="N110" s="98"/>
      <c r="O110" s="98"/>
      <c r="P110" s="98"/>
      <c r="Q110" s="90">
        <f t="shared" si="2"/>
        <v>-93461.709999999963</v>
      </c>
      <c r="R110" s="91">
        <f t="shared" si="3"/>
        <v>470.46258004544518</v>
      </c>
    </row>
    <row r="111" spans="1:18" hidden="1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609</v>
      </c>
      <c r="H111" s="99">
        <v>3165</v>
      </c>
      <c r="I111" s="97">
        <v>3</v>
      </c>
      <c r="J111" s="100">
        <f>หนองบัวลำภู!F28</f>
        <v>617204.82999999996</v>
      </c>
      <c r="K111" s="101">
        <f>หนองบัวลำภู!AD28</f>
        <v>650254.94999999995</v>
      </c>
      <c r="L111" s="102">
        <f>หนองบัวลำภู!AE28</f>
        <v>2260516.09</v>
      </c>
      <c r="M111" s="102">
        <f>หนองบัวลำภู!AF28</f>
        <v>2070148.25</v>
      </c>
      <c r="N111" s="98"/>
      <c r="O111" s="98"/>
      <c r="P111" s="98"/>
      <c r="Q111" s="90">
        <f t="shared" si="2"/>
        <v>190367.83999999985</v>
      </c>
      <c r="R111" s="91">
        <f t="shared" si="3"/>
        <v>714.22309320695103</v>
      </c>
    </row>
    <row r="112" spans="1:18" hidden="1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610</v>
      </c>
      <c r="H112" s="99">
        <v>3662</v>
      </c>
      <c r="I112" s="97">
        <v>3</v>
      </c>
      <c r="J112" s="100">
        <f>หนองบัวลำภู!F29</f>
        <v>543410.86</v>
      </c>
      <c r="K112" s="101">
        <f>หนองบัวลำภู!AD29</f>
        <v>672277.97</v>
      </c>
      <c r="L112" s="102">
        <f>หนองบัวลำภู!AE29</f>
        <v>2059636.2599999998</v>
      </c>
      <c r="M112" s="102">
        <f>หนองบัวลำภู!AF29</f>
        <v>1630730.19</v>
      </c>
      <c r="N112" s="98"/>
      <c r="O112" s="98"/>
      <c r="P112" s="98"/>
      <c r="Q112" s="90">
        <f t="shared" si="2"/>
        <v>428906.06999999983</v>
      </c>
      <c r="R112" s="91">
        <f t="shared" si="3"/>
        <v>562.43480611687596</v>
      </c>
    </row>
    <row r="113" spans="1:18" hidden="1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611</v>
      </c>
      <c r="H113" s="99">
        <v>2860</v>
      </c>
      <c r="I113" s="97">
        <v>2</v>
      </c>
      <c r="J113" s="100">
        <f>หนองบัวลำภู!F30</f>
        <v>421276.79</v>
      </c>
      <c r="K113" s="101">
        <f>หนองบัวลำภู!AD30</f>
        <v>621301.04</v>
      </c>
      <c r="L113" s="102">
        <f>หนองบัวลำภู!AE30</f>
        <v>1211765.51</v>
      </c>
      <c r="M113" s="102">
        <f>หนองบัวลำภู!AF30</f>
        <v>1164258.92</v>
      </c>
      <c r="N113" s="98"/>
      <c r="O113" s="98"/>
      <c r="P113" s="98"/>
      <c r="Q113" s="90">
        <f t="shared" si="2"/>
        <v>47506.590000000084</v>
      </c>
      <c r="R113" s="91">
        <f t="shared" si="3"/>
        <v>423.69423426573428</v>
      </c>
    </row>
    <row r="114" spans="1:18" hidden="1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612</v>
      </c>
      <c r="H114" s="99">
        <v>6859</v>
      </c>
      <c r="I114" s="97">
        <v>5</v>
      </c>
      <c r="J114" s="100">
        <f>หนองบัวลำภู!F31</f>
        <v>644426.11</v>
      </c>
      <c r="K114" s="101">
        <f>หนองบัวลำภู!AD31</f>
        <v>776055.11</v>
      </c>
      <c r="L114" s="102">
        <f>หนองบัวลำภู!AE31</f>
        <v>2314390.27</v>
      </c>
      <c r="M114" s="102">
        <f>หนองบัวลำภู!AF31</f>
        <v>2193515.1800000002</v>
      </c>
      <c r="N114" s="98"/>
      <c r="O114" s="98"/>
      <c r="P114" s="98"/>
      <c r="Q114" s="90">
        <f t="shared" si="2"/>
        <v>120875.08999999985</v>
      </c>
      <c r="R114" s="91">
        <f t="shared" si="3"/>
        <v>337.4238620790203</v>
      </c>
    </row>
    <row r="115" spans="1:18" hidden="1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613</v>
      </c>
      <c r="H115" s="99">
        <v>2919</v>
      </c>
      <c r="I115" s="97">
        <v>2</v>
      </c>
      <c r="J115" s="100">
        <f>หนองบัวลำภู!F32</f>
        <v>283691.65000000002</v>
      </c>
      <c r="K115" s="101">
        <f>หนองบัวลำภู!AD32</f>
        <v>392795.60000000003</v>
      </c>
      <c r="L115" s="102">
        <f>หนองบัวลำภู!AE32</f>
        <v>1499978.44</v>
      </c>
      <c r="M115" s="102">
        <f>หนองบัวลำภู!AF32</f>
        <v>1352785.24</v>
      </c>
      <c r="N115" s="98"/>
      <c r="O115" s="98"/>
      <c r="P115" s="98"/>
      <c r="Q115" s="90">
        <f t="shared" si="2"/>
        <v>147193.19999999995</v>
      </c>
      <c r="R115" s="91">
        <f t="shared" si="3"/>
        <v>513.86722850291198</v>
      </c>
    </row>
    <row r="116" spans="1:18" hidden="1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614</v>
      </c>
      <c r="H116" s="99">
        <v>5877</v>
      </c>
      <c r="I116" s="97">
        <v>4</v>
      </c>
      <c r="J116" s="100">
        <f>หนองบัวลำภู!F33</f>
        <v>284189.53999999998</v>
      </c>
      <c r="K116" s="101">
        <f>หนองบัวลำภู!AD33</f>
        <v>484113.49</v>
      </c>
      <c r="L116" s="102">
        <f>หนองบัวลำภู!AE33</f>
        <v>2281412.3899999997</v>
      </c>
      <c r="M116" s="102">
        <f>หนองบัวลำภู!AF33</f>
        <v>2022690.97</v>
      </c>
      <c r="N116" s="98"/>
      <c r="O116" s="98"/>
      <c r="P116" s="98"/>
      <c r="Q116" s="90">
        <f t="shared" si="2"/>
        <v>258721.41999999969</v>
      </c>
      <c r="R116" s="91">
        <f t="shared" si="3"/>
        <v>388.19336225965623</v>
      </c>
    </row>
    <row r="117" spans="1:18" hidden="1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615</v>
      </c>
      <c r="H117" s="99">
        <v>5647</v>
      </c>
      <c r="I117" s="97">
        <v>4</v>
      </c>
      <c r="J117" s="100">
        <f>หนองบัวลำภู!F34</f>
        <v>526936.43999999994</v>
      </c>
      <c r="K117" s="101">
        <f>หนองบัวลำภู!AD34</f>
        <v>587235.69999999995</v>
      </c>
      <c r="L117" s="102">
        <f>หนองบัวลำภู!AE34</f>
        <v>2078442.82</v>
      </c>
      <c r="M117" s="102">
        <f>หนองบัวลำภู!AF34</f>
        <v>2141388.12</v>
      </c>
      <c r="N117" s="98"/>
      <c r="O117" s="98"/>
      <c r="P117" s="98"/>
      <c r="Q117" s="90">
        <f t="shared" si="2"/>
        <v>-62945.300000000047</v>
      </c>
      <c r="R117" s="91">
        <f t="shared" si="3"/>
        <v>368.06141668142379</v>
      </c>
    </row>
    <row r="118" spans="1:18" hidden="1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616</v>
      </c>
      <c r="H118" s="99">
        <v>4300</v>
      </c>
      <c r="I118" s="97">
        <v>3</v>
      </c>
      <c r="J118" s="100">
        <f>หนองบัวลำภู!F35</f>
        <v>577847.46</v>
      </c>
      <c r="K118" s="101">
        <f>หนองบัวลำภู!AD35</f>
        <v>738665.89999999991</v>
      </c>
      <c r="L118" s="102">
        <f>หนองบัวลำภู!AE35</f>
        <v>1569554.47</v>
      </c>
      <c r="M118" s="102">
        <f>หนองบัวลำภู!AF35</f>
        <v>1436773.6</v>
      </c>
      <c r="N118" s="98"/>
      <c r="O118" s="98"/>
      <c r="P118" s="98"/>
      <c r="Q118" s="90">
        <f t="shared" si="2"/>
        <v>132780.86999999988</v>
      </c>
      <c r="R118" s="91">
        <f t="shared" si="3"/>
        <v>365.01266744186046</v>
      </c>
    </row>
    <row r="119" spans="1:18" s="109" customFormat="1" hidden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6968869.1900000004</v>
      </c>
      <c r="K119" s="106">
        <f>SUM(K106:K118)</f>
        <v>8428416.040000001</v>
      </c>
      <c r="L119" s="106">
        <f>SUM(L106:L118)</f>
        <v>25261777.530000001</v>
      </c>
      <c r="M119" s="106">
        <f>SUM(M106:M118)</f>
        <v>23466523.640000001</v>
      </c>
      <c r="N119" s="104">
        <v>12</v>
      </c>
      <c r="O119" s="104">
        <v>12</v>
      </c>
      <c r="P119" s="104">
        <f>N119-O119</f>
        <v>0</v>
      </c>
      <c r="Q119" s="107">
        <f t="shared" si="2"/>
        <v>1795253.8900000006</v>
      </c>
      <c r="R119" s="108">
        <f>L119/H119</f>
        <v>426.36631048625293</v>
      </c>
    </row>
    <row r="120" spans="1:18" hidden="1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hidden="1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617</v>
      </c>
      <c r="H121" s="99">
        <v>1926</v>
      </c>
      <c r="I121" s="97">
        <v>2</v>
      </c>
      <c r="J121" s="100">
        <f>หนองบัวลำภู!F36</f>
        <v>512138.95</v>
      </c>
      <c r="K121" s="101">
        <f>หนองบัวลำภู!AD36</f>
        <v>589738.93999999994</v>
      </c>
      <c r="L121" s="102">
        <f>หนองบัวลำภู!AE36</f>
        <v>606539.07999999996</v>
      </c>
      <c r="M121" s="102">
        <f>หนองบัวลำภู!AF36</f>
        <v>292468.87</v>
      </c>
      <c r="N121" s="98"/>
      <c r="O121" s="98"/>
      <c r="P121" s="98"/>
      <c r="Q121" s="90">
        <f t="shared" si="2"/>
        <v>314070.20999999996</v>
      </c>
      <c r="R121" s="91">
        <f t="shared" si="3"/>
        <v>314.92164070612665</v>
      </c>
    </row>
    <row r="122" spans="1:18" hidden="1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618</v>
      </c>
      <c r="H122" s="99">
        <v>4146</v>
      </c>
      <c r="I122" s="97">
        <v>3</v>
      </c>
      <c r="J122" s="100">
        <f>หนองบัวลำภู!F37</f>
        <v>972933.49</v>
      </c>
      <c r="K122" s="101">
        <f>หนองบัวลำภู!AD37</f>
        <v>1250334.77</v>
      </c>
      <c r="L122" s="102">
        <f>หนองบัวลำภู!AE37</f>
        <v>1445071.5799999998</v>
      </c>
      <c r="M122" s="102">
        <f>หนองบัวลำภู!AF37</f>
        <v>523788.43</v>
      </c>
      <c r="N122" s="98"/>
      <c r="O122" s="98"/>
      <c r="P122" s="98"/>
      <c r="Q122" s="90">
        <f t="shared" si="2"/>
        <v>921283.14999999991</v>
      </c>
      <c r="R122" s="91">
        <f t="shared" si="3"/>
        <v>348.54596719729858</v>
      </c>
    </row>
    <row r="123" spans="1:18" hidden="1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619</v>
      </c>
      <c r="H123" s="99">
        <v>1218</v>
      </c>
      <c r="I123" s="97">
        <v>1</v>
      </c>
      <c r="J123" s="100">
        <f>หนองบัวลำภู!F38</f>
        <v>354236.34</v>
      </c>
      <c r="K123" s="101">
        <f>หนองบัวลำภู!AD38</f>
        <v>369591.39</v>
      </c>
      <c r="L123" s="102">
        <f>หนองบัวลำภู!AE38</f>
        <v>100625.7</v>
      </c>
      <c r="M123" s="102">
        <f>หนองบัวลำภู!AF38</f>
        <v>186691.11</v>
      </c>
      <c r="N123" s="98"/>
      <c r="O123" s="98"/>
      <c r="P123" s="98"/>
      <c r="Q123" s="90">
        <f t="shared" si="2"/>
        <v>-86065.409999999989</v>
      </c>
      <c r="R123" s="91">
        <f t="shared" si="3"/>
        <v>82.615517241379308</v>
      </c>
    </row>
    <row r="124" spans="1:18" hidden="1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620</v>
      </c>
      <c r="H124" s="99">
        <v>5296</v>
      </c>
      <c r="I124" s="97">
        <v>4</v>
      </c>
      <c r="J124" s="100">
        <f>หนองบัวลำภู!F39</f>
        <v>1239065.42</v>
      </c>
      <c r="K124" s="101">
        <f>หนองบัวลำภู!AD39</f>
        <v>1495320.6</v>
      </c>
      <c r="L124" s="102">
        <f>หนองบัวลำภู!AE39</f>
        <v>1421045.0399999998</v>
      </c>
      <c r="M124" s="102">
        <f>หนองบัวลำภู!AF39</f>
        <v>945486.17</v>
      </c>
      <c r="N124" s="98"/>
      <c r="O124" s="98"/>
      <c r="P124" s="98"/>
      <c r="Q124" s="90">
        <f t="shared" si="2"/>
        <v>475558.86999999976</v>
      </c>
      <c r="R124" s="91">
        <f t="shared" si="3"/>
        <v>268.32421450151054</v>
      </c>
    </row>
    <row r="125" spans="1:18" hidden="1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621</v>
      </c>
      <c r="H125" s="99">
        <v>3642</v>
      </c>
      <c r="I125" s="97">
        <v>3</v>
      </c>
      <c r="J125" s="100">
        <f>หนองบัวลำภู!F40</f>
        <v>1260069.5</v>
      </c>
      <c r="K125" s="101">
        <f>หนองบัวลำภู!AD40</f>
        <v>1506780.01</v>
      </c>
      <c r="L125" s="102">
        <f>หนองบัวลำภู!AE40</f>
        <v>1268386.69</v>
      </c>
      <c r="M125" s="102">
        <f>หนองบัวลำภู!AF40</f>
        <v>763829.84000000008</v>
      </c>
      <c r="N125" s="98"/>
      <c r="O125" s="98"/>
      <c r="P125" s="98"/>
      <c r="Q125" s="90">
        <f t="shared" si="2"/>
        <v>504556.84999999986</v>
      </c>
      <c r="R125" s="91">
        <f t="shared" si="3"/>
        <v>348.26652663371772</v>
      </c>
    </row>
    <row r="126" spans="1:18" hidden="1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622</v>
      </c>
      <c r="H126" s="99">
        <v>3621</v>
      </c>
      <c r="I126" s="97">
        <v>3</v>
      </c>
      <c r="J126" s="100">
        <f>หนองบัวลำภู!F41</f>
        <v>1044313.19</v>
      </c>
      <c r="K126" s="101">
        <f>หนองบัวลำภู!AD41</f>
        <v>1284917.1199999999</v>
      </c>
      <c r="L126" s="102">
        <f>หนองบัวลำภู!AE41</f>
        <v>956417.8</v>
      </c>
      <c r="M126" s="102">
        <f>หนองบัวลำภู!AF41</f>
        <v>498213.15</v>
      </c>
      <c r="N126" s="98"/>
      <c r="O126" s="98"/>
      <c r="P126" s="98"/>
      <c r="Q126" s="90">
        <f t="shared" si="2"/>
        <v>458204.65</v>
      </c>
      <c r="R126" s="91">
        <f t="shared" si="3"/>
        <v>264.13084783209058</v>
      </c>
    </row>
    <row r="127" spans="1:18" hidden="1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623</v>
      </c>
      <c r="H127" s="99">
        <v>1853</v>
      </c>
      <c r="I127" s="97">
        <v>2</v>
      </c>
      <c r="J127" s="100">
        <f>หนองบัวลำภู!F42</f>
        <v>564730.36</v>
      </c>
      <c r="K127" s="101">
        <f>หนองบัวลำภู!AD42</f>
        <v>720344.16999999993</v>
      </c>
      <c r="L127" s="102">
        <f>หนองบัวลำภู!AE42</f>
        <v>649562.02</v>
      </c>
      <c r="M127" s="102">
        <f>หนองบัวลำภู!AF42</f>
        <v>434437.44</v>
      </c>
      <c r="N127" s="98"/>
      <c r="O127" s="98"/>
      <c r="P127" s="98"/>
      <c r="Q127" s="90">
        <f t="shared" si="2"/>
        <v>215124.58000000002</v>
      </c>
      <c r="R127" s="91">
        <f t="shared" si="3"/>
        <v>350.54615218564493</v>
      </c>
    </row>
    <row r="128" spans="1:18" hidden="1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624</v>
      </c>
      <c r="H128" s="99">
        <v>1606</v>
      </c>
      <c r="I128" s="97">
        <v>2</v>
      </c>
      <c r="J128" s="100">
        <f>หนองบัวลำภู!F43</f>
        <v>513520.4</v>
      </c>
      <c r="K128" s="101">
        <f>หนองบัวลำภู!AD43</f>
        <v>581079.64</v>
      </c>
      <c r="L128" s="102">
        <f>หนองบัวลำภู!AE43</f>
        <v>445205.78</v>
      </c>
      <c r="M128" s="102">
        <f>หนองบัวลำภู!AF43</f>
        <v>304341.70999999996</v>
      </c>
      <c r="N128" s="98"/>
      <c r="O128" s="98"/>
      <c r="P128" s="98"/>
      <c r="Q128" s="90">
        <f t="shared" si="2"/>
        <v>140864.07000000007</v>
      </c>
      <c r="R128" s="91">
        <f t="shared" si="3"/>
        <v>277.21405977584061</v>
      </c>
    </row>
    <row r="129" spans="1:18" hidden="1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625</v>
      </c>
      <c r="H129" s="99">
        <v>4293</v>
      </c>
      <c r="I129" s="97">
        <v>3</v>
      </c>
      <c r="J129" s="100">
        <f>หนองบัวลำภู!F44</f>
        <v>809598.04</v>
      </c>
      <c r="K129" s="101">
        <f>หนองบัวลำภู!AD44</f>
        <v>951485.89000000013</v>
      </c>
      <c r="L129" s="102">
        <f>หนองบัวลำภู!AE44</f>
        <v>759615.29</v>
      </c>
      <c r="M129" s="102">
        <f>หนองบัวลำภู!AF44</f>
        <v>598239.63</v>
      </c>
      <c r="N129" s="98"/>
      <c r="O129" s="98"/>
      <c r="P129" s="98"/>
      <c r="Q129" s="90">
        <f t="shared" si="2"/>
        <v>161375.66000000003</v>
      </c>
      <c r="R129" s="91">
        <f t="shared" si="3"/>
        <v>176.9427649662241</v>
      </c>
    </row>
    <row r="130" spans="1:18" hidden="1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626</v>
      </c>
      <c r="H130" s="99">
        <v>2536</v>
      </c>
      <c r="I130" s="97">
        <v>2</v>
      </c>
      <c r="J130" s="100">
        <f>หนองบัวลำภู!F45</f>
        <v>493515.1</v>
      </c>
      <c r="K130" s="101">
        <f>หนองบัวลำภู!AD45</f>
        <v>579493.15</v>
      </c>
      <c r="L130" s="102">
        <f>หนองบัวลำภู!AE45</f>
        <v>536891.85</v>
      </c>
      <c r="M130" s="102">
        <f>หนองบัวลำภู!AF45</f>
        <v>345745.69</v>
      </c>
      <c r="N130" s="98"/>
      <c r="O130" s="98"/>
      <c r="P130" s="98"/>
      <c r="Q130" s="90">
        <f t="shared" si="2"/>
        <v>191146.15999999997</v>
      </c>
      <c r="R130" s="91">
        <f t="shared" si="3"/>
        <v>211.70814274447949</v>
      </c>
    </row>
    <row r="131" spans="1:18" hidden="1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627</v>
      </c>
      <c r="H131" s="99">
        <v>3568</v>
      </c>
      <c r="I131" s="97">
        <v>3</v>
      </c>
      <c r="J131" s="100">
        <f>หนองบัวลำภู!F46</f>
        <v>557652.42000000004</v>
      </c>
      <c r="K131" s="101">
        <f>หนองบัวลำภู!AD46</f>
        <v>693834.54</v>
      </c>
      <c r="L131" s="102">
        <f>หนองบัวลำภู!AE46</f>
        <v>1075890.78</v>
      </c>
      <c r="M131" s="102">
        <f>หนองบัวลำภู!AF46</f>
        <v>627481.03</v>
      </c>
      <c r="N131" s="98"/>
      <c r="O131" s="98"/>
      <c r="P131" s="98"/>
      <c r="Q131" s="90">
        <f t="shared" si="2"/>
        <v>448409.75</v>
      </c>
      <c r="R131" s="91">
        <f t="shared" si="3"/>
        <v>301.53889573991034</v>
      </c>
    </row>
    <row r="132" spans="1:18" hidden="1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628</v>
      </c>
      <c r="H132" s="99">
        <v>2724</v>
      </c>
      <c r="I132" s="97">
        <v>2</v>
      </c>
      <c r="J132" s="100">
        <f>หนองบัวลำภู!F47</f>
        <v>246634.31</v>
      </c>
      <c r="K132" s="101">
        <f>หนองบัวลำภู!AD47</f>
        <v>557779.96</v>
      </c>
      <c r="L132" s="102">
        <f>หนองบัวลำภู!AE47</f>
        <v>1605550.44</v>
      </c>
      <c r="M132" s="102">
        <f>หนองบัวลำภู!AF47</f>
        <v>1191684.3500000001</v>
      </c>
      <c r="N132" s="98"/>
      <c r="O132" s="98"/>
      <c r="P132" s="98"/>
      <c r="Q132" s="90">
        <f t="shared" si="2"/>
        <v>413866.08999999985</v>
      </c>
      <c r="R132" s="91">
        <f t="shared" si="3"/>
        <v>589.40911894273131</v>
      </c>
    </row>
    <row r="133" spans="1:18" hidden="1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629</v>
      </c>
      <c r="H133" s="99">
        <v>1550</v>
      </c>
      <c r="I133" s="97">
        <v>2</v>
      </c>
      <c r="J133" s="100">
        <f>หนองบัวลำภู!F48</f>
        <v>353620.54</v>
      </c>
      <c r="K133" s="101">
        <f>หนองบัวลำภู!AD48</f>
        <v>399628.97</v>
      </c>
      <c r="L133" s="102">
        <f>หนองบัวลำภู!AE48</f>
        <v>209218.18</v>
      </c>
      <c r="M133" s="102">
        <f>หนองบัวลำภู!AF48</f>
        <v>333966.66000000003</v>
      </c>
      <c r="N133" s="98"/>
      <c r="O133" s="98"/>
      <c r="P133" s="98"/>
      <c r="Q133" s="90">
        <f t="shared" si="2"/>
        <v>-124748.48000000004</v>
      </c>
      <c r="R133" s="91">
        <f t="shared" si="3"/>
        <v>134.97947096774192</v>
      </c>
    </row>
    <row r="134" spans="1:18" hidden="1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630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หนองบัวลำภู!AD49</f>
        <v>624507.9</v>
      </c>
      <c r="L134" s="102">
        <f>หนองบัวลำภู!AE49</f>
        <v>13023.47</v>
      </c>
      <c r="M134" s="102">
        <f>หนองบัวลำภู!AF49</f>
        <v>122055.44</v>
      </c>
      <c r="N134" s="98"/>
      <c r="O134" s="98"/>
      <c r="P134" s="98"/>
      <c r="Q134" s="90">
        <f t="shared" si="2"/>
        <v>-109031.97</v>
      </c>
      <c r="R134" s="91">
        <f t="shared" si="3"/>
        <v>5.5466226575809197</v>
      </c>
    </row>
    <row r="135" spans="1:18" s="109" customFormat="1" hidden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9544358.870000001</v>
      </c>
      <c r="K135" s="106">
        <f>SUM(K120:K134)</f>
        <v>11604837.050000001</v>
      </c>
      <c r="L135" s="106">
        <f>SUM(L120:L134)</f>
        <v>11093043.699999999</v>
      </c>
      <c r="M135" s="106">
        <f>SUM(M120:M134)</f>
        <v>7168429.5200000005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3924614.1799999988</v>
      </c>
      <c r="R135" s="108">
        <f>L135/H135</f>
        <v>275.07733528405282</v>
      </c>
    </row>
    <row r="136" spans="1:18" hidden="1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hidden="1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631</v>
      </c>
      <c r="H137" s="99">
        <v>5674</v>
      </c>
      <c r="I137" s="97">
        <v>4</v>
      </c>
      <c r="J137" s="100">
        <f>หนองบัวลำภู!F50</f>
        <v>1104942.8500000001</v>
      </c>
      <c r="K137" s="101">
        <f>หนองบัวลำภู!AD50</f>
        <v>1109638.83</v>
      </c>
      <c r="L137" s="102">
        <f>หนองบัวลำภู!AE50</f>
        <v>3800624.82</v>
      </c>
      <c r="M137" s="102">
        <f>หนองบัวลำภู!AF50</f>
        <v>3185034.78</v>
      </c>
      <c r="N137" s="98"/>
      <c r="O137" s="98"/>
      <c r="P137" s="98"/>
      <c r="Q137" s="90">
        <f t="shared" si="5"/>
        <v>615590.04</v>
      </c>
      <c r="R137" s="91">
        <f t="shared" ref="R137:R197" si="6">L137/H137</f>
        <v>669.83165667959111</v>
      </c>
    </row>
    <row r="138" spans="1:18" hidden="1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632</v>
      </c>
      <c r="H138" s="99">
        <v>5329</v>
      </c>
      <c r="I138" s="97">
        <v>4</v>
      </c>
      <c r="J138" s="100">
        <f>หนองบัวลำภู!F51</f>
        <v>1601750.28</v>
      </c>
      <c r="K138" s="101">
        <f>หนองบัวลำภู!AD51</f>
        <v>1635509.46</v>
      </c>
      <c r="L138" s="102">
        <f>หนองบัวลำภู!AE51</f>
        <v>3162890.76</v>
      </c>
      <c r="M138" s="102">
        <f>หนองบัวลำภู!AF51</f>
        <v>2802408.36</v>
      </c>
      <c r="N138" s="98"/>
      <c r="O138" s="98"/>
      <c r="P138" s="98"/>
      <c r="Q138" s="90">
        <f t="shared" si="5"/>
        <v>360482.39999999991</v>
      </c>
      <c r="R138" s="91">
        <f t="shared" si="6"/>
        <v>593.52425595796581</v>
      </c>
    </row>
    <row r="139" spans="1:18" hidden="1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633</v>
      </c>
      <c r="H139" s="99">
        <v>3741</v>
      </c>
      <c r="I139" s="97">
        <v>3</v>
      </c>
      <c r="J139" s="100">
        <f>หนองบัวลำภู!F52</f>
        <v>922092.84</v>
      </c>
      <c r="K139" s="101">
        <f>หนองบัวลำภู!AD52</f>
        <v>1023144.11</v>
      </c>
      <c r="L139" s="102">
        <f>หนองบัวลำภู!AE52</f>
        <v>1707144.81</v>
      </c>
      <c r="M139" s="102">
        <f>หนองบัวลำภู!AF52</f>
        <v>1302964.1099999999</v>
      </c>
      <c r="N139" s="98"/>
      <c r="O139" s="98"/>
      <c r="P139" s="98"/>
      <c r="Q139" s="90">
        <f t="shared" si="5"/>
        <v>404180.70000000019</v>
      </c>
      <c r="R139" s="91">
        <f t="shared" si="6"/>
        <v>456.33381716118686</v>
      </c>
    </row>
    <row r="140" spans="1:18" hidden="1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634</v>
      </c>
      <c r="H140" s="99">
        <v>10085</v>
      </c>
      <c r="I140" s="97">
        <v>5</v>
      </c>
      <c r="J140" s="100">
        <f>หนองบัวลำภู!F53</f>
        <v>1812337.63</v>
      </c>
      <c r="K140" s="101">
        <f>หนองบัวลำภู!AD53</f>
        <v>1970179.5799999998</v>
      </c>
      <c r="L140" s="102">
        <f>หนองบัวลำภู!AE53</f>
        <v>4498105.5200000005</v>
      </c>
      <c r="M140" s="102">
        <f>หนองบัวลำภู!AF53</f>
        <v>3260429.12</v>
      </c>
      <c r="N140" s="98"/>
      <c r="O140" s="98"/>
      <c r="P140" s="98"/>
      <c r="Q140" s="90">
        <f t="shared" si="5"/>
        <v>1237676.4000000004</v>
      </c>
      <c r="R140" s="91">
        <f t="shared" si="6"/>
        <v>446.0193872087259</v>
      </c>
    </row>
    <row r="141" spans="1:18" hidden="1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635</v>
      </c>
      <c r="H141" s="99">
        <v>1758</v>
      </c>
      <c r="I141" s="97">
        <v>2</v>
      </c>
      <c r="J141" s="100">
        <f>หนองบัวลำภู!F54</f>
        <v>744625.08</v>
      </c>
      <c r="K141" s="101">
        <f>หนองบัวลำภู!AD54</f>
        <v>763460.34</v>
      </c>
      <c r="L141" s="102">
        <f>หนองบัวลำภู!AE54</f>
        <v>1764738.0699999998</v>
      </c>
      <c r="M141" s="102">
        <f>หนองบัวลำภู!AF54</f>
        <v>1571731.57</v>
      </c>
      <c r="N141" s="98"/>
      <c r="O141" s="98"/>
      <c r="P141" s="98"/>
      <c r="Q141" s="90">
        <f t="shared" si="5"/>
        <v>193006.49999999977</v>
      </c>
      <c r="R141" s="91">
        <f t="shared" si="6"/>
        <v>1003.8328043230944</v>
      </c>
    </row>
    <row r="142" spans="1:18" hidden="1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636</v>
      </c>
      <c r="H142" s="99">
        <v>3359</v>
      </c>
      <c r="I142" s="97">
        <v>3</v>
      </c>
      <c r="J142" s="100">
        <f>หนองบัวลำภู!F55</f>
        <v>546703.76</v>
      </c>
      <c r="K142" s="101">
        <f>หนองบัวลำภู!AD55</f>
        <v>595046.42000000004</v>
      </c>
      <c r="L142" s="102">
        <f>หนองบัวลำภู!AE55</f>
        <v>2737832.6900000004</v>
      </c>
      <c r="M142" s="102">
        <f>หนองบัวลำภู!AF55</f>
        <v>2410598.2200000002</v>
      </c>
      <c r="N142" s="98"/>
      <c r="O142" s="98"/>
      <c r="P142" s="98"/>
      <c r="Q142" s="90">
        <f t="shared" si="5"/>
        <v>327234.4700000002</v>
      </c>
      <c r="R142" s="91">
        <f t="shared" si="6"/>
        <v>815.07373920809778</v>
      </c>
    </row>
    <row r="143" spans="1:18" hidden="1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1400</v>
      </c>
      <c r="H143" s="99">
        <v>5691</v>
      </c>
      <c r="I143" s="97">
        <v>4</v>
      </c>
      <c r="J143" s="100">
        <f>หนองบัวลำภู!F56</f>
        <v>1298242.8999999999</v>
      </c>
      <c r="K143" s="101">
        <f>หนองบัวลำภู!AD56</f>
        <v>1350576.68</v>
      </c>
      <c r="L143" s="102">
        <f>หนองบัวลำภู!AE56</f>
        <v>2989416.6900000004</v>
      </c>
      <c r="M143" s="102">
        <f>หนองบัวลำภู!AF56</f>
        <v>2026501.43</v>
      </c>
      <c r="N143" s="98"/>
      <c r="O143" s="98"/>
      <c r="P143" s="98"/>
      <c r="Q143" s="90">
        <f t="shared" si="5"/>
        <v>962915.26000000047</v>
      </c>
      <c r="R143" s="91">
        <f t="shared" si="6"/>
        <v>525.28847127042707</v>
      </c>
    </row>
    <row r="144" spans="1:18" hidden="1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638</v>
      </c>
      <c r="H144" s="99">
        <v>2989</v>
      </c>
      <c r="I144" s="97">
        <v>2</v>
      </c>
      <c r="J144" s="100">
        <f>หนองบัวลำภู!F57</f>
        <v>598495.46</v>
      </c>
      <c r="K144" s="101">
        <f>หนองบัวลำภู!AD57</f>
        <v>604403.85</v>
      </c>
      <c r="L144" s="102">
        <f>หนองบัวลำภู!AE57</f>
        <v>1876152.96</v>
      </c>
      <c r="M144" s="102">
        <f>หนองบัวลำภู!AF57</f>
        <v>1604372.3399999999</v>
      </c>
      <c r="N144" s="98"/>
      <c r="O144" s="98"/>
      <c r="P144" s="98"/>
      <c r="Q144" s="90">
        <f t="shared" si="5"/>
        <v>271780.62000000011</v>
      </c>
      <c r="R144" s="91">
        <f t="shared" si="6"/>
        <v>627.6858347273336</v>
      </c>
    </row>
    <row r="145" spans="1:18" hidden="1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639</v>
      </c>
      <c r="H145" s="99">
        <v>5028</v>
      </c>
      <c r="I145" s="97">
        <v>4</v>
      </c>
      <c r="J145" s="100">
        <f>หนองบัวลำภู!F58</f>
        <v>775337.54</v>
      </c>
      <c r="K145" s="101">
        <f>หนองบัวลำภู!AD58</f>
        <v>881200.06</v>
      </c>
      <c r="L145" s="102">
        <f>หนองบัวลำภู!AE58</f>
        <v>2822221.21</v>
      </c>
      <c r="M145" s="102">
        <f>หนองบัวลำภู!AF58</f>
        <v>2320228.7800000003</v>
      </c>
      <c r="N145" s="98"/>
      <c r="O145" s="98"/>
      <c r="P145" s="98"/>
      <c r="Q145" s="90">
        <f t="shared" si="5"/>
        <v>501992.4299999997</v>
      </c>
      <c r="R145" s="91">
        <f t="shared" si="6"/>
        <v>561.30095664280032</v>
      </c>
    </row>
    <row r="146" spans="1:18" hidden="1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640</v>
      </c>
      <c r="H146" s="99">
        <v>3475</v>
      </c>
      <c r="I146" s="97">
        <v>3</v>
      </c>
      <c r="J146" s="100">
        <f>หนองบัวลำภู!F59</f>
        <v>929448.48</v>
      </c>
      <c r="K146" s="101">
        <f>หนองบัวลำภู!AD59</f>
        <v>1086680.69</v>
      </c>
      <c r="L146" s="102">
        <f>หนองบัวลำภู!AE59</f>
        <v>2082470.5</v>
      </c>
      <c r="M146" s="102">
        <f>หนองบัวลำภู!AF59</f>
        <v>1497425.1</v>
      </c>
      <c r="N146" s="98"/>
      <c r="O146" s="98"/>
      <c r="P146" s="98"/>
      <c r="Q146" s="90">
        <f t="shared" si="5"/>
        <v>585045.39999999991</v>
      </c>
      <c r="R146" s="91">
        <f t="shared" si="6"/>
        <v>599.27208633093528</v>
      </c>
    </row>
    <row r="147" spans="1:18" hidden="1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641</v>
      </c>
      <c r="H147" s="99">
        <v>2888</v>
      </c>
      <c r="I147" s="97">
        <v>2</v>
      </c>
      <c r="J147" s="100">
        <f>หนองบัวลำภู!F60</f>
        <v>410656.3</v>
      </c>
      <c r="K147" s="101">
        <f>หนองบัวลำภู!AD60</f>
        <v>416556.3</v>
      </c>
      <c r="L147" s="102">
        <f>หนองบัวลำภู!AE60</f>
        <v>1767592.58</v>
      </c>
      <c r="M147" s="102">
        <f>หนองบัวลำภู!AF60</f>
        <v>1424145.04</v>
      </c>
      <c r="N147" s="98"/>
      <c r="O147" s="98"/>
      <c r="P147" s="98"/>
      <c r="Q147" s="90">
        <f t="shared" si="5"/>
        <v>343447.54000000004</v>
      </c>
      <c r="R147" s="91">
        <f t="shared" si="6"/>
        <v>612.04729224376729</v>
      </c>
    </row>
    <row r="148" spans="1:18" hidden="1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642</v>
      </c>
      <c r="H148" s="99">
        <v>1354</v>
      </c>
      <c r="I148" s="97">
        <v>1</v>
      </c>
      <c r="J148" s="100">
        <f>หนองบัวลำภู!F61</f>
        <v>274435.18</v>
      </c>
      <c r="K148" s="101">
        <f>หนองบัวลำภู!AD61</f>
        <v>389549.57</v>
      </c>
      <c r="L148" s="102">
        <f>หนองบัวลำภู!AE61</f>
        <v>1458017.0699999998</v>
      </c>
      <c r="M148" s="102">
        <f>หนองบัวลำภู!AF61</f>
        <v>1422881.79</v>
      </c>
      <c r="N148" s="98"/>
      <c r="O148" s="98"/>
      <c r="P148" s="98"/>
      <c r="Q148" s="90">
        <f t="shared" si="5"/>
        <v>35135.279999999795</v>
      </c>
      <c r="R148" s="91">
        <f t="shared" si="6"/>
        <v>1076.8220605612996</v>
      </c>
    </row>
    <row r="149" spans="1:18" hidden="1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643</v>
      </c>
      <c r="H149" s="99">
        <v>3500</v>
      </c>
      <c r="I149" s="97">
        <v>3</v>
      </c>
      <c r="J149" s="100">
        <f>หนองบัวลำภู!F62</f>
        <v>825079.98</v>
      </c>
      <c r="K149" s="101">
        <f>หนองบัวลำภู!AD62</f>
        <v>912364.15999999992</v>
      </c>
      <c r="L149" s="102">
        <f>หนองบัวลำภู!AE62</f>
        <v>2125083.8200000003</v>
      </c>
      <c r="M149" s="102">
        <f>หนองบัวลำภู!AF62</f>
        <v>1748803.58</v>
      </c>
      <c r="N149" s="98"/>
      <c r="O149" s="98"/>
      <c r="P149" s="98"/>
      <c r="Q149" s="90">
        <f t="shared" si="5"/>
        <v>376280.24000000022</v>
      </c>
      <c r="R149" s="91">
        <f t="shared" si="6"/>
        <v>607.16680571428583</v>
      </c>
    </row>
    <row r="150" spans="1:18" hidden="1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644</v>
      </c>
      <c r="H150" s="99">
        <v>6506</v>
      </c>
      <c r="I150" s="97">
        <v>5</v>
      </c>
      <c r="J150" s="100">
        <f>หนองบัวลำภู!F63</f>
        <v>1546800.31</v>
      </c>
      <c r="K150" s="101">
        <f>หนองบัวลำภู!AD63</f>
        <v>1593075.6</v>
      </c>
      <c r="L150" s="102">
        <f>หนองบัวลำภู!AE63</f>
        <v>3145133.48</v>
      </c>
      <c r="M150" s="102">
        <f>หนองบัวลำภู!AF63</f>
        <v>2482383.83</v>
      </c>
      <c r="N150" s="98"/>
      <c r="O150" s="98"/>
      <c r="P150" s="98"/>
      <c r="Q150" s="90">
        <f t="shared" si="5"/>
        <v>662749.64999999991</v>
      </c>
      <c r="R150" s="91">
        <f t="shared" si="6"/>
        <v>483.420454964648</v>
      </c>
    </row>
    <row r="151" spans="1:18" hidden="1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645</v>
      </c>
      <c r="H151" s="99">
        <v>4556</v>
      </c>
      <c r="I151" s="97">
        <v>4</v>
      </c>
      <c r="J151" s="100">
        <f>หนองบัวลำภู!F64</f>
        <v>1272600.1299999999</v>
      </c>
      <c r="K151" s="101">
        <f>หนองบัวลำภู!AD64</f>
        <v>1467725.16</v>
      </c>
      <c r="L151" s="102">
        <f>หนองบัวลำภู!AE64</f>
        <v>2253792.66</v>
      </c>
      <c r="M151" s="102">
        <f>หนองบัวลำภู!AF64</f>
        <v>1799851.47</v>
      </c>
      <c r="N151" s="98"/>
      <c r="O151" s="98"/>
      <c r="P151" s="98"/>
      <c r="Q151" s="90">
        <f t="shared" si="5"/>
        <v>453941.19000000018</v>
      </c>
      <c r="R151" s="91">
        <f t="shared" si="6"/>
        <v>494.68671202809486</v>
      </c>
    </row>
    <row r="152" spans="1:18" hidden="1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646</v>
      </c>
      <c r="H152" s="99">
        <v>3413</v>
      </c>
      <c r="I152" s="97">
        <v>3</v>
      </c>
      <c r="J152" s="100">
        <f>หนองบัวลำภู!F65</f>
        <v>790896.58</v>
      </c>
      <c r="K152" s="101">
        <f>หนองบัวลำภู!AD65</f>
        <v>849945.85</v>
      </c>
      <c r="L152" s="102">
        <f>หนองบัวลำภู!AE65</f>
        <v>2260781.5300000003</v>
      </c>
      <c r="M152" s="102">
        <f>หนองบัวลำภู!AF65</f>
        <v>1966186.79</v>
      </c>
      <c r="N152" s="98"/>
      <c r="O152" s="98"/>
      <c r="P152" s="98"/>
      <c r="Q152" s="90">
        <f t="shared" si="5"/>
        <v>294594.74000000022</v>
      </c>
      <c r="R152" s="91">
        <f t="shared" si="6"/>
        <v>662.40302666276011</v>
      </c>
    </row>
    <row r="153" spans="1:18" hidden="1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647</v>
      </c>
      <c r="H153" s="99">
        <v>3744</v>
      </c>
      <c r="I153" s="97">
        <v>3</v>
      </c>
      <c r="J153" s="100">
        <f>หนองบัวลำภู!F66</f>
        <v>1166123.23</v>
      </c>
      <c r="K153" s="101">
        <f>หนองบัวลำภู!AD66</f>
        <v>1194977.82</v>
      </c>
      <c r="L153" s="102">
        <f>หนองบัวลำภู!AE66</f>
        <v>1804454.22</v>
      </c>
      <c r="M153" s="102">
        <f>หนองบัวลำภู!AF66</f>
        <v>1520592.51</v>
      </c>
      <c r="N153" s="98"/>
      <c r="O153" s="98"/>
      <c r="P153" s="98"/>
      <c r="Q153" s="90">
        <f t="shared" si="5"/>
        <v>283861.70999999996</v>
      </c>
      <c r="R153" s="91">
        <f t="shared" si="6"/>
        <v>481.95892628205127</v>
      </c>
    </row>
    <row r="154" spans="1:18" s="109" customFormat="1" hidden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16620568.530000003</v>
      </c>
      <c r="K154" s="106">
        <f>SUM(K136:K153)</f>
        <v>17844034.48</v>
      </c>
      <c r="L154" s="106">
        <f>SUM(L136:L153)</f>
        <v>42256453.390000001</v>
      </c>
      <c r="M154" s="106">
        <f>SUM(M136:M153)</f>
        <v>34346538.819999993</v>
      </c>
      <c r="N154" s="104">
        <v>17</v>
      </c>
      <c r="O154" s="104">
        <v>17</v>
      </c>
      <c r="P154" s="104">
        <f>N154-O154</f>
        <v>0</v>
      </c>
      <c r="Q154" s="107">
        <f t="shared" si="5"/>
        <v>7909914.5700000077</v>
      </c>
      <c r="R154" s="108">
        <f>L154/H154</f>
        <v>578.14274716103432</v>
      </c>
    </row>
    <row r="155" spans="1:18" hidden="1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hidden="1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648</v>
      </c>
      <c r="H156" s="99">
        <v>3395</v>
      </c>
      <c r="I156" s="97">
        <v>3</v>
      </c>
      <c r="J156" s="100">
        <f>หนองบัวลำภู!F67</f>
        <v>806653.37</v>
      </c>
      <c r="K156" s="101">
        <f>หนองบัวลำภู!AD67</f>
        <v>920560.24</v>
      </c>
      <c r="L156" s="102">
        <f>หนองบัวลำภู!AE67</f>
        <v>1675822.07</v>
      </c>
      <c r="M156" s="102">
        <f>หนองบัวลำภู!AF67</f>
        <v>1493515.1300000001</v>
      </c>
      <c r="N156" s="98"/>
      <c r="O156" s="98"/>
      <c r="P156" s="98"/>
      <c r="Q156" s="90">
        <f t="shared" si="5"/>
        <v>182306.93999999994</v>
      </c>
      <c r="R156" s="91">
        <f t="shared" si="6"/>
        <v>493.61474815905746</v>
      </c>
    </row>
    <row r="157" spans="1:18" hidden="1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649</v>
      </c>
      <c r="H157" s="99">
        <v>3310</v>
      </c>
      <c r="I157" s="97">
        <v>3</v>
      </c>
      <c r="J157" s="100">
        <f>หนองบัวลำภู!F68</f>
        <v>570442.13</v>
      </c>
      <c r="K157" s="100">
        <f>หนองบัวลำภู!AD68</f>
        <v>696195.29</v>
      </c>
      <c r="L157" s="102">
        <f>หนองบัวลำภู!AE68</f>
        <v>1557837.56</v>
      </c>
      <c r="M157" s="102">
        <f>หนองบัวลำภู!AF68</f>
        <v>1079883.72</v>
      </c>
      <c r="N157" s="98"/>
      <c r="O157" s="98"/>
      <c r="P157" s="98"/>
      <c r="Q157" s="90">
        <f t="shared" si="5"/>
        <v>477953.84000000008</v>
      </c>
      <c r="R157" s="91">
        <f t="shared" si="6"/>
        <v>470.64578851963751</v>
      </c>
    </row>
    <row r="158" spans="1:18" hidden="1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650</v>
      </c>
      <c r="H158" s="99">
        <v>9421</v>
      </c>
      <c r="I158" s="97">
        <v>5</v>
      </c>
      <c r="J158" s="100">
        <f>หนองบัวลำภู!F69</f>
        <v>1417304.48</v>
      </c>
      <c r="K158" s="101">
        <f>หนองบัวลำภู!AD69</f>
        <v>1574793.0999999999</v>
      </c>
      <c r="L158" s="102">
        <f>หนองบัวลำภู!AE69</f>
        <v>3697382.87</v>
      </c>
      <c r="M158" s="102">
        <f>หนองบัวลำภู!AF69</f>
        <v>2530625.5</v>
      </c>
      <c r="N158" s="98"/>
      <c r="O158" s="98"/>
      <c r="P158" s="98"/>
      <c r="Q158" s="90">
        <f t="shared" si="5"/>
        <v>1166757.3700000001</v>
      </c>
      <c r="R158" s="91">
        <f t="shared" si="6"/>
        <v>392.46182676998194</v>
      </c>
    </row>
    <row r="159" spans="1:18" hidden="1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651</v>
      </c>
      <c r="H159" s="99">
        <v>2850</v>
      </c>
      <c r="I159" s="97">
        <v>2</v>
      </c>
      <c r="J159" s="100">
        <f>หนองบัวลำภู!F70</f>
        <v>208291.04</v>
      </c>
      <c r="K159" s="100">
        <f>หนองบัวลำภู!AD70</f>
        <v>290098.59999999998</v>
      </c>
      <c r="L159" s="102">
        <f>หนองบัวลำภู!AE70</f>
        <v>1429324.97</v>
      </c>
      <c r="M159" s="102">
        <f>หนองบัวลำภู!AF70</f>
        <v>1048215</v>
      </c>
      <c r="N159" s="98"/>
      <c r="O159" s="98"/>
      <c r="P159" s="98"/>
      <c r="Q159" s="90">
        <f t="shared" si="5"/>
        <v>381109.97</v>
      </c>
      <c r="R159" s="91">
        <f t="shared" si="6"/>
        <v>501.51753333333335</v>
      </c>
    </row>
    <row r="160" spans="1:18" hidden="1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652</v>
      </c>
      <c r="H160" s="99">
        <v>3674</v>
      </c>
      <c r="I160" s="97">
        <v>3</v>
      </c>
      <c r="J160" s="100">
        <f>หนองบัวลำภู!F71</f>
        <v>683285.39</v>
      </c>
      <c r="K160" s="101">
        <f>หนองบัวลำภู!AD71</f>
        <v>633998.14</v>
      </c>
      <c r="L160" s="102">
        <f>หนองบัวลำภู!AE71</f>
        <v>2568299.25</v>
      </c>
      <c r="M160" s="102">
        <f>หนองบัวลำภู!AF71</f>
        <v>2393599.6800000002</v>
      </c>
      <c r="N160" s="98"/>
      <c r="O160" s="98"/>
      <c r="P160" s="98"/>
      <c r="Q160" s="90">
        <f t="shared" si="5"/>
        <v>174699.56999999983</v>
      </c>
      <c r="R160" s="91">
        <f t="shared" si="6"/>
        <v>699.04715568862275</v>
      </c>
    </row>
    <row r="161" spans="1:18" hidden="1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653</v>
      </c>
      <c r="H161" s="99">
        <v>3134</v>
      </c>
      <c r="I161" s="97">
        <v>3</v>
      </c>
      <c r="J161" s="100">
        <f>หนองบัวลำภู!F72</f>
        <v>661703.1</v>
      </c>
      <c r="K161" s="101">
        <f>หนองบัวลำภู!AD72</f>
        <v>824050.37</v>
      </c>
      <c r="L161" s="102">
        <f>หนองบัวลำภู!AE72</f>
        <v>1979163.31</v>
      </c>
      <c r="M161" s="102">
        <f>หนองบัวลำภู!AF72</f>
        <v>1748616.96</v>
      </c>
      <c r="N161" s="98"/>
      <c r="O161" s="98"/>
      <c r="P161" s="98"/>
      <c r="Q161" s="90">
        <f t="shared" si="5"/>
        <v>230546.35000000009</v>
      </c>
      <c r="R161" s="91">
        <f t="shared" si="6"/>
        <v>631.51350031908112</v>
      </c>
    </row>
    <row r="162" spans="1:18" hidden="1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654</v>
      </c>
      <c r="H162" s="99">
        <v>3983</v>
      </c>
      <c r="I162" s="97">
        <v>3</v>
      </c>
      <c r="J162" s="100">
        <f>หนองบัวลำภู!F73</f>
        <v>834802.54</v>
      </c>
      <c r="K162" s="100">
        <f>หนองบัวลำภู!AD73</f>
        <v>979481.66</v>
      </c>
      <c r="L162" s="102">
        <f>หนองบัวลำภู!AE73</f>
        <v>1957472.64</v>
      </c>
      <c r="M162" s="102">
        <f>หนองบัวลำภู!AF73</f>
        <v>1447537.03</v>
      </c>
      <c r="N162" s="98"/>
      <c r="O162" s="98"/>
      <c r="P162" s="98"/>
      <c r="Q162" s="90">
        <f t="shared" si="5"/>
        <v>509935.60999999987</v>
      </c>
      <c r="R162" s="91">
        <f t="shared" si="6"/>
        <v>491.45685161938235</v>
      </c>
    </row>
    <row r="163" spans="1:18" hidden="1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655</v>
      </c>
      <c r="H163" s="99">
        <v>4514</v>
      </c>
      <c r="I163" s="97">
        <v>4</v>
      </c>
      <c r="J163" s="100">
        <f>หนองบัวลำภู!F74</f>
        <v>1048846.43</v>
      </c>
      <c r="K163" s="100">
        <f>หนองบัวลำภู!AD74</f>
        <v>1196503.6299999999</v>
      </c>
      <c r="L163" s="102">
        <f>หนองบัวลำภู!AE74</f>
        <v>2208906.9699999997</v>
      </c>
      <c r="M163" s="102">
        <f>หนองบัวลำภู!AF74</f>
        <v>1447314.1199999999</v>
      </c>
      <c r="N163" s="98"/>
      <c r="O163" s="98"/>
      <c r="P163" s="98"/>
      <c r="Q163" s="90">
        <f t="shared" si="5"/>
        <v>761592.84999999986</v>
      </c>
      <c r="R163" s="91">
        <f t="shared" si="6"/>
        <v>489.34580638015058</v>
      </c>
    </row>
    <row r="164" spans="1:18" hidden="1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656</v>
      </c>
      <c r="H164" s="99">
        <v>2730</v>
      </c>
      <c r="I164" s="97">
        <v>2</v>
      </c>
      <c r="J164" s="100">
        <f>หนองบัวลำภู!F75</f>
        <v>422049.62</v>
      </c>
      <c r="K164" s="100">
        <f>หนองบัวลำภู!AD75</f>
        <v>600292.91</v>
      </c>
      <c r="L164" s="102">
        <f>หนองบัวลำภู!AE75</f>
        <v>1650698.68</v>
      </c>
      <c r="M164" s="102">
        <f>หนองบัวลำภู!AF75</f>
        <v>1332936.19</v>
      </c>
      <c r="N164" s="98"/>
      <c r="O164" s="98"/>
      <c r="P164" s="98"/>
      <c r="Q164" s="90">
        <f t="shared" si="5"/>
        <v>317762.49</v>
      </c>
      <c r="R164" s="91">
        <f t="shared" si="6"/>
        <v>604.65153113553106</v>
      </c>
    </row>
    <row r="165" spans="1:18" hidden="1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657</v>
      </c>
      <c r="H165" s="99">
        <v>2300</v>
      </c>
      <c r="I165" s="97">
        <v>2</v>
      </c>
      <c r="J165" s="100">
        <f>หนองบัวลำภู!F76</f>
        <v>168156.19</v>
      </c>
      <c r="K165" s="101">
        <f>หนองบัวลำภู!AD76</f>
        <v>198400.84</v>
      </c>
      <c r="L165" s="102">
        <f>หนองบัวลำภู!AE76</f>
        <v>1480446.51</v>
      </c>
      <c r="M165" s="102">
        <f>หนองบัวลำภู!AF76</f>
        <v>1303527.5599999998</v>
      </c>
      <c r="N165" s="98"/>
      <c r="O165" s="98"/>
      <c r="P165" s="98"/>
      <c r="Q165" s="90">
        <f t="shared" si="5"/>
        <v>176918.95000000019</v>
      </c>
      <c r="R165" s="91">
        <f t="shared" si="6"/>
        <v>643.67239565217392</v>
      </c>
    </row>
    <row r="166" spans="1:18" hidden="1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658</v>
      </c>
      <c r="H166" s="99">
        <v>4344</v>
      </c>
      <c r="I166" s="97">
        <v>3</v>
      </c>
      <c r="J166" s="100">
        <f>หนองบัวลำภู!F77</f>
        <v>930078.27</v>
      </c>
      <c r="K166" s="101">
        <f>หนองบัวลำภู!AD77</f>
        <v>1057446.55</v>
      </c>
      <c r="L166" s="102">
        <f>หนองบัวลำภู!AE77</f>
        <v>2762031.67</v>
      </c>
      <c r="M166" s="102">
        <f>หนองบัวลำภู!AF77</f>
        <v>2049119.31</v>
      </c>
      <c r="N166" s="98"/>
      <c r="O166" s="98"/>
      <c r="P166" s="98"/>
      <c r="Q166" s="90">
        <f t="shared" si="5"/>
        <v>712912.35999999987</v>
      </c>
      <c r="R166" s="91">
        <f t="shared" si="6"/>
        <v>635.826811694291</v>
      </c>
    </row>
    <row r="167" spans="1:18" hidden="1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659</v>
      </c>
      <c r="H167" s="99">
        <v>1502</v>
      </c>
      <c r="I167" s="97">
        <v>1</v>
      </c>
      <c r="J167" s="100">
        <f>หนองบัวลำภู!F78</f>
        <v>246380.81</v>
      </c>
      <c r="K167" s="100">
        <f>หนองบัวลำภู!AD78</f>
        <v>279376.46999999997</v>
      </c>
      <c r="L167" s="102">
        <f>หนองบัวลำภู!AE78</f>
        <v>1153880</v>
      </c>
      <c r="M167" s="102">
        <f>หนองบัวลำภู!AF78</f>
        <v>1088141.8900000001</v>
      </c>
      <c r="N167" s="98"/>
      <c r="O167" s="98"/>
      <c r="P167" s="98"/>
      <c r="Q167" s="90">
        <f t="shared" si="5"/>
        <v>65738.10999999987</v>
      </c>
      <c r="R167" s="91">
        <f t="shared" si="6"/>
        <v>768.22902796271637</v>
      </c>
    </row>
    <row r="168" spans="1:18" hidden="1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660</v>
      </c>
      <c r="H168" s="99">
        <v>2803</v>
      </c>
      <c r="I168" s="97">
        <v>2</v>
      </c>
      <c r="J168" s="100">
        <f>หนองบัวลำภู!F79</f>
        <v>1078375.1100000001</v>
      </c>
      <c r="K168" s="101">
        <f>หนองบัวลำภู!AD79</f>
        <v>1144207.3300000003</v>
      </c>
      <c r="L168" s="102">
        <f>หนองบัวลำภู!AE79</f>
        <v>1970094.35</v>
      </c>
      <c r="M168" s="102">
        <f>หนองบัวลำภู!AF79</f>
        <v>1662555.33</v>
      </c>
      <c r="N168" s="98"/>
      <c r="O168" s="98"/>
      <c r="P168" s="98"/>
      <c r="Q168" s="90">
        <f t="shared" si="5"/>
        <v>307539.02</v>
      </c>
      <c r="R168" s="91">
        <f t="shared" si="6"/>
        <v>702.85206921155907</v>
      </c>
    </row>
    <row r="169" spans="1:18" s="109" customFormat="1" hidden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9076368.4800000004</v>
      </c>
      <c r="K169" s="106">
        <f>SUM(K155:K168)</f>
        <v>10395405.130000001</v>
      </c>
      <c r="L169" s="106">
        <f>SUM(L155:L168)</f>
        <v>26091360.850000001</v>
      </c>
      <c r="M169" s="106">
        <f>SUM(M155:M168)</f>
        <v>20625587.419999994</v>
      </c>
      <c r="N169" s="104">
        <v>13</v>
      </c>
      <c r="O169" s="104">
        <v>13</v>
      </c>
      <c r="P169" s="104">
        <f>N169-O169</f>
        <v>0</v>
      </c>
      <c r="Q169" s="107">
        <f t="shared" si="5"/>
        <v>5465773.4300000072</v>
      </c>
      <c r="R169" s="108">
        <f>L169/H169</f>
        <v>544.02337051709765</v>
      </c>
    </row>
    <row r="170" spans="1:18" hidden="1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hidden="1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661</v>
      </c>
      <c r="H171" s="99">
        <v>4273</v>
      </c>
      <c r="I171" s="97">
        <v>3</v>
      </c>
      <c r="J171" s="100">
        <f>หนองบัวลำภู!F80</f>
        <v>1043929.19</v>
      </c>
      <c r="K171" s="101">
        <f>หนองบัวลำภู!AD80</f>
        <v>1184562</v>
      </c>
      <c r="L171" s="102">
        <f>หนองบัวลำภู!AE80</f>
        <v>2314240.1799999997</v>
      </c>
      <c r="M171" s="102">
        <f>หนองบัวลำภู!AF80</f>
        <v>1795303.79</v>
      </c>
      <c r="N171" s="98"/>
      <c r="O171" s="98"/>
      <c r="P171" s="98"/>
      <c r="Q171" s="90">
        <f t="shared" si="5"/>
        <v>518936.38999999966</v>
      </c>
      <c r="R171" s="91">
        <f t="shared" si="6"/>
        <v>541.5961104610343</v>
      </c>
    </row>
    <row r="172" spans="1:18" hidden="1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662</v>
      </c>
      <c r="H172" s="99">
        <v>1852</v>
      </c>
      <c r="I172" s="97">
        <v>2</v>
      </c>
      <c r="J172" s="100">
        <f>หนองบัวลำภู!F81</f>
        <v>462668.25</v>
      </c>
      <c r="K172" s="101">
        <f>หนองบัวลำภู!AD81</f>
        <v>498951.64</v>
      </c>
      <c r="L172" s="102">
        <f>หนองบัวลำภู!AE81</f>
        <v>1349521.38</v>
      </c>
      <c r="M172" s="102">
        <f>หนองบัวลำภู!AF81</f>
        <v>1293037.7100000002</v>
      </c>
      <c r="N172" s="98"/>
      <c r="O172" s="98"/>
      <c r="P172" s="98"/>
      <c r="Q172" s="90">
        <f t="shared" si="5"/>
        <v>56483.669999999693</v>
      </c>
      <c r="R172" s="91">
        <f t="shared" si="6"/>
        <v>728.6832505399567</v>
      </c>
    </row>
    <row r="173" spans="1:18" hidden="1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663</v>
      </c>
      <c r="H173" s="99">
        <v>4269</v>
      </c>
      <c r="I173" s="97">
        <v>3</v>
      </c>
      <c r="J173" s="100">
        <f>หนองบัวลำภู!F82</f>
        <v>1315388.6399999999</v>
      </c>
      <c r="K173" s="101">
        <f>หนองบัวลำภู!AD82</f>
        <v>1367371.47</v>
      </c>
      <c r="L173" s="102">
        <f>หนองบัวลำภู!AE82</f>
        <v>1521369.96</v>
      </c>
      <c r="M173" s="102">
        <f>หนองบัวลำภู!AF82</f>
        <v>1111276.69</v>
      </c>
      <c r="N173" s="98"/>
      <c r="O173" s="98"/>
      <c r="P173" s="98"/>
      <c r="Q173" s="90">
        <f t="shared" si="5"/>
        <v>410093.27</v>
      </c>
      <c r="R173" s="91">
        <f t="shared" si="6"/>
        <v>356.37619114546732</v>
      </c>
    </row>
    <row r="174" spans="1:18" hidden="1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664</v>
      </c>
      <c r="H174" s="99">
        <v>4484</v>
      </c>
      <c r="I174" s="97">
        <v>3</v>
      </c>
      <c r="J174" s="100">
        <f>หนองบัวลำภู!F83</f>
        <v>1261264.54</v>
      </c>
      <c r="K174" s="101">
        <f>หนองบัวลำภู!AD83</f>
        <v>1311168.78</v>
      </c>
      <c r="L174" s="102">
        <f>หนองบัวลำภู!AE83</f>
        <v>2094047.26</v>
      </c>
      <c r="M174" s="102">
        <f>หนองบัวลำภู!AF83</f>
        <v>1888890.6999999997</v>
      </c>
      <c r="N174" s="98"/>
      <c r="O174" s="98"/>
      <c r="P174" s="98"/>
      <c r="Q174" s="90">
        <f t="shared" si="5"/>
        <v>205156.56000000029</v>
      </c>
      <c r="R174" s="91">
        <f t="shared" si="6"/>
        <v>467.00429527207848</v>
      </c>
    </row>
    <row r="175" spans="1:18" hidden="1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665</v>
      </c>
      <c r="H175" s="99">
        <v>2010</v>
      </c>
      <c r="I175" s="97">
        <v>2</v>
      </c>
      <c r="J175" s="100">
        <f>หนองบัวลำภู!F84</f>
        <v>384354.18</v>
      </c>
      <c r="K175" s="101">
        <f>หนองบัวลำภู!AD84</f>
        <v>421036.02</v>
      </c>
      <c r="L175" s="102">
        <f>หนองบัวลำภู!AE84</f>
        <v>1544381.96</v>
      </c>
      <c r="M175" s="102">
        <f>หนองบัวลำภู!AF84</f>
        <v>1234254.1000000001</v>
      </c>
      <c r="N175" s="98"/>
      <c r="O175" s="98"/>
      <c r="P175" s="98"/>
      <c r="Q175" s="90">
        <f t="shared" si="5"/>
        <v>310127.85999999987</v>
      </c>
      <c r="R175" s="91">
        <f t="shared" si="6"/>
        <v>768.34923383084572</v>
      </c>
    </row>
    <row r="176" spans="1:18" hidden="1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666</v>
      </c>
      <c r="H176" s="99">
        <v>5203</v>
      </c>
      <c r="I176" s="97">
        <v>4</v>
      </c>
      <c r="J176" s="100">
        <f>หนองบัวลำภู!F85</f>
        <v>655838.23</v>
      </c>
      <c r="K176" s="101">
        <f>หนองบัวลำภู!AD85</f>
        <v>686293.6</v>
      </c>
      <c r="L176" s="102">
        <f>หนองบัวลำภู!AE85</f>
        <v>1893896.79</v>
      </c>
      <c r="M176" s="102">
        <f>หนองบัวลำภู!AF85</f>
        <v>1722980.6900000002</v>
      </c>
      <c r="N176" s="98"/>
      <c r="O176" s="98"/>
      <c r="P176" s="98"/>
      <c r="Q176" s="90">
        <f t="shared" si="5"/>
        <v>170916.09999999986</v>
      </c>
      <c r="R176" s="91">
        <f t="shared" si="6"/>
        <v>364.00092062271767</v>
      </c>
    </row>
    <row r="177" spans="1:18" hidden="1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667</v>
      </c>
      <c r="H177" s="99">
        <v>3490</v>
      </c>
      <c r="I177" s="97">
        <v>3</v>
      </c>
      <c r="J177" s="100">
        <f>หนองบัวลำภู!F86</f>
        <v>1210706.74</v>
      </c>
      <c r="K177" s="101">
        <f>หนองบัวลำภู!AD86</f>
        <v>1267838.6499999999</v>
      </c>
      <c r="L177" s="102">
        <f>หนองบัวลำภู!AE86</f>
        <v>1607235.3</v>
      </c>
      <c r="M177" s="102">
        <f>หนองบัวลำภู!AF86</f>
        <v>1361121.64</v>
      </c>
      <c r="N177" s="98"/>
      <c r="O177" s="98"/>
      <c r="P177" s="98"/>
      <c r="Q177" s="90">
        <f t="shared" si="5"/>
        <v>246113.66000000015</v>
      </c>
      <c r="R177" s="91">
        <f t="shared" si="6"/>
        <v>460.52587392550146</v>
      </c>
    </row>
    <row r="178" spans="1:18" s="109" customFormat="1" hidden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6334149.7699999996</v>
      </c>
      <c r="K178" s="106">
        <f>SUM(K170:K177)</f>
        <v>6737222.1600000001</v>
      </c>
      <c r="L178" s="106">
        <f>SUM(L170:L177)</f>
        <v>12324692.829999998</v>
      </c>
      <c r="M178" s="106">
        <f>SUM(M170:M177)</f>
        <v>10406865.319999998</v>
      </c>
      <c r="N178" s="104">
        <v>7</v>
      </c>
      <c r="O178" s="104">
        <v>7</v>
      </c>
      <c r="P178" s="104">
        <v>0</v>
      </c>
      <c r="Q178" s="107">
        <f t="shared" si="5"/>
        <v>1917827.5099999998</v>
      </c>
      <c r="R178" s="108">
        <f t="shared" si="6"/>
        <v>481.79089285016215</v>
      </c>
    </row>
    <row r="179" spans="1:18" s="109" customFormat="1" ht="25.2" hidden="1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65492350.780000001</v>
      </c>
      <c r="K179" s="122">
        <f t="shared" si="7"/>
        <v>73986055.920000002</v>
      </c>
      <c r="L179" s="121">
        <f t="shared" si="7"/>
        <v>150344505.50999999</v>
      </c>
      <c r="M179" s="121">
        <f t="shared" si="7"/>
        <v>134675697.29999998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15668808.210000008</v>
      </c>
      <c r="R179" s="108">
        <f t="shared" si="6"/>
        <v>453.96476703071733</v>
      </c>
    </row>
    <row r="180" spans="1:18" s="109" customFormat="1" ht="25.8" hidden="1" thickTop="1" thickBot="1" x14ac:dyDescent="0.75">
      <c r="A180" s="123"/>
      <c r="B180" s="124"/>
      <c r="C180" s="124"/>
      <c r="D180" s="124"/>
      <c r="E180" s="363" t="s">
        <v>287</v>
      </c>
      <c r="F180" s="364"/>
      <c r="G180" s="365"/>
      <c r="H180" s="125"/>
      <c r="I180" s="123"/>
      <c r="J180" s="126">
        <f>J179/O179</f>
        <v>789064.46722891566</v>
      </c>
      <c r="K180" s="127">
        <f>K179/O179</f>
        <v>891398.26409638557</v>
      </c>
      <c r="L180" s="126">
        <f>L179/O179</f>
        <v>1811379.5844578312</v>
      </c>
      <c r="M180" s="126">
        <f>M179/O179</f>
        <v>1622598.7626506023</v>
      </c>
      <c r="N180" s="124"/>
      <c r="O180" s="124"/>
      <c r="P180" s="124"/>
      <c r="Q180" s="90">
        <f t="shared" si="5"/>
        <v>188780.82180722896</v>
      </c>
      <c r="R180" s="91"/>
    </row>
    <row r="181" spans="1:18" s="109" customFormat="1" hidden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hidden="1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796</v>
      </c>
      <c r="H182" s="99">
        <v>7213</v>
      </c>
      <c r="I182" s="97">
        <v>5</v>
      </c>
      <c r="J182" s="100">
        <f>อุดรธานี!F10</f>
        <v>1263116.67</v>
      </c>
      <c r="K182" s="101">
        <f>อุดรธานี!AO10</f>
        <v>2225525.04</v>
      </c>
      <c r="L182" s="101">
        <f>อุดรธานี!AP10</f>
        <v>3869082.6900000004</v>
      </c>
      <c r="M182" s="101">
        <f>อุดรธานี!AQ10</f>
        <v>3145812.87</v>
      </c>
      <c r="N182" s="98"/>
      <c r="O182" s="98"/>
      <c r="P182" s="98"/>
      <c r="Q182" s="90">
        <f t="shared" si="5"/>
        <v>723269.8200000003</v>
      </c>
      <c r="R182" s="91">
        <f t="shared" si="6"/>
        <v>536.40408845140723</v>
      </c>
    </row>
    <row r="183" spans="1:18" hidden="1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797</v>
      </c>
      <c r="H183" s="99">
        <v>7809</v>
      </c>
      <c r="I183" s="97">
        <v>5</v>
      </c>
      <c r="J183" s="100">
        <f>อุดรธานี!F11</f>
        <v>765783.3</v>
      </c>
      <c r="K183" s="101">
        <f>อุดรธานี!AO11</f>
        <v>1392745.82</v>
      </c>
      <c r="L183" s="101">
        <f>อุดรธานี!AP11</f>
        <v>4130851.4000000004</v>
      </c>
      <c r="M183" s="101">
        <f>อุดรธานี!AQ11</f>
        <v>3176880.5899999994</v>
      </c>
      <c r="N183" s="98"/>
      <c r="O183" s="98"/>
      <c r="P183" s="98"/>
      <c r="Q183" s="90">
        <f t="shared" si="5"/>
        <v>953970.81000000099</v>
      </c>
      <c r="R183" s="91">
        <f t="shared" si="6"/>
        <v>528.98596491228079</v>
      </c>
    </row>
    <row r="184" spans="1:18" hidden="1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798</v>
      </c>
      <c r="H184" s="99">
        <v>5373</v>
      </c>
      <c r="I184" s="97">
        <v>4</v>
      </c>
      <c r="J184" s="100">
        <f>อุดรธานี!F12</f>
        <v>1662118.36</v>
      </c>
      <c r="K184" s="101">
        <f>อุดรธานี!AO12</f>
        <v>2253498.92</v>
      </c>
      <c r="L184" s="101">
        <f>อุดรธานี!AP12</f>
        <v>2462264.2199999997</v>
      </c>
      <c r="M184" s="101">
        <f>อุดรธานี!AQ12</f>
        <v>2517995.02</v>
      </c>
      <c r="N184" s="98"/>
      <c r="O184" s="98"/>
      <c r="P184" s="98"/>
      <c r="Q184" s="90">
        <f t="shared" si="5"/>
        <v>-55730.800000000279</v>
      </c>
      <c r="R184" s="91">
        <f t="shared" si="6"/>
        <v>458.26618648799547</v>
      </c>
    </row>
    <row r="185" spans="1:18" hidden="1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799</v>
      </c>
      <c r="H185" s="99">
        <v>4595</v>
      </c>
      <c r="I185" s="97">
        <v>4</v>
      </c>
      <c r="J185" s="100">
        <f>อุดรธานี!F13</f>
        <v>668081.61</v>
      </c>
      <c r="K185" s="101">
        <f>อุดรธานี!AO13</f>
        <v>910446.09</v>
      </c>
      <c r="L185" s="101">
        <f>อุดรธานี!AP13</f>
        <v>2706656.38</v>
      </c>
      <c r="M185" s="101">
        <f>อุดรธานี!AQ13</f>
        <v>2240883.02</v>
      </c>
      <c r="N185" s="98"/>
      <c r="O185" s="98"/>
      <c r="P185" s="98"/>
      <c r="Q185" s="90">
        <f t="shared" si="5"/>
        <v>465773.35999999987</v>
      </c>
      <c r="R185" s="91">
        <f t="shared" si="6"/>
        <v>589.0438258977149</v>
      </c>
    </row>
    <row r="186" spans="1:18" hidden="1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800</v>
      </c>
      <c r="H186" s="99">
        <v>8160</v>
      </c>
      <c r="I186" s="97">
        <v>5</v>
      </c>
      <c r="J186" s="100">
        <f>อุดรธานี!F14</f>
        <v>899979.75</v>
      </c>
      <c r="K186" s="101">
        <f>อุดรธานี!AO14</f>
        <v>1573799.29</v>
      </c>
      <c r="L186" s="101">
        <f>อุดรธานี!AP14</f>
        <v>4234210.9799999995</v>
      </c>
      <c r="M186" s="101">
        <f>อุดรธานี!AQ14</f>
        <v>4793499.7999999989</v>
      </c>
      <c r="N186" s="98"/>
      <c r="O186" s="98"/>
      <c r="P186" s="98"/>
      <c r="Q186" s="90">
        <f t="shared" si="5"/>
        <v>-559288.81999999937</v>
      </c>
      <c r="R186" s="91">
        <f t="shared" si="6"/>
        <v>518.89840441176466</v>
      </c>
    </row>
    <row r="187" spans="1:18" hidden="1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801</v>
      </c>
      <c r="H187" s="99">
        <v>9211</v>
      </c>
      <c r="I187" s="97">
        <v>5</v>
      </c>
      <c r="J187" s="100">
        <f>อุดรธานี!F15</f>
        <v>1489877.94</v>
      </c>
      <c r="K187" s="101">
        <f>อุดรธานี!AO15</f>
        <v>2083745.6199999999</v>
      </c>
      <c r="L187" s="101">
        <f>อุดรธานี!AP15</f>
        <v>4452721.6100000003</v>
      </c>
      <c r="M187" s="101">
        <f>อุดรธานี!AQ15</f>
        <v>3075145.71</v>
      </c>
      <c r="N187" s="98"/>
      <c r="O187" s="98"/>
      <c r="P187" s="98"/>
      <c r="Q187" s="90">
        <f t="shared" si="5"/>
        <v>1377575.9000000004</v>
      </c>
      <c r="R187" s="91">
        <f t="shared" si="6"/>
        <v>483.41348496363048</v>
      </c>
    </row>
    <row r="188" spans="1:18" hidden="1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802</v>
      </c>
      <c r="H188" s="99">
        <v>4740</v>
      </c>
      <c r="I188" s="97">
        <v>4</v>
      </c>
      <c r="J188" s="100">
        <f>อุดรธานี!F16</f>
        <v>665678.87</v>
      </c>
      <c r="K188" s="101">
        <f>อุดรธานี!AO16</f>
        <v>942725.79</v>
      </c>
      <c r="L188" s="101">
        <f>อุดรธานี!AP16</f>
        <v>2497451.98</v>
      </c>
      <c r="M188" s="101">
        <f>อุดรธานี!AQ16</f>
        <v>1633501.01</v>
      </c>
      <c r="N188" s="98"/>
      <c r="O188" s="98"/>
      <c r="P188" s="98"/>
      <c r="Q188" s="90">
        <f t="shared" si="5"/>
        <v>863950.97</v>
      </c>
      <c r="R188" s="91">
        <f t="shared" si="6"/>
        <v>526.8886033755274</v>
      </c>
    </row>
    <row r="189" spans="1:18" hidden="1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803</v>
      </c>
      <c r="H189" s="99">
        <v>8307</v>
      </c>
      <c r="I189" s="97">
        <v>5</v>
      </c>
      <c r="J189" s="100">
        <f>อุดรธานี!F17</f>
        <v>1212462.1000000001</v>
      </c>
      <c r="K189" s="101">
        <f>อุดรธานี!AO17</f>
        <v>1726537.2400000002</v>
      </c>
      <c r="L189" s="101">
        <f>อุดรธานี!AP17</f>
        <v>5396824.3499999996</v>
      </c>
      <c r="M189" s="101">
        <f>อุดรธานี!AQ17</f>
        <v>3532424.5100000002</v>
      </c>
      <c r="N189" s="98"/>
      <c r="O189" s="98"/>
      <c r="P189" s="98"/>
      <c r="Q189" s="90">
        <f t="shared" si="5"/>
        <v>1864399.8399999994</v>
      </c>
      <c r="R189" s="91">
        <f t="shared" si="6"/>
        <v>649.67188515709643</v>
      </c>
    </row>
    <row r="190" spans="1:18" hidden="1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804</v>
      </c>
      <c r="H190" s="99">
        <v>9108</v>
      </c>
      <c r="I190" s="97">
        <v>5</v>
      </c>
      <c r="J190" s="100">
        <f>อุดรธานี!F18</f>
        <v>1842140.22</v>
      </c>
      <c r="K190" s="101">
        <f>อุดรธานี!AO18</f>
        <v>2056128.5799999998</v>
      </c>
      <c r="L190" s="101">
        <f>อุดรธานี!AP18</f>
        <v>3872587.16</v>
      </c>
      <c r="M190" s="101">
        <f>อุดรธานี!AQ18</f>
        <v>3261782.9</v>
      </c>
      <c r="N190" s="98"/>
      <c r="O190" s="98"/>
      <c r="P190" s="98"/>
      <c r="Q190" s="90">
        <f t="shared" si="5"/>
        <v>610804.26000000024</v>
      </c>
      <c r="R190" s="91">
        <f t="shared" si="6"/>
        <v>425.18523935002196</v>
      </c>
    </row>
    <row r="191" spans="1:18" hidden="1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805</v>
      </c>
      <c r="H191" s="99">
        <v>6368</v>
      </c>
      <c r="I191" s="97">
        <v>5</v>
      </c>
      <c r="J191" s="100">
        <f>อุดรธานี!F19</f>
        <v>2167745.58</v>
      </c>
      <c r="K191" s="101">
        <f>อุดรธานี!AO19</f>
        <v>2830943.49</v>
      </c>
      <c r="L191" s="101">
        <f>อุดรธานี!AP19</f>
        <v>4291681.13</v>
      </c>
      <c r="M191" s="101">
        <f>อุดรธานี!AQ19</f>
        <v>3103355.6399999997</v>
      </c>
      <c r="N191" s="98"/>
      <c r="O191" s="98"/>
      <c r="P191" s="98"/>
      <c r="Q191" s="90">
        <f t="shared" si="5"/>
        <v>1188325.4900000002</v>
      </c>
      <c r="R191" s="91">
        <f t="shared" si="6"/>
        <v>673.94490106783917</v>
      </c>
    </row>
    <row r="192" spans="1:18" hidden="1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806</v>
      </c>
      <c r="H192" s="99">
        <v>5228</v>
      </c>
      <c r="I192" s="97">
        <v>4</v>
      </c>
      <c r="J192" s="100">
        <f>อุดรธานี!F20</f>
        <v>727372.01</v>
      </c>
      <c r="K192" s="101">
        <f>อุดรธานี!AO20</f>
        <v>1146459.58</v>
      </c>
      <c r="L192" s="101">
        <f>อุดรธานี!AP20</f>
        <v>2989722.1399999997</v>
      </c>
      <c r="M192" s="101">
        <f>อุดรธานี!AQ20</f>
        <v>2086082.72</v>
      </c>
      <c r="N192" s="98"/>
      <c r="O192" s="98"/>
      <c r="P192" s="98"/>
      <c r="Q192" s="90">
        <f t="shared" si="5"/>
        <v>903639.41999999969</v>
      </c>
      <c r="R192" s="91">
        <f t="shared" si="6"/>
        <v>571.86728003060432</v>
      </c>
    </row>
    <row r="193" spans="1:18" hidden="1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807</v>
      </c>
      <c r="H193" s="99">
        <v>10722</v>
      </c>
      <c r="I193" s="97">
        <v>5</v>
      </c>
      <c r="J193" s="100">
        <f>อุดรธานี!F21</f>
        <v>1984216.38</v>
      </c>
      <c r="K193" s="101">
        <f>อุดรธานี!AO21</f>
        <v>2434513.16</v>
      </c>
      <c r="L193" s="101">
        <f>อุดรธานี!AP21</f>
        <v>6396887.6199999992</v>
      </c>
      <c r="M193" s="101">
        <f>อุดรธานี!AQ21</f>
        <v>4696194.3499999996</v>
      </c>
      <c r="N193" s="98"/>
      <c r="O193" s="98"/>
      <c r="P193" s="98"/>
      <c r="Q193" s="90">
        <f t="shared" si="5"/>
        <v>1700693.2699999996</v>
      </c>
      <c r="R193" s="91">
        <f t="shared" si="6"/>
        <v>596.61328296959516</v>
      </c>
    </row>
    <row r="194" spans="1:18" hidden="1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808</v>
      </c>
      <c r="H194" s="99">
        <v>9139</v>
      </c>
      <c r="I194" s="97">
        <v>5</v>
      </c>
      <c r="J194" s="100">
        <f>อุดรธานี!F22</f>
        <v>1158268.57</v>
      </c>
      <c r="K194" s="101">
        <f>อุดรธานี!AO22</f>
        <v>1683193.03</v>
      </c>
      <c r="L194" s="101">
        <f>อุดรธานี!AP22</f>
        <v>5277262.1500000004</v>
      </c>
      <c r="M194" s="101">
        <f>อุดรธานี!AQ22</f>
        <v>4421356.37</v>
      </c>
      <c r="N194" s="98"/>
      <c r="O194" s="98"/>
      <c r="P194" s="98"/>
      <c r="Q194" s="90">
        <f t="shared" si="5"/>
        <v>855905.78000000026</v>
      </c>
      <c r="R194" s="91">
        <f t="shared" si="6"/>
        <v>577.4441569099464</v>
      </c>
    </row>
    <row r="195" spans="1:18" hidden="1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809</v>
      </c>
      <c r="H195" s="99">
        <v>13991</v>
      </c>
      <c r="I195" s="97">
        <v>5</v>
      </c>
      <c r="J195" s="100">
        <f>อุดรธานี!F23</f>
        <v>2029094.18</v>
      </c>
      <c r="K195" s="101">
        <f>อุดรธานี!AO23</f>
        <v>3713669.58</v>
      </c>
      <c r="L195" s="101">
        <f>อุดรธานี!AP23</f>
        <v>6723679.9900000002</v>
      </c>
      <c r="M195" s="101">
        <f>อุดรธานี!AQ23</f>
        <v>4422695.6700000009</v>
      </c>
      <c r="N195" s="98"/>
      <c r="O195" s="98"/>
      <c r="P195" s="98"/>
      <c r="Q195" s="90">
        <f t="shared" si="5"/>
        <v>2300984.3199999994</v>
      </c>
      <c r="R195" s="91">
        <f t="shared" si="6"/>
        <v>480.57179543992567</v>
      </c>
    </row>
    <row r="196" spans="1:18" hidden="1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810</v>
      </c>
      <c r="H196" s="99">
        <v>6392</v>
      </c>
      <c r="I196" s="97">
        <v>5</v>
      </c>
      <c r="J196" s="100">
        <f>อุดรธานี!F24</f>
        <v>1228390.49</v>
      </c>
      <c r="K196" s="101">
        <f>อุดรธานี!AO24</f>
        <v>1694693.3699999999</v>
      </c>
      <c r="L196" s="101">
        <f>อุดรธานี!AP24</f>
        <v>4427883.84</v>
      </c>
      <c r="M196" s="101">
        <f>อุดรธานี!AQ24</f>
        <v>3556998.8600000003</v>
      </c>
      <c r="N196" s="98"/>
      <c r="O196" s="98"/>
      <c r="P196" s="98"/>
      <c r="Q196" s="90">
        <f t="shared" si="5"/>
        <v>870884.97999999952</v>
      </c>
      <c r="R196" s="91">
        <f t="shared" si="6"/>
        <v>692.72275344180218</v>
      </c>
    </row>
    <row r="197" spans="1:18" hidden="1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811</v>
      </c>
      <c r="H197" s="99">
        <v>4858</v>
      </c>
      <c r="I197" s="97">
        <v>4</v>
      </c>
      <c r="J197" s="100">
        <f>อุดรธานี!F25</f>
        <v>1142013.1299999999</v>
      </c>
      <c r="K197" s="101">
        <f>อุดรธานี!AO25</f>
        <v>1487618.0399999998</v>
      </c>
      <c r="L197" s="101">
        <f>อุดรธานี!AP25</f>
        <v>2626274.0199999996</v>
      </c>
      <c r="M197" s="101">
        <f>อุดรธานี!AQ25</f>
        <v>2198268.31</v>
      </c>
      <c r="N197" s="98"/>
      <c r="O197" s="98"/>
      <c r="P197" s="98"/>
      <c r="Q197" s="90">
        <f t="shared" si="5"/>
        <v>428005.7099999995</v>
      </c>
      <c r="R197" s="91">
        <f t="shared" si="6"/>
        <v>540.60807328118563</v>
      </c>
    </row>
    <row r="198" spans="1:18" hidden="1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812</v>
      </c>
      <c r="H198" s="99">
        <v>5038</v>
      </c>
      <c r="I198" s="97">
        <v>4</v>
      </c>
      <c r="J198" s="100">
        <f>อุดรธานี!F26</f>
        <v>812434.22</v>
      </c>
      <c r="K198" s="101">
        <f>อุดรธานี!AO26</f>
        <v>1038327.6399999999</v>
      </c>
      <c r="L198" s="101">
        <f>อุดรธานี!AP26</f>
        <v>2855511.2199999997</v>
      </c>
      <c r="M198" s="101">
        <f>อุดรธานี!AQ26</f>
        <v>2243637.5799999996</v>
      </c>
      <c r="N198" s="98"/>
      <c r="O198" s="98"/>
      <c r="P198" s="98"/>
      <c r="Q198" s="90">
        <f t="shared" ref="Q198:Q260" si="8">L198-M198</f>
        <v>611873.64000000013</v>
      </c>
      <c r="R198" s="91">
        <f t="shared" ref="R198:R260" si="9">L198/H198</f>
        <v>566.79460500198491</v>
      </c>
    </row>
    <row r="199" spans="1:18" hidden="1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813</v>
      </c>
      <c r="H199" s="99">
        <v>5026</v>
      </c>
      <c r="I199" s="97">
        <v>4</v>
      </c>
      <c r="J199" s="100">
        <f>อุดรธานี!F27</f>
        <v>1392657.63</v>
      </c>
      <c r="K199" s="101">
        <f>อุดรธานี!AO27</f>
        <v>1803277.0999999999</v>
      </c>
      <c r="L199" s="101">
        <f>อุดรธานี!AP27</f>
        <v>3537364.58</v>
      </c>
      <c r="M199" s="101">
        <f>อุดรธานี!AQ27</f>
        <v>2645928.2399999998</v>
      </c>
      <c r="N199" s="98"/>
      <c r="O199" s="98"/>
      <c r="P199" s="98"/>
      <c r="Q199" s="90">
        <f t="shared" si="8"/>
        <v>891436.34000000032</v>
      </c>
      <c r="R199" s="91">
        <f t="shared" si="9"/>
        <v>703.81308794269796</v>
      </c>
    </row>
    <row r="200" spans="1:18" hidden="1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814</v>
      </c>
      <c r="H200" s="99">
        <v>4590</v>
      </c>
      <c r="I200" s="97">
        <v>4</v>
      </c>
      <c r="J200" s="100">
        <f>อุดรธานี!F28</f>
        <v>700119.11</v>
      </c>
      <c r="K200" s="101">
        <f>อุดรธานี!AO28</f>
        <v>771962.58</v>
      </c>
      <c r="L200" s="101">
        <f>อุดรธานี!AP28</f>
        <v>3531611.8</v>
      </c>
      <c r="M200" s="101">
        <f>อุดรธานี!AQ28</f>
        <v>2634833.4700000002</v>
      </c>
      <c r="N200" s="98"/>
      <c r="O200" s="98"/>
      <c r="P200" s="98"/>
      <c r="Q200" s="90">
        <f t="shared" si="8"/>
        <v>896778.32999999961</v>
      </c>
      <c r="R200" s="91">
        <f t="shared" si="9"/>
        <v>769.41433551198259</v>
      </c>
    </row>
    <row r="201" spans="1:18" hidden="1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815</v>
      </c>
      <c r="H201" s="99">
        <v>7725</v>
      </c>
      <c r="I201" s="97">
        <v>5</v>
      </c>
      <c r="J201" s="100">
        <f>อุดรธานี!F29</f>
        <v>1120187.4099999999</v>
      </c>
      <c r="K201" s="101">
        <f>อุดรธานี!AO29</f>
        <v>1455678.77</v>
      </c>
      <c r="L201" s="101">
        <f>อุดรธานี!AP29</f>
        <v>3935487.9499999997</v>
      </c>
      <c r="M201" s="101">
        <f>อุดรธานี!AQ29</f>
        <v>2530635.54</v>
      </c>
      <c r="N201" s="98"/>
      <c r="O201" s="98"/>
      <c r="P201" s="98"/>
      <c r="Q201" s="90">
        <f t="shared" si="8"/>
        <v>1404852.4099999997</v>
      </c>
      <c r="R201" s="91">
        <f t="shared" si="9"/>
        <v>509.44827831715207</v>
      </c>
    </row>
    <row r="202" spans="1:18" hidden="1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816</v>
      </c>
      <c r="H202" s="99">
        <v>5622</v>
      </c>
      <c r="I202" s="97">
        <v>4</v>
      </c>
      <c r="J202" s="100">
        <f>อุดรธานี!F30</f>
        <v>2307448.4</v>
      </c>
      <c r="K202" s="101">
        <f>อุดรธานี!AO30</f>
        <v>2699348.9899999998</v>
      </c>
      <c r="L202" s="101">
        <f>อุดรธานี!AP30</f>
        <v>2193110.4900000002</v>
      </c>
      <c r="M202" s="101">
        <f>อุดรธานี!AQ30</f>
        <v>1714200.33</v>
      </c>
      <c r="N202" s="98"/>
      <c r="O202" s="98"/>
      <c r="P202" s="98"/>
      <c r="Q202" s="90">
        <f t="shared" si="8"/>
        <v>478910.16000000015</v>
      </c>
      <c r="R202" s="91">
        <f t="shared" si="9"/>
        <v>390.09435965848456</v>
      </c>
    </row>
    <row r="203" spans="1:18" hidden="1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817</v>
      </c>
      <c r="H203" s="99">
        <v>5752</v>
      </c>
      <c r="I203" s="97">
        <v>4</v>
      </c>
      <c r="J203" s="100">
        <f>อุดรธานี!F31</f>
        <v>681945.03</v>
      </c>
      <c r="K203" s="101">
        <f>อุดรธานี!AO31</f>
        <v>1019307.13</v>
      </c>
      <c r="L203" s="101">
        <f>อุดรธานี!AP31</f>
        <v>2704790.51</v>
      </c>
      <c r="M203" s="101">
        <f>อุดรธานี!AQ31</f>
        <v>2169495.7799999998</v>
      </c>
      <c r="N203" s="98"/>
      <c r="O203" s="98"/>
      <c r="P203" s="98"/>
      <c r="Q203" s="90">
        <f t="shared" si="8"/>
        <v>535294.73</v>
      </c>
      <c r="R203" s="91">
        <f t="shared" si="9"/>
        <v>470.23478963838659</v>
      </c>
    </row>
    <row r="204" spans="1:18" hidden="1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818</v>
      </c>
      <c r="H204" s="99">
        <v>3706</v>
      </c>
      <c r="I204" s="97">
        <v>3</v>
      </c>
      <c r="J204" s="100">
        <f>อุดรธานี!F32</f>
        <v>1272339.47</v>
      </c>
      <c r="K204" s="101">
        <f>อุดรธานี!AO32</f>
        <v>1487171.62</v>
      </c>
      <c r="L204" s="101">
        <f>อุดรธานี!AP32</f>
        <v>2517944.71</v>
      </c>
      <c r="M204" s="101">
        <f>อุดรธานี!AQ32</f>
        <v>2171884.0099999998</v>
      </c>
      <c r="N204" s="98"/>
      <c r="O204" s="98"/>
      <c r="P204" s="98"/>
      <c r="Q204" s="90">
        <f t="shared" si="8"/>
        <v>346060.70000000019</v>
      </c>
      <c r="R204" s="91">
        <f t="shared" si="9"/>
        <v>679.42382892606588</v>
      </c>
    </row>
    <row r="205" spans="1:18" hidden="1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819</v>
      </c>
      <c r="H205" s="99">
        <v>6469</v>
      </c>
      <c r="I205" s="97">
        <v>5</v>
      </c>
      <c r="J205" s="100">
        <f>อุดรธานี!F33</f>
        <v>1150022.3500000001</v>
      </c>
      <c r="K205" s="101">
        <f>อุดรธานี!AO33</f>
        <v>1723865.1</v>
      </c>
      <c r="L205" s="101">
        <f>อุดรธานี!AP33</f>
        <v>4147979.18</v>
      </c>
      <c r="M205" s="101">
        <f>อุดรธานี!AQ33</f>
        <v>2988240.74</v>
      </c>
      <c r="N205" s="98"/>
      <c r="O205" s="98"/>
      <c r="P205" s="98"/>
      <c r="Q205" s="90">
        <f t="shared" si="8"/>
        <v>1159738.44</v>
      </c>
      <c r="R205" s="91">
        <f t="shared" si="9"/>
        <v>641.20871541196482</v>
      </c>
    </row>
    <row r="206" spans="1:18" hidden="1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820</v>
      </c>
      <c r="H206" s="99">
        <v>8575</v>
      </c>
      <c r="I206" s="97">
        <v>5</v>
      </c>
      <c r="J206" s="100">
        <f>อุดรธานี!F34</f>
        <v>1038953.83</v>
      </c>
      <c r="K206" s="101">
        <f>อุดรธานี!AO34</f>
        <v>1693595.1800000002</v>
      </c>
      <c r="L206" s="101">
        <f>อุดรธานี!AP34</f>
        <v>2970201.92</v>
      </c>
      <c r="M206" s="101">
        <f>อุดรธานี!AQ34</f>
        <v>2479619.7599999998</v>
      </c>
      <c r="N206" s="98"/>
      <c r="O206" s="98"/>
      <c r="P206" s="98"/>
      <c r="Q206" s="90">
        <f t="shared" si="8"/>
        <v>490582.16000000015</v>
      </c>
      <c r="R206" s="91">
        <f t="shared" si="9"/>
        <v>346.37923265306119</v>
      </c>
    </row>
    <row r="207" spans="1:18" hidden="1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821</v>
      </c>
      <c r="H207" s="99">
        <v>2704</v>
      </c>
      <c r="I207" s="97">
        <v>2</v>
      </c>
      <c r="J207" s="100">
        <f>อุดรธานี!F35</f>
        <v>697602.33</v>
      </c>
      <c r="K207" s="101">
        <f>อุดรธานี!AO35</f>
        <v>921680.44</v>
      </c>
      <c r="L207" s="101">
        <f>อุดรธานี!AP35</f>
        <v>2247420.64</v>
      </c>
      <c r="M207" s="101">
        <f>อุดรธานี!AQ35</f>
        <v>1543123.82</v>
      </c>
      <c r="N207" s="98"/>
      <c r="O207" s="98"/>
      <c r="P207" s="98"/>
      <c r="Q207" s="90">
        <f t="shared" si="8"/>
        <v>704296.82000000007</v>
      </c>
      <c r="R207" s="91">
        <f t="shared" si="9"/>
        <v>831.14668639053264</v>
      </c>
    </row>
    <row r="208" spans="1:18" hidden="1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822</v>
      </c>
      <c r="H208" s="99">
        <v>5541</v>
      </c>
      <c r="I208" s="97">
        <v>4</v>
      </c>
      <c r="J208" s="100">
        <f>อุดรธานี!F36</f>
        <v>767832.97</v>
      </c>
      <c r="K208" s="101">
        <f>อุดรธานี!AO36</f>
        <v>1213834.6400000001</v>
      </c>
      <c r="L208" s="101">
        <f>อุดรธานี!AP36</f>
        <v>2182894.52</v>
      </c>
      <c r="M208" s="101">
        <f>อุดรธานี!AQ36</f>
        <v>1550955.54</v>
      </c>
      <c r="N208" s="98"/>
      <c r="O208" s="98"/>
      <c r="P208" s="98"/>
      <c r="Q208" s="90">
        <f t="shared" si="8"/>
        <v>631938.98</v>
      </c>
      <c r="R208" s="91">
        <f t="shared" si="9"/>
        <v>393.95317090777837</v>
      </c>
    </row>
    <row r="209" spans="1:18" s="109" customFormat="1" hidden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32847881.909999993</v>
      </c>
      <c r="K209" s="141">
        <f>SUM(K181:K208)</f>
        <v>45984291.830000013</v>
      </c>
      <c r="L209" s="106">
        <f>SUM(L181:L208)</f>
        <v>99180359.179999992</v>
      </c>
      <c r="M209" s="106">
        <f>SUM(M181:M208)</f>
        <v>76535432.159999996</v>
      </c>
      <c r="N209" s="104">
        <v>27</v>
      </c>
      <c r="O209" s="104">
        <v>27</v>
      </c>
      <c r="P209" s="104">
        <f>N209-O209</f>
        <v>0</v>
      </c>
      <c r="Q209" s="107">
        <f t="shared" si="8"/>
        <v>22644927.019999996</v>
      </c>
      <c r="R209" s="108">
        <f>L209/H209</f>
        <v>545.06083237159407</v>
      </c>
    </row>
    <row r="210" spans="1:18" hidden="1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hidden="1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823</v>
      </c>
      <c r="H211" s="99">
        <v>3427</v>
      </c>
      <c r="I211" s="97">
        <v>3</v>
      </c>
      <c r="J211" s="100">
        <f>อุดรธานี!F37</f>
        <v>1027087.6</v>
      </c>
      <c r="K211" s="101">
        <f>อุดรธานี!AO37</f>
        <v>1074996.45</v>
      </c>
      <c r="L211" s="101">
        <f>อุดรธานี!AP37</f>
        <v>2235946.2099999995</v>
      </c>
      <c r="M211" s="101">
        <f>อุดรธานี!AQ37</f>
        <v>1920306.5499999998</v>
      </c>
      <c r="N211" s="98"/>
      <c r="O211" s="98"/>
      <c r="P211" s="98"/>
      <c r="Q211" s="90">
        <f t="shared" si="8"/>
        <v>315639.65999999968</v>
      </c>
      <c r="R211" s="91">
        <f t="shared" si="9"/>
        <v>652.45001750802442</v>
      </c>
    </row>
    <row r="212" spans="1:18" hidden="1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824</v>
      </c>
      <c r="H212" s="99">
        <v>4040</v>
      </c>
      <c r="I212" s="97">
        <v>3</v>
      </c>
      <c r="J212" s="100">
        <f>อุดรธานี!F38</f>
        <v>1818774.53</v>
      </c>
      <c r="K212" s="101">
        <f>อุดรธานี!AO38</f>
        <v>1751786.1600000001</v>
      </c>
      <c r="L212" s="101">
        <f>อุดรธานี!AP38</f>
        <v>3014177.12</v>
      </c>
      <c r="M212" s="101">
        <f>อุดรธานี!AQ38</f>
        <v>2341901.0200000005</v>
      </c>
      <c r="N212" s="98"/>
      <c r="O212" s="98"/>
      <c r="P212" s="98"/>
      <c r="Q212" s="90">
        <f t="shared" si="8"/>
        <v>672276.09999999963</v>
      </c>
      <c r="R212" s="91">
        <f t="shared" si="9"/>
        <v>746.08344554455448</v>
      </c>
    </row>
    <row r="213" spans="1:18" hidden="1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825</v>
      </c>
      <c r="H213" s="99">
        <v>3777</v>
      </c>
      <c r="I213" s="97">
        <v>3</v>
      </c>
      <c r="J213" s="100">
        <f>อุดรธานี!F39</f>
        <v>882573.68</v>
      </c>
      <c r="K213" s="101">
        <f>อุดรธานี!AO39</f>
        <v>995728.23</v>
      </c>
      <c r="L213" s="101">
        <f>อุดรธานี!AP39</f>
        <v>3696124.65</v>
      </c>
      <c r="M213" s="101">
        <f>อุดรธานี!AQ39</f>
        <v>3280722.15</v>
      </c>
      <c r="N213" s="98"/>
      <c r="O213" s="98"/>
      <c r="P213" s="98"/>
      <c r="Q213" s="90">
        <f t="shared" si="8"/>
        <v>415402.5</v>
      </c>
      <c r="R213" s="91">
        <f t="shared" si="9"/>
        <v>978.58741064336778</v>
      </c>
    </row>
    <row r="214" spans="1:18" hidden="1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826</v>
      </c>
      <c r="H214" s="99">
        <v>3629</v>
      </c>
      <c r="I214" s="97">
        <v>3</v>
      </c>
      <c r="J214" s="100">
        <f>อุดรธานี!F40</f>
        <v>1111869.6100000001</v>
      </c>
      <c r="K214" s="101">
        <f>อุดรธานี!AO40</f>
        <v>1354976.2500000002</v>
      </c>
      <c r="L214" s="101">
        <f>อุดรธานี!AP40</f>
        <v>2811476.1799999997</v>
      </c>
      <c r="M214" s="101">
        <f>อุดรธานี!AQ40</f>
        <v>1685203.8699999999</v>
      </c>
      <c r="N214" s="98"/>
      <c r="O214" s="98"/>
      <c r="P214" s="98"/>
      <c r="Q214" s="90">
        <f t="shared" si="8"/>
        <v>1126272.3099999998</v>
      </c>
      <c r="R214" s="91">
        <f t="shared" si="9"/>
        <v>774.72476715348569</v>
      </c>
    </row>
    <row r="215" spans="1:18" hidden="1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827</v>
      </c>
      <c r="H215" s="99">
        <v>7375</v>
      </c>
      <c r="I215" s="97">
        <v>5</v>
      </c>
      <c r="J215" s="100">
        <f>อุดรธานี!F41</f>
        <v>1844416.7</v>
      </c>
      <c r="K215" s="101">
        <f>อุดรธานี!AO41</f>
        <v>1980627.63</v>
      </c>
      <c r="L215" s="101">
        <f>อุดรธานี!AP41</f>
        <v>4391021.71</v>
      </c>
      <c r="M215" s="101">
        <f>อุดรธานี!AQ41</f>
        <v>3354606.52</v>
      </c>
      <c r="N215" s="98"/>
      <c r="O215" s="98"/>
      <c r="P215" s="98"/>
      <c r="Q215" s="90">
        <f t="shared" si="8"/>
        <v>1036415.19</v>
      </c>
      <c r="R215" s="91">
        <f t="shared" si="9"/>
        <v>595.39277423728811</v>
      </c>
    </row>
    <row r="216" spans="1:18" hidden="1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828</v>
      </c>
      <c r="H216" s="99">
        <v>7220</v>
      </c>
      <c r="I216" s="97">
        <v>5</v>
      </c>
      <c r="J216" s="100">
        <f>อุดรธานี!F42</f>
        <v>1575665.61</v>
      </c>
      <c r="K216" s="101">
        <f>อุดรธานี!AO42</f>
        <v>1657557.2300000002</v>
      </c>
      <c r="L216" s="101">
        <f>อุดรธานี!AP42</f>
        <v>3274421.6</v>
      </c>
      <c r="M216" s="101">
        <f>อุดรธานี!AQ42</f>
        <v>3254688.5000000005</v>
      </c>
      <c r="N216" s="98"/>
      <c r="O216" s="98"/>
      <c r="P216" s="98"/>
      <c r="Q216" s="90">
        <f t="shared" si="8"/>
        <v>19733.099999999627</v>
      </c>
      <c r="R216" s="91">
        <f t="shared" si="9"/>
        <v>453.52099722991693</v>
      </c>
    </row>
    <row r="217" spans="1:18" hidden="1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829</v>
      </c>
      <c r="H217" s="99">
        <v>2933</v>
      </c>
      <c r="I217" s="97">
        <v>2</v>
      </c>
      <c r="J217" s="100">
        <f>อุดรธานี!F43</f>
        <v>918163.14</v>
      </c>
      <c r="K217" s="101">
        <f>อุดรธานี!AO43</f>
        <v>1034169.76</v>
      </c>
      <c r="L217" s="101">
        <f>อุดรธานี!AP43</f>
        <v>1853763.9900000002</v>
      </c>
      <c r="M217" s="101">
        <f>อุดรธานี!AQ43</f>
        <v>1467192.71</v>
      </c>
      <c r="N217" s="98"/>
      <c r="O217" s="98"/>
      <c r="P217" s="98"/>
      <c r="Q217" s="90">
        <f t="shared" si="8"/>
        <v>386571.28000000026</v>
      </c>
      <c r="R217" s="91">
        <f t="shared" si="9"/>
        <v>632.03681895669968</v>
      </c>
    </row>
    <row r="218" spans="1:18" hidden="1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830</v>
      </c>
      <c r="H218" s="99">
        <v>3400</v>
      </c>
      <c r="I218" s="97">
        <v>3</v>
      </c>
      <c r="J218" s="100">
        <f>อุดรธานี!F44</f>
        <v>1050979.3999999999</v>
      </c>
      <c r="K218" s="101">
        <f>อุดรธานี!AO44</f>
        <v>1085677.3399999999</v>
      </c>
      <c r="L218" s="101">
        <f>อุดรธานี!AP44</f>
        <v>2551722</v>
      </c>
      <c r="M218" s="101">
        <f>อุดรธานี!AQ44</f>
        <v>2155368.19</v>
      </c>
      <c r="N218" s="98"/>
      <c r="O218" s="98"/>
      <c r="P218" s="98"/>
      <c r="Q218" s="90">
        <f t="shared" si="8"/>
        <v>396353.81000000006</v>
      </c>
      <c r="R218" s="91">
        <f t="shared" si="9"/>
        <v>750.50647058823529</v>
      </c>
    </row>
    <row r="219" spans="1:18" hidden="1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831</v>
      </c>
      <c r="H219" s="99">
        <v>2041</v>
      </c>
      <c r="I219" s="97">
        <v>2</v>
      </c>
      <c r="J219" s="100">
        <f>อุดรธานี!F45</f>
        <v>752111.7</v>
      </c>
      <c r="K219" s="101">
        <f>อุดรธานี!AO45</f>
        <v>833820.19</v>
      </c>
      <c r="L219" s="101">
        <f>อุดรธานี!AP45</f>
        <v>2293845.31</v>
      </c>
      <c r="M219" s="101">
        <f>อุดรธานี!AQ45</f>
        <v>1943040.55</v>
      </c>
      <c r="N219" s="98"/>
      <c r="O219" s="98"/>
      <c r="P219" s="98"/>
      <c r="Q219" s="90">
        <f t="shared" si="8"/>
        <v>350804.76</v>
      </c>
      <c r="R219" s="91">
        <f t="shared" si="9"/>
        <v>1123.8830524252817</v>
      </c>
    </row>
    <row r="220" spans="1:18" hidden="1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832</v>
      </c>
      <c r="H220" s="99">
        <v>3738</v>
      </c>
      <c r="I220" s="97">
        <v>3</v>
      </c>
      <c r="J220" s="100">
        <f>อุดรธานี!F46</f>
        <v>1049558.23</v>
      </c>
      <c r="K220" s="101">
        <f>อุดรธานี!AO46</f>
        <v>1076737.1099999999</v>
      </c>
      <c r="L220" s="101">
        <f>อุดรธานี!AP46</f>
        <v>2005263.0199999998</v>
      </c>
      <c r="M220" s="101">
        <f>อุดรธานี!AQ46</f>
        <v>1902383.18</v>
      </c>
      <c r="N220" s="98"/>
      <c r="O220" s="98"/>
      <c r="P220" s="98"/>
      <c r="Q220" s="90">
        <f t="shared" si="8"/>
        <v>102879.83999999985</v>
      </c>
      <c r="R220" s="91">
        <f t="shared" si="9"/>
        <v>536.45345639379343</v>
      </c>
    </row>
    <row r="221" spans="1:18" hidden="1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833</v>
      </c>
      <c r="H221" s="99">
        <v>3574</v>
      </c>
      <c r="I221" s="97">
        <v>3</v>
      </c>
      <c r="J221" s="100">
        <f>อุดรธานี!F47</f>
        <v>1310528.08</v>
      </c>
      <c r="K221" s="101">
        <f>อุดรธานี!AO47</f>
        <v>1665740.1500000001</v>
      </c>
      <c r="L221" s="101">
        <f>อุดรธานี!AP47</f>
        <v>2399370.81</v>
      </c>
      <c r="M221" s="101">
        <f>อุดรธานี!AQ47</f>
        <v>1887656.82</v>
      </c>
      <c r="N221" s="98"/>
      <c r="O221" s="98"/>
      <c r="P221" s="98"/>
      <c r="Q221" s="90">
        <f t="shared" si="8"/>
        <v>511713.99</v>
      </c>
      <c r="R221" s="91">
        <f t="shared" si="9"/>
        <v>671.34046166759936</v>
      </c>
    </row>
    <row r="222" spans="1:18" s="109" customFormat="1" hidden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13341728.280000001</v>
      </c>
      <c r="K222" s="106">
        <f>SUM(K210:K221)</f>
        <v>14511816.5</v>
      </c>
      <c r="L222" s="106">
        <f>SUM(L210:L221)</f>
        <v>30527132.599999998</v>
      </c>
      <c r="M222" s="106">
        <f>SUM(M210:M221)</f>
        <v>25193070.060000002</v>
      </c>
      <c r="N222" s="104">
        <v>11</v>
      </c>
      <c r="O222" s="104">
        <v>11</v>
      </c>
      <c r="P222" s="104">
        <f>N222-O222</f>
        <v>0</v>
      </c>
      <c r="Q222" s="107">
        <f t="shared" si="8"/>
        <v>5334062.5399999954</v>
      </c>
      <c r="R222" s="108">
        <f>L222/H222</f>
        <v>676.06707268459047</v>
      </c>
    </row>
    <row r="223" spans="1:18" hidden="1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hidden="1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834</v>
      </c>
      <c r="H224" s="99">
        <v>3277</v>
      </c>
      <c r="I224" s="97">
        <v>3</v>
      </c>
      <c r="J224" s="100">
        <f>อุดรธานี!F48</f>
        <v>434173.58</v>
      </c>
      <c r="K224" s="101">
        <f>อุดรธานี!AO48</f>
        <v>822625.51</v>
      </c>
      <c r="L224" s="101">
        <f>อุดรธานี!AP48</f>
        <v>2126940.35</v>
      </c>
      <c r="M224" s="101">
        <f>อุดรธานี!AQ48</f>
        <v>1601207.38</v>
      </c>
      <c r="N224" s="98"/>
      <c r="O224" s="98"/>
      <c r="P224" s="98"/>
      <c r="Q224" s="90">
        <f t="shared" si="8"/>
        <v>525732.9700000002</v>
      </c>
      <c r="R224" s="91">
        <f t="shared" si="9"/>
        <v>649.05106805004584</v>
      </c>
    </row>
    <row r="225" spans="1:18" hidden="1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835</v>
      </c>
      <c r="H225" s="99">
        <v>3411</v>
      </c>
      <c r="I225" s="97">
        <v>3</v>
      </c>
      <c r="J225" s="100">
        <f>อุดรธานี!F49</f>
        <v>556990.56000000006</v>
      </c>
      <c r="K225" s="101">
        <f>อุดรธานี!AO49</f>
        <v>585136.78</v>
      </c>
      <c r="L225" s="101">
        <f>อุดรธานี!AP49</f>
        <v>2749068.88</v>
      </c>
      <c r="M225" s="101">
        <f>อุดรธานี!AQ49</f>
        <v>2141682.04</v>
      </c>
      <c r="N225" s="98"/>
      <c r="O225" s="98"/>
      <c r="P225" s="98"/>
      <c r="Q225" s="90">
        <f t="shared" si="8"/>
        <v>607386.83999999985</v>
      </c>
      <c r="R225" s="91">
        <f t="shared" si="9"/>
        <v>805.94221049545581</v>
      </c>
    </row>
    <row r="226" spans="1:18" s="147" customFormat="1" hidden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836</v>
      </c>
      <c r="H226" s="144">
        <v>2894</v>
      </c>
      <c r="I226" s="145">
        <v>2</v>
      </c>
      <c r="J226" s="100">
        <f>อุดรธานี!F50</f>
        <v>178653.76</v>
      </c>
      <c r="K226" s="101">
        <f>อุดรธานี!AO50</f>
        <v>249621.69</v>
      </c>
      <c r="L226" s="101">
        <f>อุดรธานี!AP50</f>
        <v>1907361.98</v>
      </c>
      <c r="M226" s="101">
        <f>อุดรธานี!AQ50</f>
        <v>1641238.9300000002</v>
      </c>
      <c r="N226" s="143"/>
      <c r="O226" s="143"/>
      <c r="P226" s="143"/>
      <c r="Q226" s="146">
        <f t="shared" si="8"/>
        <v>266123.04999999981</v>
      </c>
      <c r="R226" s="146">
        <f t="shared" si="9"/>
        <v>659.07463026952314</v>
      </c>
    </row>
    <row r="227" spans="1:18" s="147" customFormat="1" hidden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837</v>
      </c>
      <c r="H227" s="144">
        <v>2458</v>
      </c>
      <c r="I227" s="145">
        <v>2</v>
      </c>
      <c r="J227" s="100">
        <f>อุดรธานี!F51</f>
        <v>203026.44</v>
      </c>
      <c r="K227" s="101">
        <f>อุดรธานี!AO51</f>
        <v>462859.23</v>
      </c>
      <c r="L227" s="101">
        <f>อุดรธานี!AP51</f>
        <v>2090517.04</v>
      </c>
      <c r="M227" s="101">
        <f>อุดรธานี!AQ51</f>
        <v>1908363.54</v>
      </c>
      <c r="N227" s="143"/>
      <c r="O227" s="143"/>
      <c r="P227" s="143"/>
      <c r="Q227" s="146">
        <f t="shared" si="8"/>
        <v>182153.5</v>
      </c>
      <c r="R227" s="146">
        <f t="shared" si="9"/>
        <v>850.4951342554923</v>
      </c>
    </row>
    <row r="228" spans="1:18" s="147" customFormat="1" hidden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838</v>
      </c>
      <c r="H228" s="144">
        <v>5253</v>
      </c>
      <c r="I228" s="145">
        <v>4</v>
      </c>
      <c r="J228" s="100">
        <f>อุดรธานี!F52</f>
        <v>761717.73</v>
      </c>
      <c r="K228" s="101">
        <f>อุดรธานี!AO52</f>
        <v>1207818.49</v>
      </c>
      <c r="L228" s="101">
        <f>อุดรธานี!AP52</f>
        <v>3161756.52</v>
      </c>
      <c r="M228" s="101">
        <f>อุดรธานี!AQ52</f>
        <v>2489254.08</v>
      </c>
      <c r="N228" s="143"/>
      <c r="O228" s="143"/>
      <c r="P228" s="143"/>
      <c r="Q228" s="146">
        <f t="shared" si="8"/>
        <v>672502.44</v>
      </c>
      <c r="R228" s="146">
        <f t="shared" si="9"/>
        <v>601.89539691604796</v>
      </c>
    </row>
    <row r="229" spans="1:18" s="154" customFormat="1" hidden="1" x14ac:dyDescent="0.7">
      <c r="A229" s="148">
        <v>7</v>
      </c>
      <c r="B229" s="149" t="s">
        <v>50</v>
      </c>
      <c r="C229" s="149" t="s">
        <v>17</v>
      </c>
      <c r="D229" s="149" t="s">
        <v>78</v>
      </c>
      <c r="E229" s="149" t="s">
        <v>18</v>
      </c>
      <c r="F229" s="149" t="s">
        <v>166</v>
      </c>
      <c r="G229" s="149" t="s">
        <v>839</v>
      </c>
      <c r="H229" s="144">
        <v>2165</v>
      </c>
      <c r="I229" s="148">
        <v>2</v>
      </c>
      <c r="J229" s="100">
        <f>อุดรธานี!F53</f>
        <v>404572.8</v>
      </c>
      <c r="K229" s="101">
        <f>อุดรธานี!AO53</f>
        <v>714356.16</v>
      </c>
      <c r="L229" s="101">
        <f>อุดรธานี!AP53</f>
        <v>2147162.35</v>
      </c>
      <c r="M229" s="101">
        <f>อุดรธานี!AQ53</f>
        <v>1842552.5</v>
      </c>
      <c r="N229" s="149"/>
      <c r="O229" s="149"/>
      <c r="P229" s="149"/>
      <c r="Q229" s="152">
        <f t="shared" si="8"/>
        <v>304609.85000000009</v>
      </c>
      <c r="R229" s="153">
        <f t="shared" si="9"/>
        <v>991.76090069284066</v>
      </c>
    </row>
    <row r="230" spans="1:18" s="154" customFormat="1" hidden="1" x14ac:dyDescent="0.7">
      <c r="A230" s="148">
        <v>8</v>
      </c>
      <c r="B230" s="149" t="s">
        <v>50</v>
      </c>
      <c r="C230" s="149" t="s">
        <v>17</v>
      </c>
      <c r="D230" s="149" t="s">
        <v>78</v>
      </c>
      <c r="E230" s="149" t="s">
        <v>18</v>
      </c>
      <c r="F230" s="149" t="s">
        <v>166</v>
      </c>
      <c r="G230" s="149" t="s">
        <v>840</v>
      </c>
      <c r="H230" s="144">
        <v>2520</v>
      </c>
      <c r="I230" s="148">
        <v>2</v>
      </c>
      <c r="J230" s="100">
        <f>อุดรธานี!F54</f>
        <v>607532.93000000005</v>
      </c>
      <c r="K230" s="101">
        <f>อุดรธานี!AO54</f>
        <v>786893.61</v>
      </c>
      <c r="L230" s="101">
        <f>อุดรธานี!AP54</f>
        <v>2555244.86</v>
      </c>
      <c r="M230" s="101">
        <f>อุดรธานี!AQ54</f>
        <v>1958375.4</v>
      </c>
      <c r="N230" s="149"/>
      <c r="O230" s="149"/>
      <c r="P230" s="149"/>
      <c r="Q230" s="152">
        <f t="shared" si="8"/>
        <v>596869.46</v>
      </c>
      <c r="R230" s="153">
        <f t="shared" si="9"/>
        <v>1013.9860555555555</v>
      </c>
    </row>
    <row r="231" spans="1:18" s="147" customFormat="1" hidden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841</v>
      </c>
      <c r="H231" s="144">
        <v>7151</v>
      </c>
      <c r="I231" s="145">
        <v>5</v>
      </c>
      <c r="J231" s="100">
        <f>อุดรธานี!F55</f>
        <v>1023171.85</v>
      </c>
      <c r="K231" s="101">
        <f>อุดรธานี!AO55</f>
        <v>1393007.24</v>
      </c>
      <c r="L231" s="101">
        <f>อุดรธานี!AP55</f>
        <v>4263046.42</v>
      </c>
      <c r="M231" s="101">
        <f>อุดรธานี!AQ55</f>
        <v>3074941.67</v>
      </c>
      <c r="N231" s="143"/>
      <c r="O231" s="143"/>
      <c r="P231" s="143"/>
      <c r="Q231" s="146">
        <f t="shared" si="8"/>
        <v>1188104.75</v>
      </c>
      <c r="R231" s="146">
        <f t="shared" si="9"/>
        <v>596.14689134386799</v>
      </c>
    </row>
    <row r="232" spans="1:18" s="154" customFormat="1" hidden="1" x14ac:dyDescent="0.7">
      <c r="A232" s="148">
        <v>10</v>
      </c>
      <c r="B232" s="149" t="s">
        <v>50</v>
      </c>
      <c r="C232" s="149" t="s">
        <v>17</v>
      </c>
      <c r="D232" s="149" t="s">
        <v>78</v>
      </c>
      <c r="E232" s="149" t="s">
        <v>18</v>
      </c>
      <c r="F232" s="149" t="s">
        <v>166</v>
      </c>
      <c r="G232" s="149" t="s">
        <v>842</v>
      </c>
      <c r="H232" s="144">
        <v>6762</v>
      </c>
      <c r="I232" s="148">
        <v>5</v>
      </c>
      <c r="J232" s="100">
        <f>อุดรธานี!F56</f>
        <v>92414.41</v>
      </c>
      <c r="K232" s="101">
        <f>อุดรธานี!AO56</f>
        <v>190914.74</v>
      </c>
      <c r="L232" s="101">
        <f>อุดรธานี!AP56</f>
        <v>3075399.4299999997</v>
      </c>
      <c r="M232" s="101">
        <f>อุดรธานี!AQ56</f>
        <v>2919088.14</v>
      </c>
      <c r="N232" s="149"/>
      <c r="O232" s="149"/>
      <c r="P232" s="149"/>
      <c r="Q232" s="152">
        <f t="shared" si="8"/>
        <v>156311.28999999957</v>
      </c>
      <c r="R232" s="153">
        <f t="shared" si="9"/>
        <v>454.80618603963319</v>
      </c>
    </row>
    <row r="233" spans="1:18" s="147" customFormat="1" hidden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843</v>
      </c>
      <c r="H233" s="144">
        <v>3820</v>
      </c>
      <c r="I233" s="145">
        <v>3</v>
      </c>
      <c r="J233" s="100">
        <f>อุดรธานี!F57</f>
        <v>466026.76</v>
      </c>
      <c r="K233" s="101">
        <f>อุดรธานี!AO57</f>
        <v>1357366.27</v>
      </c>
      <c r="L233" s="101">
        <f>อุดรธานี!AP57</f>
        <v>2206703.0499999998</v>
      </c>
      <c r="M233" s="101">
        <f>อุดรธานี!AQ57</f>
        <v>1972479.3399999999</v>
      </c>
      <c r="N233" s="143"/>
      <c r="O233" s="143"/>
      <c r="P233" s="143"/>
      <c r="Q233" s="146">
        <f t="shared" si="8"/>
        <v>234223.70999999996</v>
      </c>
      <c r="R233" s="146">
        <f t="shared" si="9"/>
        <v>577.67095549738212</v>
      </c>
    </row>
    <row r="234" spans="1:18" s="147" customFormat="1" hidden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844</v>
      </c>
      <c r="H234" s="144">
        <v>2779</v>
      </c>
      <c r="I234" s="145">
        <v>2</v>
      </c>
      <c r="J234" s="100">
        <f>อุดรธานี!F58</f>
        <v>465182.21</v>
      </c>
      <c r="K234" s="101">
        <f>อุดรธานี!AO58</f>
        <v>728889.44</v>
      </c>
      <c r="L234" s="101">
        <f>อุดรธานี!AP58</f>
        <v>1857333.29</v>
      </c>
      <c r="M234" s="101">
        <f>อุดรธานี!AQ58</f>
        <v>1548768.27</v>
      </c>
      <c r="N234" s="143"/>
      <c r="O234" s="143"/>
      <c r="P234" s="143"/>
      <c r="Q234" s="146">
        <f t="shared" si="8"/>
        <v>308565.02</v>
      </c>
      <c r="R234" s="146">
        <f t="shared" si="9"/>
        <v>668.34591219863262</v>
      </c>
    </row>
    <row r="235" spans="1:18" s="109" customFormat="1" hidden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5193463.03</v>
      </c>
      <c r="K235" s="106">
        <f>SUM(K223:K234)</f>
        <v>8499489.1600000001</v>
      </c>
      <c r="L235" s="106">
        <f>SUM(L223:L234)</f>
        <v>28140534.169999998</v>
      </c>
      <c r="M235" s="106">
        <f>SUM(M223:M234)</f>
        <v>23097951.289999999</v>
      </c>
      <c r="N235" s="104">
        <v>11</v>
      </c>
      <c r="O235" s="104">
        <v>11</v>
      </c>
      <c r="P235" s="104">
        <f>N235-O235</f>
        <v>0</v>
      </c>
      <c r="Q235" s="155">
        <f t="shared" si="8"/>
        <v>5042582.879999999</v>
      </c>
      <c r="R235" s="108">
        <f>L235/H235</f>
        <v>662.28604777594728</v>
      </c>
    </row>
    <row r="236" spans="1:18" hidden="1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hidden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845</v>
      </c>
      <c r="H237" s="113">
        <v>4680</v>
      </c>
      <c r="I237" s="111">
        <v>4</v>
      </c>
      <c r="J237" s="100">
        <f>อุดรธานี!F59</f>
        <v>2281989.34</v>
      </c>
      <c r="K237" s="101">
        <f>อุดรธานี!AO59</f>
        <v>2479071.84</v>
      </c>
      <c r="L237" s="101">
        <f>อุดรธานี!AP59</f>
        <v>2888943.41</v>
      </c>
      <c r="M237" s="101">
        <f>อุดรธานี!AQ59</f>
        <v>1952345.97</v>
      </c>
      <c r="N237" s="156"/>
      <c r="O237" s="156"/>
      <c r="P237" s="156"/>
      <c r="Q237" s="115">
        <f t="shared" si="8"/>
        <v>936597.44000000018</v>
      </c>
      <c r="R237" s="116">
        <f t="shared" si="9"/>
        <v>617.29560042735045</v>
      </c>
    </row>
    <row r="238" spans="1:18" hidden="1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846</v>
      </c>
      <c r="H238" s="99">
        <v>8548</v>
      </c>
      <c r="I238" s="97">
        <v>5</v>
      </c>
      <c r="J238" s="100">
        <f>อุดรธานี!F60</f>
        <v>3526325.1</v>
      </c>
      <c r="K238" s="101">
        <f>อุดรธานี!AO60</f>
        <v>3989020.21</v>
      </c>
      <c r="L238" s="101">
        <f>อุดรธานี!AP60</f>
        <v>5921149.1299999999</v>
      </c>
      <c r="M238" s="101">
        <f>อุดรธานี!AQ60</f>
        <v>4519236.29</v>
      </c>
      <c r="N238" s="98"/>
      <c r="O238" s="98"/>
      <c r="P238" s="98"/>
      <c r="Q238" s="90">
        <f t="shared" si="8"/>
        <v>1401912.8399999999</v>
      </c>
      <c r="R238" s="91">
        <f t="shared" si="9"/>
        <v>692.69409569489937</v>
      </c>
    </row>
    <row r="239" spans="1:18" hidden="1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847</v>
      </c>
      <c r="H239" s="99">
        <v>4511</v>
      </c>
      <c r="I239" s="97">
        <v>4</v>
      </c>
      <c r="J239" s="100">
        <f>อุดรธานี!F61</f>
        <v>956297.56</v>
      </c>
      <c r="K239" s="101">
        <f>อุดรธานี!AO61</f>
        <v>1778928.48</v>
      </c>
      <c r="L239" s="101">
        <f>อุดรธานี!AP61</f>
        <v>2530039.88</v>
      </c>
      <c r="M239" s="101">
        <f>อุดรธานี!AQ61</f>
        <v>1778965.1099999999</v>
      </c>
      <c r="N239" s="98"/>
      <c r="O239" s="98"/>
      <c r="P239" s="98"/>
      <c r="Q239" s="90">
        <f t="shared" si="8"/>
        <v>751074.77</v>
      </c>
      <c r="R239" s="91">
        <f t="shared" si="9"/>
        <v>560.8600931057415</v>
      </c>
    </row>
    <row r="240" spans="1:18" hidden="1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848</v>
      </c>
      <c r="H240" s="99">
        <v>3134</v>
      </c>
      <c r="I240" s="97">
        <v>3</v>
      </c>
      <c r="J240" s="100">
        <f>อุดรธานี!F62</f>
        <v>944476.51</v>
      </c>
      <c r="K240" s="101">
        <f>อุดรธานี!AO62</f>
        <v>1099808.78</v>
      </c>
      <c r="L240" s="101">
        <f>อุดรธานี!AP62</f>
        <v>2300106.58</v>
      </c>
      <c r="M240" s="101">
        <f>อุดรธานี!AQ62</f>
        <v>1859360.22</v>
      </c>
      <c r="N240" s="98"/>
      <c r="O240" s="98"/>
      <c r="P240" s="98"/>
      <c r="Q240" s="90">
        <f t="shared" si="8"/>
        <v>440746.3600000001</v>
      </c>
      <c r="R240" s="91">
        <f t="shared" si="9"/>
        <v>733.92041480536056</v>
      </c>
    </row>
    <row r="241" spans="1:18" hidden="1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849</v>
      </c>
      <c r="H241" s="99">
        <v>7157</v>
      </c>
      <c r="I241" s="97">
        <v>5</v>
      </c>
      <c r="J241" s="100">
        <f>อุดรธานี!F63</f>
        <v>1569535.9</v>
      </c>
      <c r="K241" s="101">
        <f>อุดรธานี!AO63</f>
        <v>2081033.8399999999</v>
      </c>
      <c r="L241" s="101">
        <f>อุดรธานี!AP63</f>
        <v>2795242.49</v>
      </c>
      <c r="M241" s="101">
        <f>อุดรธานี!AQ63</f>
        <v>1993480.5899999999</v>
      </c>
      <c r="N241" s="98"/>
      <c r="O241" s="98"/>
      <c r="P241" s="98"/>
      <c r="Q241" s="90">
        <f t="shared" si="8"/>
        <v>801761.90000000037</v>
      </c>
      <c r="R241" s="91">
        <f t="shared" si="9"/>
        <v>390.56063853569935</v>
      </c>
    </row>
    <row r="242" spans="1:18" hidden="1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850</v>
      </c>
      <c r="H242" s="99">
        <v>5769</v>
      </c>
      <c r="I242" s="97">
        <v>4</v>
      </c>
      <c r="J242" s="100">
        <f>อุดรธานี!F64</f>
        <v>1153088.01</v>
      </c>
      <c r="K242" s="101">
        <f>อุดรธานี!AO64</f>
        <v>1575661.42</v>
      </c>
      <c r="L242" s="101">
        <f>อุดรธานี!AP64</f>
        <v>3764782.26</v>
      </c>
      <c r="M242" s="101">
        <f>อุดรธานี!AQ64</f>
        <v>3132675.64</v>
      </c>
      <c r="N242" s="98"/>
      <c r="O242" s="98"/>
      <c r="P242" s="98"/>
      <c r="Q242" s="90">
        <f t="shared" si="8"/>
        <v>632106.61999999965</v>
      </c>
      <c r="R242" s="91">
        <f t="shared" si="9"/>
        <v>652.58836193447735</v>
      </c>
    </row>
    <row r="243" spans="1:18" hidden="1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852</v>
      </c>
      <c r="H243" s="99">
        <v>3401</v>
      </c>
      <c r="I243" s="97">
        <v>3</v>
      </c>
      <c r="J243" s="100">
        <f>อุดรธานี!F66</f>
        <v>837831.21</v>
      </c>
      <c r="K243" s="101">
        <f>อุดรธานี!AO66</f>
        <v>989579.28</v>
      </c>
      <c r="L243" s="101">
        <f>อุดรธานี!AP66</f>
        <v>2241030.2000000002</v>
      </c>
      <c r="M243" s="101">
        <f>อุดรธานี!AQ66</f>
        <v>2047718.94</v>
      </c>
      <c r="N243" s="98"/>
      <c r="O243" s="98"/>
      <c r="P243" s="98"/>
      <c r="Q243" s="90">
        <f t="shared" si="8"/>
        <v>193311.26000000024</v>
      </c>
      <c r="R243" s="91">
        <f t="shared" si="9"/>
        <v>658.93272566892097</v>
      </c>
    </row>
    <row r="244" spans="1:18" hidden="1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853</v>
      </c>
      <c r="H244" s="99">
        <v>4701</v>
      </c>
      <c r="I244" s="97">
        <v>4</v>
      </c>
      <c r="J244" s="100">
        <f>อุดรธานี!F67</f>
        <v>700778</v>
      </c>
      <c r="K244" s="101">
        <f>อุดรธานี!AO67</f>
        <v>834548.85</v>
      </c>
      <c r="L244" s="101">
        <f>อุดรธานี!AP67</f>
        <v>1875452.3699999999</v>
      </c>
      <c r="M244" s="101">
        <f>อุดรธานี!AQ67</f>
        <v>1586827.6800000002</v>
      </c>
      <c r="N244" s="98"/>
      <c r="O244" s="98"/>
      <c r="P244" s="98"/>
      <c r="Q244" s="90">
        <f t="shared" si="8"/>
        <v>288624.68999999971</v>
      </c>
      <c r="R244" s="91">
        <f t="shared" si="9"/>
        <v>398.94753669432032</v>
      </c>
    </row>
    <row r="245" spans="1:18" hidden="1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854</v>
      </c>
      <c r="H245" s="99">
        <v>2949</v>
      </c>
      <c r="I245" s="97">
        <v>2</v>
      </c>
      <c r="J245" s="100">
        <f>อุดรธานี!F68</f>
        <v>562726.61</v>
      </c>
      <c r="K245" s="101">
        <f>อุดรธานี!AO67</f>
        <v>834548.85</v>
      </c>
      <c r="L245" s="101">
        <f>อุดรธานี!AP67</f>
        <v>1875452.3699999999</v>
      </c>
      <c r="M245" s="101">
        <f>อุดรธานี!AQ67</f>
        <v>1586827.6800000002</v>
      </c>
      <c r="N245" s="98"/>
      <c r="O245" s="98"/>
      <c r="P245" s="98"/>
      <c r="Q245" s="90">
        <f t="shared" si="8"/>
        <v>288624.68999999971</v>
      </c>
      <c r="R245" s="91">
        <f t="shared" si="9"/>
        <v>635.96214649033561</v>
      </c>
    </row>
    <row r="246" spans="1:18" hidden="1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855</v>
      </c>
      <c r="H246" s="99">
        <v>4403</v>
      </c>
      <c r="I246" s="97">
        <v>3</v>
      </c>
      <c r="J246" s="100">
        <f>อุดรธานี!F69</f>
        <v>546163.9</v>
      </c>
      <c r="K246" s="101">
        <f>อุดรธานี!AO68</f>
        <v>694926.78999999992</v>
      </c>
      <c r="L246" s="101">
        <f>อุดรธานี!AP68</f>
        <v>2114765.7400000002</v>
      </c>
      <c r="M246" s="101">
        <f>อุดรธานี!AQ68</f>
        <v>1605171.86</v>
      </c>
      <c r="N246" s="98"/>
      <c r="O246" s="98"/>
      <c r="P246" s="98"/>
      <c r="Q246" s="90">
        <f t="shared" si="8"/>
        <v>509593.88000000012</v>
      </c>
      <c r="R246" s="91">
        <f t="shared" si="9"/>
        <v>480.30109925051107</v>
      </c>
    </row>
    <row r="247" spans="1:18" hidden="1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856</v>
      </c>
      <c r="H247" s="99">
        <v>2617</v>
      </c>
      <c r="I247" s="97">
        <v>2</v>
      </c>
      <c r="J247" s="100">
        <f>อุดรธานี!F70</f>
        <v>688170.34</v>
      </c>
      <c r="K247" s="101">
        <f>อุดรธานี!AO69</f>
        <v>878072.24000000011</v>
      </c>
      <c r="L247" s="101">
        <f>อุดรธานี!AP69</f>
        <v>2875005.1</v>
      </c>
      <c r="M247" s="101">
        <f>อุดรธานี!AQ69</f>
        <v>2377301.2399999998</v>
      </c>
      <c r="N247" s="98"/>
      <c r="O247" s="98"/>
      <c r="P247" s="98"/>
      <c r="Q247" s="90">
        <f t="shared" si="8"/>
        <v>497703.86000000034</v>
      </c>
      <c r="R247" s="91">
        <f t="shared" si="9"/>
        <v>1098.5881161635461</v>
      </c>
    </row>
    <row r="248" spans="1:18" hidden="1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857</v>
      </c>
      <c r="H248" s="99">
        <v>4428</v>
      </c>
      <c r="I248" s="97">
        <v>3</v>
      </c>
      <c r="J248" s="100">
        <f>อุดรธานี!F71</f>
        <v>761039.86</v>
      </c>
      <c r="K248" s="101">
        <f>อุดรธานี!AO70</f>
        <v>827910.78</v>
      </c>
      <c r="L248" s="101">
        <f>อุดรธานี!AP70</f>
        <v>1871899</v>
      </c>
      <c r="M248" s="101">
        <f>อุดรธานี!AQ70</f>
        <v>1561499.03</v>
      </c>
      <c r="N248" s="98"/>
      <c r="O248" s="98"/>
      <c r="P248" s="98"/>
      <c r="Q248" s="90">
        <f t="shared" si="8"/>
        <v>310399.96999999997</v>
      </c>
      <c r="R248" s="91">
        <f t="shared" si="9"/>
        <v>422.74141824751581</v>
      </c>
    </row>
    <row r="249" spans="1:18" hidden="1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858</v>
      </c>
      <c r="H249" s="99">
        <v>2607</v>
      </c>
      <c r="I249" s="97">
        <v>2</v>
      </c>
      <c r="J249" s="100">
        <f>อุดรธานี!F72</f>
        <v>360359.39</v>
      </c>
      <c r="K249" s="101">
        <f>อุดรธานี!AO71</f>
        <v>881401.3</v>
      </c>
      <c r="L249" s="101">
        <f>อุดรธานี!AP71</f>
        <v>1468214.33</v>
      </c>
      <c r="M249" s="101">
        <f>อุดรธานี!AQ71</f>
        <v>1122222.6599999999</v>
      </c>
      <c r="N249" s="98"/>
      <c r="O249" s="98"/>
      <c r="P249" s="98"/>
      <c r="Q249" s="90">
        <f t="shared" si="8"/>
        <v>345991.67000000016</v>
      </c>
      <c r="R249" s="91">
        <f t="shared" si="9"/>
        <v>563.18156118143463</v>
      </c>
    </row>
    <row r="250" spans="1:18" hidden="1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859</v>
      </c>
      <c r="H250" s="99">
        <v>5116</v>
      </c>
      <c r="I250" s="97">
        <v>4</v>
      </c>
      <c r="J250" s="100">
        <f>อุดรธานี!F73</f>
        <v>366541.27</v>
      </c>
      <c r="K250" s="101">
        <f>อุดรธานี!AO72</f>
        <v>905675.15</v>
      </c>
      <c r="L250" s="101">
        <f>อุดรธานี!AP72</f>
        <v>1833221.56</v>
      </c>
      <c r="M250" s="101">
        <f>อุดรธานี!AQ72</f>
        <v>1746254.77</v>
      </c>
      <c r="N250" s="98"/>
      <c r="O250" s="98"/>
      <c r="P250" s="98"/>
      <c r="Q250" s="90">
        <f t="shared" si="8"/>
        <v>86966.790000000037</v>
      </c>
      <c r="R250" s="91">
        <f t="shared" si="9"/>
        <v>358.33103205629396</v>
      </c>
    </row>
    <row r="251" spans="1:18" s="157" customFormat="1" hidden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860</v>
      </c>
      <c r="H251" s="113">
        <v>5558</v>
      </c>
      <c r="I251" s="111">
        <v>4</v>
      </c>
      <c r="J251" s="100">
        <f>อุดรธานี!F74</f>
        <v>1118195.17</v>
      </c>
      <c r="K251" s="101">
        <f>อุดรธานี!AO73</f>
        <v>1338824.2299999997</v>
      </c>
      <c r="L251" s="101">
        <f>อุดรธานี!AP73</f>
        <v>2174099.66</v>
      </c>
      <c r="M251" s="101">
        <f>อุดรธานี!AQ73</f>
        <v>1483672.95</v>
      </c>
      <c r="N251" s="112"/>
      <c r="O251" s="112"/>
      <c r="P251" s="112"/>
      <c r="Q251" s="90">
        <f t="shared" si="8"/>
        <v>690426.7100000002</v>
      </c>
      <c r="R251" s="91">
        <f t="shared" si="9"/>
        <v>391.16582583663188</v>
      </c>
    </row>
    <row r="252" spans="1:18" hidden="1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861</v>
      </c>
      <c r="H252" s="99">
        <v>2827</v>
      </c>
      <c r="I252" s="97">
        <v>2</v>
      </c>
      <c r="J252" s="100">
        <f>อุดรธานี!F75</f>
        <v>1311647.97</v>
      </c>
      <c r="K252" s="101">
        <f>อุดรธานี!AO74</f>
        <v>1572031.7799999998</v>
      </c>
      <c r="L252" s="101">
        <f>อุดรธานี!AP74</f>
        <v>2504834</v>
      </c>
      <c r="M252" s="101">
        <f>อุดรธานี!AQ74</f>
        <v>1747042.7400000002</v>
      </c>
      <c r="N252" s="98"/>
      <c r="O252" s="98"/>
      <c r="P252" s="98"/>
      <c r="Q252" s="90">
        <f t="shared" si="8"/>
        <v>757791.25999999978</v>
      </c>
      <c r="R252" s="91">
        <f t="shared" si="9"/>
        <v>886.03961796957901</v>
      </c>
    </row>
    <row r="253" spans="1:18" s="109" customFormat="1" hidden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SUM(J236:J251)</f>
        <v>16373518.169999998</v>
      </c>
      <c r="K253" s="106">
        <f>SUM(K236:K251)</f>
        <v>21189012.039999995</v>
      </c>
      <c r="L253" s="106">
        <f>SUM(L236:L251)</f>
        <v>38529404.079999998</v>
      </c>
      <c r="M253" s="106">
        <f>SUM(M236:M251)</f>
        <v>30353560.629999999</v>
      </c>
      <c r="N253" s="104">
        <v>16</v>
      </c>
      <c r="O253" s="104">
        <v>16</v>
      </c>
      <c r="P253" s="104">
        <f>N253-O253</f>
        <v>0</v>
      </c>
      <c r="Q253" s="107">
        <f t="shared" si="8"/>
        <v>8175843.4499999993</v>
      </c>
      <c r="R253" s="108">
        <f>L253/H253</f>
        <v>553.75047183776712</v>
      </c>
    </row>
    <row r="254" spans="1:18" hidden="1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hidden="1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862</v>
      </c>
      <c r="H255" s="99">
        <v>3712</v>
      </c>
      <c r="I255" s="97">
        <v>3</v>
      </c>
      <c r="J255" s="100">
        <f>อุดรธานี!F76</f>
        <v>788257.83</v>
      </c>
      <c r="K255" s="101">
        <f>อุดรธานี!AO76</f>
        <v>979746.36</v>
      </c>
      <c r="L255" s="101">
        <f>อุดรธานี!AP76</f>
        <v>2836375.87</v>
      </c>
      <c r="M255" s="101">
        <f>อุดรธานี!AQ76</f>
        <v>1864462.12</v>
      </c>
      <c r="N255" s="98"/>
      <c r="O255" s="98"/>
      <c r="P255" s="98"/>
      <c r="Q255" s="90">
        <f t="shared" si="8"/>
        <v>971913.75</v>
      </c>
      <c r="R255" s="91">
        <f t="shared" si="9"/>
        <v>764.10987877155173</v>
      </c>
    </row>
    <row r="256" spans="1:18" hidden="1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863</v>
      </c>
      <c r="H256" s="99">
        <v>4941</v>
      </c>
      <c r="I256" s="97">
        <v>4</v>
      </c>
      <c r="J256" s="100">
        <f>อุดรธานี!F77</f>
        <v>689894.84</v>
      </c>
      <c r="K256" s="101">
        <f>อุดรธานี!AO77</f>
        <v>811947.01</v>
      </c>
      <c r="L256" s="101">
        <f>อุดรธานี!AP77</f>
        <v>3136435.85</v>
      </c>
      <c r="M256" s="101">
        <f>อุดรธานี!AQ77</f>
        <v>2341908.79</v>
      </c>
      <c r="N256" s="98"/>
      <c r="O256" s="98"/>
      <c r="P256" s="98"/>
      <c r="Q256" s="90">
        <f t="shared" si="8"/>
        <v>794527.06</v>
      </c>
      <c r="R256" s="91">
        <f t="shared" si="9"/>
        <v>634.77754503137021</v>
      </c>
    </row>
    <row r="257" spans="1:18" hidden="1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864</v>
      </c>
      <c r="H257" s="99">
        <v>3161</v>
      </c>
      <c r="I257" s="97">
        <v>3</v>
      </c>
      <c r="J257" s="100">
        <f>อุดรธานี!F78</f>
        <v>478471.11</v>
      </c>
      <c r="K257" s="101">
        <f>อุดรธานี!AO78</f>
        <v>347428.12999999989</v>
      </c>
      <c r="L257" s="101">
        <f>อุดรธานี!AP78</f>
        <v>2365551.2000000002</v>
      </c>
      <c r="M257" s="101">
        <f>อุดรธานี!AQ78</f>
        <v>1689882.7599999998</v>
      </c>
      <c r="N257" s="98"/>
      <c r="O257" s="98"/>
      <c r="P257" s="98"/>
      <c r="Q257" s="90">
        <f t="shared" si="8"/>
        <v>675668.44000000041</v>
      </c>
      <c r="R257" s="91">
        <f t="shared" si="9"/>
        <v>748.35533059158502</v>
      </c>
    </row>
    <row r="258" spans="1:18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865</v>
      </c>
      <c r="H258" s="99">
        <v>6087</v>
      </c>
      <c r="I258" s="97">
        <v>5</v>
      </c>
      <c r="J258" s="100">
        <f>อุดรธานี!F79</f>
        <v>561413.76</v>
      </c>
      <c r="K258" s="101">
        <f>อุดรธานี!AO79</f>
        <v>-246332.77000000002</v>
      </c>
      <c r="L258" s="101">
        <f>อุดรธานี!AP79</f>
        <v>2952999.6399999997</v>
      </c>
      <c r="M258" s="101">
        <f>อุดรธานี!AQ79</f>
        <v>3050319.38</v>
      </c>
      <c r="N258" s="98"/>
      <c r="O258" s="98"/>
      <c r="P258" s="98"/>
      <c r="Q258" s="90">
        <f t="shared" si="8"/>
        <v>-97319.740000000224</v>
      </c>
      <c r="R258" s="91">
        <f t="shared" si="9"/>
        <v>485.13218991292916</v>
      </c>
    </row>
    <row r="259" spans="1:18" hidden="1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866</v>
      </c>
      <c r="H259" s="99">
        <v>3252</v>
      </c>
      <c r="I259" s="97">
        <v>3</v>
      </c>
      <c r="J259" s="100">
        <f>อุดรธานี!F80</f>
        <v>710469.28</v>
      </c>
      <c r="K259" s="101">
        <f>อุดรธานี!AO80</f>
        <v>823442.59000000008</v>
      </c>
      <c r="L259" s="101">
        <f>อุดรธานี!AP80</f>
        <v>2149414.84</v>
      </c>
      <c r="M259" s="101">
        <f>อุดรธานี!AQ80</f>
        <v>1290777.46</v>
      </c>
      <c r="N259" s="98"/>
      <c r="O259" s="98"/>
      <c r="P259" s="98"/>
      <c r="Q259" s="90">
        <f t="shared" si="8"/>
        <v>858637.37999999989</v>
      </c>
      <c r="R259" s="91">
        <f t="shared" si="9"/>
        <v>660.95167281672809</v>
      </c>
    </row>
    <row r="260" spans="1:18" hidden="1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867</v>
      </c>
      <c r="H260" s="99">
        <v>2430</v>
      </c>
      <c r="I260" s="97">
        <v>2</v>
      </c>
      <c r="J260" s="100">
        <f>อุดรธานี!F81</f>
        <v>652756.71</v>
      </c>
      <c r="K260" s="101">
        <f>อุดรธานี!AO81</f>
        <v>708631.19</v>
      </c>
      <c r="L260" s="101">
        <f>อุดรธานี!AP81</f>
        <v>2316903.63</v>
      </c>
      <c r="M260" s="101">
        <f>อุดรธานี!AQ81</f>
        <v>1542235.5299999998</v>
      </c>
      <c r="N260" s="98"/>
      <c r="O260" s="98"/>
      <c r="P260" s="98"/>
      <c r="Q260" s="90">
        <f t="shared" si="8"/>
        <v>774668.10000000009</v>
      </c>
      <c r="R260" s="91">
        <f t="shared" si="9"/>
        <v>953.45828395061721</v>
      </c>
    </row>
    <row r="261" spans="1:18" hidden="1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868</v>
      </c>
      <c r="H261" s="99">
        <v>2703</v>
      </c>
      <c r="I261" s="97">
        <v>2</v>
      </c>
      <c r="J261" s="100">
        <f>อุดรธานี!F82</f>
        <v>246501.53</v>
      </c>
      <c r="K261" s="101">
        <f>อุดรธานี!AO82</f>
        <v>90278.84</v>
      </c>
      <c r="L261" s="101">
        <f>อุดรธานี!AP82</f>
        <v>2666629.52</v>
      </c>
      <c r="M261" s="101">
        <f>อุดรธานี!AQ82</f>
        <v>2208575.37</v>
      </c>
      <c r="N261" s="98"/>
      <c r="O261" s="98"/>
      <c r="P261" s="98"/>
      <c r="Q261" s="90">
        <f t="shared" ref="Q261:Q324" si="10">L261-M261</f>
        <v>458054.14999999991</v>
      </c>
      <c r="R261" s="91">
        <f t="shared" ref="R261:R324" si="11">L261/H261</f>
        <v>986.54440251572328</v>
      </c>
    </row>
    <row r="262" spans="1:18" hidden="1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869</v>
      </c>
      <c r="H262" s="99">
        <v>1657</v>
      </c>
      <c r="I262" s="97">
        <v>2</v>
      </c>
      <c r="J262" s="100">
        <f>อุดรธานี!F83</f>
        <v>241012.22</v>
      </c>
      <c r="K262" s="101">
        <f>อุดรธานี!AO83</f>
        <v>405999.25999999995</v>
      </c>
      <c r="L262" s="101">
        <f>อุดรธานี!AP83</f>
        <v>2122165.42</v>
      </c>
      <c r="M262" s="101">
        <f>อุดรธานี!AQ83</f>
        <v>1451699.5999999999</v>
      </c>
      <c r="N262" s="98"/>
      <c r="O262" s="98"/>
      <c r="P262" s="98"/>
      <c r="Q262" s="90">
        <f t="shared" si="10"/>
        <v>670465.82000000007</v>
      </c>
      <c r="R262" s="91">
        <f t="shared" si="11"/>
        <v>1280.7274713337356</v>
      </c>
    </row>
    <row r="263" spans="1:18" hidden="1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870</v>
      </c>
      <c r="H263" s="99">
        <v>2487</v>
      </c>
      <c r="I263" s="97">
        <v>2</v>
      </c>
      <c r="J263" s="100">
        <f>อุดรธานี!F84</f>
        <v>360863.46</v>
      </c>
      <c r="K263" s="101">
        <f>อุดรธานี!AO84</f>
        <v>390477.94000000006</v>
      </c>
      <c r="L263" s="101">
        <f>อุดรธานี!AP84</f>
        <v>1597397.46</v>
      </c>
      <c r="M263" s="101">
        <f>อุดรธานี!AQ84</f>
        <v>1222129.6600000001</v>
      </c>
      <c r="N263" s="98"/>
      <c r="O263" s="98"/>
      <c r="P263" s="98"/>
      <c r="Q263" s="90">
        <f t="shared" si="10"/>
        <v>375267.79999999981</v>
      </c>
      <c r="R263" s="91">
        <f t="shared" si="11"/>
        <v>642.29893848009647</v>
      </c>
    </row>
    <row r="264" spans="1:18" s="109" customFormat="1" hidden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4729640.74</v>
      </c>
      <c r="K264" s="106">
        <f>SUM(K254:K263)</f>
        <v>4311618.55</v>
      </c>
      <c r="L264" s="106">
        <f>SUM(L254:L263)</f>
        <v>22143873.43</v>
      </c>
      <c r="M264" s="106">
        <f>SUM(M254:M263)</f>
        <v>16661990.67</v>
      </c>
      <c r="N264" s="104">
        <v>9</v>
      </c>
      <c r="O264" s="104">
        <v>9</v>
      </c>
      <c r="P264" s="104">
        <f>N264-O264</f>
        <v>0</v>
      </c>
      <c r="Q264" s="107">
        <f t="shared" si="10"/>
        <v>5481882.7599999998</v>
      </c>
      <c r="R264" s="108">
        <f>L264/H264</f>
        <v>177.04051415916467</v>
      </c>
    </row>
    <row r="265" spans="1:18" hidden="1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hidden="1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871</v>
      </c>
      <c r="H266" s="99">
        <v>3840</v>
      </c>
      <c r="I266" s="97">
        <v>3</v>
      </c>
      <c r="J266" s="100">
        <f>อุดรธานี!F85</f>
        <v>873103.44</v>
      </c>
      <c r="K266" s="101">
        <f>อุดรธานี!AO85</f>
        <v>967749.73</v>
      </c>
      <c r="L266" s="101">
        <f>อุดรธานี!AP85</f>
        <v>1581569.89</v>
      </c>
      <c r="M266" s="101">
        <f>อุดรธานี!AQ85</f>
        <v>1746665.95</v>
      </c>
      <c r="N266" s="98"/>
      <c r="O266" s="98"/>
      <c r="P266" s="98"/>
      <c r="Q266" s="90">
        <f t="shared" si="10"/>
        <v>-165096.06000000006</v>
      </c>
      <c r="R266" s="91">
        <f t="shared" si="11"/>
        <v>411.86715885416663</v>
      </c>
    </row>
    <row r="267" spans="1:18" hidden="1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872</v>
      </c>
      <c r="H267" s="99">
        <v>7884</v>
      </c>
      <c r="I267" s="97">
        <v>5</v>
      </c>
      <c r="J267" s="100">
        <f>อุดรธานี!F86</f>
        <v>2786959.2</v>
      </c>
      <c r="K267" s="101">
        <f>อุดรธานี!AO86</f>
        <v>2739707.45</v>
      </c>
      <c r="L267" s="101">
        <f>อุดรธานี!AP86</f>
        <v>3659272.48</v>
      </c>
      <c r="M267" s="101">
        <f>อุดรธานี!AQ86</f>
        <v>3724302.4299999997</v>
      </c>
      <c r="N267" s="98"/>
      <c r="O267" s="98"/>
      <c r="P267" s="98"/>
      <c r="Q267" s="90">
        <f t="shared" si="10"/>
        <v>-65029.949999999721</v>
      </c>
      <c r="R267" s="91">
        <f t="shared" si="11"/>
        <v>464.13907661085744</v>
      </c>
    </row>
    <row r="268" spans="1:18" hidden="1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873</v>
      </c>
      <c r="H268" s="99">
        <v>7845</v>
      </c>
      <c r="I268" s="97">
        <v>5</v>
      </c>
      <c r="J268" s="100">
        <f>อุดรธานี!F87</f>
        <v>1828967.54</v>
      </c>
      <c r="K268" s="101">
        <f>อุดรธานี!AO87</f>
        <v>1768581.9</v>
      </c>
      <c r="L268" s="101">
        <f>อุดรธานี!AP87</f>
        <v>2708123.38</v>
      </c>
      <c r="M268" s="101">
        <f>อุดรธานี!AQ87</f>
        <v>2843982.88</v>
      </c>
      <c r="N268" s="98"/>
      <c r="O268" s="98"/>
      <c r="P268" s="98"/>
      <c r="Q268" s="90">
        <f t="shared" si="10"/>
        <v>-135859.5</v>
      </c>
      <c r="R268" s="91">
        <f t="shared" si="11"/>
        <v>345.2037450605481</v>
      </c>
    </row>
    <row r="269" spans="1:18" hidden="1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874</v>
      </c>
      <c r="H269" s="99">
        <v>6347</v>
      </c>
      <c r="I269" s="97">
        <v>5</v>
      </c>
      <c r="J269" s="100">
        <f>อุดรธานี!F88</f>
        <v>2078448.61</v>
      </c>
      <c r="K269" s="101">
        <f>อุดรธานี!AO88</f>
        <v>2322510.4900000002</v>
      </c>
      <c r="L269" s="101">
        <f>อุดรธานี!AP88</f>
        <v>2267429.1399999997</v>
      </c>
      <c r="M269" s="101">
        <f>อุดรธานี!AQ88</f>
        <v>2334514.4900000002</v>
      </c>
      <c r="N269" s="98"/>
      <c r="O269" s="98"/>
      <c r="P269" s="98"/>
      <c r="Q269" s="90">
        <f t="shared" si="10"/>
        <v>-67085.350000000559</v>
      </c>
      <c r="R269" s="91">
        <f t="shared" si="11"/>
        <v>357.24423192059237</v>
      </c>
    </row>
    <row r="270" spans="1:18" hidden="1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875</v>
      </c>
      <c r="H270" s="99">
        <v>4084</v>
      </c>
      <c r="I270" s="97">
        <v>3</v>
      </c>
      <c r="J270" s="100">
        <f>อุดรธานี!F89</f>
        <v>1363291.71</v>
      </c>
      <c r="K270" s="101">
        <f>อุดรธานี!AO89</f>
        <v>1485712.08</v>
      </c>
      <c r="L270" s="101">
        <f>อุดรธานี!AP89</f>
        <v>2469038.42</v>
      </c>
      <c r="M270" s="101">
        <f>อุดรธานี!AQ89</f>
        <v>1633621.35</v>
      </c>
      <c r="N270" s="98"/>
      <c r="O270" s="98"/>
      <c r="P270" s="98"/>
      <c r="Q270" s="90">
        <f t="shared" si="10"/>
        <v>835417.06999999983</v>
      </c>
      <c r="R270" s="91">
        <f t="shared" si="11"/>
        <v>604.56376591576884</v>
      </c>
    </row>
    <row r="271" spans="1:18" hidden="1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876</v>
      </c>
      <c r="H271" s="99">
        <v>8111</v>
      </c>
      <c r="I271" s="97">
        <v>5</v>
      </c>
      <c r="J271" s="100">
        <f>อุดรธานี!F90</f>
        <v>2267720.85</v>
      </c>
      <c r="K271" s="101">
        <f>อุดรธานี!AO90</f>
        <v>2425741.4900000002</v>
      </c>
      <c r="L271" s="101">
        <f>อุดรธานี!AP90</f>
        <v>2952955.18</v>
      </c>
      <c r="M271" s="101">
        <f>อุดรธานี!AQ90</f>
        <v>2833408.97</v>
      </c>
      <c r="N271" s="98"/>
      <c r="O271" s="98"/>
      <c r="P271" s="98"/>
      <c r="Q271" s="90">
        <f t="shared" si="10"/>
        <v>119546.20999999996</v>
      </c>
      <c r="R271" s="91">
        <f t="shared" si="11"/>
        <v>364.0679546295155</v>
      </c>
    </row>
    <row r="272" spans="1:18" hidden="1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877</v>
      </c>
      <c r="H272" s="99">
        <v>4084</v>
      </c>
      <c r="I272" s="97">
        <v>3</v>
      </c>
      <c r="J272" s="100">
        <f>อุดรธานี!F91</f>
        <v>1125447.97</v>
      </c>
      <c r="K272" s="101">
        <f>อุดรธานี!AO91</f>
        <v>1057679.51</v>
      </c>
      <c r="L272" s="101">
        <f>อุดรธานี!AP91</f>
        <v>1961258.7799999998</v>
      </c>
      <c r="M272" s="101">
        <f>อุดรธานี!AQ91</f>
        <v>1959936.0399999998</v>
      </c>
      <c r="N272" s="98"/>
      <c r="O272" s="98"/>
      <c r="P272" s="98"/>
      <c r="Q272" s="90">
        <f t="shared" si="10"/>
        <v>1322.7399999999907</v>
      </c>
      <c r="R272" s="91">
        <f t="shared" si="11"/>
        <v>480.22986777668945</v>
      </c>
    </row>
    <row r="273" spans="1:18" hidden="1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878</v>
      </c>
      <c r="H273" s="99">
        <v>6194</v>
      </c>
      <c r="I273" s="97">
        <v>5</v>
      </c>
      <c r="J273" s="100">
        <f>อุดรธานี!F92</f>
        <v>1621001.01</v>
      </c>
      <c r="K273" s="101">
        <f>อุดรธานี!AO92</f>
        <v>1719790.64</v>
      </c>
      <c r="L273" s="101">
        <f>อุดรธานี!AP92</f>
        <v>3516601.1799999997</v>
      </c>
      <c r="M273" s="101">
        <f>อุดรธานี!AQ92</f>
        <v>3068443.28</v>
      </c>
      <c r="N273" s="98"/>
      <c r="O273" s="98"/>
      <c r="P273" s="98"/>
      <c r="Q273" s="90">
        <f t="shared" si="10"/>
        <v>448157.89999999991</v>
      </c>
      <c r="R273" s="91">
        <f t="shared" si="11"/>
        <v>567.74316758153043</v>
      </c>
    </row>
    <row r="274" spans="1:18" hidden="1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879</v>
      </c>
      <c r="H274" s="99">
        <v>4841</v>
      </c>
      <c r="I274" s="97">
        <v>4</v>
      </c>
      <c r="J274" s="100">
        <f>อุดรธานี!F93</f>
        <v>434225.71</v>
      </c>
      <c r="K274" s="101">
        <f>อุดรธานี!AO93</f>
        <v>471950.14</v>
      </c>
      <c r="L274" s="101">
        <f>อุดรธานี!AP93</f>
        <v>3025364.9099999997</v>
      </c>
      <c r="M274" s="101">
        <f>อุดรธานี!AQ93</f>
        <v>2492281.31</v>
      </c>
      <c r="N274" s="98"/>
      <c r="O274" s="98"/>
      <c r="P274" s="98"/>
      <c r="Q274" s="90">
        <f t="shared" si="10"/>
        <v>533083.59999999963</v>
      </c>
      <c r="R274" s="91">
        <f t="shared" si="11"/>
        <v>624.94627349721122</v>
      </c>
    </row>
    <row r="275" spans="1:18" hidden="1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880</v>
      </c>
      <c r="H275" s="99">
        <v>6531</v>
      </c>
      <c r="I275" s="97">
        <v>5</v>
      </c>
      <c r="J275" s="100">
        <f>อุดรธานี!F94</f>
        <v>825368.78</v>
      </c>
      <c r="K275" s="101">
        <f>อุดรธานี!AO94</f>
        <v>843831.38000000012</v>
      </c>
      <c r="L275" s="101">
        <f>อุดรธานี!AP94</f>
        <v>2500571.98</v>
      </c>
      <c r="M275" s="101">
        <f>อุดรธานี!AQ94</f>
        <v>2625735.16</v>
      </c>
      <c r="N275" s="98"/>
      <c r="O275" s="98"/>
      <c r="P275" s="98"/>
      <c r="Q275" s="90">
        <f t="shared" si="10"/>
        <v>-125163.18000000017</v>
      </c>
      <c r="R275" s="91">
        <f t="shared" si="11"/>
        <v>382.87735109477876</v>
      </c>
    </row>
    <row r="276" spans="1:18" hidden="1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881</v>
      </c>
      <c r="H276" s="99">
        <v>4091</v>
      </c>
      <c r="I276" s="97">
        <v>3</v>
      </c>
      <c r="J276" s="100">
        <f>อุดรธานี!F95</f>
        <v>1378293.85</v>
      </c>
      <c r="K276" s="101">
        <f>อุดรธานี!AO95</f>
        <v>1313703.48</v>
      </c>
      <c r="L276" s="101">
        <f>อุดรธานี!AP95</f>
        <v>2254307.56</v>
      </c>
      <c r="M276" s="101">
        <f>อุดรธานี!AQ95</f>
        <v>2298980.87</v>
      </c>
      <c r="N276" s="98"/>
      <c r="O276" s="98"/>
      <c r="P276" s="98"/>
      <c r="Q276" s="90">
        <f t="shared" si="10"/>
        <v>-44673.310000000056</v>
      </c>
      <c r="R276" s="91">
        <f t="shared" si="11"/>
        <v>551.04071376191644</v>
      </c>
    </row>
    <row r="277" spans="1:18" hidden="1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882</v>
      </c>
      <c r="H277" s="99">
        <v>5373</v>
      </c>
      <c r="I277" s="97">
        <v>4</v>
      </c>
      <c r="J277" s="100">
        <f>อุดรธานี!F96</f>
        <v>917785.91</v>
      </c>
      <c r="K277" s="101">
        <f>อุดรธานี!AO96</f>
        <v>1035051.2900000002</v>
      </c>
      <c r="L277" s="101">
        <f>อุดรธานี!AP96</f>
        <v>2260984.17</v>
      </c>
      <c r="M277" s="101">
        <f>อุดรธานี!AQ96</f>
        <v>2112877.5499999998</v>
      </c>
      <c r="N277" s="98"/>
      <c r="O277" s="98"/>
      <c r="P277" s="98"/>
      <c r="Q277" s="90">
        <f t="shared" si="10"/>
        <v>148106.62000000011</v>
      </c>
      <c r="R277" s="91">
        <f t="shared" si="11"/>
        <v>420.80479620323842</v>
      </c>
    </row>
    <row r="278" spans="1:18" hidden="1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883</v>
      </c>
      <c r="H278" s="99">
        <v>4225</v>
      </c>
      <c r="I278" s="97">
        <v>3</v>
      </c>
      <c r="J278" s="100">
        <f>อุดรธานี!F97</f>
        <v>758022.88</v>
      </c>
      <c r="K278" s="101">
        <f>อุดรธานี!AO97</f>
        <v>968519.37999999989</v>
      </c>
      <c r="L278" s="101">
        <f>อุดรธานี!AP97</f>
        <v>2539140.94</v>
      </c>
      <c r="M278" s="101">
        <f>อุดรธานี!AQ97</f>
        <v>2688542.11</v>
      </c>
      <c r="N278" s="98"/>
      <c r="O278" s="98"/>
      <c r="P278" s="98"/>
      <c r="Q278" s="90">
        <f t="shared" si="10"/>
        <v>-149401.16999999993</v>
      </c>
      <c r="R278" s="91">
        <f t="shared" si="11"/>
        <v>600.98010414201178</v>
      </c>
    </row>
    <row r="279" spans="1:18" hidden="1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884</v>
      </c>
      <c r="H279" s="99">
        <v>3361</v>
      </c>
      <c r="I279" s="97">
        <v>3</v>
      </c>
      <c r="J279" s="100">
        <f>อุดรธานี!F98</f>
        <v>953254.6</v>
      </c>
      <c r="K279" s="101">
        <f>อุดรธานี!AO98</f>
        <v>750282.85</v>
      </c>
      <c r="L279" s="101">
        <f>อุดรธานี!AP98</f>
        <v>1645656.25</v>
      </c>
      <c r="M279" s="101">
        <f>อุดรธานี!AQ98</f>
        <v>1574279.68</v>
      </c>
      <c r="N279" s="98"/>
      <c r="O279" s="98"/>
      <c r="P279" s="98"/>
      <c r="Q279" s="90">
        <f t="shared" si="10"/>
        <v>71376.570000000065</v>
      </c>
      <c r="R279" s="91">
        <f t="shared" si="11"/>
        <v>489.63292174947929</v>
      </c>
    </row>
    <row r="280" spans="1:18" s="109" customFormat="1" hidden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19211892.059999999</v>
      </c>
      <c r="K280" s="106">
        <f>SUM(K265:K279)</f>
        <v>19870811.810000002</v>
      </c>
      <c r="L280" s="106">
        <f>SUM(L265:L279)</f>
        <v>35342274.259999998</v>
      </c>
      <c r="M280" s="106">
        <f>SUM(M265:M279)</f>
        <v>33937572.07</v>
      </c>
      <c r="N280" s="104">
        <v>14</v>
      </c>
      <c r="O280" s="104">
        <v>14</v>
      </c>
      <c r="P280" s="104">
        <f>N280-O280</f>
        <v>0</v>
      </c>
      <c r="Q280" s="107">
        <f t="shared" si="10"/>
        <v>1404702.1899999976</v>
      </c>
      <c r="R280" s="108">
        <f>L280/H280</f>
        <v>460.11996016195593</v>
      </c>
    </row>
    <row r="281" spans="1:18" hidden="1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hidden="1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885</v>
      </c>
      <c r="H282" s="99">
        <v>2519</v>
      </c>
      <c r="I282" s="97">
        <v>2</v>
      </c>
      <c r="J282" s="100">
        <f>อุดรธานี!F99</f>
        <v>445943.02</v>
      </c>
      <c r="K282" s="101">
        <f>อุดรธานี!AO99</f>
        <v>590148.12</v>
      </c>
      <c r="L282" s="101">
        <f>อุดรธานี!AP99</f>
        <v>1726483.04</v>
      </c>
      <c r="M282" s="101">
        <f>อุดรธานี!AQ99</f>
        <v>1433834.04</v>
      </c>
      <c r="N282" s="98"/>
      <c r="O282" s="98"/>
      <c r="P282" s="98"/>
      <c r="Q282" s="90">
        <f t="shared" si="10"/>
        <v>292649</v>
      </c>
      <c r="R282" s="91">
        <f t="shared" si="11"/>
        <v>685.38429535529974</v>
      </c>
    </row>
    <row r="283" spans="1:18" hidden="1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886</v>
      </c>
      <c r="H283" s="99">
        <v>5267</v>
      </c>
      <c r="I283" s="97">
        <v>4</v>
      </c>
      <c r="J283" s="100">
        <f>อุดรธานี!F100</f>
        <v>755705.75</v>
      </c>
      <c r="K283" s="101">
        <f>อุดรธานี!AO100</f>
        <v>889070.03</v>
      </c>
      <c r="L283" s="101">
        <f>อุดรธานี!AP100</f>
        <v>2739918.4299999997</v>
      </c>
      <c r="M283" s="101">
        <f>อุดรธานี!AQ100</f>
        <v>2398295.85</v>
      </c>
      <c r="N283" s="98"/>
      <c r="O283" s="98"/>
      <c r="P283" s="98"/>
      <c r="Q283" s="90">
        <f t="shared" si="10"/>
        <v>341622.57999999961</v>
      </c>
      <c r="R283" s="91">
        <f t="shared" si="11"/>
        <v>520.20475223087146</v>
      </c>
    </row>
    <row r="284" spans="1:18" hidden="1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887</v>
      </c>
      <c r="H284" s="99">
        <v>2857</v>
      </c>
      <c r="I284" s="97">
        <v>2</v>
      </c>
      <c r="J284" s="100">
        <f>อุดรธานี!F101</f>
        <v>598673.36</v>
      </c>
      <c r="K284" s="101">
        <f>อุดรธานี!AO101</f>
        <v>629793.15</v>
      </c>
      <c r="L284" s="101">
        <f>อุดรธานี!AP101</f>
        <v>2026313.08</v>
      </c>
      <c r="M284" s="101">
        <f>อุดรธานี!AQ101</f>
        <v>1579070.6099999999</v>
      </c>
      <c r="N284" s="98"/>
      <c r="O284" s="98"/>
      <c r="P284" s="98"/>
      <c r="Q284" s="90">
        <f t="shared" si="10"/>
        <v>447242.4700000002</v>
      </c>
      <c r="R284" s="91">
        <f t="shared" si="11"/>
        <v>709.24504025201259</v>
      </c>
    </row>
    <row r="285" spans="1:18" hidden="1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888</v>
      </c>
      <c r="H285" s="99">
        <v>3224</v>
      </c>
      <c r="I285" s="97">
        <v>3</v>
      </c>
      <c r="J285" s="100">
        <f>อุดรธานี!F102</f>
        <v>406613.63</v>
      </c>
      <c r="K285" s="101">
        <f>อุดรธานี!AO102</f>
        <v>473239.07</v>
      </c>
      <c r="L285" s="101">
        <f>อุดรธานี!AP102</f>
        <v>1654028.38</v>
      </c>
      <c r="M285" s="101">
        <f>อุดรธานี!AQ102</f>
        <v>1552476.33</v>
      </c>
      <c r="N285" s="98"/>
      <c r="O285" s="98"/>
      <c r="P285" s="98"/>
      <c r="Q285" s="90">
        <f t="shared" si="10"/>
        <v>101552.04999999981</v>
      </c>
      <c r="R285" s="91">
        <f t="shared" si="11"/>
        <v>513.03609801488835</v>
      </c>
    </row>
    <row r="286" spans="1:18" hidden="1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889</v>
      </c>
      <c r="H286" s="99">
        <v>1708</v>
      </c>
      <c r="I286" s="97">
        <v>2</v>
      </c>
      <c r="J286" s="100">
        <f>อุดรธานี!F103</f>
        <v>498416.11</v>
      </c>
      <c r="K286" s="101">
        <f>อุดรธานี!AO103</f>
        <v>384408.49</v>
      </c>
      <c r="L286" s="101">
        <f>อุดรธานี!AP103</f>
        <v>1407743.1</v>
      </c>
      <c r="M286" s="101">
        <f>อุดรธานี!AQ103</f>
        <v>1083672.8900000001</v>
      </c>
      <c r="N286" s="98"/>
      <c r="O286" s="98"/>
      <c r="P286" s="98"/>
      <c r="Q286" s="90">
        <f t="shared" si="10"/>
        <v>324070.20999999996</v>
      </c>
      <c r="R286" s="91">
        <f t="shared" si="11"/>
        <v>824.20556206088997</v>
      </c>
    </row>
    <row r="287" spans="1:18" hidden="1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890</v>
      </c>
      <c r="H287" s="99">
        <v>2127</v>
      </c>
      <c r="I287" s="97">
        <v>2</v>
      </c>
      <c r="J287" s="100">
        <f>อุดรธานี!F104</f>
        <v>328839.13</v>
      </c>
      <c r="K287" s="101">
        <f>อุดรธานี!AO104</f>
        <v>303292.48</v>
      </c>
      <c r="L287" s="101">
        <f>อุดรธานี!AP104</f>
        <v>1701237.67</v>
      </c>
      <c r="M287" s="101">
        <f>อุดรธานี!AQ104</f>
        <v>1387324.0899999999</v>
      </c>
      <c r="N287" s="98"/>
      <c r="O287" s="98"/>
      <c r="P287" s="98"/>
      <c r="Q287" s="90">
        <f t="shared" si="10"/>
        <v>313913.58000000007</v>
      </c>
      <c r="R287" s="91">
        <f t="shared" si="11"/>
        <v>799.82965209214854</v>
      </c>
    </row>
    <row r="288" spans="1:18" s="109" customFormat="1" hidden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3034190.9999999995</v>
      </c>
      <c r="K288" s="106">
        <f>SUM(K281:K287)</f>
        <v>3269951.3399999994</v>
      </c>
      <c r="L288" s="106">
        <f>SUM(L281:L287)</f>
        <v>11255723.699999999</v>
      </c>
      <c r="M288" s="106">
        <f>SUM(M281:M287)</f>
        <v>9434673.8100000005</v>
      </c>
      <c r="N288" s="104">
        <v>6</v>
      </c>
      <c r="O288" s="104">
        <v>6</v>
      </c>
      <c r="P288" s="104">
        <f>N288-O288</f>
        <v>0</v>
      </c>
      <c r="Q288" s="107">
        <f t="shared" si="10"/>
        <v>1821049.8899999987</v>
      </c>
      <c r="R288" s="108">
        <f>L288/H288</f>
        <v>635.84474635634388</v>
      </c>
    </row>
    <row r="289" spans="1:18" hidden="1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hidden="1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891</v>
      </c>
      <c r="H290" s="99">
        <v>2572</v>
      </c>
      <c r="I290" s="97">
        <v>2</v>
      </c>
      <c r="J290" s="100">
        <f>อุดรธานี!F105</f>
        <v>609666.47</v>
      </c>
      <c r="K290" s="101">
        <f>อุดรธานี!AO105</f>
        <v>685750.71</v>
      </c>
      <c r="L290" s="101">
        <f>อุดรธานี!AP105</f>
        <v>2005654.18</v>
      </c>
      <c r="M290" s="101">
        <f>อุดรธานี!AQ105</f>
        <v>1393050.52</v>
      </c>
      <c r="N290" s="98"/>
      <c r="O290" s="98"/>
      <c r="P290" s="98"/>
      <c r="Q290" s="90">
        <f t="shared" si="10"/>
        <v>612603.65999999992</v>
      </c>
      <c r="R290" s="91">
        <f t="shared" si="11"/>
        <v>779.80333592534987</v>
      </c>
    </row>
    <row r="291" spans="1:18" hidden="1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892</v>
      </c>
      <c r="H291" s="99">
        <v>7137</v>
      </c>
      <c r="I291" s="97">
        <v>5</v>
      </c>
      <c r="J291" s="100">
        <f>อุดรธานี!F106</f>
        <v>984541.85</v>
      </c>
      <c r="K291" s="101">
        <f>อุดรธานี!AO106</f>
        <v>1138652.78</v>
      </c>
      <c r="L291" s="101">
        <f>อุดรธานี!AP106</f>
        <v>3547514.67</v>
      </c>
      <c r="M291" s="101">
        <f>อุดรธานี!AQ106</f>
        <v>2772870.5999999996</v>
      </c>
      <c r="N291" s="98"/>
      <c r="O291" s="98"/>
      <c r="P291" s="98"/>
      <c r="Q291" s="90">
        <f t="shared" si="10"/>
        <v>774644.0700000003</v>
      </c>
      <c r="R291" s="91">
        <f t="shared" si="11"/>
        <v>497.05964270701975</v>
      </c>
    </row>
    <row r="292" spans="1:18" hidden="1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893</v>
      </c>
      <c r="H292" s="99">
        <v>6162</v>
      </c>
      <c r="I292" s="97">
        <v>5</v>
      </c>
      <c r="J292" s="100">
        <f>อุดรธานี!F107</f>
        <v>690821.09</v>
      </c>
      <c r="K292" s="101">
        <f>อุดรธานี!AO107</f>
        <v>500679.98999999993</v>
      </c>
      <c r="L292" s="101">
        <f>อุดรธานี!AP107</f>
        <v>3315642.83</v>
      </c>
      <c r="M292" s="101">
        <f>อุดรธานี!AQ107</f>
        <v>3008745.3</v>
      </c>
      <c r="N292" s="98"/>
      <c r="O292" s="98"/>
      <c r="P292" s="98"/>
      <c r="Q292" s="90">
        <f t="shared" si="10"/>
        <v>306897.53000000026</v>
      </c>
      <c r="R292" s="91">
        <f t="shared" si="11"/>
        <v>538.07900519311909</v>
      </c>
    </row>
    <row r="293" spans="1:18" hidden="1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894</v>
      </c>
      <c r="H293" s="99">
        <v>5550</v>
      </c>
      <c r="I293" s="97">
        <v>4</v>
      </c>
      <c r="J293" s="100">
        <f>อุดรธานี!F108</f>
        <v>624965.57999999996</v>
      </c>
      <c r="K293" s="101">
        <f>อุดรธานี!AO108</f>
        <v>694395.71</v>
      </c>
      <c r="L293" s="101">
        <f>อุดรธานี!AP108</f>
        <v>3365785.73</v>
      </c>
      <c r="M293" s="101">
        <f>อุดรธานี!AQ108</f>
        <v>1983643.9200000002</v>
      </c>
      <c r="N293" s="98"/>
      <c r="O293" s="98"/>
      <c r="P293" s="98"/>
      <c r="Q293" s="90">
        <f t="shared" si="10"/>
        <v>1382141.8099999998</v>
      </c>
      <c r="R293" s="91">
        <f t="shared" si="11"/>
        <v>606.44787927927928</v>
      </c>
    </row>
    <row r="294" spans="1:18" s="109" customFormat="1" hidden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2909994.9899999998</v>
      </c>
      <c r="K294" s="106">
        <f>SUM(K289:K293)</f>
        <v>3019479.19</v>
      </c>
      <c r="L294" s="106">
        <f>SUM(L289:L293)</f>
        <v>12234597.41</v>
      </c>
      <c r="M294" s="106">
        <f>SUM(M289:M293)</f>
        <v>9158310.3399999999</v>
      </c>
      <c r="N294" s="104">
        <v>4</v>
      </c>
      <c r="O294" s="104">
        <v>4</v>
      </c>
      <c r="P294" s="104">
        <f>N294-O294</f>
        <v>0</v>
      </c>
      <c r="Q294" s="107">
        <f t="shared" si="10"/>
        <v>3076287.0700000003</v>
      </c>
      <c r="R294" s="108">
        <f>L294/H294</f>
        <v>571.14968535549224</v>
      </c>
    </row>
    <row r="295" spans="1:18" hidden="1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hidden="1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895</v>
      </c>
      <c r="H296" s="99">
        <v>3386</v>
      </c>
      <c r="I296" s="97">
        <v>3</v>
      </c>
      <c r="J296" s="100">
        <f>อุดรธานี!F109</f>
        <v>758596.65</v>
      </c>
      <c r="K296" s="101">
        <f>อุดรธานี!AO109</f>
        <v>671620.33000000007</v>
      </c>
      <c r="L296" s="101">
        <f>อุดรธานี!AP109</f>
        <v>3369258.7300000004</v>
      </c>
      <c r="M296" s="101">
        <f>อุดรธานี!AQ109</f>
        <v>3119198.3099999996</v>
      </c>
      <c r="N296" s="98"/>
      <c r="O296" s="98"/>
      <c r="P296" s="98"/>
      <c r="Q296" s="90">
        <f t="shared" si="10"/>
        <v>250060.42000000086</v>
      </c>
      <c r="R296" s="91">
        <f t="shared" si="11"/>
        <v>995.05573833431788</v>
      </c>
    </row>
    <row r="297" spans="1:18" hidden="1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896</v>
      </c>
      <c r="H297" s="99">
        <v>2993</v>
      </c>
      <c r="I297" s="97">
        <v>2</v>
      </c>
      <c r="J297" s="100">
        <f>อุดรธานี!F110</f>
        <v>470401.93</v>
      </c>
      <c r="K297" s="101">
        <f>อุดรธานี!AO110</f>
        <v>700721.98</v>
      </c>
      <c r="L297" s="101">
        <f>อุดรธานี!AP110</f>
        <v>2081538.3399999999</v>
      </c>
      <c r="M297" s="101">
        <f>อุดรธานี!AQ110</f>
        <v>1735067.72</v>
      </c>
      <c r="N297" s="98"/>
      <c r="O297" s="98"/>
      <c r="P297" s="98"/>
      <c r="Q297" s="90">
        <f t="shared" si="10"/>
        <v>346470.61999999988</v>
      </c>
      <c r="R297" s="91">
        <f t="shared" si="11"/>
        <v>695.46887403942526</v>
      </c>
    </row>
    <row r="298" spans="1:18" hidden="1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897</v>
      </c>
      <c r="H298" s="99">
        <v>1953</v>
      </c>
      <c r="I298" s="97">
        <v>2</v>
      </c>
      <c r="J298" s="100">
        <f>อุดรธานี!F111</f>
        <v>736131.26</v>
      </c>
      <c r="K298" s="101">
        <f>อุดรธานี!AO111</f>
        <v>991779.54999999993</v>
      </c>
      <c r="L298" s="101">
        <f>อุดรธานี!AP111</f>
        <v>2169979.69</v>
      </c>
      <c r="M298" s="101">
        <f>อุดรธานี!AQ111</f>
        <v>1859241.6500000001</v>
      </c>
      <c r="N298" s="98"/>
      <c r="O298" s="98"/>
      <c r="P298" s="98"/>
      <c r="Q298" s="90">
        <f t="shared" si="10"/>
        <v>310738.0399999998</v>
      </c>
      <c r="R298" s="91">
        <f t="shared" si="11"/>
        <v>1111.1007117255504</v>
      </c>
    </row>
    <row r="299" spans="1:18" hidden="1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898</v>
      </c>
      <c r="H299" s="99">
        <v>1859</v>
      </c>
      <c r="I299" s="97">
        <v>2</v>
      </c>
      <c r="J299" s="100">
        <f>อุดรธานี!F112</f>
        <v>473086.78</v>
      </c>
      <c r="K299" s="101">
        <f>อุดรธานี!AO112</f>
        <v>808825.15</v>
      </c>
      <c r="L299" s="101">
        <f>อุดรธานี!AP112</f>
        <v>1753722.46</v>
      </c>
      <c r="M299" s="101">
        <f>อุดรธานี!AQ112</f>
        <v>1394402.77</v>
      </c>
      <c r="N299" s="98"/>
      <c r="O299" s="98"/>
      <c r="P299" s="98"/>
      <c r="Q299" s="90">
        <f t="shared" si="10"/>
        <v>359319.68999999994</v>
      </c>
      <c r="R299" s="91">
        <f t="shared" si="11"/>
        <v>943.36872512103275</v>
      </c>
    </row>
    <row r="300" spans="1:18" hidden="1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899</v>
      </c>
      <c r="H300" s="99">
        <v>3125</v>
      </c>
      <c r="I300" s="97">
        <v>3</v>
      </c>
      <c r="J300" s="100">
        <f>อุดรธานี!F113</f>
        <v>591051.93999999994</v>
      </c>
      <c r="K300" s="101">
        <f>อุดรธานี!AO113</f>
        <v>1005445.2299999999</v>
      </c>
      <c r="L300" s="101">
        <f>อุดรธานี!AP113</f>
        <v>2214126.15</v>
      </c>
      <c r="M300" s="101">
        <f>อุดรธานี!AQ113</f>
        <v>1865896.99</v>
      </c>
      <c r="N300" s="98"/>
      <c r="O300" s="98"/>
      <c r="P300" s="98"/>
      <c r="Q300" s="90">
        <f t="shared" si="10"/>
        <v>348229.15999999992</v>
      </c>
      <c r="R300" s="91">
        <f t="shared" si="11"/>
        <v>708.52036799999996</v>
      </c>
    </row>
    <row r="301" spans="1:18" hidden="1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900</v>
      </c>
      <c r="H301" s="99">
        <v>2823</v>
      </c>
      <c r="I301" s="97">
        <v>2</v>
      </c>
      <c r="J301" s="100">
        <f>อุดรธานี!F114</f>
        <v>1190457.0900000001</v>
      </c>
      <c r="K301" s="101">
        <f>อุดรธานี!AO114</f>
        <v>1519729.4100000001</v>
      </c>
      <c r="L301" s="101">
        <f>อุดรธานี!AP114</f>
        <v>1985909.95</v>
      </c>
      <c r="M301" s="101">
        <f>อุดรธานี!AQ114</f>
        <v>1394285.0499999998</v>
      </c>
      <c r="N301" s="98"/>
      <c r="O301" s="98"/>
      <c r="P301" s="98"/>
      <c r="Q301" s="90">
        <f t="shared" si="10"/>
        <v>591624.90000000014</v>
      </c>
      <c r="R301" s="91">
        <f t="shared" si="11"/>
        <v>703.47500885582713</v>
      </c>
    </row>
    <row r="302" spans="1:18" hidden="1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901</v>
      </c>
      <c r="H302" s="99">
        <v>3239</v>
      </c>
      <c r="I302" s="97">
        <v>3</v>
      </c>
      <c r="J302" s="100">
        <f>อุดรธานี!F115</f>
        <v>1012371.41</v>
      </c>
      <c r="K302" s="101">
        <f>อุดรธานี!AO115</f>
        <v>1639970.3400000003</v>
      </c>
      <c r="L302" s="101">
        <f>อุดรธานี!AP115</f>
        <v>2320487.7000000002</v>
      </c>
      <c r="M302" s="101">
        <f>อุดรธานี!AQ115</f>
        <v>1746029.85</v>
      </c>
      <c r="N302" s="98"/>
      <c r="O302" s="98"/>
      <c r="P302" s="98"/>
      <c r="Q302" s="90">
        <f t="shared" si="10"/>
        <v>574457.85000000009</v>
      </c>
      <c r="R302" s="91">
        <f t="shared" si="11"/>
        <v>716.42102500771853</v>
      </c>
    </row>
    <row r="303" spans="1:18" hidden="1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902</v>
      </c>
      <c r="H303" s="99">
        <v>3478</v>
      </c>
      <c r="I303" s="97">
        <v>3</v>
      </c>
      <c r="J303" s="100">
        <f>อุดรธานี!F116</f>
        <v>1576450.11</v>
      </c>
      <c r="K303" s="101">
        <f>อุดรธานี!AO116</f>
        <v>1978251.4300000002</v>
      </c>
      <c r="L303" s="101">
        <f>อุดรธานี!AP116</f>
        <v>2434359.02</v>
      </c>
      <c r="M303" s="101">
        <f>อุดรธานี!AQ116</f>
        <v>1733593.26</v>
      </c>
      <c r="N303" s="98"/>
      <c r="O303" s="98"/>
      <c r="P303" s="98"/>
      <c r="Q303" s="90">
        <f t="shared" si="10"/>
        <v>700765.76</v>
      </c>
      <c r="R303" s="91">
        <f t="shared" si="11"/>
        <v>699.93071305347905</v>
      </c>
    </row>
    <row r="304" spans="1:18" hidden="1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903</v>
      </c>
      <c r="H304" s="99">
        <v>1780</v>
      </c>
      <c r="I304" s="97">
        <v>2</v>
      </c>
      <c r="J304" s="100">
        <f>อุดรธานี!F117</f>
        <v>623254.56999999995</v>
      </c>
      <c r="K304" s="101">
        <f>อุดรธานี!AO117</f>
        <v>538431.40999999992</v>
      </c>
      <c r="L304" s="101">
        <f>อุดรธานี!AP117</f>
        <v>1957989.4700000002</v>
      </c>
      <c r="M304" s="101">
        <f>อุดรธานี!AQ117</f>
        <v>1446411.93</v>
      </c>
      <c r="N304" s="98"/>
      <c r="O304" s="98"/>
      <c r="P304" s="98"/>
      <c r="Q304" s="90">
        <f t="shared" si="10"/>
        <v>511577.54000000027</v>
      </c>
      <c r="R304" s="91">
        <f t="shared" si="11"/>
        <v>1099.9940842696631</v>
      </c>
    </row>
    <row r="305" spans="1:18" hidden="1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904</v>
      </c>
      <c r="H305" s="99">
        <v>1995</v>
      </c>
      <c r="I305" s="97">
        <v>2</v>
      </c>
      <c r="J305" s="100">
        <f>อุดรธานี!F118</f>
        <v>639072.37</v>
      </c>
      <c r="K305" s="101">
        <f>อุดรธานี!AO118</f>
        <v>724136.94</v>
      </c>
      <c r="L305" s="101">
        <f>อุดรธานี!AP118</f>
        <v>1528799.0699999998</v>
      </c>
      <c r="M305" s="101">
        <f>อุดรธานี!AQ118</f>
        <v>1152919.67</v>
      </c>
      <c r="N305" s="98"/>
      <c r="O305" s="98"/>
      <c r="P305" s="98"/>
      <c r="Q305" s="90">
        <f t="shared" si="10"/>
        <v>375879.39999999991</v>
      </c>
      <c r="R305" s="91">
        <f t="shared" si="11"/>
        <v>766.31532330827065</v>
      </c>
    </row>
    <row r="306" spans="1:18" hidden="1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905</v>
      </c>
      <c r="H306" s="99">
        <v>2686</v>
      </c>
      <c r="I306" s="97">
        <v>2</v>
      </c>
      <c r="J306" s="100">
        <f>อุดรธานี!F119</f>
        <v>945502.81</v>
      </c>
      <c r="K306" s="101">
        <f>อุดรธานี!AO119</f>
        <v>1003430.26</v>
      </c>
      <c r="L306" s="101">
        <f>อุดรธานี!AP119</f>
        <v>2416767.8800000004</v>
      </c>
      <c r="M306" s="101">
        <f>อุดรธานี!AQ119</f>
        <v>2118852.91</v>
      </c>
      <c r="N306" s="98"/>
      <c r="O306" s="98"/>
      <c r="P306" s="98"/>
      <c r="Q306" s="90">
        <f t="shared" si="10"/>
        <v>297914.9700000002</v>
      </c>
      <c r="R306" s="91">
        <f t="shared" si="11"/>
        <v>899.7646612062548</v>
      </c>
    </row>
    <row r="307" spans="1:18" hidden="1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906</v>
      </c>
      <c r="H307" s="99">
        <v>2814</v>
      </c>
      <c r="I307" s="97">
        <v>2</v>
      </c>
      <c r="J307" s="100">
        <f>อุดรธานี!F120</f>
        <v>691284.77</v>
      </c>
      <c r="K307" s="101">
        <f>อุดรธานี!AO120</f>
        <v>710331.08000000007</v>
      </c>
      <c r="L307" s="101">
        <f>อุดรธานี!AP120</f>
        <v>1462382.62</v>
      </c>
      <c r="M307" s="101">
        <f>อุดรธานี!AQ120</f>
        <v>1102479.5</v>
      </c>
      <c r="N307" s="98"/>
      <c r="O307" s="98"/>
      <c r="P307" s="98"/>
      <c r="Q307" s="90">
        <f t="shared" si="10"/>
        <v>359903.12000000011</v>
      </c>
      <c r="R307" s="91">
        <f t="shared" si="11"/>
        <v>519.68110163468373</v>
      </c>
    </row>
    <row r="308" spans="1:18" s="109" customFormat="1" hidden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9707661.6900000013</v>
      </c>
      <c r="K308" s="106">
        <f>SUM(K295:K307)</f>
        <v>12292673.109999999</v>
      </c>
      <c r="L308" s="106">
        <f>SUM(L295:L307)</f>
        <v>25695321.079999998</v>
      </c>
      <c r="M308" s="106">
        <f>SUM(M295:M307)</f>
        <v>20668379.609999996</v>
      </c>
      <c r="N308" s="104">
        <v>12</v>
      </c>
      <c r="O308" s="104">
        <v>12</v>
      </c>
      <c r="P308" s="104">
        <f>N308-O308</f>
        <v>0</v>
      </c>
      <c r="Q308" s="107">
        <f t="shared" si="10"/>
        <v>5026941.4700000025</v>
      </c>
      <c r="R308" s="108">
        <f>L308/H308</f>
        <v>799.70499144128712</v>
      </c>
    </row>
    <row r="309" spans="1:18" hidden="1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hidden="1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907</v>
      </c>
      <c r="H310" s="99">
        <v>5966</v>
      </c>
      <c r="I310" s="97">
        <v>4</v>
      </c>
      <c r="J310" s="100">
        <f>อุดรธานี!F121</f>
        <v>235186.13</v>
      </c>
      <c r="K310" s="101">
        <f>อุดรธานี!AO121</f>
        <v>292496.17</v>
      </c>
      <c r="L310" s="101">
        <f>อุดรธานี!AP121</f>
        <v>1976484.54</v>
      </c>
      <c r="M310" s="101">
        <f>อุดรธานี!AQ121</f>
        <v>2107736.16</v>
      </c>
      <c r="N310" s="98"/>
      <c r="O310" s="98"/>
      <c r="P310" s="98"/>
      <c r="Q310" s="90">
        <f t="shared" si="10"/>
        <v>-131251.62000000011</v>
      </c>
      <c r="R310" s="91">
        <f t="shared" si="11"/>
        <v>331.29140797854507</v>
      </c>
    </row>
    <row r="311" spans="1:18" hidden="1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908</v>
      </c>
      <c r="H311" s="99">
        <v>5210</v>
      </c>
      <c r="I311" s="97">
        <v>4</v>
      </c>
      <c r="J311" s="100">
        <f>อุดรธานี!F122</f>
        <v>530874.36</v>
      </c>
      <c r="K311" s="101">
        <f>อุดรธานี!AO122</f>
        <v>628131.28999999992</v>
      </c>
      <c r="L311" s="101">
        <f>อุดรธานี!AP122</f>
        <v>2263643.2400000002</v>
      </c>
      <c r="M311" s="101">
        <f>อุดรธานี!AQ122</f>
        <v>1968803.45</v>
      </c>
      <c r="N311" s="98"/>
      <c r="O311" s="98"/>
      <c r="P311" s="98"/>
      <c r="Q311" s="90">
        <f t="shared" si="10"/>
        <v>294839.79000000027</v>
      </c>
      <c r="R311" s="91">
        <f t="shared" si="11"/>
        <v>434.48046833013439</v>
      </c>
    </row>
    <row r="312" spans="1:18" hidden="1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909</v>
      </c>
      <c r="H312" s="99">
        <v>1442</v>
      </c>
      <c r="I312" s="97">
        <v>1</v>
      </c>
      <c r="J312" s="100">
        <f>อุดรธานี!F123</f>
        <v>223981.06</v>
      </c>
      <c r="K312" s="101">
        <f>อุดรธานี!AO123</f>
        <v>315849.98</v>
      </c>
      <c r="L312" s="101">
        <f>อุดรธานี!AP123</f>
        <v>568429.92999999993</v>
      </c>
      <c r="M312" s="101">
        <f>อุดรธานี!AQ123</f>
        <v>410699.62</v>
      </c>
      <c r="N312" s="98"/>
      <c r="O312" s="98"/>
      <c r="P312" s="98"/>
      <c r="Q312" s="90">
        <f t="shared" si="10"/>
        <v>157730.30999999994</v>
      </c>
      <c r="R312" s="91">
        <f t="shared" si="11"/>
        <v>394.19551317614417</v>
      </c>
    </row>
    <row r="313" spans="1:18" hidden="1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910</v>
      </c>
      <c r="H313" s="99">
        <v>2818</v>
      </c>
      <c r="I313" s="97">
        <v>2</v>
      </c>
      <c r="J313" s="100">
        <f>อุดรธานี!F124</f>
        <v>530452.52</v>
      </c>
      <c r="K313" s="101">
        <f>อุดรธานี!AO124</f>
        <v>554143.12</v>
      </c>
      <c r="L313" s="101">
        <f>อุดรธานี!AP124</f>
        <v>1399617.79</v>
      </c>
      <c r="M313" s="101">
        <f>อุดรธานี!AQ124</f>
        <v>1142160.02</v>
      </c>
      <c r="N313" s="98"/>
      <c r="O313" s="98"/>
      <c r="P313" s="98"/>
      <c r="Q313" s="90">
        <f t="shared" si="10"/>
        <v>257457.77000000002</v>
      </c>
      <c r="R313" s="91">
        <f t="shared" si="11"/>
        <v>496.6706139105749</v>
      </c>
    </row>
    <row r="314" spans="1:18" hidden="1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911</v>
      </c>
      <c r="H314" s="99">
        <v>4638</v>
      </c>
      <c r="I314" s="97">
        <v>4</v>
      </c>
      <c r="J314" s="100">
        <f>อุดรธานี!F125</f>
        <v>847905.29</v>
      </c>
      <c r="K314" s="101">
        <f>อุดรธานี!AO125</f>
        <v>1018399.68</v>
      </c>
      <c r="L314" s="101">
        <f>อุดรธานี!AP125</f>
        <v>2431259.27</v>
      </c>
      <c r="M314" s="101">
        <f>อุดรธานี!AQ125</f>
        <v>2059187.37</v>
      </c>
      <c r="N314" s="98"/>
      <c r="O314" s="98"/>
      <c r="P314" s="98"/>
      <c r="Q314" s="90">
        <f t="shared" si="10"/>
        <v>372071.89999999991</v>
      </c>
      <c r="R314" s="91">
        <f t="shared" si="11"/>
        <v>524.20424105217762</v>
      </c>
    </row>
    <row r="315" spans="1:18" hidden="1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912</v>
      </c>
      <c r="H315" s="99">
        <v>3664</v>
      </c>
      <c r="I315" s="97">
        <v>3</v>
      </c>
      <c r="J315" s="100">
        <f>อุดรธานี!F126</f>
        <v>1090989.04</v>
      </c>
      <c r="K315" s="101">
        <f>อุดรธานี!AO126</f>
        <v>1194951.45</v>
      </c>
      <c r="L315" s="101">
        <f>อุดรธานี!AP126</f>
        <v>1460170.3399999999</v>
      </c>
      <c r="M315" s="101">
        <f>อุดรธานี!AQ126</f>
        <v>1164294.4400000002</v>
      </c>
      <c r="N315" s="98"/>
      <c r="O315" s="98"/>
      <c r="P315" s="98"/>
      <c r="Q315" s="90">
        <f t="shared" si="10"/>
        <v>295875.89999999967</v>
      </c>
      <c r="R315" s="91">
        <f t="shared" si="11"/>
        <v>398.51810589519647</v>
      </c>
    </row>
    <row r="316" spans="1:18" hidden="1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913</v>
      </c>
      <c r="H316" s="99">
        <v>4102</v>
      </c>
      <c r="I316" s="97">
        <v>3</v>
      </c>
      <c r="J316" s="100">
        <f>อุดรธานี!F127</f>
        <v>251690.54</v>
      </c>
      <c r="K316" s="101">
        <f>อุดรธานี!AO127</f>
        <v>323776.76</v>
      </c>
      <c r="L316" s="101">
        <f>อุดรธานี!AP127</f>
        <v>1869854.58</v>
      </c>
      <c r="M316" s="101">
        <f>อุดรธานี!AQ127</f>
        <v>1750734.3099999998</v>
      </c>
      <c r="N316" s="98"/>
      <c r="O316" s="98"/>
      <c r="P316" s="98"/>
      <c r="Q316" s="90">
        <f t="shared" si="10"/>
        <v>119120.27000000025</v>
      </c>
      <c r="R316" s="91">
        <f t="shared" si="11"/>
        <v>455.83973183812776</v>
      </c>
    </row>
    <row r="317" spans="1:18" hidden="1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914</v>
      </c>
      <c r="H317" s="99">
        <v>1926</v>
      </c>
      <c r="I317" s="97">
        <v>2</v>
      </c>
      <c r="J317" s="100">
        <f>อุดรธานี!F128</f>
        <v>1183376.31</v>
      </c>
      <c r="K317" s="101">
        <f>อุดรธานี!AO128</f>
        <v>1050199.5900000001</v>
      </c>
      <c r="L317" s="101">
        <f>อุดรธานี!AP128</f>
        <v>1313353.96</v>
      </c>
      <c r="M317" s="101">
        <f>อุดรธานี!AQ128</f>
        <v>1100363.73</v>
      </c>
      <c r="N317" s="98"/>
      <c r="O317" s="98"/>
      <c r="P317" s="98"/>
      <c r="Q317" s="90">
        <f t="shared" si="10"/>
        <v>212990.22999999998</v>
      </c>
      <c r="R317" s="91">
        <f t="shared" si="11"/>
        <v>681.90755970924192</v>
      </c>
    </row>
    <row r="318" spans="1:18" hidden="1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915</v>
      </c>
      <c r="H318" s="99">
        <v>2908</v>
      </c>
      <c r="I318" s="97">
        <v>2</v>
      </c>
      <c r="J318" s="100">
        <f>อุดรธานี!F129</f>
        <v>372362.18</v>
      </c>
      <c r="K318" s="101">
        <f>อุดรธานี!AO129</f>
        <v>490751.45</v>
      </c>
      <c r="L318" s="101">
        <f>อุดรธานี!AP129</f>
        <v>1389503.7999999998</v>
      </c>
      <c r="M318" s="101">
        <f>อุดรธานี!AQ129</f>
        <v>1207123.3799999999</v>
      </c>
      <c r="N318" s="98"/>
      <c r="O318" s="98"/>
      <c r="P318" s="98"/>
      <c r="Q318" s="90">
        <f t="shared" si="10"/>
        <v>182380.41999999993</v>
      </c>
      <c r="R318" s="91">
        <f t="shared" si="11"/>
        <v>477.82111416781288</v>
      </c>
    </row>
    <row r="319" spans="1:18" hidden="1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916</v>
      </c>
      <c r="H319" s="99">
        <v>3030</v>
      </c>
      <c r="I319" s="97">
        <v>3</v>
      </c>
      <c r="J319" s="100">
        <f>อุดรธานี!F130</f>
        <v>139243.82</v>
      </c>
      <c r="K319" s="101">
        <f>อุดรธานี!AO130</f>
        <v>114911.67000000001</v>
      </c>
      <c r="L319" s="101">
        <f>อุดรธานี!AP130</f>
        <v>1209579.05</v>
      </c>
      <c r="M319" s="101">
        <f>อุดรธานี!AQ130</f>
        <v>1140425.1300000001</v>
      </c>
      <c r="N319" s="98"/>
      <c r="O319" s="98"/>
      <c r="P319" s="98"/>
      <c r="Q319" s="90">
        <f t="shared" si="10"/>
        <v>69153.919999999925</v>
      </c>
      <c r="R319" s="91">
        <f t="shared" si="11"/>
        <v>399.20100660066009</v>
      </c>
    </row>
    <row r="320" spans="1:18" s="109" customFormat="1" hidden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5406061.25</v>
      </c>
      <c r="K320" s="106">
        <f>SUM(K309:K319)</f>
        <v>5983611.1600000001</v>
      </c>
      <c r="L320" s="106">
        <f>SUM(L309:L319)</f>
        <v>15881896.5</v>
      </c>
      <c r="M320" s="106">
        <f>SUM(M309:M319)</f>
        <v>14051527.610000001</v>
      </c>
      <c r="N320" s="104">
        <v>10</v>
      </c>
      <c r="O320" s="104">
        <v>10</v>
      </c>
      <c r="P320" s="104">
        <f>N320-O320</f>
        <v>0</v>
      </c>
      <c r="Q320" s="107">
        <f t="shared" si="10"/>
        <v>1830368.8899999987</v>
      </c>
      <c r="R320" s="108">
        <f>L320/H320</f>
        <v>444.82121050862651</v>
      </c>
    </row>
    <row r="321" spans="1:18" hidden="1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hidden="1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917</v>
      </c>
      <c r="H322" s="99">
        <v>8840</v>
      </c>
      <c r="I322" s="97">
        <v>5</v>
      </c>
      <c r="J322" s="100">
        <f>อุดรธานี!F131</f>
        <v>602013.18000000005</v>
      </c>
      <c r="K322" s="101">
        <f>อุดรธานี!AO131</f>
        <v>1076960.1400000001</v>
      </c>
      <c r="L322" s="101">
        <f>อุดรธานี!AP131</f>
        <v>2842692.1999999997</v>
      </c>
      <c r="M322" s="101">
        <f>อุดรธานี!AQ131</f>
        <v>1947393.43</v>
      </c>
      <c r="N322" s="98"/>
      <c r="O322" s="98"/>
      <c r="P322" s="98"/>
      <c r="Q322" s="90">
        <f t="shared" si="10"/>
        <v>895298.76999999979</v>
      </c>
      <c r="R322" s="91">
        <f t="shared" si="11"/>
        <v>321.57151583710402</v>
      </c>
    </row>
    <row r="323" spans="1:18" hidden="1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918</v>
      </c>
      <c r="H323" s="99">
        <v>4792</v>
      </c>
      <c r="I323" s="97">
        <v>4</v>
      </c>
      <c r="J323" s="100">
        <f>อุดรธานี!F132</f>
        <v>345197.5</v>
      </c>
      <c r="K323" s="101">
        <f>อุดรธานี!AO132</f>
        <v>1009277.68</v>
      </c>
      <c r="L323" s="101">
        <f>อุดรธานี!AP132</f>
        <v>2264415.37</v>
      </c>
      <c r="M323" s="101">
        <f>อุดรธานี!AQ132</f>
        <v>1794831.76</v>
      </c>
      <c r="N323" s="98"/>
      <c r="O323" s="98"/>
      <c r="P323" s="98"/>
      <c r="Q323" s="90">
        <f t="shared" si="10"/>
        <v>469583.6100000001</v>
      </c>
      <c r="R323" s="91">
        <f t="shared" si="11"/>
        <v>472.54077003338898</v>
      </c>
    </row>
    <row r="324" spans="1:18" hidden="1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919</v>
      </c>
      <c r="H324" s="99">
        <v>8494</v>
      </c>
      <c r="I324" s="97">
        <v>5</v>
      </c>
      <c r="J324" s="100">
        <f>อุดรธานี!F133</f>
        <v>832291.65</v>
      </c>
      <c r="K324" s="101">
        <f>อุดรธานี!AO133</f>
        <v>1266107.1900000002</v>
      </c>
      <c r="L324" s="101">
        <f>อุดรธานี!AP133</f>
        <v>4052000.57</v>
      </c>
      <c r="M324" s="101">
        <f>อุดรธานี!AQ133</f>
        <v>3233978.6199999996</v>
      </c>
      <c r="N324" s="98"/>
      <c r="O324" s="98"/>
      <c r="P324" s="98"/>
      <c r="Q324" s="90">
        <f t="shared" si="10"/>
        <v>818021.95000000019</v>
      </c>
      <c r="R324" s="91">
        <f t="shared" si="11"/>
        <v>477.04268542500586</v>
      </c>
    </row>
    <row r="325" spans="1:18" hidden="1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920</v>
      </c>
      <c r="H325" s="99">
        <v>6351</v>
      </c>
      <c r="I325" s="97">
        <v>5</v>
      </c>
      <c r="J325" s="100">
        <f>อุดรธานี!F134</f>
        <v>602429.14</v>
      </c>
      <c r="K325" s="101">
        <f>อุดรธานี!AO134</f>
        <v>852039.47</v>
      </c>
      <c r="L325" s="101">
        <f>อุดรธานี!AP134</f>
        <v>2608912.7000000002</v>
      </c>
      <c r="M325" s="101">
        <f>อุดรธานี!AQ134</f>
        <v>2259421.2400000002</v>
      </c>
      <c r="N325" s="98"/>
      <c r="O325" s="98"/>
      <c r="P325" s="98"/>
      <c r="Q325" s="90">
        <f t="shared" ref="Q325:Q388" si="12">L325-M325</f>
        <v>349491.45999999996</v>
      </c>
      <c r="R325" s="91">
        <f t="shared" ref="R325:R388" si="13">L325/H325</f>
        <v>410.78770272398049</v>
      </c>
    </row>
    <row r="326" spans="1:18" hidden="1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921</v>
      </c>
      <c r="H326" s="99">
        <v>3830</v>
      </c>
      <c r="I326" s="97">
        <v>3</v>
      </c>
      <c r="J326" s="100">
        <f>อุดรธานี!F135</f>
        <v>915656.07</v>
      </c>
      <c r="K326" s="101">
        <f>อุดรธานี!AO135</f>
        <v>1057673.6599999999</v>
      </c>
      <c r="L326" s="101">
        <f>อุดรธานี!AP135</f>
        <v>2250648.6999999997</v>
      </c>
      <c r="M326" s="101">
        <f>อุดรธานี!AQ135</f>
        <v>1757546.91</v>
      </c>
      <c r="N326" s="98"/>
      <c r="O326" s="98"/>
      <c r="P326" s="98"/>
      <c r="Q326" s="90">
        <f t="shared" si="12"/>
        <v>493101.7899999998</v>
      </c>
      <c r="R326" s="91">
        <f t="shared" si="13"/>
        <v>587.63673629242817</v>
      </c>
    </row>
    <row r="327" spans="1:18" hidden="1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922</v>
      </c>
      <c r="H327" s="99">
        <v>7121</v>
      </c>
      <c r="I327" s="97">
        <v>5</v>
      </c>
      <c r="J327" s="100">
        <f>อุดรธานี!F136</f>
        <v>777553.46</v>
      </c>
      <c r="K327" s="101">
        <f>อุดรธานี!AO136</f>
        <v>1680360.96</v>
      </c>
      <c r="L327" s="101">
        <f>อุดรธานี!AP136</f>
        <v>3314456.3600000003</v>
      </c>
      <c r="M327" s="101">
        <f>อุดรธานี!AQ136</f>
        <v>2938222.09</v>
      </c>
      <c r="N327" s="98"/>
      <c r="O327" s="98"/>
      <c r="P327" s="98"/>
      <c r="Q327" s="90">
        <f t="shared" si="12"/>
        <v>376234.27000000048</v>
      </c>
      <c r="R327" s="91">
        <f t="shared" si="13"/>
        <v>465.44816177503162</v>
      </c>
    </row>
    <row r="328" spans="1:18" hidden="1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923</v>
      </c>
      <c r="H328" s="99">
        <v>3156</v>
      </c>
      <c r="I328" s="97">
        <v>3</v>
      </c>
      <c r="J328" s="100">
        <f>อุดรธานี!F137</f>
        <v>540587.04</v>
      </c>
      <c r="K328" s="101">
        <f>อุดรธานี!AO137</f>
        <v>768465.51</v>
      </c>
      <c r="L328" s="101">
        <f>อุดรธานี!AP137</f>
        <v>2405686.4400000004</v>
      </c>
      <c r="M328" s="101">
        <f>อุดรธานี!AQ137</f>
        <v>2059901.2900000003</v>
      </c>
      <c r="N328" s="98"/>
      <c r="O328" s="98"/>
      <c r="P328" s="98"/>
      <c r="Q328" s="90">
        <f t="shared" si="12"/>
        <v>345785.15000000014</v>
      </c>
      <c r="R328" s="91">
        <f t="shared" si="13"/>
        <v>762.25806083650207</v>
      </c>
    </row>
    <row r="329" spans="1:18" hidden="1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924</v>
      </c>
      <c r="H329" s="99">
        <v>3445</v>
      </c>
      <c r="I329" s="97">
        <v>3</v>
      </c>
      <c r="J329" s="100">
        <f>อุดรธานี!F138</f>
        <v>306355.90999999997</v>
      </c>
      <c r="K329" s="101">
        <f>อุดรธานี!AO138</f>
        <v>548335.57999999996</v>
      </c>
      <c r="L329" s="101">
        <f>อุดรธานี!AP138</f>
        <v>2005809.03</v>
      </c>
      <c r="M329" s="101">
        <f>อุดรธานี!AQ138</f>
        <v>1856247.3599999999</v>
      </c>
      <c r="N329" s="98"/>
      <c r="O329" s="98"/>
      <c r="P329" s="98"/>
      <c r="Q329" s="90">
        <f t="shared" si="12"/>
        <v>149561.67000000016</v>
      </c>
      <c r="R329" s="91">
        <f t="shared" si="13"/>
        <v>582.23774455732951</v>
      </c>
    </row>
    <row r="330" spans="1:18" hidden="1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925</v>
      </c>
      <c r="H330" s="99">
        <v>7922</v>
      </c>
      <c r="I330" s="97">
        <v>5</v>
      </c>
      <c r="J330" s="100">
        <f>อุดรธานี!F139</f>
        <v>136033.60000000001</v>
      </c>
      <c r="K330" s="101">
        <f>อุดรธานี!AO139</f>
        <v>658404.29</v>
      </c>
      <c r="L330" s="101">
        <f>อุดรธานี!AP139</f>
        <v>3255043.02</v>
      </c>
      <c r="M330" s="101">
        <f>อุดรธานี!AQ139</f>
        <v>2823509.44</v>
      </c>
      <c r="N330" s="98"/>
      <c r="O330" s="98"/>
      <c r="P330" s="98"/>
      <c r="Q330" s="90">
        <f t="shared" si="12"/>
        <v>431533.58000000007</v>
      </c>
      <c r="R330" s="91">
        <f t="shared" si="13"/>
        <v>410.8865210805352</v>
      </c>
    </row>
    <row r="331" spans="1:18" hidden="1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926</v>
      </c>
      <c r="H331" s="99">
        <v>4222</v>
      </c>
      <c r="I331" s="97">
        <v>3</v>
      </c>
      <c r="J331" s="100">
        <f>อุดรธานี!F140</f>
        <v>573709.13</v>
      </c>
      <c r="K331" s="101">
        <f>อุดรธานี!AO140</f>
        <v>961627.11</v>
      </c>
      <c r="L331" s="101">
        <f>อุดรธานี!AP140</f>
        <v>3998198.44</v>
      </c>
      <c r="M331" s="101">
        <f>อุดรธานี!AQ140</f>
        <v>3582147.63</v>
      </c>
      <c r="N331" s="98"/>
      <c r="O331" s="98"/>
      <c r="P331" s="98"/>
      <c r="Q331" s="90">
        <f t="shared" si="12"/>
        <v>416050.81000000006</v>
      </c>
      <c r="R331" s="91">
        <f t="shared" si="13"/>
        <v>946.99157745144475</v>
      </c>
    </row>
    <row r="332" spans="1:18" hidden="1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927</v>
      </c>
      <c r="H332" s="99">
        <v>4359</v>
      </c>
      <c r="I332" s="97">
        <v>3</v>
      </c>
      <c r="J332" s="100">
        <f>อุดรธานี!F141</f>
        <v>342166.75</v>
      </c>
      <c r="K332" s="101">
        <f>อุดรธานี!AO141</f>
        <v>414551.89</v>
      </c>
      <c r="L332" s="101">
        <f>อุดรธานี!AP141</f>
        <v>2781537.2</v>
      </c>
      <c r="M332" s="101">
        <f>อุดรธานี!AQ141</f>
        <v>2421779.71</v>
      </c>
      <c r="N332" s="98"/>
      <c r="O332" s="98"/>
      <c r="P332" s="98"/>
      <c r="Q332" s="90">
        <f t="shared" si="12"/>
        <v>359757.49000000022</v>
      </c>
      <c r="R332" s="91">
        <f t="shared" si="13"/>
        <v>638.1136040376233</v>
      </c>
    </row>
    <row r="333" spans="1:18" hidden="1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928</v>
      </c>
      <c r="H333" s="99">
        <v>4175</v>
      </c>
      <c r="I333" s="97">
        <v>3</v>
      </c>
      <c r="J333" s="100">
        <f>อุดรธานี!F142</f>
        <v>402488.89</v>
      </c>
      <c r="K333" s="101">
        <f>อุดรธานี!AO142</f>
        <v>729398.08000000007</v>
      </c>
      <c r="L333" s="101">
        <f>อุดรธานี!AP142</f>
        <v>2262487.52</v>
      </c>
      <c r="M333" s="101">
        <f>อุดรธานี!AQ142</f>
        <v>1851898.29</v>
      </c>
      <c r="N333" s="98"/>
      <c r="O333" s="98"/>
      <c r="P333" s="98"/>
      <c r="Q333" s="90">
        <f t="shared" si="12"/>
        <v>410589.23</v>
      </c>
      <c r="R333" s="91">
        <f t="shared" si="13"/>
        <v>541.91317844311379</v>
      </c>
    </row>
    <row r="334" spans="1:18" hidden="1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929</v>
      </c>
      <c r="H334" s="99">
        <v>2620</v>
      </c>
      <c r="I334" s="97">
        <v>2</v>
      </c>
      <c r="J334" s="100">
        <f>อุดรธานี!F143</f>
        <v>152842.74</v>
      </c>
      <c r="K334" s="101">
        <f>อุดรธานี!AO143</f>
        <v>377519.99</v>
      </c>
      <c r="L334" s="101">
        <f>อุดรธานี!AP143</f>
        <v>1622814.7</v>
      </c>
      <c r="M334" s="101">
        <f>อุดรธานี!AQ143</f>
        <v>1425362.7399999998</v>
      </c>
      <c r="N334" s="98"/>
      <c r="O334" s="98"/>
      <c r="P334" s="98"/>
      <c r="Q334" s="90">
        <f t="shared" si="12"/>
        <v>197451.9600000002</v>
      </c>
      <c r="R334" s="91">
        <f t="shared" si="13"/>
        <v>619.39492366412208</v>
      </c>
    </row>
    <row r="335" spans="1:18" hidden="1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930</v>
      </c>
      <c r="H335" s="99">
        <v>5100</v>
      </c>
      <c r="I335" s="97">
        <v>4</v>
      </c>
      <c r="J335" s="100">
        <f>อุดรธานี!F144</f>
        <v>168131.57</v>
      </c>
      <c r="K335" s="101">
        <f>อุดรธานี!AO144</f>
        <v>823331.3</v>
      </c>
      <c r="L335" s="101">
        <f>อุดรธานี!AP144</f>
        <v>2890186.9000000004</v>
      </c>
      <c r="M335" s="101">
        <f>อุดรธานี!AQ144</f>
        <v>2463028.11</v>
      </c>
      <c r="N335" s="98"/>
      <c r="O335" s="98"/>
      <c r="P335" s="98"/>
      <c r="Q335" s="90">
        <f t="shared" si="12"/>
        <v>427158.7900000005</v>
      </c>
      <c r="R335" s="91">
        <f t="shared" si="13"/>
        <v>566.70331372549026</v>
      </c>
    </row>
    <row r="336" spans="1:18" hidden="1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931</v>
      </c>
      <c r="H336" s="99">
        <v>7114</v>
      </c>
      <c r="I336" s="97">
        <v>5</v>
      </c>
      <c r="J336" s="100">
        <f>อุดรธานี!F145</f>
        <v>965861.67</v>
      </c>
      <c r="K336" s="101">
        <f>อุดรธานี!AO145</f>
        <v>1274416.83</v>
      </c>
      <c r="L336" s="101">
        <f>อุดรธานี!AP145</f>
        <v>2916908.32</v>
      </c>
      <c r="M336" s="101">
        <f>อุดรธานี!AQ145</f>
        <v>2236128.9500000002</v>
      </c>
      <c r="N336" s="98"/>
      <c r="O336" s="98"/>
      <c r="P336" s="98"/>
      <c r="Q336" s="90">
        <f t="shared" si="12"/>
        <v>680779.36999999965</v>
      </c>
      <c r="R336" s="91">
        <f t="shared" si="13"/>
        <v>410.02366038796737</v>
      </c>
    </row>
    <row r="337" spans="1:18" s="109" customFormat="1" hidden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7663318.2999999998</v>
      </c>
      <c r="K337" s="106">
        <f>SUM(K321:K336)</f>
        <v>13498469.680000002</v>
      </c>
      <c r="L337" s="106">
        <f>SUM(L321:L336)</f>
        <v>41471797.470000006</v>
      </c>
      <c r="M337" s="106">
        <f>SUM(M321:M336)</f>
        <v>34651397.57</v>
      </c>
      <c r="N337" s="104">
        <v>15</v>
      </c>
      <c r="O337" s="104">
        <v>15</v>
      </c>
      <c r="P337" s="104">
        <f>N337-O337</f>
        <v>0</v>
      </c>
      <c r="Q337" s="107">
        <f t="shared" si="12"/>
        <v>6820399.900000006</v>
      </c>
      <c r="R337" s="108">
        <f>L337/H337</f>
        <v>508.60055027532167</v>
      </c>
    </row>
    <row r="338" spans="1:18" hidden="1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hidden="1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932</v>
      </c>
      <c r="H339" s="99">
        <v>3260</v>
      </c>
      <c r="I339" s="97">
        <v>3</v>
      </c>
      <c r="J339" s="100">
        <f>อุดรธานี!F146</f>
        <v>534406.68000000005</v>
      </c>
      <c r="K339" s="101">
        <f>อุดรธานี!AO146</f>
        <v>1249829.46</v>
      </c>
      <c r="L339" s="101">
        <f>อุดรธานี!AP146</f>
        <v>2028613.9099999997</v>
      </c>
      <c r="M339" s="101">
        <f>อุดรธานี!AQ146</f>
        <v>1762247.67</v>
      </c>
      <c r="N339" s="98"/>
      <c r="O339" s="98"/>
      <c r="P339" s="98"/>
      <c r="Q339" s="90">
        <f t="shared" si="12"/>
        <v>266366.23999999976</v>
      </c>
      <c r="R339" s="91">
        <f t="shared" si="13"/>
        <v>622.27420552147225</v>
      </c>
    </row>
    <row r="340" spans="1:18" hidden="1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933</v>
      </c>
      <c r="H340" s="99">
        <v>5443</v>
      </c>
      <c r="I340" s="97">
        <v>4</v>
      </c>
      <c r="J340" s="100">
        <f>อุดรธานี!F147</f>
        <v>1931845.44</v>
      </c>
      <c r="K340" s="101">
        <f>อุดรธานี!AO147</f>
        <v>1993855.6099999999</v>
      </c>
      <c r="L340" s="101">
        <f>อุดรธานี!AP147</f>
        <v>2483525.65</v>
      </c>
      <c r="M340" s="101">
        <f>อุดรธานี!AQ147</f>
        <v>2218903.2400000002</v>
      </c>
      <c r="N340" s="98"/>
      <c r="O340" s="98"/>
      <c r="P340" s="98"/>
      <c r="Q340" s="90">
        <f t="shared" si="12"/>
        <v>264622.40999999968</v>
      </c>
      <c r="R340" s="91">
        <f t="shared" si="13"/>
        <v>456.27882601506519</v>
      </c>
    </row>
    <row r="341" spans="1:18" hidden="1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934</v>
      </c>
      <c r="H341" s="99">
        <v>2005</v>
      </c>
      <c r="I341" s="97">
        <v>2</v>
      </c>
      <c r="J341" s="100">
        <f>อุดรธานี!F148</f>
        <v>423621.83</v>
      </c>
      <c r="K341" s="101">
        <f>อุดรธานี!AO148</f>
        <v>508563.02</v>
      </c>
      <c r="L341" s="101">
        <f>อุดรธานี!AP148</f>
        <v>2018581.4999999998</v>
      </c>
      <c r="M341" s="101">
        <f>อุดรธานี!AQ148</f>
        <v>1994679.1099999999</v>
      </c>
      <c r="N341" s="98"/>
      <c r="O341" s="98"/>
      <c r="P341" s="98"/>
      <c r="Q341" s="90">
        <f t="shared" si="12"/>
        <v>23902.389999999898</v>
      </c>
      <c r="R341" s="91">
        <f t="shared" si="13"/>
        <v>1006.7738154613465</v>
      </c>
    </row>
    <row r="342" spans="1:18" hidden="1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935</v>
      </c>
      <c r="H342" s="99">
        <v>5609</v>
      </c>
      <c r="I342" s="97">
        <v>4</v>
      </c>
      <c r="J342" s="100">
        <f>อุดรธานี!F149</f>
        <v>1222200.8400000001</v>
      </c>
      <c r="K342" s="101">
        <f>อุดรธานี!AO149</f>
        <v>1468639.63</v>
      </c>
      <c r="L342" s="101">
        <f>อุดรธานี!AP149</f>
        <v>1804922.54</v>
      </c>
      <c r="M342" s="101">
        <f>อุดรธานี!AQ149</f>
        <v>2042012.56</v>
      </c>
      <c r="N342" s="98"/>
      <c r="O342" s="98"/>
      <c r="P342" s="98"/>
      <c r="Q342" s="90">
        <f t="shared" si="12"/>
        <v>-237090.02000000002</v>
      </c>
      <c r="R342" s="91">
        <f t="shared" si="13"/>
        <v>321.79043323230525</v>
      </c>
    </row>
    <row r="343" spans="1:18" hidden="1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936</v>
      </c>
      <c r="H343" s="99">
        <v>3391</v>
      </c>
      <c r="I343" s="97">
        <v>3</v>
      </c>
      <c r="J343" s="100">
        <f>อุดรธานี!F150</f>
        <v>1673961.9</v>
      </c>
      <c r="K343" s="101">
        <f>อุดรธานี!AO150</f>
        <v>2411622.41</v>
      </c>
      <c r="L343" s="101">
        <f>อุดรธานี!AP150</f>
        <v>3113172</v>
      </c>
      <c r="M343" s="101">
        <f>อุดรธานี!AQ150</f>
        <v>2470724.5499999998</v>
      </c>
      <c r="N343" s="98"/>
      <c r="O343" s="98"/>
      <c r="P343" s="98"/>
      <c r="Q343" s="90">
        <f t="shared" si="12"/>
        <v>642447.45000000019</v>
      </c>
      <c r="R343" s="91">
        <f t="shared" si="13"/>
        <v>918.06900619286341</v>
      </c>
    </row>
    <row r="344" spans="1:18" hidden="1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937</v>
      </c>
      <c r="H344" s="99">
        <v>4086</v>
      </c>
      <c r="I344" s="97">
        <v>3</v>
      </c>
      <c r="J344" s="100">
        <f>อุดรธานี!F151</f>
        <v>1235381.43</v>
      </c>
      <c r="K344" s="101">
        <f>อุดรธานี!AO151</f>
        <v>1356812.73</v>
      </c>
      <c r="L344" s="101">
        <f>อุดรธานี!AP151</f>
        <v>2588745.9</v>
      </c>
      <c r="M344" s="101">
        <f>อุดรธานี!AQ151</f>
        <v>1901298.72</v>
      </c>
      <c r="N344" s="98"/>
      <c r="O344" s="98"/>
      <c r="P344" s="98"/>
      <c r="Q344" s="90">
        <f t="shared" si="12"/>
        <v>687447.17999999993</v>
      </c>
      <c r="R344" s="91">
        <f t="shared" si="13"/>
        <v>633.5648311306901</v>
      </c>
    </row>
    <row r="345" spans="1:18" hidden="1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938</v>
      </c>
      <c r="H345" s="99">
        <v>4501</v>
      </c>
      <c r="I345" s="97">
        <v>4</v>
      </c>
      <c r="J345" s="100">
        <f>อุดรธานี!F152</f>
        <v>387744.45</v>
      </c>
      <c r="K345" s="101">
        <f>อุดรธานี!AO152</f>
        <v>974736.08000000007</v>
      </c>
      <c r="L345" s="101">
        <f>อุดรธานี!AP152</f>
        <v>2366040.27</v>
      </c>
      <c r="M345" s="101">
        <f>อุดรธานี!AQ152</f>
        <v>2440600.3899999997</v>
      </c>
      <c r="N345" s="98"/>
      <c r="O345" s="98"/>
      <c r="P345" s="98"/>
      <c r="Q345" s="90">
        <f t="shared" si="12"/>
        <v>-74560.119999999646</v>
      </c>
      <c r="R345" s="91">
        <f t="shared" si="13"/>
        <v>525.66991113085976</v>
      </c>
    </row>
    <row r="346" spans="1:18" hidden="1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939</v>
      </c>
      <c r="H346" s="99">
        <v>4158</v>
      </c>
      <c r="I346" s="97">
        <v>3</v>
      </c>
      <c r="J346" s="100">
        <f>อุดรธานี!F153</f>
        <v>518246.7</v>
      </c>
      <c r="K346" s="101">
        <f>อุดรธานี!AO153</f>
        <v>652448.52999999991</v>
      </c>
      <c r="L346" s="101">
        <f>อุดรธานี!AP153</f>
        <v>1484356.47</v>
      </c>
      <c r="M346" s="101">
        <f>อุดรธานี!AQ153</f>
        <v>1277004.04</v>
      </c>
      <c r="N346" s="98"/>
      <c r="O346" s="98"/>
      <c r="P346" s="98"/>
      <c r="Q346" s="90">
        <f t="shared" si="12"/>
        <v>207352.42999999993</v>
      </c>
      <c r="R346" s="91">
        <f t="shared" si="13"/>
        <v>356.98808802308804</v>
      </c>
    </row>
    <row r="347" spans="1:18" hidden="1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940</v>
      </c>
      <c r="H347" s="99">
        <v>3908</v>
      </c>
      <c r="I347" s="97">
        <v>3</v>
      </c>
      <c r="J347" s="100">
        <f>อุดรธานี!F154</f>
        <v>386412.07</v>
      </c>
      <c r="K347" s="101">
        <f>อุดรธานี!AO154</f>
        <v>873192.78</v>
      </c>
      <c r="L347" s="101">
        <f>อุดรธานี!AP154</f>
        <v>2321295.79</v>
      </c>
      <c r="M347" s="101">
        <f>อุดรธานี!AQ154</f>
        <v>2313477.5100000002</v>
      </c>
      <c r="N347" s="98"/>
      <c r="O347" s="98"/>
      <c r="P347" s="98"/>
      <c r="Q347" s="90">
        <f t="shared" si="12"/>
        <v>7818.2799999997951</v>
      </c>
      <c r="R347" s="91">
        <f t="shared" si="13"/>
        <v>593.98561668372565</v>
      </c>
    </row>
    <row r="348" spans="1:18" hidden="1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941</v>
      </c>
      <c r="H348" s="99">
        <v>3711</v>
      </c>
      <c r="I348" s="97">
        <v>3</v>
      </c>
      <c r="J348" s="100">
        <f>อุดรธานี!F155</f>
        <v>964923.32</v>
      </c>
      <c r="K348" s="101">
        <f>อุดรธานี!AO155</f>
        <v>1478002.65</v>
      </c>
      <c r="L348" s="101">
        <f>อุดรธานี!AP155</f>
        <v>1719961.6400000001</v>
      </c>
      <c r="M348" s="101">
        <f>อุดรธานี!AQ155</f>
        <v>1434958.09</v>
      </c>
      <c r="N348" s="98"/>
      <c r="O348" s="98"/>
      <c r="P348" s="98"/>
      <c r="Q348" s="90">
        <f t="shared" si="12"/>
        <v>285003.55000000005</v>
      </c>
      <c r="R348" s="91">
        <f t="shared" si="13"/>
        <v>463.47659390999735</v>
      </c>
    </row>
    <row r="349" spans="1:18" hidden="1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942</v>
      </c>
      <c r="H349" s="99">
        <v>6818</v>
      </c>
      <c r="I349" s="97">
        <v>5</v>
      </c>
      <c r="J349" s="100">
        <f>อุดรธานี!F156</f>
        <v>2700477.63</v>
      </c>
      <c r="K349" s="101">
        <f>อุดรธานี!AO156</f>
        <v>3682776.73</v>
      </c>
      <c r="L349" s="101">
        <f>อุดรธานี!AP156</f>
        <v>3898106.1799999997</v>
      </c>
      <c r="M349" s="101">
        <f>อุดรธานี!AQ156</f>
        <v>3048767.5999999996</v>
      </c>
      <c r="N349" s="98"/>
      <c r="O349" s="98"/>
      <c r="P349" s="98"/>
      <c r="Q349" s="90">
        <f t="shared" si="12"/>
        <v>849338.58000000007</v>
      </c>
      <c r="R349" s="91">
        <f t="shared" si="13"/>
        <v>571.73748606629511</v>
      </c>
    </row>
    <row r="350" spans="1:18" hidden="1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943</v>
      </c>
      <c r="H350" s="99">
        <v>4682</v>
      </c>
      <c r="I350" s="97">
        <v>4</v>
      </c>
      <c r="J350" s="100">
        <f>อุดรธานี!F157</f>
        <v>564387.48</v>
      </c>
      <c r="K350" s="101">
        <f>อุดรธานี!AO157</f>
        <v>651751.02</v>
      </c>
      <c r="L350" s="101">
        <f>อุดรธานี!AP157</f>
        <v>2084567.4400000002</v>
      </c>
      <c r="M350" s="101">
        <f>อุดรธานี!AQ157</f>
        <v>1875894.22</v>
      </c>
      <c r="N350" s="98"/>
      <c r="O350" s="98"/>
      <c r="P350" s="98"/>
      <c r="Q350" s="90">
        <f t="shared" si="12"/>
        <v>208673.2200000002</v>
      </c>
      <c r="R350" s="91">
        <f t="shared" si="13"/>
        <v>445.23012387868437</v>
      </c>
    </row>
    <row r="351" spans="1:18" hidden="1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944</v>
      </c>
      <c r="H351" s="99">
        <v>2270</v>
      </c>
      <c r="I351" s="97">
        <v>2</v>
      </c>
      <c r="J351" s="100">
        <f>อุดรธานี!F158</f>
        <v>725068.45</v>
      </c>
      <c r="K351" s="101">
        <f>อุดรธานี!AO158</f>
        <v>1215969.22</v>
      </c>
      <c r="L351" s="101">
        <f>อุดรธานี!AP158</f>
        <v>1711245.67</v>
      </c>
      <c r="M351" s="101">
        <f>อุดรธานี!AQ158</f>
        <v>1407914.94</v>
      </c>
      <c r="N351" s="98"/>
      <c r="O351" s="98"/>
      <c r="P351" s="98"/>
      <c r="Q351" s="90">
        <f t="shared" si="12"/>
        <v>303330.73</v>
      </c>
      <c r="R351" s="91">
        <f t="shared" si="13"/>
        <v>753.85271806167395</v>
      </c>
    </row>
    <row r="352" spans="1:18" hidden="1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945</v>
      </c>
      <c r="H352" s="99">
        <v>3246</v>
      </c>
      <c r="I352" s="97">
        <v>3</v>
      </c>
      <c r="J352" s="100">
        <f>อุดรธานี!F159</f>
        <v>850522.1</v>
      </c>
      <c r="K352" s="101">
        <f>อุดรธานี!AO159</f>
        <v>1368959.68</v>
      </c>
      <c r="L352" s="101">
        <f>อุดรธานี!AP159</f>
        <v>1729458.99</v>
      </c>
      <c r="M352" s="101">
        <f>อุดรธานี!AQ159</f>
        <v>1507784.26</v>
      </c>
      <c r="N352" s="98"/>
      <c r="O352" s="98"/>
      <c r="P352" s="98"/>
      <c r="Q352" s="90">
        <f t="shared" si="12"/>
        <v>221674.72999999998</v>
      </c>
      <c r="R352" s="91">
        <f t="shared" si="13"/>
        <v>532.79697781885397</v>
      </c>
    </row>
    <row r="353" spans="1:18" hidden="1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946</v>
      </c>
      <c r="H353" s="99">
        <v>2523</v>
      </c>
      <c r="I353" s="97">
        <v>2</v>
      </c>
      <c r="J353" s="100">
        <f>อุดรธานี!F160</f>
        <v>456021.5</v>
      </c>
      <c r="K353" s="101">
        <f>อุดรธานี!AO160</f>
        <v>687673.59</v>
      </c>
      <c r="L353" s="101">
        <f>อุดรธานี!AP160</f>
        <v>2061953.3099999998</v>
      </c>
      <c r="M353" s="101">
        <f>อุดรธานี!AQ160</f>
        <v>1797069.95</v>
      </c>
      <c r="N353" s="98"/>
      <c r="O353" s="98"/>
      <c r="P353" s="98"/>
      <c r="Q353" s="90">
        <f t="shared" si="12"/>
        <v>264883.35999999987</v>
      </c>
      <c r="R353" s="91">
        <f t="shared" si="13"/>
        <v>817.26250891795473</v>
      </c>
    </row>
    <row r="354" spans="1:18" hidden="1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947</v>
      </c>
      <c r="H354" s="99">
        <v>3997</v>
      </c>
      <c r="I354" s="97">
        <v>3</v>
      </c>
      <c r="J354" s="100">
        <f>อุดรธานี!F161</f>
        <v>1002318.7</v>
      </c>
      <c r="K354" s="101">
        <f>อุดรธานี!AO161</f>
        <v>1091702.7</v>
      </c>
      <c r="L354" s="101">
        <f>อุดรธานี!AP161</f>
        <v>2110597.81</v>
      </c>
      <c r="M354" s="101">
        <f>อุดรธานี!AQ161</f>
        <v>1801673.47</v>
      </c>
      <c r="N354" s="98"/>
      <c r="O354" s="98"/>
      <c r="P354" s="98"/>
      <c r="Q354" s="90">
        <f t="shared" si="12"/>
        <v>308924.34000000008</v>
      </c>
      <c r="R354" s="91">
        <f t="shared" si="13"/>
        <v>528.04548661496119</v>
      </c>
    </row>
    <row r="355" spans="1:18" hidden="1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948</v>
      </c>
      <c r="H355" s="99">
        <v>2435</v>
      </c>
      <c r="I355" s="97">
        <v>2</v>
      </c>
      <c r="J355" s="100">
        <f>อุดรธานี!F162</f>
        <v>615560.46</v>
      </c>
      <c r="K355" s="101">
        <f>อุดรธานี!AO162</f>
        <v>746958.54</v>
      </c>
      <c r="L355" s="101">
        <f>อุดรธานี!AP162</f>
        <v>1811654.56</v>
      </c>
      <c r="M355" s="101">
        <f>อุดรธานี!AQ162</f>
        <v>1113778.6599999999</v>
      </c>
      <c r="N355" s="98"/>
      <c r="O355" s="98"/>
      <c r="P355" s="98"/>
      <c r="Q355" s="90">
        <f t="shared" si="12"/>
        <v>697875.90000000014</v>
      </c>
      <c r="R355" s="91">
        <f t="shared" si="13"/>
        <v>744.00597946611913</v>
      </c>
    </row>
    <row r="356" spans="1:18" hidden="1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949</v>
      </c>
      <c r="H356" s="99">
        <v>2402</v>
      </c>
      <c r="I356" s="97">
        <v>2</v>
      </c>
      <c r="J356" s="100">
        <f>อุดรธานี!F163</f>
        <v>499217.23</v>
      </c>
      <c r="K356" s="101">
        <f>อุดรธานี!AO163</f>
        <v>722620.98</v>
      </c>
      <c r="L356" s="101">
        <f>อุดรธานี!AP163</f>
        <v>1831597.1300000001</v>
      </c>
      <c r="M356" s="101">
        <f>อุดรธานี!AQ163</f>
        <v>1814565.59</v>
      </c>
      <c r="N356" s="98"/>
      <c r="O356" s="98"/>
      <c r="P356" s="98"/>
      <c r="Q356" s="90">
        <f t="shared" si="12"/>
        <v>17031.540000000037</v>
      </c>
      <c r="R356" s="91">
        <f t="shared" si="13"/>
        <v>762.53002914238141</v>
      </c>
    </row>
    <row r="357" spans="1:18" hidden="1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950</v>
      </c>
      <c r="H357" s="99">
        <v>5248</v>
      </c>
      <c r="I357" s="97">
        <v>4</v>
      </c>
      <c r="J357" s="100">
        <f>อุดรธานี!F164</f>
        <v>864882.35</v>
      </c>
      <c r="K357" s="101">
        <f>อุดรธานี!AO164</f>
        <v>988749.23</v>
      </c>
      <c r="L357" s="101">
        <f>อุดรธานี!AP164</f>
        <v>2313222.17</v>
      </c>
      <c r="M357" s="101">
        <f>อุดรธานี!AQ164</f>
        <v>1523301.72</v>
      </c>
      <c r="N357" s="98"/>
      <c r="O357" s="98"/>
      <c r="P357" s="98"/>
      <c r="Q357" s="90">
        <f t="shared" si="12"/>
        <v>789920.45</v>
      </c>
      <c r="R357" s="91">
        <f t="shared" si="13"/>
        <v>440.78166349085365</v>
      </c>
    </row>
    <row r="358" spans="1:18" hidden="1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951</v>
      </c>
      <c r="H358" s="99">
        <v>2119</v>
      </c>
      <c r="I358" s="97">
        <v>2</v>
      </c>
      <c r="J358" s="100">
        <f>อุดรธานี!F165</f>
        <v>644089.19999999995</v>
      </c>
      <c r="K358" s="101">
        <f>อุดรธานี!AO165</f>
        <v>742772.11</v>
      </c>
      <c r="L358" s="101">
        <f>อุดรธานี!AP165</f>
        <v>1093372.74</v>
      </c>
      <c r="M358" s="101">
        <f>อุดรธานี!AQ165</f>
        <v>662810.15</v>
      </c>
      <c r="N358" s="98"/>
      <c r="O358" s="98"/>
      <c r="P358" s="98"/>
      <c r="Q358" s="90">
        <f t="shared" si="12"/>
        <v>430562.58999999997</v>
      </c>
      <c r="R358" s="91">
        <f t="shared" si="13"/>
        <v>515.98524775837654</v>
      </c>
    </row>
    <row r="359" spans="1:18" s="109" customFormat="1" hidden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18201289.759999998</v>
      </c>
      <c r="K359" s="106">
        <f>SUM(K338:K358)</f>
        <v>24867636.699999996</v>
      </c>
      <c r="L359" s="106">
        <f>SUM(L338:L358)</f>
        <v>42574991.670000009</v>
      </c>
      <c r="M359" s="106">
        <f>SUM(M338:M358)</f>
        <v>36409466.439999998</v>
      </c>
      <c r="N359" s="104">
        <v>20</v>
      </c>
      <c r="O359" s="104">
        <v>20</v>
      </c>
      <c r="P359" s="104">
        <f>N359-O359</f>
        <v>0</v>
      </c>
      <c r="Q359" s="107">
        <f t="shared" si="12"/>
        <v>6165525.2300000116</v>
      </c>
      <c r="R359" s="108">
        <f>L359/H359</f>
        <v>561.58644634094878</v>
      </c>
    </row>
    <row r="360" spans="1:18" hidden="1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hidden="1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952</v>
      </c>
      <c r="H361" s="99">
        <v>4950</v>
      </c>
      <c r="I361" s="97">
        <v>4</v>
      </c>
      <c r="J361" s="100">
        <f>อุดรธานี!F166</f>
        <v>692614.63</v>
      </c>
      <c r="K361" s="101">
        <f>อุดรธานี!AO166</f>
        <v>2103249.73</v>
      </c>
      <c r="L361" s="101">
        <f>อุดรธานี!AP166</f>
        <v>2489165.6100000003</v>
      </c>
      <c r="M361" s="101">
        <f>อุดรธานี!AQ166</f>
        <v>1998925.43</v>
      </c>
      <c r="N361" s="98"/>
      <c r="O361" s="98"/>
      <c r="P361" s="98"/>
      <c r="Q361" s="90">
        <f t="shared" si="12"/>
        <v>490240.1800000004</v>
      </c>
      <c r="R361" s="91">
        <f t="shared" si="13"/>
        <v>502.86173939393944</v>
      </c>
    </row>
    <row r="362" spans="1:18" hidden="1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953</v>
      </c>
      <c r="H362" s="99">
        <v>2307</v>
      </c>
      <c r="I362" s="97">
        <v>2</v>
      </c>
      <c r="J362" s="100">
        <f>อุดรธานี!F167</f>
        <v>57335.040000000001</v>
      </c>
      <c r="K362" s="101">
        <f>อุดรธานี!AO167</f>
        <v>124315.43000000001</v>
      </c>
      <c r="L362" s="101">
        <f>อุดรธานี!AP167</f>
        <v>1950120.9300000002</v>
      </c>
      <c r="M362" s="101">
        <f>อุดรธานี!AQ167</f>
        <v>1307863.06</v>
      </c>
      <c r="N362" s="98"/>
      <c r="O362" s="98"/>
      <c r="P362" s="98"/>
      <c r="Q362" s="90">
        <f t="shared" si="12"/>
        <v>642257.87000000011</v>
      </c>
      <c r="R362" s="91">
        <f t="shared" si="13"/>
        <v>845.30599479843966</v>
      </c>
    </row>
    <row r="363" spans="1:18" hidden="1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954</v>
      </c>
      <c r="H363" s="99">
        <v>2603</v>
      </c>
      <c r="I363" s="97">
        <v>2</v>
      </c>
      <c r="J363" s="100">
        <f>อุดรธานี!F168</f>
        <v>374273.28000000003</v>
      </c>
      <c r="K363" s="101">
        <f>อุดรธานี!AO168</f>
        <v>984669.03000000014</v>
      </c>
      <c r="L363" s="101">
        <f>อุดรธานี!AP168</f>
        <v>1738902.0699999998</v>
      </c>
      <c r="M363" s="101">
        <f>อุดรธานี!AQ168</f>
        <v>1703194.99</v>
      </c>
      <c r="N363" s="98"/>
      <c r="O363" s="98"/>
      <c r="P363" s="98"/>
      <c r="Q363" s="90">
        <f t="shared" si="12"/>
        <v>35707.079999999842</v>
      </c>
      <c r="R363" s="91">
        <f t="shared" si="13"/>
        <v>668.03767575873985</v>
      </c>
    </row>
    <row r="364" spans="1:18" hidden="1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955</v>
      </c>
      <c r="H364" s="99">
        <v>6171</v>
      </c>
      <c r="I364" s="97">
        <v>5</v>
      </c>
      <c r="J364" s="100">
        <f>อุดรธานี!F169</f>
        <v>1723986.6</v>
      </c>
      <c r="K364" s="101">
        <f>อุดรธานี!AO169</f>
        <v>3123572.61</v>
      </c>
      <c r="L364" s="101">
        <f>อุดรธานี!AP169</f>
        <v>3507299.26</v>
      </c>
      <c r="M364" s="101">
        <f>อุดรธานี!AQ169</f>
        <v>1991638.35</v>
      </c>
      <c r="N364" s="98"/>
      <c r="O364" s="98"/>
      <c r="P364" s="98"/>
      <c r="Q364" s="90">
        <f t="shared" si="12"/>
        <v>1515660.9099999997</v>
      </c>
      <c r="R364" s="91">
        <f t="shared" si="13"/>
        <v>568.35184897099327</v>
      </c>
    </row>
    <row r="365" spans="1:18" hidden="1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956</v>
      </c>
      <c r="H365" s="99">
        <v>5663</v>
      </c>
      <c r="I365" s="97">
        <v>4</v>
      </c>
      <c r="J365" s="100">
        <f>อุดรธานี!F170</f>
        <v>1493738.72</v>
      </c>
      <c r="K365" s="101">
        <f>อุดรธานี!AO170</f>
        <v>7431512.6800000006</v>
      </c>
      <c r="L365" s="101">
        <f>อุดรธานี!AP170</f>
        <v>2805612.6399999997</v>
      </c>
      <c r="M365" s="101">
        <f>อุดรธานี!AQ170</f>
        <v>1759030.7</v>
      </c>
      <c r="N365" s="98"/>
      <c r="O365" s="98"/>
      <c r="P365" s="98"/>
      <c r="Q365" s="90">
        <f t="shared" si="12"/>
        <v>1046581.9399999997</v>
      </c>
      <c r="R365" s="91">
        <f t="shared" si="13"/>
        <v>495.42868444287473</v>
      </c>
    </row>
    <row r="366" spans="1:18" hidden="1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957</v>
      </c>
      <c r="H366" s="99">
        <v>3254</v>
      </c>
      <c r="I366" s="97">
        <v>3</v>
      </c>
      <c r="J366" s="100">
        <f>อุดรธานี!F171</f>
        <v>397036.64</v>
      </c>
      <c r="K366" s="101">
        <f>อุดรธานี!AO171</f>
        <v>990086.12000000011</v>
      </c>
      <c r="L366" s="101">
        <f>อุดรธานี!AP171</f>
        <v>1557313.21</v>
      </c>
      <c r="M366" s="101">
        <f>อุดรธานี!AQ171</f>
        <v>1369665.47</v>
      </c>
      <c r="N366" s="98"/>
      <c r="O366" s="98"/>
      <c r="P366" s="98"/>
      <c r="Q366" s="90">
        <f t="shared" si="12"/>
        <v>187647.74</v>
      </c>
      <c r="R366" s="91">
        <f t="shared" si="13"/>
        <v>478.58426859250153</v>
      </c>
    </row>
    <row r="367" spans="1:18" hidden="1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958</v>
      </c>
      <c r="H367" s="99">
        <v>4330</v>
      </c>
      <c r="I367" s="97">
        <v>3</v>
      </c>
      <c r="J367" s="100">
        <f>อุดรธานี!F172</f>
        <v>615600.69999999995</v>
      </c>
      <c r="K367" s="101">
        <f>อุดรธานี!AO172</f>
        <v>1967432.02</v>
      </c>
      <c r="L367" s="101">
        <f>อุดรธานี!AP172</f>
        <v>1793098.6800000002</v>
      </c>
      <c r="M367" s="101">
        <f>อุดรธานี!AQ172</f>
        <v>1608140.77</v>
      </c>
      <c r="N367" s="98"/>
      <c r="O367" s="98"/>
      <c r="P367" s="98"/>
      <c r="Q367" s="90">
        <f t="shared" si="12"/>
        <v>184957.91000000015</v>
      </c>
      <c r="R367" s="91">
        <f t="shared" si="13"/>
        <v>414.11054965357971</v>
      </c>
    </row>
    <row r="368" spans="1:18" hidden="1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959</v>
      </c>
      <c r="H368" s="99">
        <v>2355</v>
      </c>
      <c r="I368" s="97">
        <v>2</v>
      </c>
      <c r="J368" s="100">
        <f>อุดรธานี!F173</f>
        <v>402671.35999999999</v>
      </c>
      <c r="K368" s="101">
        <f>อุดรธานี!AO173</f>
        <v>964275.66</v>
      </c>
      <c r="L368" s="101">
        <f>อุดรธานี!AP173</f>
        <v>1172099.08</v>
      </c>
      <c r="M368" s="101">
        <f>อุดรธานี!AQ173</f>
        <v>1030559.62</v>
      </c>
      <c r="N368" s="98"/>
      <c r="O368" s="98"/>
      <c r="P368" s="98"/>
      <c r="Q368" s="90">
        <f t="shared" si="12"/>
        <v>141539.46000000008</v>
      </c>
      <c r="R368" s="91">
        <f t="shared" si="13"/>
        <v>497.70661571125271</v>
      </c>
    </row>
    <row r="369" spans="1:18" hidden="1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960</v>
      </c>
      <c r="H369" s="99">
        <v>1570</v>
      </c>
      <c r="I369" s="97">
        <v>2</v>
      </c>
      <c r="J369" s="100">
        <f>อุดรธานี!F174</f>
        <v>83040.17</v>
      </c>
      <c r="K369" s="101">
        <f>อุดรธานี!AO174</f>
        <v>288659.31999999995</v>
      </c>
      <c r="L369" s="101">
        <f>อุดรธานี!AP174</f>
        <v>943705.90999999992</v>
      </c>
      <c r="M369" s="101">
        <f>อุดรธานี!AQ174</f>
        <v>884511</v>
      </c>
      <c r="N369" s="98"/>
      <c r="O369" s="98"/>
      <c r="P369" s="98"/>
      <c r="Q369" s="90">
        <f t="shared" si="12"/>
        <v>59194.909999999916</v>
      </c>
      <c r="R369" s="91">
        <f t="shared" si="13"/>
        <v>601.08656687898088</v>
      </c>
    </row>
    <row r="370" spans="1:18" s="109" customFormat="1" hidden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5840297.1400000006</v>
      </c>
      <c r="K370" s="106">
        <f>SUM(K360:K369)</f>
        <v>17977772.600000001</v>
      </c>
      <c r="L370" s="106">
        <f>SUM(L360:L369)</f>
        <v>17957317.390000004</v>
      </c>
      <c r="M370" s="106">
        <f>SUM(M360:M369)</f>
        <v>13653529.389999999</v>
      </c>
      <c r="N370" s="104">
        <v>9</v>
      </c>
      <c r="O370" s="104">
        <v>9</v>
      </c>
      <c r="P370" s="104">
        <f>N370-O370</f>
        <v>0</v>
      </c>
      <c r="Q370" s="107">
        <f t="shared" si="12"/>
        <v>4303788.0000000056</v>
      </c>
      <c r="R370" s="108">
        <f>L370/H370</f>
        <v>540.83418335692568</v>
      </c>
    </row>
    <row r="371" spans="1:18" hidden="1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hidden="1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961</v>
      </c>
      <c r="H372" s="99">
        <v>8169</v>
      </c>
      <c r="I372" s="97">
        <v>5</v>
      </c>
      <c r="J372" s="100">
        <f>อุดรธานี!F175</f>
        <v>486280.54</v>
      </c>
      <c r="K372" s="101">
        <f>อุดรธานี!AO175</f>
        <v>2248137.61</v>
      </c>
      <c r="L372" s="101">
        <f>อุดรธานี!AP175</f>
        <v>1818014.56</v>
      </c>
      <c r="M372" s="101">
        <f>อุดรธานี!AQ175</f>
        <v>410085.98</v>
      </c>
      <c r="N372" s="98"/>
      <c r="O372" s="98"/>
      <c r="P372" s="98"/>
      <c r="Q372" s="90">
        <f t="shared" si="12"/>
        <v>1407928.58</v>
      </c>
      <c r="R372" s="91">
        <f t="shared" si="13"/>
        <v>222.55044191455502</v>
      </c>
    </row>
    <row r="373" spans="1:18" hidden="1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962</v>
      </c>
      <c r="H373" s="99">
        <v>4100</v>
      </c>
      <c r="I373" s="97">
        <v>3</v>
      </c>
      <c r="J373" s="100">
        <f>อุดรธานี!F176</f>
        <v>703695.73</v>
      </c>
      <c r="K373" s="101">
        <f>อุดรธานี!AO176</f>
        <v>894789.7</v>
      </c>
      <c r="L373" s="101">
        <f>อุดรธานี!AP176</f>
        <v>2773285.07</v>
      </c>
      <c r="M373" s="101">
        <f>อุดรธานี!AQ176</f>
        <v>2400626.56</v>
      </c>
      <c r="N373" s="98"/>
      <c r="O373" s="98"/>
      <c r="P373" s="98"/>
      <c r="Q373" s="90">
        <f t="shared" si="12"/>
        <v>372658.50999999978</v>
      </c>
      <c r="R373" s="91">
        <f t="shared" si="13"/>
        <v>676.4109926829268</v>
      </c>
    </row>
    <row r="374" spans="1:18" s="163" customFormat="1" hidden="1" x14ac:dyDescent="0.7">
      <c r="A374" s="158">
        <v>4</v>
      </c>
      <c r="B374" s="159" t="s">
        <v>50</v>
      </c>
      <c r="C374" s="159" t="s">
        <v>321</v>
      </c>
      <c r="D374" s="159" t="s">
        <v>135</v>
      </c>
      <c r="E374" s="159" t="s">
        <v>38</v>
      </c>
      <c r="F374" s="159" t="s">
        <v>166</v>
      </c>
      <c r="G374" s="159" t="s">
        <v>963</v>
      </c>
      <c r="H374" s="160">
        <v>4574</v>
      </c>
      <c r="I374" s="158">
        <v>4</v>
      </c>
      <c r="J374" s="100">
        <f>อุดรธานี!F178</f>
        <v>1886333.77</v>
      </c>
      <c r="K374" s="101">
        <f>อุดรธานี!AO178</f>
        <v>1820866.4500000002</v>
      </c>
      <c r="L374" s="101">
        <f>อุดรธานี!AP178</f>
        <v>3971380.29</v>
      </c>
      <c r="M374" s="101">
        <f>อุดรธานี!AQ178</f>
        <v>3062385.22</v>
      </c>
      <c r="N374" s="159"/>
      <c r="O374" s="159"/>
      <c r="P374" s="159"/>
      <c r="Q374" s="161">
        <f t="shared" si="12"/>
        <v>908995.06999999983</v>
      </c>
      <c r="R374" s="162">
        <f t="shared" si="13"/>
        <v>868.25104722343679</v>
      </c>
    </row>
    <row r="375" spans="1:18" hidden="1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964</v>
      </c>
      <c r="H375" s="99">
        <v>4976</v>
      </c>
      <c r="I375" s="97">
        <v>4</v>
      </c>
      <c r="J375" s="100">
        <f>อุดรธานี!F179</f>
        <v>672273.37</v>
      </c>
      <c r="K375" s="101">
        <f>อุดรธานี!AO179</f>
        <v>882189.45000000007</v>
      </c>
      <c r="L375" s="101">
        <f>อุดรธานี!AP179</f>
        <v>2420902</v>
      </c>
      <c r="M375" s="101">
        <f>อุดรธานี!AQ179</f>
        <v>2720111.09</v>
      </c>
      <c r="N375" s="98"/>
      <c r="O375" s="98"/>
      <c r="P375" s="98"/>
      <c r="Q375" s="90">
        <f t="shared" si="12"/>
        <v>-299209.08999999985</v>
      </c>
      <c r="R375" s="91">
        <f t="shared" si="13"/>
        <v>486.51567524115757</v>
      </c>
    </row>
    <row r="376" spans="1:18" hidden="1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965</v>
      </c>
      <c r="H376" s="99">
        <v>5421</v>
      </c>
      <c r="I376" s="97">
        <v>4</v>
      </c>
      <c r="J376" s="100">
        <f>อุดรธานี!F180</f>
        <v>721247.56</v>
      </c>
      <c r="K376" s="101">
        <f>อุดรธานี!AO180</f>
        <v>849353.84000000008</v>
      </c>
      <c r="L376" s="101">
        <f>อุดรธานี!AP180</f>
        <v>3018612.92</v>
      </c>
      <c r="M376" s="101">
        <f>อุดรธานี!AQ180</f>
        <v>3054765.1599999997</v>
      </c>
      <c r="N376" s="98"/>
      <c r="O376" s="98"/>
      <c r="P376" s="98"/>
      <c r="Q376" s="90">
        <f t="shared" si="12"/>
        <v>-36152.239999999758</v>
      </c>
      <c r="R376" s="91">
        <f t="shared" si="13"/>
        <v>556.83691569821065</v>
      </c>
    </row>
    <row r="377" spans="1:18" hidden="1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966</v>
      </c>
      <c r="H377" s="99">
        <v>5150</v>
      </c>
      <c r="I377" s="97">
        <v>4</v>
      </c>
      <c r="J377" s="100">
        <f>อุดรธานี!F181</f>
        <v>643833.37</v>
      </c>
      <c r="K377" s="101">
        <f>อุดรธานี!AO181</f>
        <v>778393.4</v>
      </c>
      <c r="L377" s="101">
        <f>อุดรธานี!AP181</f>
        <v>2979350.95</v>
      </c>
      <c r="M377" s="101">
        <f>อุดรธานี!AQ181</f>
        <v>2630606.9699999997</v>
      </c>
      <c r="N377" s="98"/>
      <c r="O377" s="98"/>
      <c r="P377" s="98"/>
      <c r="Q377" s="90">
        <f t="shared" si="12"/>
        <v>348743.98000000045</v>
      </c>
      <c r="R377" s="91">
        <f t="shared" si="13"/>
        <v>578.51474757281562</v>
      </c>
    </row>
    <row r="378" spans="1:18" hidden="1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967</v>
      </c>
      <c r="H378" s="99">
        <v>6362</v>
      </c>
      <c r="I378" s="97">
        <v>5</v>
      </c>
      <c r="J378" s="100">
        <f>อุดรธานี!F182</f>
        <v>1062224.6100000001</v>
      </c>
      <c r="K378" s="101">
        <f>อุดรธานี!AO182</f>
        <v>1385927.1400000001</v>
      </c>
      <c r="L378" s="101">
        <f>อุดรธานี!AP182</f>
        <v>2727449.75</v>
      </c>
      <c r="M378" s="101">
        <f>อุดรธานี!AQ182</f>
        <v>2681919.5</v>
      </c>
      <c r="N378" s="98"/>
      <c r="O378" s="98"/>
      <c r="P378" s="98"/>
      <c r="Q378" s="90">
        <f t="shared" si="12"/>
        <v>45530.25</v>
      </c>
      <c r="R378" s="91">
        <f t="shared" si="13"/>
        <v>428.70948601068847</v>
      </c>
    </row>
    <row r="379" spans="1:18" hidden="1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968</v>
      </c>
      <c r="H379" s="99">
        <v>8071</v>
      </c>
      <c r="I379" s="97">
        <v>5</v>
      </c>
      <c r="J379" s="100">
        <f>อุดรธานี!F183</f>
        <v>648137.87</v>
      </c>
      <c r="K379" s="101">
        <f>อุดรธานี!AO183</f>
        <v>800601.51</v>
      </c>
      <c r="L379" s="101">
        <f>อุดรธานี!AP183</f>
        <v>2408770.3400000003</v>
      </c>
      <c r="M379" s="101">
        <f>อุดรธานี!AQ183</f>
        <v>2607686.79</v>
      </c>
      <c r="N379" s="98"/>
      <c r="O379" s="98"/>
      <c r="P379" s="98"/>
      <c r="Q379" s="90">
        <f t="shared" si="12"/>
        <v>-198916.44999999972</v>
      </c>
      <c r="R379" s="91">
        <f t="shared" si="13"/>
        <v>298.44757031346802</v>
      </c>
    </row>
    <row r="380" spans="1:18" hidden="1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969</v>
      </c>
      <c r="H380" s="99">
        <v>4636</v>
      </c>
      <c r="I380" s="97">
        <v>4</v>
      </c>
      <c r="J380" s="100">
        <f>อุดรธานี!F184</f>
        <v>658038.62</v>
      </c>
      <c r="K380" s="101">
        <f>อุดรธานี!AO184</f>
        <v>875514.94</v>
      </c>
      <c r="L380" s="101">
        <f>อุดรธานี!AP184</f>
        <v>1976922.9700000002</v>
      </c>
      <c r="M380" s="101">
        <f>อุดรธานี!AQ184</f>
        <v>1830222.58</v>
      </c>
      <c r="N380" s="98"/>
      <c r="O380" s="98"/>
      <c r="P380" s="98"/>
      <c r="Q380" s="90">
        <f t="shared" si="12"/>
        <v>146700.39000000013</v>
      </c>
      <c r="R380" s="91">
        <f t="shared" si="13"/>
        <v>426.42859577221748</v>
      </c>
    </row>
    <row r="381" spans="1:18" hidden="1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970</v>
      </c>
      <c r="H381" s="99">
        <v>5424</v>
      </c>
      <c r="I381" s="97">
        <v>4</v>
      </c>
      <c r="J381" s="100">
        <f>อุดรธานี!F185</f>
        <v>463534.78</v>
      </c>
      <c r="K381" s="101">
        <f>อุดรธานี!AO185</f>
        <v>586179.69000000006</v>
      </c>
      <c r="L381" s="101">
        <f>อุดรธานี!AP185</f>
        <v>3033089.89</v>
      </c>
      <c r="M381" s="101">
        <f>อุดรธานี!AQ185</f>
        <v>2905177.5</v>
      </c>
      <c r="N381" s="98"/>
      <c r="O381" s="98"/>
      <c r="P381" s="98"/>
      <c r="Q381" s="90">
        <f t="shared" si="12"/>
        <v>127912.39000000013</v>
      </c>
      <c r="R381" s="91">
        <f t="shared" si="13"/>
        <v>559.19798856932152</v>
      </c>
    </row>
    <row r="382" spans="1:18" hidden="1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971</v>
      </c>
      <c r="H382" s="99">
        <v>4683</v>
      </c>
      <c r="I382" s="97">
        <v>4</v>
      </c>
      <c r="J382" s="100">
        <f>อุดรธานี!F186</f>
        <v>487997.99</v>
      </c>
      <c r="K382" s="101">
        <f>อุดรธานี!AO186</f>
        <v>569128.23</v>
      </c>
      <c r="L382" s="101">
        <f>อุดรธานี!AP186</f>
        <v>2795372.5300000003</v>
      </c>
      <c r="M382" s="101">
        <f>อุดรธานี!AQ186</f>
        <v>2125205.34</v>
      </c>
      <c r="N382" s="98"/>
      <c r="O382" s="98"/>
      <c r="P382" s="98"/>
      <c r="Q382" s="90">
        <f t="shared" si="12"/>
        <v>670167.19000000041</v>
      </c>
      <c r="R382" s="91">
        <f t="shared" si="13"/>
        <v>596.91918214819566</v>
      </c>
    </row>
    <row r="383" spans="1:18" hidden="1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972</v>
      </c>
      <c r="H383" s="164">
        <v>3471</v>
      </c>
      <c r="I383" s="97">
        <v>3</v>
      </c>
      <c r="J383" s="100">
        <f>อุดรธานี!F187</f>
        <v>509375.57</v>
      </c>
      <c r="K383" s="101">
        <f>อุดรธานี!AO187</f>
        <v>771810.2300000001</v>
      </c>
      <c r="L383" s="101">
        <f>อุดรธานี!AP187</f>
        <v>1920976.81</v>
      </c>
      <c r="M383" s="101">
        <f>อุดรธานี!AQ187</f>
        <v>1788945.7299999997</v>
      </c>
      <c r="N383" s="98"/>
      <c r="O383" s="98"/>
      <c r="P383" s="98"/>
      <c r="Q383" s="90">
        <f t="shared" si="12"/>
        <v>132031.08000000031</v>
      </c>
      <c r="R383" s="91">
        <f t="shared" si="13"/>
        <v>553.43613079804095</v>
      </c>
    </row>
    <row r="384" spans="1:18" hidden="1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973</v>
      </c>
      <c r="H384" s="99">
        <v>6659</v>
      </c>
      <c r="I384" s="97">
        <v>5</v>
      </c>
      <c r="J384" s="100">
        <f>อุดรธานี!F188</f>
        <v>785599.07</v>
      </c>
      <c r="K384" s="101">
        <f>อุดรธานี!AO188</f>
        <v>1211021.27</v>
      </c>
      <c r="L384" s="101">
        <f>อุดรธานี!AP188</f>
        <v>2269948.4900000002</v>
      </c>
      <c r="M384" s="101">
        <f>อุดรธานี!AQ188</f>
        <v>2485416.2600000002</v>
      </c>
      <c r="N384" s="98"/>
      <c r="O384" s="98"/>
      <c r="P384" s="98"/>
      <c r="Q384" s="90">
        <f t="shared" si="12"/>
        <v>-215467.77000000002</v>
      </c>
      <c r="R384" s="91">
        <f t="shared" si="13"/>
        <v>340.88429043399913</v>
      </c>
    </row>
    <row r="385" spans="1:18" s="109" customFormat="1" hidden="1" x14ac:dyDescent="0.7">
      <c r="A385" s="165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9728572.8500000015</v>
      </c>
      <c r="K385" s="106">
        <f>SUM(K371:K384)</f>
        <v>13673913.459999999</v>
      </c>
      <c r="L385" s="106">
        <f>SUM(L371:L384)</f>
        <v>34114076.57</v>
      </c>
      <c r="M385" s="106">
        <f>SUM(M371:M384)</f>
        <v>30703154.680000003</v>
      </c>
      <c r="N385" s="104">
        <v>13</v>
      </c>
      <c r="O385" s="104">
        <v>13</v>
      </c>
      <c r="P385" s="104">
        <f>N385-O385</f>
        <v>0</v>
      </c>
      <c r="Q385" s="107">
        <f t="shared" si="12"/>
        <v>3410921.8899999969</v>
      </c>
      <c r="R385" s="108">
        <f>L385/H385</f>
        <v>475.81561830506581</v>
      </c>
    </row>
    <row r="386" spans="1:18" hidden="1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hidden="1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974</v>
      </c>
      <c r="H387" s="99">
        <v>2451</v>
      </c>
      <c r="I387" s="97">
        <v>2</v>
      </c>
      <c r="J387" s="100">
        <f>อุดรธานี!F189</f>
        <v>421612.77</v>
      </c>
      <c r="K387" s="101">
        <f>อุดรธานี!AO189</f>
        <v>510408.4800000001</v>
      </c>
      <c r="L387" s="101">
        <f>อุดรธานี!AP189</f>
        <v>1914587.7</v>
      </c>
      <c r="M387" s="101">
        <f>อุดรธานี!AQ189</f>
        <v>1686457.5899999999</v>
      </c>
      <c r="N387" s="98"/>
      <c r="O387" s="98"/>
      <c r="P387" s="98"/>
      <c r="Q387" s="90">
        <f t="shared" si="12"/>
        <v>228130.1100000001</v>
      </c>
      <c r="R387" s="91">
        <f t="shared" si="13"/>
        <v>781.14553243574051</v>
      </c>
    </row>
    <row r="388" spans="1:18" hidden="1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975</v>
      </c>
      <c r="H388" s="99">
        <v>3029</v>
      </c>
      <c r="I388" s="97">
        <v>3</v>
      </c>
      <c r="J388" s="100">
        <f>อุดรธานี!F190</f>
        <v>375533.71</v>
      </c>
      <c r="K388" s="101">
        <f>อุดรธานี!AO190</f>
        <v>849768.29</v>
      </c>
      <c r="L388" s="101">
        <f>อุดรธานี!AP190</f>
        <v>2345005.58</v>
      </c>
      <c r="M388" s="101">
        <f>อุดรธานี!AQ190</f>
        <v>1933712.7899999998</v>
      </c>
      <c r="N388" s="98"/>
      <c r="O388" s="98"/>
      <c r="P388" s="98"/>
      <c r="Q388" s="90">
        <f t="shared" si="12"/>
        <v>411292.79000000027</v>
      </c>
      <c r="R388" s="91">
        <f t="shared" si="13"/>
        <v>774.18474083856063</v>
      </c>
    </row>
    <row r="389" spans="1:18" hidden="1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976</v>
      </c>
      <c r="H389" s="99">
        <v>5540</v>
      </c>
      <c r="I389" s="97">
        <v>4</v>
      </c>
      <c r="J389" s="100">
        <f>อุดรธานี!F191</f>
        <v>660157.56000000006</v>
      </c>
      <c r="K389" s="101">
        <f>อุดรธานี!AO191</f>
        <v>719060.62000000011</v>
      </c>
      <c r="L389" s="101">
        <f>อุดรธานี!AP191</f>
        <v>3510437.9699999997</v>
      </c>
      <c r="M389" s="101">
        <f>อุดรธานี!AQ191</f>
        <v>2943811.2600000002</v>
      </c>
      <c r="N389" s="98"/>
      <c r="O389" s="98"/>
      <c r="P389" s="98"/>
      <c r="Q389" s="90">
        <f t="shared" ref="Q389:Q453" si="14">L389-M389</f>
        <v>566626.7099999995</v>
      </c>
      <c r="R389" s="91">
        <f t="shared" ref="R389:R453" si="15">L389/H389</f>
        <v>633.65306317689522</v>
      </c>
    </row>
    <row r="390" spans="1:18" hidden="1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977</v>
      </c>
      <c r="H390" s="99">
        <v>1842</v>
      </c>
      <c r="I390" s="97">
        <v>2</v>
      </c>
      <c r="J390" s="100">
        <f>อุดรธานี!F192</f>
        <v>521028.95</v>
      </c>
      <c r="K390" s="101">
        <f>อุดรธานี!AO192</f>
        <v>570020.26</v>
      </c>
      <c r="L390" s="101">
        <f>อุดรธานี!AP192</f>
        <v>1392309.49</v>
      </c>
      <c r="M390" s="101">
        <f>อุดรธานี!AQ192</f>
        <v>1077174.08</v>
      </c>
      <c r="N390" s="98"/>
      <c r="O390" s="98"/>
      <c r="P390" s="98"/>
      <c r="Q390" s="90">
        <f t="shared" si="14"/>
        <v>315135.40999999992</v>
      </c>
      <c r="R390" s="91">
        <f t="shared" si="15"/>
        <v>755.86834419109664</v>
      </c>
    </row>
    <row r="391" spans="1:18" hidden="1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978</v>
      </c>
      <c r="H391" s="99">
        <v>3303</v>
      </c>
      <c r="I391" s="97">
        <v>3</v>
      </c>
      <c r="J391" s="100">
        <f>อุดรธานี!F193</f>
        <v>937597.29</v>
      </c>
      <c r="K391" s="101">
        <f>อุดรธานี!AO193</f>
        <v>1016230.04</v>
      </c>
      <c r="L391" s="101">
        <f>อุดรธานี!AP193</f>
        <v>1488215.65</v>
      </c>
      <c r="M391" s="101">
        <f>อุดรธานี!AQ193</f>
        <v>949489.07000000007</v>
      </c>
      <c r="N391" s="98"/>
      <c r="O391" s="98"/>
      <c r="P391" s="98"/>
      <c r="Q391" s="90">
        <f t="shared" si="14"/>
        <v>538726.57999999984</v>
      </c>
      <c r="R391" s="91">
        <f t="shared" si="15"/>
        <v>450.56483499848622</v>
      </c>
    </row>
    <row r="392" spans="1:18" s="109" customFormat="1" hidden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2915930.2800000003</v>
      </c>
      <c r="K392" s="106">
        <f>SUM(K386:K391)</f>
        <v>3665487.6900000004</v>
      </c>
      <c r="L392" s="106">
        <f>SUM(L386:L391)</f>
        <v>10650556.390000001</v>
      </c>
      <c r="M392" s="106">
        <f>SUM(M386:M391)</f>
        <v>8590644.790000001</v>
      </c>
      <c r="N392" s="104">
        <v>5</v>
      </c>
      <c r="O392" s="104">
        <v>5</v>
      </c>
      <c r="P392" s="104">
        <f>N392-O392</f>
        <v>0</v>
      </c>
      <c r="Q392" s="107">
        <f t="shared" si="14"/>
        <v>2059911.5999999996</v>
      </c>
      <c r="R392" s="108">
        <f>L392/H392</f>
        <v>658.86522672440458</v>
      </c>
    </row>
    <row r="393" spans="1:18" hidden="1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hidden="1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979</v>
      </c>
      <c r="H394" s="99">
        <v>3399</v>
      </c>
      <c r="I394" s="97">
        <v>3</v>
      </c>
      <c r="J394" s="100">
        <f>อุดรธานี!F194</f>
        <v>1081639.1599999999</v>
      </c>
      <c r="K394" s="101">
        <f>อุดรธานี!AO194</f>
        <v>1285310.6499999999</v>
      </c>
      <c r="L394" s="101">
        <f>อุดรธานี!AP194</f>
        <v>1821911.99</v>
      </c>
      <c r="M394" s="101">
        <f>อุดรธานี!AQ194</f>
        <v>1345066.4000000001</v>
      </c>
      <c r="N394" s="98"/>
      <c r="O394" s="98"/>
      <c r="P394" s="98"/>
      <c r="Q394" s="90">
        <f t="shared" si="14"/>
        <v>476845.58999999985</v>
      </c>
      <c r="R394" s="91">
        <f t="shared" si="15"/>
        <v>536.01411885848779</v>
      </c>
    </row>
    <row r="395" spans="1:18" hidden="1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980</v>
      </c>
      <c r="H395" s="99">
        <v>2537</v>
      </c>
      <c r="I395" s="97">
        <v>2</v>
      </c>
      <c r="J395" s="100">
        <f>อุดรธานี!F195</f>
        <v>668437.92000000004</v>
      </c>
      <c r="K395" s="101">
        <f>อุดรธานี!AO195</f>
        <v>762061.78</v>
      </c>
      <c r="L395" s="101">
        <f>อุดรธานี!AP195</f>
        <v>2794898.6399999997</v>
      </c>
      <c r="M395" s="101">
        <f>อุดรธานี!AQ195</f>
        <v>2190676.65</v>
      </c>
      <c r="N395" s="98"/>
      <c r="O395" s="98"/>
      <c r="P395" s="98"/>
      <c r="Q395" s="90">
        <f t="shared" si="14"/>
        <v>604221.98999999976</v>
      </c>
      <c r="R395" s="91">
        <f t="shared" si="15"/>
        <v>1101.6549625541977</v>
      </c>
    </row>
    <row r="396" spans="1:18" hidden="1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981</v>
      </c>
      <c r="H396" s="99">
        <v>3240</v>
      </c>
      <c r="I396" s="97">
        <v>3</v>
      </c>
      <c r="J396" s="100">
        <f>อุดรธานี!F196</f>
        <v>971590.89</v>
      </c>
      <c r="K396" s="101">
        <f>อุดรธานี!AO196</f>
        <v>1016191.89</v>
      </c>
      <c r="L396" s="101">
        <f>อุดรธานี!AP196</f>
        <v>2366695.13</v>
      </c>
      <c r="M396" s="101">
        <f>อุดรธานี!AQ196</f>
        <v>1963987.7100000002</v>
      </c>
      <c r="N396" s="98"/>
      <c r="O396" s="98"/>
      <c r="P396" s="98"/>
      <c r="Q396" s="90">
        <f t="shared" si="14"/>
        <v>402707.41999999969</v>
      </c>
      <c r="R396" s="91">
        <f t="shared" si="15"/>
        <v>730.46145987654313</v>
      </c>
    </row>
    <row r="397" spans="1:18" hidden="1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982</v>
      </c>
      <c r="H397" s="99">
        <v>4673</v>
      </c>
      <c r="I397" s="97">
        <v>4</v>
      </c>
      <c r="J397" s="100">
        <f>อุดรธานี!F197</f>
        <v>1058564.05</v>
      </c>
      <c r="K397" s="101">
        <f>อุดรธานี!AO197</f>
        <v>1676447.95</v>
      </c>
      <c r="L397" s="101">
        <f>อุดรธานี!AP197</f>
        <v>3332818.5900000003</v>
      </c>
      <c r="M397" s="101">
        <f>อุดรธานี!AQ197</f>
        <v>2268338.73</v>
      </c>
      <c r="N397" s="98"/>
      <c r="O397" s="98"/>
      <c r="P397" s="98"/>
      <c r="Q397" s="90">
        <f t="shared" si="14"/>
        <v>1064479.8600000003</v>
      </c>
      <c r="R397" s="91">
        <f t="shared" si="15"/>
        <v>713.20748769527074</v>
      </c>
    </row>
    <row r="398" spans="1:18" s="109" customFormat="1" hidden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3780232.0200000005</v>
      </c>
      <c r="K398" s="106">
        <f>SUM(K393:K397)</f>
        <v>4740012.2699999996</v>
      </c>
      <c r="L398" s="106">
        <f>SUM(L393:L397)</f>
        <v>10316324.35</v>
      </c>
      <c r="M398" s="106">
        <f>SUM(M393:M397)</f>
        <v>7768069.4900000002</v>
      </c>
      <c r="N398" s="104">
        <v>4</v>
      </c>
      <c r="O398" s="104">
        <v>4</v>
      </c>
      <c r="P398" s="104">
        <f>N398-O398</f>
        <v>0</v>
      </c>
      <c r="Q398" s="107">
        <f t="shared" si="14"/>
        <v>2548254.8599999994</v>
      </c>
      <c r="R398" s="108">
        <f>L398/H398</f>
        <v>744.91474835728206</v>
      </c>
    </row>
    <row r="399" spans="1:18" hidden="1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hidden="1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983</v>
      </c>
      <c r="H400" s="99">
        <v>3205</v>
      </c>
      <c r="I400" s="97">
        <v>3</v>
      </c>
      <c r="J400" s="100">
        <f>อุดรธานี!F198</f>
        <v>1421546.3</v>
      </c>
      <c r="K400" s="101">
        <f>อุดรธานี!AO198</f>
        <v>1444144.4000000001</v>
      </c>
      <c r="L400" s="101">
        <f>อุดรธานี!AP198</f>
        <v>2640505.79</v>
      </c>
      <c r="M400" s="101">
        <f>อุดรธานี!AQ198</f>
        <v>1250765.6300000001</v>
      </c>
      <c r="N400" s="98"/>
      <c r="O400" s="98"/>
      <c r="P400" s="98"/>
      <c r="Q400" s="90">
        <f t="shared" si="14"/>
        <v>1389740.16</v>
      </c>
      <c r="R400" s="91">
        <f t="shared" si="15"/>
        <v>823.87076131045239</v>
      </c>
    </row>
    <row r="401" spans="1:18" hidden="1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984</v>
      </c>
      <c r="H401" s="99">
        <v>2571</v>
      </c>
      <c r="I401" s="97">
        <v>2</v>
      </c>
      <c r="J401" s="100">
        <f>อุดรธานี!F199</f>
        <v>1101070.68</v>
      </c>
      <c r="K401" s="101">
        <f>อุดรธานี!AO199</f>
        <v>1375371.5699999998</v>
      </c>
      <c r="L401" s="101">
        <f>อุดรธานี!AP199</f>
        <v>2224625.61</v>
      </c>
      <c r="M401" s="101">
        <f>อุดรธานี!AQ199</f>
        <v>1310811.54</v>
      </c>
      <c r="N401" s="98"/>
      <c r="O401" s="98"/>
      <c r="P401" s="98"/>
      <c r="Q401" s="90">
        <f t="shared" si="14"/>
        <v>913814.06999999983</v>
      </c>
      <c r="R401" s="91">
        <f t="shared" si="15"/>
        <v>865.27639439906648</v>
      </c>
    </row>
    <row r="402" spans="1:18" hidden="1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985</v>
      </c>
      <c r="H402" s="99">
        <v>3142</v>
      </c>
      <c r="I402" s="97">
        <v>3</v>
      </c>
      <c r="J402" s="100">
        <f>อุดรธานี!F200</f>
        <v>1206223.1599999999</v>
      </c>
      <c r="K402" s="101">
        <f>อุดรธานี!AO200</f>
        <v>1201888.1399999999</v>
      </c>
      <c r="L402" s="101">
        <f>อุดรธานี!AP200</f>
        <v>2442183.36</v>
      </c>
      <c r="M402" s="101">
        <f>อุดรธานี!AQ200</f>
        <v>941969.43</v>
      </c>
      <c r="N402" s="98"/>
      <c r="O402" s="98"/>
      <c r="P402" s="98"/>
      <c r="Q402" s="90">
        <f t="shared" si="14"/>
        <v>1500213.9299999997</v>
      </c>
      <c r="R402" s="91">
        <f t="shared" si="15"/>
        <v>777.27032463399109</v>
      </c>
    </row>
    <row r="403" spans="1:18" hidden="1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986</v>
      </c>
      <c r="H403" s="99">
        <v>1449</v>
      </c>
      <c r="I403" s="97">
        <v>1</v>
      </c>
      <c r="J403" s="100">
        <f>อุดรธานี!F201</f>
        <v>553978.47</v>
      </c>
      <c r="K403" s="101">
        <f>อุดรธานี!AO201</f>
        <v>631183.42000000004</v>
      </c>
      <c r="L403" s="101">
        <f>อุดรธานี!AP201</f>
        <v>1295005.27</v>
      </c>
      <c r="M403" s="101">
        <f>อุดรธานี!AQ201</f>
        <v>643551.46</v>
      </c>
      <c r="N403" s="98"/>
      <c r="O403" s="98"/>
      <c r="P403" s="98"/>
      <c r="Q403" s="90">
        <f t="shared" si="14"/>
        <v>651453.81000000006</v>
      </c>
      <c r="R403" s="91">
        <f t="shared" si="15"/>
        <v>893.72344375431328</v>
      </c>
    </row>
    <row r="404" spans="1:18" hidden="1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987</v>
      </c>
      <c r="H404" s="99">
        <v>1947</v>
      </c>
      <c r="I404" s="97">
        <v>2</v>
      </c>
      <c r="J404" s="100">
        <f>อุดรธานี!F202</f>
        <v>1140214.83</v>
      </c>
      <c r="K404" s="101">
        <f>อุดรธานี!AO202</f>
        <v>1268359.6800000002</v>
      </c>
      <c r="L404" s="101">
        <f>อุดรธานี!AP202</f>
        <v>2122500.92</v>
      </c>
      <c r="M404" s="101">
        <f>อุดรธานี!AQ202</f>
        <v>554663.19999999995</v>
      </c>
      <c r="N404" s="98"/>
      <c r="O404" s="98"/>
      <c r="P404" s="98"/>
      <c r="Q404" s="90">
        <f t="shared" si="14"/>
        <v>1567837.72</v>
      </c>
      <c r="R404" s="91">
        <f t="shared" si="15"/>
        <v>1090.1391474062659</v>
      </c>
    </row>
    <row r="405" spans="1:18" hidden="1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988</v>
      </c>
      <c r="H405" s="99">
        <v>1027</v>
      </c>
      <c r="I405" s="97">
        <v>1</v>
      </c>
      <c r="J405" s="100">
        <f>อุดรธานี!F203</f>
        <v>707686.11</v>
      </c>
      <c r="K405" s="101">
        <f>อุดรธานี!AO203</f>
        <v>704816.05999999994</v>
      </c>
      <c r="L405" s="101">
        <f>อุดรธานี!AP203</f>
        <v>1686199.51</v>
      </c>
      <c r="M405" s="101">
        <f>อุดรธานี!AQ203</f>
        <v>1007249.5900000001</v>
      </c>
      <c r="N405" s="98"/>
      <c r="O405" s="98"/>
      <c r="P405" s="98"/>
      <c r="Q405" s="90">
        <f t="shared" si="14"/>
        <v>678949.91999999993</v>
      </c>
      <c r="R405" s="91">
        <f t="shared" si="15"/>
        <v>1641.8690457643622</v>
      </c>
    </row>
    <row r="406" spans="1:18" hidden="1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989</v>
      </c>
      <c r="H406" s="99">
        <v>3432</v>
      </c>
      <c r="I406" s="97">
        <v>3</v>
      </c>
      <c r="J406" s="100">
        <f>อุดรธานี!F204</f>
        <v>2005387.45</v>
      </c>
      <c r="K406" s="101">
        <f>อุดรธานี!AO204</f>
        <v>2146886.34</v>
      </c>
      <c r="L406" s="101">
        <f>อุดรธานี!AP204</f>
        <v>2611955.12</v>
      </c>
      <c r="M406" s="101">
        <f>อุดรธานี!AQ204</f>
        <v>1331639.22</v>
      </c>
      <c r="N406" s="98"/>
      <c r="O406" s="98"/>
      <c r="P406" s="98"/>
      <c r="Q406" s="90">
        <f t="shared" si="14"/>
        <v>1280315.9000000001</v>
      </c>
      <c r="R406" s="91">
        <f t="shared" si="15"/>
        <v>761.05918414918415</v>
      </c>
    </row>
    <row r="407" spans="1:18" hidden="1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990</v>
      </c>
      <c r="H407" s="99">
        <v>2689</v>
      </c>
      <c r="I407" s="97">
        <v>2</v>
      </c>
      <c r="J407" s="100">
        <f>อุดรธานี!F205</f>
        <v>1464179.2</v>
      </c>
      <c r="K407" s="101">
        <f>อุดรธานี!AO205</f>
        <v>1710339.02</v>
      </c>
      <c r="L407" s="101">
        <f>อุดรธานี!AP205</f>
        <v>2376272.41</v>
      </c>
      <c r="M407" s="101">
        <f>อุดรธานี!AQ205</f>
        <v>1259072.43</v>
      </c>
      <c r="N407" s="98"/>
      <c r="O407" s="98"/>
      <c r="P407" s="98"/>
      <c r="Q407" s="90">
        <f t="shared" si="14"/>
        <v>1117199.9800000002</v>
      </c>
      <c r="R407" s="91">
        <f t="shared" si="15"/>
        <v>883.70115656377845</v>
      </c>
    </row>
    <row r="408" spans="1:18" s="170" customFormat="1" hidden="1" x14ac:dyDescent="0.7">
      <c r="A408" s="166">
        <v>10</v>
      </c>
      <c r="B408" s="167" t="s">
        <v>50</v>
      </c>
      <c r="C408" s="167" t="s">
        <v>333</v>
      </c>
      <c r="D408" s="167" t="s">
        <v>141</v>
      </c>
      <c r="E408" s="167" t="s">
        <v>41</v>
      </c>
      <c r="F408" s="167" t="s">
        <v>166</v>
      </c>
      <c r="G408" s="167" t="s">
        <v>991</v>
      </c>
      <c r="H408" s="168">
        <v>1018</v>
      </c>
      <c r="I408" s="166">
        <v>1</v>
      </c>
      <c r="J408" s="100">
        <f>อุดรธานี!F206</f>
        <v>656310.19999999995</v>
      </c>
      <c r="K408" s="101">
        <f>อุดรธานี!AO206</f>
        <v>856521.53999999992</v>
      </c>
      <c r="L408" s="101">
        <f>อุดรธานี!AP206</f>
        <v>952614.96000000008</v>
      </c>
      <c r="M408" s="101">
        <f>อุดรธานี!AQ206</f>
        <v>297790.76</v>
      </c>
      <c r="N408" s="167"/>
      <c r="O408" s="167"/>
      <c r="P408" s="167"/>
      <c r="Q408" s="169">
        <f t="shared" si="14"/>
        <v>654824.20000000007</v>
      </c>
      <c r="R408" s="169">
        <f t="shared" si="15"/>
        <v>935.7710805500983</v>
      </c>
    </row>
    <row r="409" spans="1:18" s="109" customFormat="1" hidden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10256596.399999999</v>
      </c>
      <c r="K409" s="106">
        <f>SUM(K399:K408)</f>
        <v>11339510.169999998</v>
      </c>
      <c r="L409" s="106">
        <f>SUM(L399:L408)</f>
        <v>18351862.949999999</v>
      </c>
      <c r="M409" s="106">
        <f>SUM(M399:M408)</f>
        <v>8597513.2599999998</v>
      </c>
      <c r="N409" s="104">
        <v>9</v>
      </c>
      <c r="O409" s="104">
        <v>9</v>
      </c>
      <c r="P409" s="104">
        <v>0</v>
      </c>
      <c r="Q409" s="107">
        <f t="shared" si="14"/>
        <v>9754349.6899999995</v>
      </c>
      <c r="R409" s="108">
        <f>L409/H409</f>
        <v>896.08705810546871</v>
      </c>
    </row>
    <row r="410" spans="1:18" hidden="1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hidden="1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992</v>
      </c>
      <c r="H411" s="99">
        <v>3383</v>
      </c>
      <c r="I411" s="97">
        <v>3</v>
      </c>
      <c r="J411" s="100">
        <f>อุดรธานี!F207</f>
        <v>987718.57</v>
      </c>
      <c r="K411" s="101">
        <f>อุดรธานี!AO207</f>
        <v>1068282.8799999999</v>
      </c>
      <c r="L411" s="101">
        <f>อุดรธานี!AP207</f>
        <v>2879145.83</v>
      </c>
      <c r="M411" s="101">
        <f>อุดรธานี!AQ207</f>
        <v>2063647.06</v>
      </c>
      <c r="N411" s="98"/>
      <c r="O411" s="98"/>
      <c r="P411" s="98"/>
      <c r="Q411" s="90">
        <f t="shared" si="14"/>
        <v>815498.77</v>
      </c>
      <c r="R411" s="91">
        <f t="shared" si="15"/>
        <v>851.06291161690808</v>
      </c>
    </row>
    <row r="412" spans="1:18" hidden="1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993</v>
      </c>
      <c r="H412" s="99">
        <v>2911</v>
      </c>
      <c r="I412" s="97">
        <v>2</v>
      </c>
      <c r="J412" s="100">
        <f>อุดรธานี!F208</f>
        <v>692451.38</v>
      </c>
      <c r="K412" s="101">
        <f>อุดรธานี!AO208</f>
        <v>745354.62</v>
      </c>
      <c r="L412" s="101">
        <f>อุดรธานี!AP208</f>
        <v>1672350.76</v>
      </c>
      <c r="M412" s="101">
        <f>อุดรธานี!AQ208</f>
        <v>892536.49</v>
      </c>
      <c r="N412" s="98"/>
      <c r="O412" s="98"/>
      <c r="P412" s="98"/>
      <c r="Q412" s="90">
        <f t="shared" si="14"/>
        <v>779814.27</v>
      </c>
      <c r="R412" s="91">
        <f t="shared" si="15"/>
        <v>574.49356234970799</v>
      </c>
    </row>
    <row r="413" spans="1:18" hidden="1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994</v>
      </c>
      <c r="H413" s="99">
        <v>5486</v>
      </c>
      <c r="I413" s="97">
        <v>4</v>
      </c>
      <c r="J413" s="100">
        <f>อุดรธานี!F209</f>
        <v>1960335.89</v>
      </c>
      <c r="K413" s="101">
        <f>อุดรธานี!AO209</f>
        <v>2216176.98</v>
      </c>
      <c r="L413" s="101">
        <f>อุดรธานี!AP209</f>
        <v>4833957.04</v>
      </c>
      <c r="M413" s="101">
        <f>อุดรธานี!AQ209</f>
        <v>3005946.64</v>
      </c>
      <c r="N413" s="98"/>
      <c r="O413" s="98"/>
      <c r="P413" s="98"/>
      <c r="Q413" s="90">
        <f t="shared" si="14"/>
        <v>1828010.4</v>
      </c>
      <c r="R413" s="91">
        <f t="shared" si="15"/>
        <v>881.14419248997444</v>
      </c>
    </row>
    <row r="414" spans="1:18" hidden="1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995</v>
      </c>
      <c r="H414" s="99">
        <v>3301</v>
      </c>
      <c r="I414" s="97">
        <v>3</v>
      </c>
      <c r="J414" s="100">
        <f>อุดรธานี!F210</f>
        <v>745810.54</v>
      </c>
      <c r="K414" s="101">
        <f>อุดรธานี!AO210</f>
        <v>824069.07000000007</v>
      </c>
      <c r="L414" s="101">
        <f>อุดรธานี!AP210</f>
        <v>2054357.63</v>
      </c>
      <c r="M414" s="101">
        <f>อุดรธานี!AQ210</f>
        <v>1387509.83</v>
      </c>
      <c r="N414" s="98"/>
      <c r="O414" s="98"/>
      <c r="P414" s="98"/>
      <c r="Q414" s="90">
        <f>L414-M414</f>
        <v>666847.79999999981</v>
      </c>
      <c r="R414" s="91">
        <f t="shared" si="15"/>
        <v>622.34402605271123</v>
      </c>
    </row>
    <row r="415" spans="1:18" s="109" customFormat="1" hidden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4386316.38</v>
      </c>
      <c r="K415" s="106">
        <f>SUM(K410:K414)</f>
        <v>4853883.55</v>
      </c>
      <c r="L415" s="106">
        <f>SUM(L410:L414)</f>
        <v>11439811.259999998</v>
      </c>
      <c r="M415" s="106">
        <f>SUM(M410:M414)</f>
        <v>7349640.0199999996</v>
      </c>
      <c r="N415" s="104">
        <v>4</v>
      </c>
      <c r="O415" s="104">
        <v>4</v>
      </c>
      <c r="P415" s="104">
        <f>N415-O415</f>
        <v>0</v>
      </c>
      <c r="Q415" s="107">
        <f t="shared" si="14"/>
        <v>4090171.2399999984</v>
      </c>
      <c r="R415" s="108">
        <f>L415/H415</f>
        <v>758.55787149393268</v>
      </c>
    </row>
    <row r="416" spans="1:18" hidden="1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hidden="1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851</v>
      </c>
      <c r="H417" s="99">
        <v>3601</v>
      </c>
      <c r="I417" s="97">
        <v>3</v>
      </c>
      <c r="J417" s="100">
        <f>อุดรธานี!F65</f>
        <v>1890522.29</v>
      </c>
      <c r="K417" s="101">
        <f>อุดรธานี!AO65</f>
        <v>2011926.9300000002</v>
      </c>
      <c r="L417" s="101">
        <f>อุดรธานี!AP65</f>
        <v>2481903.39</v>
      </c>
      <c r="M417" s="101">
        <f>อุดรธานี!AQ65</f>
        <v>2374163.2999999998</v>
      </c>
      <c r="N417" s="98"/>
      <c r="O417" s="98"/>
      <c r="P417" s="98"/>
      <c r="Q417" s="107">
        <f>L417-M417</f>
        <v>107740.09000000032</v>
      </c>
      <c r="R417" s="108">
        <f>L417/H417</f>
        <v>689.22615662316025</v>
      </c>
    </row>
    <row r="418" spans="1:18" s="109" customFormat="1" hidden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1890522.29</v>
      </c>
      <c r="K418" s="106">
        <f>SUM(K416:K417)</f>
        <v>2011926.9300000002</v>
      </c>
      <c r="L418" s="106">
        <f>SUM(L416:L417)</f>
        <v>2481903.39</v>
      </c>
      <c r="M418" s="106">
        <f>SUM(M416:M417)</f>
        <v>2374163.2999999998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hidden="1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hidden="1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996</v>
      </c>
      <c r="H420" s="99">
        <v>3953</v>
      </c>
      <c r="I420" s="97">
        <v>3</v>
      </c>
      <c r="J420" s="102">
        <f>อุดรธานี!F211</f>
        <v>1152357.77</v>
      </c>
      <c r="K420" s="101">
        <f>อุดรธานี!AO211</f>
        <v>1564079.3299999998</v>
      </c>
      <c r="L420" s="101">
        <f>อุดรธานี!AP211</f>
        <v>1277487.42</v>
      </c>
      <c r="M420" s="101">
        <f>อุดรธานี!AQ211</f>
        <v>1307159.5000000002</v>
      </c>
      <c r="N420" s="98"/>
      <c r="O420" s="98"/>
      <c r="P420" s="98"/>
      <c r="Q420" s="90">
        <f t="shared" si="14"/>
        <v>-29672.080000000307</v>
      </c>
      <c r="R420" s="91">
        <f t="shared" si="15"/>
        <v>323.16909182899064</v>
      </c>
    </row>
    <row r="421" spans="1:18" hidden="1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997</v>
      </c>
      <c r="H421" s="99">
        <v>3395</v>
      </c>
      <c r="I421" s="97">
        <v>3</v>
      </c>
      <c r="J421" s="102">
        <f>อุดรธานี!F212</f>
        <v>530751.28</v>
      </c>
      <c r="K421" s="101">
        <f>อุดรธานี!AO212</f>
        <v>925550.55</v>
      </c>
      <c r="L421" s="101">
        <f>อุดรธานี!AP212</f>
        <v>2304271.1999999997</v>
      </c>
      <c r="M421" s="101">
        <f>อุดรธานี!AQ212</f>
        <v>1365759.8399999999</v>
      </c>
      <c r="N421" s="98"/>
      <c r="O421" s="98"/>
      <c r="P421" s="98"/>
      <c r="Q421" s="90">
        <f t="shared" si="14"/>
        <v>938511.35999999987</v>
      </c>
      <c r="R421" s="91">
        <f t="shared" si="15"/>
        <v>678.72494845360814</v>
      </c>
    </row>
    <row r="422" spans="1:18" hidden="1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998</v>
      </c>
      <c r="H422" s="99">
        <v>2697</v>
      </c>
      <c r="I422" s="97">
        <v>2</v>
      </c>
      <c r="J422" s="102">
        <f>อุดรธานี!F213</f>
        <v>708978.75</v>
      </c>
      <c r="K422" s="101">
        <f>อุดรธานี!AO213</f>
        <v>939471.43</v>
      </c>
      <c r="L422" s="101">
        <f>อุดรธานี!AP213</f>
        <v>1866391.88</v>
      </c>
      <c r="M422" s="101">
        <f>อุดรธานี!AQ213</f>
        <v>1550456.9300000002</v>
      </c>
      <c r="N422" s="98"/>
      <c r="O422" s="98"/>
      <c r="P422" s="98"/>
      <c r="Q422" s="90">
        <f t="shared" si="14"/>
        <v>315934.94999999972</v>
      </c>
      <c r="R422" s="91">
        <f t="shared" si="15"/>
        <v>692.02516870596958</v>
      </c>
    </row>
    <row r="423" spans="1:18" hidden="1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999</v>
      </c>
      <c r="H423" s="99">
        <v>5919</v>
      </c>
      <c r="I423" s="97">
        <v>4</v>
      </c>
      <c r="J423" s="102">
        <f>อุดรธานี!F214</f>
        <v>795817.75</v>
      </c>
      <c r="K423" s="101">
        <f>อุดรธานี!AO214</f>
        <v>1022375.84</v>
      </c>
      <c r="L423" s="101">
        <f>อุดรธานี!AP214</f>
        <v>2988569.91</v>
      </c>
      <c r="M423" s="101">
        <f>อุดรธานี!AQ214</f>
        <v>2543345.15</v>
      </c>
      <c r="N423" s="98"/>
      <c r="O423" s="98"/>
      <c r="P423" s="98"/>
      <c r="Q423" s="90">
        <f t="shared" si="14"/>
        <v>445224.76000000024</v>
      </c>
      <c r="R423" s="91">
        <f t="shared" si="15"/>
        <v>504.91128737962498</v>
      </c>
    </row>
    <row r="424" spans="1:18" hidden="1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1000</v>
      </c>
      <c r="H424" s="99">
        <v>1598</v>
      </c>
      <c r="I424" s="97">
        <v>2</v>
      </c>
      <c r="J424" s="102">
        <f>อุดรธานี!F215</f>
        <v>426499.59</v>
      </c>
      <c r="K424" s="101">
        <f>อุดรธานี!AO215</f>
        <v>1262639.72</v>
      </c>
      <c r="L424" s="101">
        <f>อุดรธานี!AP215</f>
        <v>1832543.3599999999</v>
      </c>
      <c r="M424" s="101">
        <f>อุดรธานี!AQ215</f>
        <v>1312565.73</v>
      </c>
      <c r="N424" s="98"/>
      <c r="O424" s="98"/>
      <c r="P424" s="98"/>
      <c r="Q424" s="90">
        <f t="shared" si="14"/>
        <v>519977.62999999989</v>
      </c>
      <c r="R424" s="91">
        <f t="shared" si="15"/>
        <v>1146.773066332916</v>
      </c>
    </row>
    <row r="425" spans="1:18" s="109" customFormat="1" hidden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3614405.1399999997</v>
      </c>
      <c r="K425" s="141">
        <f>SUM(K419:K424)</f>
        <v>5714116.8700000001</v>
      </c>
      <c r="L425" s="106">
        <f>SUM(L419:L424)</f>
        <v>10269263.77</v>
      </c>
      <c r="M425" s="106">
        <f>SUM(M419:M424)</f>
        <v>8079287.1500000004</v>
      </c>
      <c r="N425" s="104">
        <v>5</v>
      </c>
      <c r="O425" s="104">
        <v>5</v>
      </c>
      <c r="P425" s="104">
        <f>N425-O425</f>
        <v>0</v>
      </c>
      <c r="Q425" s="107">
        <f t="shared" si="14"/>
        <v>2189976.6199999992</v>
      </c>
      <c r="R425" s="108">
        <f>L425/H425</f>
        <v>584.74341020384918</v>
      </c>
    </row>
    <row r="426" spans="1:18" hidden="1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hidden="1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1001</v>
      </c>
      <c r="H427" s="99">
        <v>6116</v>
      </c>
      <c r="I427" s="97">
        <v>5</v>
      </c>
      <c r="J427" s="102">
        <f>อุดรธานี!F216</f>
        <v>892599.68</v>
      </c>
      <c r="K427" s="101">
        <f>อุดรธานี!AO216</f>
        <v>955207.92</v>
      </c>
      <c r="L427" s="101">
        <f>อุดรธานี!AP216</f>
        <v>2347810.5099999998</v>
      </c>
      <c r="M427" s="101">
        <f>อุดรธานี!AQ216</f>
        <v>2016818.1400000001</v>
      </c>
      <c r="N427" s="98"/>
      <c r="O427" s="98"/>
      <c r="P427" s="98"/>
      <c r="Q427" s="90">
        <f t="shared" si="14"/>
        <v>330992.36999999965</v>
      </c>
      <c r="R427" s="91">
        <f t="shared" si="15"/>
        <v>383.88007030739044</v>
      </c>
    </row>
    <row r="428" spans="1:18" hidden="1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1002</v>
      </c>
      <c r="H428" s="99">
        <v>2482</v>
      </c>
      <c r="I428" s="97">
        <v>2</v>
      </c>
      <c r="J428" s="102">
        <f>อุดรธานี!F217</f>
        <v>804741.41</v>
      </c>
      <c r="K428" s="101">
        <f>อุดรธานี!AO217</f>
        <v>857573.43</v>
      </c>
      <c r="L428" s="101">
        <f>อุดรธานี!AP217</f>
        <v>1344778.28</v>
      </c>
      <c r="M428" s="101">
        <f>อุดรธานี!AQ217</f>
        <v>1059497.0599999998</v>
      </c>
      <c r="N428" s="98"/>
      <c r="O428" s="98"/>
      <c r="P428" s="98"/>
      <c r="Q428" s="90">
        <f t="shared" si="14"/>
        <v>285281.2200000002</v>
      </c>
      <c r="R428" s="91">
        <f t="shared" si="15"/>
        <v>541.8123609991942</v>
      </c>
    </row>
    <row r="429" spans="1:18" hidden="1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1003</v>
      </c>
      <c r="H429" s="99">
        <v>2658</v>
      </c>
      <c r="I429" s="97">
        <v>2</v>
      </c>
      <c r="J429" s="102">
        <f>อุดรธานี!F218</f>
        <v>391813.84</v>
      </c>
      <c r="K429" s="101">
        <f>อุดรธานี!AO218</f>
        <v>353759.57</v>
      </c>
      <c r="L429" s="101">
        <f>อุดรธานี!AP218</f>
        <v>1914911.1099999999</v>
      </c>
      <c r="M429" s="101">
        <f>อุดรธานี!AQ218</f>
        <v>1641694.56</v>
      </c>
      <c r="N429" s="98"/>
      <c r="O429" s="98"/>
      <c r="P429" s="98"/>
      <c r="Q429" s="90">
        <f t="shared" si="14"/>
        <v>273216.54999999981</v>
      </c>
      <c r="R429" s="91">
        <f t="shared" si="15"/>
        <v>720.43307373965388</v>
      </c>
    </row>
    <row r="430" spans="1:18" hidden="1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1004</v>
      </c>
      <c r="H430" s="99">
        <v>7912</v>
      </c>
      <c r="I430" s="97">
        <v>5</v>
      </c>
      <c r="J430" s="102">
        <f>อุดรธานี!F219</f>
        <v>856151.46</v>
      </c>
      <c r="K430" s="101">
        <f>อุดรธานี!AO219</f>
        <v>1043379.56</v>
      </c>
      <c r="L430" s="101">
        <f>อุดรธานี!AP219</f>
        <v>4060498.17</v>
      </c>
      <c r="M430" s="101">
        <f>อุดรธานี!AQ219</f>
        <v>4176183.6199999992</v>
      </c>
      <c r="N430" s="98"/>
      <c r="O430" s="98"/>
      <c r="P430" s="98"/>
      <c r="Q430" s="90">
        <f t="shared" si="14"/>
        <v>-115685.44999999925</v>
      </c>
      <c r="R430" s="91">
        <f t="shared" si="15"/>
        <v>513.20755434782609</v>
      </c>
    </row>
    <row r="431" spans="1:18" s="109" customFormat="1" hidden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2945306.39</v>
      </c>
      <c r="K431" s="106">
        <f>SUM(K426:K430)</f>
        <v>3209920.48</v>
      </c>
      <c r="L431" s="106">
        <f>SUM(L426:L430)</f>
        <v>9667998.0700000003</v>
      </c>
      <c r="M431" s="106">
        <f>SUM(M426:M430)</f>
        <v>8894193.379999999</v>
      </c>
      <c r="N431" s="104">
        <v>4</v>
      </c>
      <c r="O431" s="104">
        <v>4</v>
      </c>
      <c r="P431" s="104">
        <f>N431-O431</f>
        <v>0</v>
      </c>
      <c r="Q431" s="107">
        <f t="shared" si="14"/>
        <v>773804.69000000134</v>
      </c>
      <c r="R431" s="108">
        <f t="shared" si="15"/>
        <v>504.38220315108515</v>
      </c>
    </row>
    <row r="432" spans="1:18" s="109" customFormat="1" ht="24" hidden="1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183978820.06999996</v>
      </c>
      <c r="K432" s="122">
        <f t="shared" si="16"/>
        <v>244485405.09</v>
      </c>
      <c r="L432" s="121">
        <f t="shared" si="16"/>
        <v>528227019.68999994</v>
      </c>
      <c r="M432" s="121">
        <f t="shared" si="16"/>
        <v>426163527.71999997</v>
      </c>
      <c r="N432" s="119">
        <f t="shared" si="16"/>
        <v>209</v>
      </c>
      <c r="O432" s="119">
        <f t="shared" si="16"/>
        <v>209</v>
      </c>
      <c r="P432" s="119">
        <f>N432-O432</f>
        <v>0</v>
      </c>
      <c r="Q432" s="107">
        <f t="shared" si="14"/>
        <v>102063491.96999997</v>
      </c>
      <c r="R432" s="108">
        <f t="shared" si="15"/>
        <v>519.81127514539594</v>
      </c>
    </row>
    <row r="433" spans="1:18" ht="24" hidden="1" customHeight="1" thickTop="1" thickBot="1" x14ac:dyDescent="0.75">
      <c r="A433" s="123"/>
      <c r="B433" s="124"/>
      <c r="C433" s="124"/>
      <c r="D433" s="124"/>
      <c r="E433" s="363" t="s">
        <v>349</v>
      </c>
      <c r="F433" s="364"/>
      <c r="G433" s="365"/>
      <c r="H433" s="125"/>
      <c r="I433" s="123"/>
      <c r="J433" s="126">
        <f>J432/O432</f>
        <v>880281.43574162666</v>
      </c>
      <c r="K433" s="127">
        <f>K432/O432</f>
        <v>1169786.6272248805</v>
      </c>
      <c r="L433" s="126">
        <f>L432/O432</f>
        <v>2527402.008086124</v>
      </c>
      <c r="M433" s="126">
        <f>M432/O432</f>
        <v>2039059.941244019</v>
      </c>
      <c r="N433" s="171"/>
      <c r="O433" s="171"/>
      <c r="P433" s="171"/>
      <c r="Q433" s="90">
        <f t="shared" si="14"/>
        <v>488342.06684210501</v>
      </c>
    </row>
    <row r="434" spans="1:18" hidden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hidden="1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668</v>
      </c>
      <c r="H435" s="99">
        <v>6960</v>
      </c>
      <c r="I435" s="97">
        <v>5</v>
      </c>
      <c r="J435" s="100">
        <f>SUM('เลย '!F4)</f>
        <v>1543343.2</v>
      </c>
      <c r="K435" s="101">
        <f>SUM('เลย '!AO4)</f>
        <v>1617912.3299999998</v>
      </c>
      <c r="L435" s="102">
        <f>'เลย '!AP4</f>
        <v>2507226.2000000002</v>
      </c>
      <c r="M435" s="102">
        <f>'เลย '!AQ4</f>
        <v>2643094.67</v>
      </c>
      <c r="N435" s="98"/>
      <c r="O435" s="98"/>
      <c r="P435" s="98"/>
      <c r="Q435" s="90">
        <f t="shared" si="14"/>
        <v>-135868.46999999974</v>
      </c>
      <c r="R435" s="91">
        <f t="shared" si="15"/>
        <v>360.23364942528741</v>
      </c>
    </row>
    <row r="436" spans="1:18" hidden="1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669</v>
      </c>
      <c r="H436" s="99">
        <v>2157</v>
      </c>
      <c r="I436" s="97">
        <v>2</v>
      </c>
      <c r="J436" s="100">
        <f>SUM('เลย '!F5)</f>
        <v>427383.24</v>
      </c>
      <c r="K436" s="101">
        <f>SUM('เลย '!AO5)</f>
        <v>628314.08000000007</v>
      </c>
      <c r="L436" s="102">
        <f>'เลย '!AP5</f>
        <v>1367922.9200000002</v>
      </c>
      <c r="M436" s="102">
        <f>'เลย '!AQ5</f>
        <v>1237593.6100000001</v>
      </c>
      <c r="N436" s="98"/>
      <c r="O436" s="98"/>
      <c r="P436" s="98"/>
      <c r="Q436" s="90">
        <f t="shared" si="14"/>
        <v>130329.31000000006</v>
      </c>
      <c r="R436" s="91">
        <f t="shared" si="15"/>
        <v>634.17845155308305</v>
      </c>
    </row>
    <row r="437" spans="1:18" hidden="1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670</v>
      </c>
      <c r="H437" s="99">
        <v>6575</v>
      </c>
      <c r="I437" s="97">
        <v>5</v>
      </c>
      <c r="J437" s="100">
        <f>SUM('เลย '!F6)</f>
        <v>723476.57</v>
      </c>
      <c r="K437" s="101">
        <f>SUM('เลย '!AO6)</f>
        <v>551592.77999999991</v>
      </c>
      <c r="L437" s="102">
        <f>'เลย '!AP6</f>
        <v>3276325.24</v>
      </c>
      <c r="M437" s="102">
        <f>'เลย '!AQ6</f>
        <v>3100815.54</v>
      </c>
      <c r="N437" s="98"/>
      <c r="O437" s="98"/>
      <c r="P437" s="98"/>
      <c r="Q437" s="90">
        <f t="shared" si="14"/>
        <v>175509.70000000019</v>
      </c>
      <c r="R437" s="91">
        <f t="shared" si="15"/>
        <v>498.30041673003808</v>
      </c>
    </row>
    <row r="438" spans="1:18" hidden="1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671</v>
      </c>
      <c r="H438" s="99">
        <v>3382</v>
      </c>
      <c r="I438" s="97">
        <v>3</v>
      </c>
      <c r="J438" s="100">
        <f>SUM('เลย '!F7)</f>
        <v>729777.1</v>
      </c>
      <c r="K438" s="101">
        <f>SUM('เลย '!AO7)</f>
        <v>912018.67</v>
      </c>
      <c r="L438" s="102">
        <f>'เลย '!AP7</f>
        <v>1829790.54</v>
      </c>
      <c r="M438" s="102">
        <f>'เลย '!AQ7</f>
        <v>1496560.69</v>
      </c>
      <c r="N438" s="98"/>
      <c r="O438" s="98"/>
      <c r="P438" s="98"/>
      <c r="Q438" s="90">
        <f t="shared" si="14"/>
        <v>333229.85000000009</v>
      </c>
      <c r="R438" s="91">
        <f t="shared" si="15"/>
        <v>541.03800709639268</v>
      </c>
    </row>
    <row r="439" spans="1:18" hidden="1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672</v>
      </c>
      <c r="H439" s="99">
        <v>3200</v>
      </c>
      <c r="I439" s="97">
        <v>3</v>
      </c>
      <c r="J439" s="100">
        <f>SUM('เลย '!F8)</f>
        <v>555664.68999999994</v>
      </c>
      <c r="K439" s="101">
        <f>SUM('เลย '!AO8)</f>
        <v>602603.49999999988</v>
      </c>
      <c r="L439" s="102">
        <f>'เลย '!AP8</f>
        <v>1371969.33</v>
      </c>
      <c r="M439" s="102">
        <f>'เลย '!AQ8</f>
        <v>1213691.0899999999</v>
      </c>
      <c r="N439" s="98"/>
      <c r="O439" s="98"/>
      <c r="P439" s="98"/>
      <c r="Q439" s="90">
        <f t="shared" si="14"/>
        <v>158278.24000000022</v>
      </c>
      <c r="R439" s="91">
        <f t="shared" si="15"/>
        <v>428.74041562500003</v>
      </c>
    </row>
    <row r="440" spans="1:18" hidden="1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673</v>
      </c>
      <c r="H440" s="99">
        <v>3215</v>
      </c>
      <c r="I440" s="97">
        <v>3</v>
      </c>
      <c r="J440" s="100">
        <f>SUM('เลย '!F9)</f>
        <v>984594.88</v>
      </c>
      <c r="K440" s="101">
        <f>SUM('เลย '!AO9)</f>
        <v>1145249.73</v>
      </c>
      <c r="L440" s="102">
        <f>'เลย '!AP9</f>
        <v>1743486.88</v>
      </c>
      <c r="M440" s="102">
        <f>'เลย '!AQ9</f>
        <v>1278049.19</v>
      </c>
      <c r="N440" s="98"/>
      <c r="O440" s="98"/>
      <c r="P440" s="98"/>
      <c r="Q440" s="90">
        <f t="shared" si="14"/>
        <v>465437.68999999994</v>
      </c>
      <c r="R440" s="91">
        <f t="shared" si="15"/>
        <v>542.29762986003107</v>
      </c>
    </row>
    <row r="441" spans="1:18" hidden="1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674</v>
      </c>
      <c r="H441" s="99">
        <v>1812</v>
      </c>
      <c r="I441" s="97">
        <v>2</v>
      </c>
      <c r="J441" s="100">
        <f>SUM('เลย '!F10)</f>
        <v>783722.89</v>
      </c>
      <c r="K441" s="101">
        <f>SUM('เลย '!AO10)</f>
        <v>951240.84</v>
      </c>
      <c r="L441" s="102">
        <f>'เลย '!AP10</f>
        <v>2208388.29</v>
      </c>
      <c r="M441" s="102">
        <f>'เลย '!AQ10</f>
        <v>1901861.14</v>
      </c>
      <c r="N441" s="98"/>
      <c r="O441" s="98"/>
      <c r="P441" s="98"/>
      <c r="Q441" s="90">
        <f t="shared" si="14"/>
        <v>306527.15000000014</v>
      </c>
      <c r="R441" s="91">
        <f t="shared" si="15"/>
        <v>1218.757334437086</v>
      </c>
    </row>
    <row r="442" spans="1:18" hidden="1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675</v>
      </c>
      <c r="H442" s="99">
        <v>6309</v>
      </c>
      <c r="I442" s="97">
        <v>5</v>
      </c>
      <c r="J442" s="100">
        <f>SUM('เลย '!F11)</f>
        <v>2376663.4300000002</v>
      </c>
      <c r="K442" s="101">
        <f>SUM('เลย '!AO11)</f>
        <v>2592681.73</v>
      </c>
      <c r="L442" s="102">
        <f>'เลย '!AP11</f>
        <v>4226913.8499999996</v>
      </c>
      <c r="M442" s="102">
        <f>'เลย '!AQ11</f>
        <v>2732502.83</v>
      </c>
      <c r="N442" s="98"/>
      <c r="O442" s="98"/>
      <c r="P442" s="98"/>
      <c r="Q442" s="90">
        <f t="shared" si="14"/>
        <v>1494411.0199999996</v>
      </c>
      <c r="R442" s="91">
        <f t="shared" si="15"/>
        <v>669.98158979236007</v>
      </c>
    </row>
    <row r="443" spans="1:18" hidden="1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676</v>
      </c>
      <c r="H443" s="99">
        <v>2431</v>
      </c>
      <c r="I443" s="97">
        <v>2</v>
      </c>
      <c r="J443" s="100">
        <f>SUM('เลย '!F12)</f>
        <v>720451.4</v>
      </c>
      <c r="K443" s="101">
        <f>SUM('เลย '!AO12)</f>
        <v>791034.16</v>
      </c>
      <c r="L443" s="102">
        <f>'เลย '!AP12</f>
        <v>2169861.16</v>
      </c>
      <c r="M443" s="102">
        <f>'เลย '!AQ12</f>
        <v>1994000.7200000002</v>
      </c>
      <c r="N443" s="98"/>
      <c r="O443" s="98"/>
      <c r="P443" s="98"/>
      <c r="Q443" s="90">
        <f t="shared" si="14"/>
        <v>175860.43999999994</v>
      </c>
      <c r="R443" s="91">
        <f t="shared" si="15"/>
        <v>892.57966269025098</v>
      </c>
    </row>
    <row r="444" spans="1:18" hidden="1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677</v>
      </c>
      <c r="H444" s="99">
        <v>5164</v>
      </c>
      <c r="I444" s="97">
        <v>4</v>
      </c>
      <c r="J444" s="100">
        <f>SUM('เลย '!F13)</f>
        <v>1167901.4099999999</v>
      </c>
      <c r="K444" s="101">
        <f>SUM('เลย '!AO13)</f>
        <v>1266276.0799999998</v>
      </c>
      <c r="L444" s="102">
        <f>'เลย '!AP13</f>
        <v>1872819.32</v>
      </c>
      <c r="M444" s="102">
        <f>'เลย '!AQ13</f>
        <v>1546251.68</v>
      </c>
      <c r="N444" s="98"/>
      <c r="O444" s="98"/>
      <c r="P444" s="98"/>
      <c r="Q444" s="90">
        <f t="shared" si="14"/>
        <v>326567.64000000013</v>
      </c>
      <c r="R444" s="91">
        <f t="shared" si="15"/>
        <v>362.66834237025563</v>
      </c>
    </row>
    <row r="445" spans="1:18" hidden="1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678</v>
      </c>
      <c r="H445" s="99">
        <v>3157</v>
      </c>
      <c r="I445" s="97">
        <v>3</v>
      </c>
      <c r="J445" s="100">
        <f>SUM('เลย '!F14)</f>
        <v>529809.23</v>
      </c>
      <c r="K445" s="101">
        <f>SUM('เลย '!AO14)</f>
        <v>624232.32999999996</v>
      </c>
      <c r="L445" s="102">
        <f>'เลย '!AP14</f>
        <v>2005324.18</v>
      </c>
      <c r="M445" s="102">
        <f>'เลย '!AQ14</f>
        <v>1571466.7999999998</v>
      </c>
      <c r="N445" s="98"/>
      <c r="O445" s="98"/>
      <c r="P445" s="98"/>
      <c r="Q445" s="90">
        <f t="shared" si="14"/>
        <v>433857.38000000012</v>
      </c>
      <c r="R445" s="91">
        <f t="shared" si="15"/>
        <v>635.19929680076018</v>
      </c>
    </row>
    <row r="446" spans="1:18" hidden="1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679</v>
      </c>
      <c r="H446" s="99">
        <v>5175</v>
      </c>
      <c r="I446" s="97">
        <v>4</v>
      </c>
      <c r="J446" s="100">
        <f>SUM('เลย '!F15)</f>
        <v>1444068.98</v>
      </c>
      <c r="K446" s="101">
        <f>SUM('เลย '!AO15)</f>
        <v>1404197.5</v>
      </c>
      <c r="L446" s="102">
        <f>'เลย '!AP15</f>
        <v>2555935.4299999997</v>
      </c>
      <c r="M446" s="102">
        <f>'เลย '!AQ15</f>
        <v>2103824.73</v>
      </c>
      <c r="N446" s="98"/>
      <c r="O446" s="98"/>
      <c r="P446" s="98"/>
      <c r="Q446" s="90">
        <f t="shared" si="14"/>
        <v>452110.69999999972</v>
      </c>
      <c r="R446" s="91">
        <f t="shared" si="15"/>
        <v>493.90056618357482</v>
      </c>
    </row>
    <row r="447" spans="1:18" hidden="1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680</v>
      </c>
      <c r="H447" s="99">
        <v>3202</v>
      </c>
      <c r="I447" s="97">
        <v>3</v>
      </c>
      <c r="J447" s="100">
        <f>SUM('เลย '!F16)</f>
        <v>687459.75</v>
      </c>
      <c r="K447" s="101">
        <f>SUM('เลย '!AO16)</f>
        <v>796319.99000000011</v>
      </c>
      <c r="L447" s="102">
        <f>'เลย '!AP16</f>
        <v>2379694.7400000002</v>
      </c>
      <c r="M447" s="102">
        <f>'เลย '!AQ16</f>
        <v>2100474.9700000002</v>
      </c>
      <c r="N447" s="98"/>
      <c r="O447" s="98"/>
      <c r="P447" s="98"/>
      <c r="Q447" s="90">
        <f t="shared" si="14"/>
        <v>279219.77</v>
      </c>
      <c r="R447" s="91">
        <f t="shared" si="15"/>
        <v>743.19011242973147</v>
      </c>
    </row>
    <row r="448" spans="1:18" hidden="1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681</v>
      </c>
      <c r="H448" s="99">
        <v>4707</v>
      </c>
      <c r="I448" s="97">
        <v>4</v>
      </c>
      <c r="J448" s="100">
        <f>SUM('เลย '!F17)</f>
        <v>1244475.3500000001</v>
      </c>
      <c r="K448" s="101">
        <f>SUM('เลย '!AO17)</f>
        <v>1518328.2</v>
      </c>
      <c r="L448" s="102">
        <f>'เลย '!AP17</f>
        <v>2751373.71</v>
      </c>
      <c r="M448" s="102">
        <f>'เลย '!AQ17</f>
        <v>2537314.9</v>
      </c>
      <c r="N448" s="98"/>
      <c r="O448" s="98"/>
      <c r="P448" s="98"/>
      <c r="Q448" s="90">
        <f t="shared" si="14"/>
        <v>214058.81000000006</v>
      </c>
      <c r="R448" s="91">
        <f t="shared" si="15"/>
        <v>584.5280879541109</v>
      </c>
    </row>
    <row r="449" spans="1:18" hidden="1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682</v>
      </c>
      <c r="H449" s="99">
        <v>4252</v>
      </c>
      <c r="I449" s="97">
        <v>3</v>
      </c>
      <c r="J449" s="100">
        <f>SUM('เลย '!F18)</f>
        <v>1341504.48</v>
      </c>
      <c r="K449" s="101">
        <f>SUM('เลย '!AO18)</f>
        <v>1428464.28</v>
      </c>
      <c r="L449" s="102">
        <f>'เลย '!AP18</f>
        <v>3066553.3899999997</v>
      </c>
      <c r="M449" s="102">
        <f>'เลย '!AQ18</f>
        <v>2760117.4499999997</v>
      </c>
      <c r="N449" s="98"/>
      <c r="O449" s="98"/>
      <c r="P449" s="98"/>
      <c r="Q449" s="90">
        <f t="shared" si="14"/>
        <v>306435.93999999994</v>
      </c>
      <c r="R449" s="91">
        <f t="shared" si="15"/>
        <v>721.20258466603946</v>
      </c>
    </row>
    <row r="450" spans="1:18" hidden="1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683</v>
      </c>
      <c r="H450" s="99">
        <v>5508</v>
      </c>
      <c r="I450" s="97">
        <v>4</v>
      </c>
      <c r="J450" s="100">
        <f>SUM('เลย '!F19)</f>
        <v>684830.97</v>
      </c>
      <c r="K450" s="101">
        <f>SUM('เลย '!AO19)</f>
        <v>687473.97</v>
      </c>
      <c r="L450" s="102">
        <f>'เลย '!AP19</f>
        <v>1641687.25</v>
      </c>
      <c r="M450" s="102">
        <f>'เลย '!AQ19</f>
        <v>1688057.1</v>
      </c>
      <c r="N450" s="98"/>
      <c r="O450" s="98"/>
      <c r="P450" s="98"/>
      <c r="Q450" s="90">
        <f t="shared" si="14"/>
        <v>-46369.850000000093</v>
      </c>
      <c r="R450" s="91">
        <f t="shared" si="15"/>
        <v>298.05505628177195</v>
      </c>
    </row>
    <row r="451" spans="1:18" hidden="1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684</v>
      </c>
      <c r="H451" s="99">
        <v>2190</v>
      </c>
      <c r="I451" s="97">
        <v>2</v>
      </c>
      <c r="J451" s="100">
        <f>SUM('เลย '!F20)</f>
        <v>486223.82</v>
      </c>
      <c r="K451" s="101">
        <f>SUM('เลย '!AO20)</f>
        <v>570256.32999999996</v>
      </c>
      <c r="L451" s="102">
        <f>'เลย '!AP20</f>
        <v>1638141.9100000001</v>
      </c>
      <c r="M451" s="102">
        <f>'เลย '!AQ20</f>
        <v>1764943.26</v>
      </c>
      <c r="N451" s="98"/>
      <c r="O451" s="98"/>
      <c r="P451" s="98"/>
      <c r="Q451" s="90">
        <f t="shared" si="14"/>
        <v>-126801.34999999986</v>
      </c>
      <c r="R451" s="91">
        <f t="shared" si="15"/>
        <v>748.01000456621011</v>
      </c>
    </row>
    <row r="452" spans="1:18" hidden="1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685</v>
      </c>
      <c r="H452" s="99">
        <v>2432</v>
      </c>
      <c r="I452" s="97">
        <v>2</v>
      </c>
      <c r="J452" s="100">
        <f>SUM('เลย '!F21)</f>
        <v>557246.30000000005</v>
      </c>
      <c r="K452" s="101">
        <f>SUM('เลย '!AO21)</f>
        <v>627390.03</v>
      </c>
      <c r="L452" s="102">
        <f>'เลย '!AP21</f>
        <v>1152385.1099999999</v>
      </c>
      <c r="M452" s="102">
        <f>'เลย '!AQ21</f>
        <v>961727.51</v>
      </c>
      <c r="N452" s="98"/>
      <c r="O452" s="98"/>
      <c r="P452" s="98"/>
      <c r="Q452" s="90">
        <f t="shared" si="14"/>
        <v>190657.59999999986</v>
      </c>
      <c r="R452" s="91">
        <f t="shared" si="15"/>
        <v>473.84256167763152</v>
      </c>
    </row>
    <row r="453" spans="1:18" hidden="1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686</v>
      </c>
      <c r="H453" s="99">
        <v>2840</v>
      </c>
      <c r="I453" s="97">
        <v>2</v>
      </c>
      <c r="J453" s="100">
        <f>SUM('เลย '!F22)</f>
        <v>518231.78</v>
      </c>
      <c r="K453" s="101">
        <f>SUM('เลย '!AO22)</f>
        <v>681572.07000000007</v>
      </c>
      <c r="L453" s="102">
        <f>'เลย '!AP22</f>
        <v>1550433.37</v>
      </c>
      <c r="M453" s="102">
        <f>'เลย '!AQ22</f>
        <v>1340312.8900000001</v>
      </c>
      <c r="N453" s="98"/>
      <c r="O453" s="98"/>
      <c r="P453" s="98"/>
      <c r="Q453" s="90">
        <f t="shared" si="14"/>
        <v>210120.47999999998</v>
      </c>
      <c r="R453" s="91">
        <f t="shared" si="15"/>
        <v>545.92724295774656</v>
      </c>
    </row>
    <row r="454" spans="1:18" s="109" customFormat="1" hidden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17506829.470000003</v>
      </c>
      <c r="K454" s="106">
        <f>SUM(K434:K453)</f>
        <v>19397158.599999998</v>
      </c>
      <c r="L454" s="106">
        <f>SUM(L434:L453)</f>
        <v>41316232.82</v>
      </c>
      <c r="M454" s="106">
        <f>SUM(M434:M453)</f>
        <v>35972660.769999996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5343572.0500000045</v>
      </c>
      <c r="R454" s="108">
        <f>L454/H454</f>
        <v>553.33252290137682</v>
      </c>
    </row>
    <row r="455" spans="1:18" hidden="1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hidden="1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687</v>
      </c>
      <c r="H456" s="99">
        <v>1745</v>
      </c>
      <c r="I456" s="97">
        <v>2</v>
      </c>
      <c r="J456" s="100">
        <f>'เลย '!F23</f>
        <v>802287.25</v>
      </c>
      <c r="K456" s="101">
        <f>SUM('เลย '!AO23)</f>
        <v>880954.65</v>
      </c>
      <c r="L456" s="102">
        <f>'เลย '!AP23</f>
        <v>1360339.42</v>
      </c>
      <c r="M456" s="102">
        <f>'เลย '!AQ23</f>
        <v>925091.53</v>
      </c>
      <c r="N456" s="98"/>
      <c r="O456" s="98"/>
      <c r="P456" s="98"/>
      <c r="Q456" s="90">
        <f t="shared" si="17"/>
        <v>435247.8899999999</v>
      </c>
      <c r="R456" s="91">
        <f t="shared" ref="R456:R517" si="18">L456/H456</f>
        <v>779.5641375358166</v>
      </c>
    </row>
    <row r="457" spans="1:18" hidden="1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688</v>
      </c>
      <c r="H457" s="99">
        <v>4989</v>
      </c>
      <c r="I457" s="97">
        <v>4</v>
      </c>
      <c r="J457" s="100">
        <f>'เลย '!F24</f>
        <v>1018812.48</v>
      </c>
      <c r="K457" s="101">
        <f>SUM('เลย '!AO24)</f>
        <v>1042238.8</v>
      </c>
      <c r="L457" s="102">
        <f>'เลย '!AP24</f>
        <v>2040483.75</v>
      </c>
      <c r="M457" s="102">
        <f>'เลย '!AQ24</f>
        <v>1982221.5</v>
      </c>
      <c r="N457" s="98"/>
      <c r="O457" s="98"/>
      <c r="P457" s="98"/>
      <c r="Q457" s="90">
        <f t="shared" si="17"/>
        <v>58262.25</v>
      </c>
      <c r="R457" s="91">
        <f t="shared" si="18"/>
        <v>408.9965423932652</v>
      </c>
    </row>
    <row r="458" spans="1:18" hidden="1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689</v>
      </c>
      <c r="H458" s="99">
        <v>1240</v>
      </c>
      <c r="I458" s="97">
        <v>1</v>
      </c>
      <c r="J458" s="100">
        <f>'เลย '!F25</f>
        <v>474422.77</v>
      </c>
      <c r="K458" s="101">
        <f>SUM('เลย '!AO25)</f>
        <v>501879.65</v>
      </c>
      <c r="L458" s="102">
        <f>'เลย '!AP25</f>
        <v>1587724.0899999999</v>
      </c>
      <c r="M458" s="102">
        <f>'เลย '!AQ25</f>
        <v>1365977.6099999999</v>
      </c>
      <c r="N458" s="98"/>
      <c r="O458" s="98"/>
      <c r="P458" s="98"/>
      <c r="Q458" s="90">
        <f t="shared" si="17"/>
        <v>221746.47999999998</v>
      </c>
      <c r="R458" s="91">
        <f t="shared" si="18"/>
        <v>1280.4226532258062</v>
      </c>
    </row>
    <row r="459" spans="1:18" hidden="1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690</v>
      </c>
      <c r="H459" s="99">
        <v>3087</v>
      </c>
      <c r="I459" s="97">
        <v>3</v>
      </c>
      <c r="J459" s="100">
        <f>'เลย '!F26</f>
        <v>569688.55000000005</v>
      </c>
      <c r="K459" s="101">
        <f>SUM('เลย '!AO26)</f>
        <v>579462.82000000007</v>
      </c>
      <c r="L459" s="102">
        <f>'เลย '!AP26</f>
        <v>1248863.74</v>
      </c>
      <c r="M459" s="102">
        <f>'เลย '!AQ26</f>
        <v>796620.26</v>
      </c>
      <c r="N459" s="98"/>
      <c r="O459" s="98"/>
      <c r="P459" s="98"/>
      <c r="Q459" s="90">
        <f t="shared" si="17"/>
        <v>452243.48</v>
      </c>
      <c r="R459" s="91">
        <f t="shared" si="18"/>
        <v>404.55579527048917</v>
      </c>
    </row>
    <row r="460" spans="1:18" hidden="1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691</v>
      </c>
      <c r="H460" s="99">
        <v>2421</v>
      </c>
      <c r="I460" s="97">
        <v>2</v>
      </c>
      <c r="J460" s="100">
        <f>'เลย '!F27</f>
        <v>947258.04</v>
      </c>
      <c r="K460" s="101">
        <f>SUM('เลย '!AO27)</f>
        <v>961118.43</v>
      </c>
      <c r="L460" s="102">
        <f>'เลย '!AP27</f>
        <v>2018282.46</v>
      </c>
      <c r="M460" s="102">
        <f>'เลย '!AQ27</f>
        <v>1537490.38</v>
      </c>
      <c r="N460" s="98"/>
      <c r="O460" s="98"/>
      <c r="P460" s="98"/>
      <c r="Q460" s="90">
        <f t="shared" si="17"/>
        <v>480792.08000000007</v>
      </c>
      <c r="R460" s="91">
        <f t="shared" si="18"/>
        <v>833.65653035935566</v>
      </c>
    </row>
    <row r="461" spans="1:18" s="109" customFormat="1" hidden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3812469.09</v>
      </c>
      <c r="K461" s="106">
        <f>SUM(K455:K460)</f>
        <v>3965654.35</v>
      </c>
      <c r="L461" s="106">
        <f>SUM(L455:L460)</f>
        <v>8255693.46</v>
      </c>
      <c r="M461" s="106">
        <f>SUM(M455:M460)</f>
        <v>6607401.2800000003</v>
      </c>
      <c r="N461" s="104">
        <v>5</v>
      </c>
      <c r="O461" s="104">
        <v>5</v>
      </c>
      <c r="P461" s="104">
        <f>N461-O461</f>
        <v>0</v>
      </c>
      <c r="Q461" s="107">
        <f t="shared" si="17"/>
        <v>1648292.1799999997</v>
      </c>
      <c r="R461" s="108">
        <f>L461/H461</f>
        <v>612.34931464174451</v>
      </c>
    </row>
    <row r="462" spans="1:18" hidden="1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hidden="1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692</v>
      </c>
      <c r="H463" s="99">
        <v>4591</v>
      </c>
      <c r="I463" s="97">
        <v>4</v>
      </c>
      <c r="J463" s="100">
        <f>'เลย '!F28</f>
        <v>1373929.51</v>
      </c>
      <c r="K463" s="101">
        <f>SUM('เลย '!AO28)</f>
        <v>1459573.93</v>
      </c>
      <c r="L463" s="102">
        <f>'เลย '!AP28</f>
        <v>3457867.62</v>
      </c>
      <c r="M463" s="102">
        <f>'เลย '!AQ28</f>
        <v>2642265.56</v>
      </c>
      <c r="N463" s="98"/>
      <c r="O463" s="98"/>
      <c r="P463" s="98"/>
      <c r="Q463" s="90">
        <f t="shared" si="17"/>
        <v>815602.06</v>
      </c>
      <c r="R463" s="91">
        <f t="shared" si="18"/>
        <v>753.18397299063383</v>
      </c>
    </row>
    <row r="464" spans="1:18" hidden="1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693</v>
      </c>
      <c r="H464" s="99">
        <v>2795</v>
      </c>
      <c r="I464" s="97">
        <v>2</v>
      </c>
      <c r="J464" s="100">
        <f>'เลย '!F29</f>
        <v>709648.8</v>
      </c>
      <c r="K464" s="101">
        <f>SUM('เลย '!AO29)</f>
        <v>697631.79</v>
      </c>
      <c r="L464" s="102">
        <f>'เลย '!AP29</f>
        <v>1132452.3500000001</v>
      </c>
      <c r="M464" s="102">
        <f>'เลย '!AQ29</f>
        <v>946295.37</v>
      </c>
      <c r="N464" s="98"/>
      <c r="O464" s="98"/>
      <c r="P464" s="98"/>
      <c r="Q464" s="90">
        <f t="shared" si="17"/>
        <v>186156.9800000001</v>
      </c>
      <c r="R464" s="91">
        <f t="shared" si="18"/>
        <v>405.17078711985693</v>
      </c>
    </row>
    <row r="465" spans="1:18" hidden="1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694</v>
      </c>
      <c r="H465" s="99">
        <v>3578</v>
      </c>
      <c r="I465" s="97">
        <v>3</v>
      </c>
      <c r="J465" s="100">
        <f>'เลย '!F30</f>
        <v>1268816.1000000001</v>
      </c>
      <c r="K465" s="101">
        <f>SUM('เลย '!AO30)</f>
        <v>1346428.06</v>
      </c>
      <c r="L465" s="102">
        <f>'เลย '!AP30</f>
        <v>2061664.1400000001</v>
      </c>
      <c r="M465" s="102">
        <f>'เลย '!AQ30</f>
        <v>1606489.47</v>
      </c>
      <c r="N465" s="98"/>
      <c r="O465" s="98"/>
      <c r="P465" s="98"/>
      <c r="Q465" s="90">
        <f t="shared" si="17"/>
        <v>455174.67000000016</v>
      </c>
      <c r="R465" s="91">
        <f t="shared" si="18"/>
        <v>576.20574063722756</v>
      </c>
    </row>
    <row r="466" spans="1:18" hidden="1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695</v>
      </c>
      <c r="H466" s="99">
        <v>5176</v>
      </c>
      <c r="I466" s="97">
        <v>4</v>
      </c>
      <c r="J466" s="100">
        <f>'เลย '!F31</f>
        <v>891285.82</v>
      </c>
      <c r="K466" s="101">
        <f>SUM('เลย '!AO31)</f>
        <v>934757.97</v>
      </c>
      <c r="L466" s="102">
        <f>'เลย '!AP31</f>
        <v>2009601.44</v>
      </c>
      <c r="M466" s="102">
        <f>'เลย '!AQ31</f>
        <v>1572355.9300000002</v>
      </c>
      <c r="N466" s="98"/>
      <c r="O466" s="98"/>
      <c r="P466" s="98"/>
      <c r="Q466" s="90">
        <f t="shared" si="17"/>
        <v>437245.50999999978</v>
      </c>
      <c r="R466" s="91">
        <f t="shared" si="18"/>
        <v>388.25375579598142</v>
      </c>
    </row>
    <row r="467" spans="1:18" hidden="1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696</v>
      </c>
      <c r="H467" s="99">
        <v>2328</v>
      </c>
      <c r="I467" s="97">
        <v>2</v>
      </c>
      <c r="J467" s="100">
        <f>'เลย '!F32</f>
        <v>599213.48</v>
      </c>
      <c r="K467" s="101">
        <f>SUM('เลย '!AO32)</f>
        <v>647756.31999999995</v>
      </c>
      <c r="L467" s="102">
        <f>'เลย '!AP32</f>
        <v>1840863.5699999998</v>
      </c>
      <c r="M467" s="102">
        <f>'เลย '!AQ32</f>
        <v>1557006.74</v>
      </c>
      <c r="N467" s="98"/>
      <c r="O467" s="98"/>
      <c r="P467" s="98"/>
      <c r="Q467" s="90">
        <f t="shared" si="17"/>
        <v>283856.82999999984</v>
      </c>
      <c r="R467" s="91">
        <f t="shared" si="18"/>
        <v>790.74895618556695</v>
      </c>
    </row>
    <row r="468" spans="1:18" hidden="1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697</v>
      </c>
      <c r="H468" s="99">
        <v>1655</v>
      </c>
      <c r="I468" s="97">
        <v>2</v>
      </c>
      <c r="J468" s="100">
        <f>'เลย '!F33</f>
        <v>709606.22</v>
      </c>
      <c r="K468" s="101">
        <f>SUM('เลย '!AO33)</f>
        <v>831135.84</v>
      </c>
      <c r="L468" s="102">
        <f>'เลย '!AP33</f>
        <v>1355912.3199999998</v>
      </c>
      <c r="M468" s="102">
        <f>'เลย '!AQ33</f>
        <v>1031398.54</v>
      </c>
      <c r="N468" s="98"/>
      <c r="O468" s="98"/>
      <c r="P468" s="98"/>
      <c r="Q468" s="90">
        <f t="shared" si="17"/>
        <v>324513.7799999998</v>
      </c>
      <c r="R468" s="91">
        <f t="shared" si="18"/>
        <v>819.28236858006028</v>
      </c>
    </row>
    <row r="469" spans="1:18" hidden="1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698</v>
      </c>
      <c r="H469" s="99">
        <v>2535</v>
      </c>
      <c r="I469" s="97">
        <v>2</v>
      </c>
      <c r="J469" s="100">
        <f>'เลย '!F34</f>
        <v>508749.48</v>
      </c>
      <c r="K469" s="101">
        <f>SUM('เลย '!AO34)</f>
        <v>529598.37</v>
      </c>
      <c r="L469" s="102">
        <f>'เลย '!AP34</f>
        <v>2373365.8600000003</v>
      </c>
      <c r="M469" s="102">
        <f>'เลย '!AQ34</f>
        <v>2028220.9800000002</v>
      </c>
      <c r="N469" s="98"/>
      <c r="O469" s="98"/>
      <c r="P469" s="98"/>
      <c r="Q469" s="90">
        <f t="shared" si="17"/>
        <v>345144.88000000012</v>
      </c>
      <c r="R469" s="91">
        <f t="shared" si="18"/>
        <v>936.23899802761355</v>
      </c>
    </row>
    <row r="470" spans="1:18" hidden="1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699</v>
      </c>
      <c r="H470" s="99">
        <v>2411</v>
      </c>
      <c r="I470" s="97">
        <v>2</v>
      </c>
      <c r="J470" s="100">
        <f>'เลย '!F35</f>
        <v>722175.85</v>
      </c>
      <c r="K470" s="101">
        <f>SUM('เลย '!AO35)</f>
        <v>731561.44</v>
      </c>
      <c r="L470" s="102">
        <f>'เลย '!AP35</f>
        <v>1260822.58</v>
      </c>
      <c r="M470" s="102">
        <f>'เลย '!AQ35</f>
        <v>788938.62000000011</v>
      </c>
      <c r="N470" s="98"/>
      <c r="O470" s="98"/>
      <c r="P470" s="98"/>
      <c r="Q470" s="90">
        <f t="shared" si="17"/>
        <v>471883.95999999996</v>
      </c>
      <c r="R470" s="91">
        <f t="shared" si="18"/>
        <v>522.94590626296144</v>
      </c>
    </row>
    <row r="471" spans="1:18" hidden="1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700</v>
      </c>
      <c r="H471" s="99">
        <v>1725</v>
      </c>
      <c r="I471" s="97">
        <v>2</v>
      </c>
      <c r="J471" s="100">
        <f>'เลย '!F36</f>
        <v>703445.5</v>
      </c>
      <c r="K471" s="101">
        <f>SUM('เลย '!AO36)</f>
        <v>763787.47999999986</v>
      </c>
      <c r="L471" s="102">
        <f>'เลย '!AP36</f>
        <v>1360172.74</v>
      </c>
      <c r="M471" s="102">
        <f>'เลย '!AQ36</f>
        <v>1652184.2</v>
      </c>
      <c r="N471" s="98"/>
      <c r="O471" s="98"/>
      <c r="P471" s="98"/>
      <c r="Q471" s="90">
        <f t="shared" si="17"/>
        <v>-292011.45999999996</v>
      </c>
      <c r="R471" s="91">
        <f t="shared" si="18"/>
        <v>788.50593623188411</v>
      </c>
    </row>
    <row r="472" spans="1:18" hidden="1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701</v>
      </c>
      <c r="H472" s="99">
        <v>2404</v>
      </c>
      <c r="I472" s="97">
        <v>2</v>
      </c>
      <c r="J472" s="100">
        <f>'เลย '!F37</f>
        <v>740155.35</v>
      </c>
      <c r="K472" s="101">
        <f>SUM('เลย '!AO37)</f>
        <v>891898.07</v>
      </c>
      <c r="L472" s="102">
        <f>'เลย '!AP37</f>
        <v>1700110.23</v>
      </c>
      <c r="M472" s="102">
        <f>'เลย '!AQ37</f>
        <v>1388537.7000000002</v>
      </c>
      <c r="N472" s="98"/>
      <c r="O472" s="98"/>
      <c r="P472" s="98"/>
      <c r="Q472" s="90">
        <f t="shared" si="17"/>
        <v>311572.5299999998</v>
      </c>
      <c r="R472" s="91">
        <f t="shared" si="18"/>
        <v>707.20059484193007</v>
      </c>
    </row>
    <row r="473" spans="1:18" hidden="1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702</v>
      </c>
      <c r="H473" s="99">
        <v>2019</v>
      </c>
      <c r="I473" s="97">
        <v>2</v>
      </c>
      <c r="J473" s="100">
        <f>'เลย '!F38</f>
        <v>424743.54</v>
      </c>
      <c r="K473" s="101">
        <f>SUM('เลย '!AO38)</f>
        <v>494508.04</v>
      </c>
      <c r="L473" s="102">
        <f>'เลย '!AP38</f>
        <v>1256184.5499999998</v>
      </c>
      <c r="M473" s="102">
        <f>'เลย '!AQ38</f>
        <v>1028434.5599999999</v>
      </c>
      <c r="N473" s="98"/>
      <c r="O473" s="98"/>
      <c r="P473" s="98"/>
      <c r="Q473" s="90">
        <f t="shared" si="17"/>
        <v>227749.98999999987</v>
      </c>
      <c r="R473" s="91">
        <f t="shared" si="18"/>
        <v>622.18155027241198</v>
      </c>
    </row>
    <row r="474" spans="1:18" hidden="1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703</v>
      </c>
      <c r="H474" s="99">
        <v>2954</v>
      </c>
      <c r="I474" s="97">
        <v>2</v>
      </c>
      <c r="J474" s="100">
        <f>'เลย '!F39</f>
        <v>1115515.73</v>
      </c>
      <c r="K474" s="101">
        <f>SUM('เลย '!AO39)</f>
        <v>1148311.0900000001</v>
      </c>
      <c r="L474" s="102">
        <f>'เลย '!AP39</f>
        <v>1345427.6600000001</v>
      </c>
      <c r="M474" s="102">
        <f>'เลย '!AQ39</f>
        <v>1067849.9100000001</v>
      </c>
      <c r="N474" s="98"/>
      <c r="O474" s="98"/>
      <c r="P474" s="98"/>
      <c r="Q474" s="90">
        <f t="shared" si="17"/>
        <v>277577.75</v>
      </c>
      <c r="R474" s="91">
        <f t="shared" si="18"/>
        <v>455.45960054163851</v>
      </c>
    </row>
    <row r="475" spans="1:18" hidden="1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704</v>
      </c>
      <c r="H475" s="99">
        <v>2098</v>
      </c>
      <c r="I475" s="97">
        <v>2</v>
      </c>
      <c r="J475" s="100">
        <f>'เลย '!F40</f>
        <v>719021.19</v>
      </c>
      <c r="K475" s="101">
        <f>SUM('เลย '!AO40)</f>
        <v>478474.03999999992</v>
      </c>
      <c r="L475" s="102">
        <f>'เลย '!AP40</f>
        <v>2203000.92</v>
      </c>
      <c r="M475" s="102">
        <f>'เลย '!AQ40</f>
        <v>1951075.04</v>
      </c>
      <c r="N475" s="98"/>
      <c r="O475" s="98"/>
      <c r="P475" s="98"/>
      <c r="Q475" s="90">
        <f t="shared" si="17"/>
        <v>251925.87999999989</v>
      </c>
      <c r="R475" s="91">
        <f t="shared" si="18"/>
        <v>1050.0481029551954</v>
      </c>
    </row>
    <row r="476" spans="1:18" hidden="1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705</v>
      </c>
      <c r="H476" s="99">
        <v>2078</v>
      </c>
      <c r="I476" s="97">
        <v>2</v>
      </c>
      <c r="J476" s="100">
        <f>'เลย '!F41</f>
        <v>833288.84</v>
      </c>
      <c r="K476" s="101">
        <f>SUM('เลย '!AO41)</f>
        <v>799747.1</v>
      </c>
      <c r="L476" s="102">
        <f>'เลย '!AP41</f>
        <v>2178896.89</v>
      </c>
      <c r="M476" s="102">
        <f>'เลย '!AQ41</f>
        <v>1922521.26</v>
      </c>
      <c r="N476" s="98"/>
      <c r="O476" s="98"/>
      <c r="P476" s="98"/>
      <c r="Q476" s="90">
        <f t="shared" si="17"/>
        <v>256375.63000000012</v>
      </c>
      <c r="R476" s="91">
        <f t="shared" si="18"/>
        <v>1048.5548075072186</v>
      </c>
    </row>
    <row r="477" spans="1:18" s="109" customFormat="1" hidden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11319595.409999998</v>
      </c>
      <c r="K477" s="106">
        <f>SUM(K462:K476)</f>
        <v>11755169.539999997</v>
      </c>
      <c r="L477" s="106">
        <f>SUM(L462:L476)</f>
        <v>25536342.870000005</v>
      </c>
      <c r="M477" s="106">
        <f>SUM(M462:M476)</f>
        <v>21183573.879999999</v>
      </c>
      <c r="N477" s="104">
        <v>14</v>
      </c>
      <c r="O477" s="104">
        <v>14</v>
      </c>
      <c r="P477" s="104">
        <f>N477-O477</f>
        <v>0</v>
      </c>
      <c r="Q477" s="107">
        <f t="shared" si="17"/>
        <v>4352768.9900000058</v>
      </c>
      <c r="R477" s="108">
        <f>L477/H477</f>
        <v>665.92804834798039</v>
      </c>
    </row>
    <row r="478" spans="1:18" hidden="1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hidden="1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706</v>
      </c>
      <c r="H479" s="99">
        <v>3715</v>
      </c>
      <c r="I479" s="97">
        <v>3</v>
      </c>
      <c r="J479" s="100">
        <f>'เลย '!F42</f>
        <v>421724.79</v>
      </c>
      <c r="K479" s="101">
        <f>SUM('เลย '!AO42)</f>
        <v>477078.14</v>
      </c>
      <c r="L479" s="102">
        <f>'เลย '!AP42</f>
        <v>1846928.3300000003</v>
      </c>
      <c r="M479" s="102">
        <f>'เลย '!AQ42</f>
        <v>1561581.55</v>
      </c>
      <c r="N479" s="98"/>
      <c r="O479" s="98"/>
      <c r="P479" s="98"/>
      <c r="Q479" s="90">
        <f t="shared" si="17"/>
        <v>285346.78000000026</v>
      </c>
      <c r="R479" s="91">
        <f t="shared" si="18"/>
        <v>497.15432839838502</v>
      </c>
    </row>
    <row r="480" spans="1:18" hidden="1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707</v>
      </c>
      <c r="H480" s="99">
        <v>4921</v>
      </c>
      <c r="I480" s="97">
        <v>4</v>
      </c>
      <c r="J480" s="100">
        <f>'เลย '!F43</f>
        <v>578188.16</v>
      </c>
      <c r="K480" s="101">
        <f>SUM('เลย '!AO43)</f>
        <v>1002264.1399999999</v>
      </c>
      <c r="L480" s="102">
        <f>'เลย '!AP43</f>
        <v>2638374.0099999998</v>
      </c>
      <c r="M480" s="102">
        <f>'เลย '!AQ43</f>
        <v>2304012.98</v>
      </c>
      <c r="N480" s="98"/>
      <c r="O480" s="98"/>
      <c r="P480" s="98"/>
      <c r="Q480" s="90">
        <f t="shared" si="17"/>
        <v>334361.0299999998</v>
      </c>
      <c r="R480" s="91">
        <f t="shared" si="18"/>
        <v>536.14590733590728</v>
      </c>
    </row>
    <row r="481" spans="1:18" hidden="1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708</v>
      </c>
      <c r="H481" s="99">
        <v>3507</v>
      </c>
      <c r="I481" s="97">
        <v>3</v>
      </c>
      <c r="J481" s="100">
        <f>'เลย '!F44</f>
        <v>666022.40000000002</v>
      </c>
      <c r="K481" s="101">
        <f>SUM('เลย '!AO44)</f>
        <v>755840.79</v>
      </c>
      <c r="L481" s="102">
        <f>'เลย '!AP44</f>
        <v>1654169.9300000002</v>
      </c>
      <c r="M481" s="102">
        <f>'เลย '!AQ44</f>
        <v>1477488.8099999998</v>
      </c>
      <c r="N481" s="98"/>
      <c r="O481" s="98"/>
      <c r="P481" s="98"/>
      <c r="Q481" s="90">
        <f t="shared" si="17"/>
        <v>176681.12000000034</v>
      </c>
      <c r="R481" s="91">
        <f t="shared" si="18"/>
        <v>471.67662674650705</v>
      </c>
    </row>
    <row r="482" spans="1:18" hidden="1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709</v>
      </c>
      <c r="H482" s="99">
        <v>1297</v>
      </c>
      <c r="I482" s="97">
        <v>1</v>
      </c>
      <c r="J482" s="100">
        <f>'เลย '!F45</f>
        <v>443738.53</v>
      </c>
      <c r="K482" s="101">
        <f>SUM('เลย '!AO45)</f>
        <v>581323.32000000007</v>
      </c>
      <c r="L482" s="102">
        <f>'เลย '!AP45</f>
        <v>1193123.4300000002</v>
      </c>
      <c r="M482" s="102">
        <f>'เลย '!AQ45</f>
        <v>1083230.05</v>
      </c>
      <c r="N482" s="98"/>
      <c r="O482" s="98"/>
      <c r="P482" s="98"/>
      <c r="Q482" s="90">
        <f t="shared" si="17"/>
        <v>109893.38000000012</v>
      </c>
      <c r="R482" s="91">
        <f t="shared" si="18"/>
        <v>919.91012336160384</v>
      </c>
    </row>
    <row r="483" spans="1:18" hidden="1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710</v>
      </c>
      <c r="H483" s="99">
        <v>4858</v>
      </c>
      <c r="I483" s="97">
        <v>4</v>
      </c>
      <c r="J483" s="100">
        <f>'เลย '!F46</f>
        <v>262271.71999999997</v>
      </c>
      <c r="K483" s="101">
        <f>SUM('เลย '!AO46)</f>
        <v>102675.06</v>
      </c>
      <c r="L483" s="102">
        <f>'เลย '!AP46</f>
        <v>1991394.2</v>
      </c>
      <c r="M483" s="102">
        <f>'เลย '!AQ46</f>
        <v>2011287.5</v>
      </c>
      <c r="N483" s="98"/>
      <c r="O483" s="98"/>
      <c r="P483" s="98"/>
      <c r="Q483" s="90">
        <f t="shared" si="17"/>
        <v>-19893.300000000047</v>
      </c>
      <c r="R483" s="91">
        <f t="shared" si="18"/>
        <v>409.92058460271716</v>
      </c>
    </row>
    <row r="484" spans="1:18" hidden="1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711</v>
      </c>
      <c r="H484" s="99">
        <v>3362</v>
      </c>
      <c r="I484" s="97">
        <v>3</v>
      </c>
      <c r="J484" s="100">
        <f>'เลย '!F47</f>
        <v>539627.72</v>
      </c>
      <c r="K484" s="101">
        <f>SUM('เลย '!AO47)</f>
        <v>645129.76</v>
      </c>
      <c r="L484" s="102">
        <f>'เลย '!AP47</f>
        <v>1522779.8599999999</v>
      </c>
      <c r="M484" s="102">
        <f>'เลย '!AQ47</f>
        <v>1459937.94</v>
      </c>
      <c r="N484" s="98"/>
      <c r="O484" s="98"/>
      <c r="P484" s="98"/>
      <c r="Q484" s="90">
        <f t="shared" si="17"/>
        <v>62841.919999999925</v>
      </c>
      <c r="R484" s="91">
        <f t="shared" si="18"/>
        <v>452.93868530636524</v>
      </c>
    </row>
    <row r="485" spans="1:18" hidden="1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712</v>
      </c>
      <c r="H485" s="99">
        <v>2717</v>
      </c>
      <c r="I485" s="97">
        <v>2</v>
      </c>
      <c r="J485" s="100">
        <f>'เลย '!F48</f>
        <v>531595.55000000005</v>
      </c>
      <c r="K485" s="101">
        <f>SUM('เลย '!AO48)</f>
        <v>606567.80000000005</v>
      </c>
      <c r="L485" s="102">
        <f>'เลย '!AP48</f>
        <v>1772311.29</v>
      </c>
      <c r="M485" s="102">
        <f>'เลย '!AQ48</f>
        <v>1687808.39</v>
      </c>
      <c r="N485" s="98"/>
      <c r="O485" s="98"/>
      <c r="P485" s="98"/>
      <c r="Q485" s="90">
        <f t="shared" si="17"/>
        <v>84502.90000000014</v>
      </c>
      <c r="R485" s="91">
        <f t="shared" si="18"/>
        <v>652.30448656606552</v>
      </c>
    </row>
    <row r="486" spans="1:18" hidden="1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713</v>
      </c>
      <c r="H486" s="99">
        <v>1641</v>
      </c>
      <c r="I486" s="97">
        <v>2</v>
      </c>
      <c r="J486" s="100">
        <f>'เลย '!F49</f>
        <v>477886.67</v>
      </c>
      <c r="K486" s="101">
        <f>SUM('เลย '!AO49)</f>
        <v>485812.63999999996</v>
      </c>
      <c r="L486" s="102">
        <f>'เลย '!AP49</f>
        <v>939755.95</v>
      </c>
      <c r="M486" s="102">
        <f>'เลย '!AQ49</f>
        <v>851366</v>
      </c>
      <c r="N486" s="98"/>
      <c r="O486" s="98"/>
      <c r="P486" s="98"/>
      <c r="Q486" s="90">
        <f t="shared" si="17"/>
        <v>88389.949999999953</v>
      </c>
      <c r="R486" s="91">
        <f t="shared" si="18"/>
        <v>572.67273004265689</v>
      </c>
    </row>
    <row r="487" spans="1:18" hidden="1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714</v>
      </c>
      <c r="H487" s="99">
        <v>2092</v>
      </c>
      <c r="I487" s="97">
        <v>2</v>
      </c>
      <c r="J487" s="100">
        <f>'เลย '!F50</f>
        <v>626263.69999999995</v>
      </c>
      <c r="K487" s="101">
        <f>SUM('เลย '!AO50)</f>
        <v>705837.33</v>
      </c>
      <c r="L487" s="102">
        <f>'เลย '!AP50</f>
        <v>620607.74</v>
      </c>
      <c r="M487" s="102">
        <f>'เลย '!AQ50</f>
        <v>589687.02</v>
      </c>
      <c r="N487" s="98"/>
      <c r="O487" s="98"/>
      <c r="P487" s="98"/>
      <c r="Q487" s="90">
        <f t="shared" si="17"/>
        <v>30920.719999999972</v>
      </c>
      <c r="R487" s="91">
        <f t="shared" si="18"/>
        <v>296.65761950286804</v>
      </c>
    </row>
    <row r="488" spans="1:18" hidden="1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715</v>
      </c>
      <c r="H488" s="99">
        <v>1801</v>
      </c>
      <c r="I488" s="97">
        <v>2</v>
      </c>
      <c r="J488" s="100">
        <f>'เลย '!F51</f>
        <v>618402.24</v>
      </c>
      <c r="K488" s="101">
        <f>SUM('เลย '!AO51)</f>
        <v>691283</v>
      </c>
      <c r="L488" s="102">
        <f>'เลย '!AP51</f>
        <v>1382463.92</v>
      </c>
      <c r="M488" s="102">
        <f>'เลย '!AQ51</f>
        <v>1196478.3500000001</v>
      </c>
      <c r="N488" s="98"/>
      <c r="O488" s="98"/>
      <c r="P488" s="98"/>
      <c r="Q488" s="90">
        <f t="shared" si="17"/>
        <v>185985.56999999983</v>
      </c>
      <c r="R488" s="91">
        <f t="shared" si="18"/>
        <v>767.60906163242635</v>
      </c>
    </row>
    <row r="489" spans="1:18" s="109" customFormat="1" hidden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5165721.4799999995</v>
      </c>
      <c r="K489" s="106">
        <f>SUM(K478:K488)</f>
        <v>6053811.9799999995</v>
      </c>
      <c r="L489" s="106">
        <f>SUM(L478:L488)</f>
        <v>15561908.659999996</v>
      </c>
      <c r="M489" s="106">
        <f>SUM(M478:M488)</f>
        <v>14222878.59</v>
      </c>
      <c r="N489" s="104">
        <v>10</v>
      </c>
      <c r="O489" s="104">
        <v>10</v>
      </c>
      <c r="P489" s="104">
        <f>N489-O489</f>
        <v>0</v>
      </c>
      <c r="Q489" s="107">
        <f t="shared" si="17"/>
        <v>1339030.0699999966</v>
      </c>
      <c r="R489" s="108">
        <f>L489/H489</f>
        <v>520.27376751028044</v>
      </c>
    </row>
    <row r="490" spans="1:18" hidden="1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hidden="1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716</v>
      </c>
      <c r="H491" s="99">
        <v>1166</v>
      </c>
      <c r="I491" s="97">
        <v>1</v>
      </c>
      <c r="J491" s="100">
        <f>'เลย '!F52</f>
        <v>471296.27</v>
      </c>
      <c r="K491" s="101">
        <f>SUM('เลย '!AO52)</f>
        <v>498555.52999999997</v>
      </c>
      <c r="L491" s="102">
        <f>'เลย '!AP52</f>
        <v>802895.61</v>
      </c>
      <c r="M491" s="102">
        <f>'เลย '!AQ52</f>
        <v>857910.62999999989</v>
      </c>
      <c r="N491" s="98"/>
      <c r="O491" s="98"/>
      <c r="P491" s="98"/>
      <c r="Q491" s="90">
        <f t="shared" si="17"/>
        <v>-55015.019999999902</v>
      </c>
      <c r="R491" s="91">
        <f t="shared" si="18"/>
        <v>688.58971698113203</v>
      </c>
    </row>
    <row r="492" spans="1:18" hidden="1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717</v>
      </c>
      <c r="H492" s="99">
        <v>597</v>
      </c>
      <c r="I492" s="97">
        <v>1</v>
      </c>
      <c r="J492" s="100">
        <f>'เลย '!F53</f>
        <v>581237.96</v>
      </c>
      <c r="K492" s="101">
        <f>SUM('เลย '!AO53)</f>
        <v>608569.64</v>
      </c>
      <c r="L492" s="102">
        <f>'เลย '!AP53</f>
        <v>681559.53</v>
      </c>
      <c r="M492" s="102">
        <f>'เลย '!AQ53</f>
        <v>591173.59</v>
      </c>
      <c r="N492" s="98"/>
      <c r="O492" s="98"/>
      <c r="P492" s="98"/>
      <c r="Q492" s="90">
        <f t="shared" si="17"/>
        <v>90385.940000000061</v>
      </c>
      <c r="R492" s="91">
        <f t="shared" si="18"/>
        <v>1141.6407537688442</v>
      </c>
    </row>
    <row r="493" spans="1:18" hidden="1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718</v>
      </c>
      <c r="H493" s="99">
        <v>1918</v>
      </c>
      <c r="I493" s="97">
        <v>2</v>
      </c>
      <c r="J493" s="100">
        <f>'เลย '!F54</f>
        <v>245303.42</v>
      </c>
      <c r="K493" s="101">
        <f>SUM('เลย '!AO54)</f>
        <v>362618.04000000004</v>
      </c>
      <c r="L493" s="102">
        <f>'เลย '!AP54</f>
        <v>1431365.0699999998</v>
      </c>
      <c r="M493" s="102">
        <f>'เลย '!AQ54</f>
        <v>1381003.2</v>
      </c>
      <c r="N493" s="98"/>
      <c r="O493" s="98"/>
      <c r="P493" s="98"/>
      <c r="Q493" s="90">
        <f t="shared" si="17"/>
        <v>50361.869999999879</v>
      </c>
      <c r="R493" s="91">
        <f t="shared" si="18"/>
        <v>746.28001564129295</v>
      </c>
    </row>
    <row r="494" spans="1:18" hidden="1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719</v>
      </c>
      <c r="H494" s="99">
        <v>3832</v>
      </c>
      <c r="I494" s="97">
        <v>3</v>
      </c>
      <c r="J494" s="100">
        <f>'เลย '!F55</f>
        <v>743696.28</v>
      </c>
      <c r="K494" s="101">
        <f>SUM('เลย '!AO55)</f>
        <v>716650.79</v>
      </c>
      <c r="L494" s="102">
        <f>'เลย '!AP55</f>
        <v>1690581.28</v>
      </c>
      <c r="M494" s="102">
        <f>'เลย '!AQ55</f>
        <v>1650860.33</v>
      </c>
      <c r="N494" s="98"/>
      <c r="O494" s="98"/>
      <c r="P494" s="98"/>
      <c r="Q494" s="90">
        <f t="shared" si="17"/>
        <v>39720.949999999953</v>
      </c>
      <c r="R494" s="91">
        <f t="shared" si="18"/>
        <v>441.17465553235911</v>
      </c>
    </row>
    <row r="495" spans="1:18" hidden="1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720</v>
      </c>
      <c r="H495" s="99">
        <v>4337</v>
      </c>
      <c r="I495" s="97">
        <v>3</v>
      </c>
      <c r="J495" s="100">
        <f>'เลย '!F56</f>
        <v>679160.76</v>
      </c>
      <c r="K495" s="101">
        <f>SUM('เลย '!AO56)</f>
        <v>705904.3</v>
      </c>
      <c r="L495" s="102">
        <f>'เลย '!AP56</f>
        <v>1469856.37</v>
      </c>
      <c r="M495" s="102">
        <f>'เลย '!AQ56</f>
        <v>1271233.99</v>
      </c>
      <c r="N495" s="98"/>
      <c r="O495" s="98"/>
      <c r="P495" s="98"/>
      <c r="Q495" s="90">
        <f t="shared" si="17"/>
        <v>198622.38000000012</v>
      </c>
      <c r="R495" s="91">
        <f t="shared" si="18"/>
        <v>338.91085312427947</v>
      </c>
    </row>
    <row r="496" spans="1:18" hidden="1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721</v>
      </c>
      <c r="H496" s="99">
        <v>2216</v>
      </c>
      <c r="I496" s="97">
        <v>2</v>
      </c>
      <c r="J496" s="100">
        <f>'เลย '!F57</f>
        <v>485679.87</v>
      </c>
      <c r="K496" s="101">
        <f>SUM('เลย '!AO57)</f>
        <v>487157.23</v>
      </c>
      <c r="L496" s="102">
        <f>'เลย '!AP57</f>
        <v>1318795.3199999998</v>
      </c>
      <c r="M496" s="102">
        <f>'เลย '!AQ57</f>
        <v>1121899.1599999999</v>
      </c>
      <c r="N496" s="98"/>
      <c r="O496" s="98"/>
      <c r="P496" s="98"/>
      <c r="Q496" s="90">
        <f t="shared" si="17"/>
        <v>196896.15999999992</v>
      </c>
      <c r="R496" s="91">
        <f t="shared" si="18"/>
        <v>595.12424187725628</v>
      </c>
    </row>
    <row r="497" spans="1:18" hidden="1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722</v>
      </c>
      <c r="H497" s="99">
        <v>1887</v>
      </c>
      <c r="I497" s="97">
        <v>2</v>
      </c>
      <c r="J497" s="100">
        <f>'เลย '!F58</f>
        <v>401234.71</v>
      </c>
      <c r="K497" s="101">
        <f>SUM('เลย '!AO58)</f>
        <v>476296.09</v>
      </c>
      <c r="L497" s="102">
        <f>'เลย '!AP58</f>
        <v>868580.87</v>
      </c>
      <c r="M497" s="102">
        <f>'เลย '!AQ58</f>
        <v>662550.3600000001</v>
      </c>
      <c r="N497" s="98"/>
      <c r="O497" s="98"/>
      <c r="P497" s="98"/>
      <c r="Q497" s="90">
        <f t="shared" si="17"/>
        <v>206030.50999999989</v>
      </c>
      <c r="R497" s="91">
        <f t="shared" si="18"/>
        <v>460.29722840487545</v>
      </c>
    </row>
    <row r="498" spans="1:18" hidden="1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723</v>
      </c>
      <c r="H498" s="99">
        <v>1912</v>
      </c>
      <c r="I498" s="97">
        <v>2</v>
      </c>
      <c r="J498" s="100">
        <f>'เลย '!F59</f>
        <v>650793.85</v>
      </c>
      <c r="K498" s="101">
        <f>SUM('เลย '!AO59)</f>
        <v>742270.30999999994</v>
      </c>
      <c r="L498" s="102">
        <f>'เลย '!AP59</f>
        <v>992224.8</v>
      </c>
      <c r="M498" s="102">
        <f>'เลย '!AQ59</f>
        <v>714278.46</v>
      </c>
      <c r="N498" s="98"/>
      <c r="O498" s="98"/>
      <c r="P498" s="98"/>
      <c r="Q498" s="90">
        <f t="shared" si="17"/>
        <v>277946.34000000008</v>
      </c>
      <c r="R498" s="91">
        <f t="shared" si="18"/>
        <v>518.94602510460254</v>
      </c>
    </row>
    <row r="499" spans="1:18" hidden="1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724</v>
      </c>
      <c r="H499" s="99">
        <v>4827</v>
      </c>
      <c r="I499" s="97">
        <v>4</v>
      </c>
      <c r="J499" s="100">
        <f>'เลย '!F60</f>
        <v>504411.07</v>
      </c>
      <c r="K499" s="101">
        <f>SUM('เลย '!AO60)</f>
        <v>635686.07000000007</v>
      </c>
      <c r="L499" s="102">
        <f>'เลย '!AP60</f>
        <v>2145072.44</v>
      </c>
      <c r="M499" s="102">
        <f>'เลย '!AQ60</f>
        <v>1649956.96</v>
      </c>
      <c r="N499" s="98"/>
      <c r="O499" s="98"/>
      <c r="P499" s="98"/>
      <c r="Q499" s="90">
        <f t="shared" si="17"/>
        <v>495115.48</v>
      </c>
      <c r="R499" s="91">
        <f t="shared" si="18"/>
        <v>444.39039569090534</v>
      </c>
    </row>
    <row r="500" spans="1:18" hidden="1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725</v>
      </c>
      <c r="H500" s="99">
        <v>5175</v>
      </c>
      <c r="I500" s="97">
        <v>4</v>
      </c>
      <c r="J500" s="100">
        <f>'เลย '!F61</f>
        <v>1049502.79</v>
      </c>
      <c r="K500" s="101">
        <f>SUM('เลย '!AO61)</f>
        <v>1564795.82</v>
      </c>
      <c r="L500" s="102">
        <f>'เลย '!AP61</f>
        <v>2371197.52</v>
      </c>
      <c r="M500" s="102">
        <f>'เลย '!AQ61</f>
        <v>2003544.47</v>
      </c>
      <c r="N500" s="98"/>
      <c r="O500" s="98"/>
      <c r="P500" s="98"/>
      <c r="Q500" s="90">
        <f t="shared" si="17"/>
        <v>367653.05000000005</v>
      </c>
      <c r="R500" s="91">
        <f t="shared" si="18"/>
        <v>458.20241932367151</v>
      </c>
    </row>
    <row r="501" spans="1:18" hidden="1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726</v>
      </c>
      <c r="H501" s="99">
        <v>3273</v>
      </c>
      <c r="I501" s="97">
        <v>3</v>
      </c>
      <c r="J501" s="100">
        <f>'เลย '!F62</f>
        <v>234643.48</v>
      </c>
      <c r="K501" s="101">
        <f>SUM('เลย '!AO62)</f>
        <v>544317.07999999996</v>
      </c>
      <c r="L501" s="102">
        <f>'เลย '!AP62</f>
        <v>1446116.45</v>
      </c>
      <c r="M501" s="102">
        <f>'เลย '!AQ62</f>
        <v>1158257.19</v>
      </c>
      <c r="N501" s="98"/>
      <c r="O501" s="98"/>
      <c r="P501" s="98"/>
      <c r="Q501" s="90">
        <f t="shared" si="17"/>
        <v>287859.26</v>
      </c>
      <c r="R501" s="91">
        <f t="shared" si="18"/>
        <v>441.83209593644972</v>
      </c>
    </row>
    <row r="502" spans="1:18" hidden="1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727</v>
      </c>
      <c r="H502" s="99">
        <v>1988</v>
      </c>
      <c r="I502" s="97">
        <v>2</v>
      </c>
      <c r="J502" s="100">
        <f>'เลย '!F63</f>
        <v>215765.34</v>
      </c>
      <c r="K502" s="101">
        <f>SUM('เลย '!AO63)</f>
        <v>369566.03999999992</v>
      </c>
      <c r="L502" s="102">
        <f>'เลย '!AP63</f>
        <v>1336942.26</v>
      </c>
      <c r="M502" s="102">
        <f>'เลย '!AQ63</f>
        <v>1140306.92</v>
      </c>
      <c r="N502" s="98"/>
      <c r="O502" s="98"/>
      <c r="P502" s="98"/>
      <c r="Q502" s="90">
        <f t="shared" si="17"/>
        <v>196635.34000000008</v>
      </c>
      <c r="R502" s="91">
        <f t="shared" si="18"/>
        <v>672.50616700201203</v>
      </c>
    </row>
    <row r="503" spans="1:18" hidden="1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728</v>
      </c>
      <c r="H503" s="99">
        <v>1497</v>
      </c>
      <c r="I503" s="97">
        <v>1</v>
      </c>
      <c r="J503" s="100">
        <f>'เลย '!F64</f>
        <v>351188.8</v>
      </c>
      <c r="K503" s="101">
        <f>SUM('เลย '!AO64)</f>
        <v>423790.75</v>
      </c>
      <c r="L503" s="102">
        <f>'เลย '!AP64</f>
        <v>936104.72</v>
      </c>
      <c r="M503" s="102">
        <f>'เลย '!AQ64</f>
        <v>934296.69</v>
      </c>
      <c r="N503" s="98"/>
      <c r="O503" s="98"/>
      <c r="P503" s="98"/>
      <c r="Q503" s="90">
        <f t="shared" si="17"/>
        <v>1808.0300000000279</v>
      </c>
      <c r="R503" s="91">
        <f t="shared" si="18"/>
        <v>625.32045424181695</v>
      </c>
    </row>
    <row r="504" spans="1:18" s="109" customFormat="1" hidden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6613914.6000000006</v>
      </c>
      <c r="K504" s="106">
        <f>SUM(K490:K503)</f>
        <v>8136177.6900000004</v>
      </c>
      <c r="L504" s="106">
        <f>SUM(L490:L503)</f>
        <v>17491292.239999998</v>
      </c>
      <c r="M504" s="106">
        <f>SUM(M490:M503)</f>
        <v>15137271.949999999</v>
      </c>
      <c r="N504" s="104">
        <v>13</v>
      </c>
      <c r="O504" s="104">
        <v>13</v>
      </c>
      <c r="P504" s="104">
        <f>N504-O504</f>
        <v>0</v>
      </c>
      <c r="Q504" s="107">
        <f t="shared" si="17"/>
        <v>2354020.2899999991</v>
      </c>
      <c r="R504" s="108">
        <f>L504/H504</f>
        <v>505.16367480144402</v>
      </c>
    </row>
    <row r="505" spans="1:18" hidden="1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hidden="1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729</v>
      </c>
      <c r="H506" s="99">
        <v>1271</v>
      </c>
      <c r="I506" s="97">
        <v>1</v>
      </c>
      <c r="J506" s="100">
        <f>'เลย '!F65</f>
        <v>810906.93</v>
      </c>
      <c r="K506" s="101">
        <f>SUM('เลย '!AO65)</f>
        <v>834606.81</v>
      </c>
      <c r="L506" s="102">
        <f>'เลย '!AP65</f>
        <v>1028113.51</v>
      </c>
      <c r="M506" s="102">
        <f>'เลย '!AQ65</f>
        <v>713871.42999999993</v>
      </c>
      <c r="N506" s="98"/>
      <c r="O506" s="98"/>
      <c r="P506" s="98"/>
      <c r="Q506" s="90">
        <f t="shared" si="17"/>
        <v>314242.08000000007</v>
      </c>
      <c r="R506" s="91">
        <f t="shared" si="18"/>
        <v>808.90126671911878</v>
      </c>
    </row>
    <row r="507" spans="1:18" hidden="1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730</v>
      </c>
      <c r="H507" s="99">
        <v>1365</v>
      </c>
      <c r="I507" s="97">
        <v>1</v>
      </c>
      <c r="J507" s="100">
        <f>'เลย '!F66</f>
        <v>796094.2</v>
      </c>
      <c r="K507" s="101">
        <f>SUM('เลย '!AO66)</f>
        <v>810736.53999999992</v>
      </c>
      <c r="L507" s="102">
        <f>'เลย '!AP66</f>
        <v>1405403.74</v>
      </c>
      <c r="M507" s="102">
        <f>'เลย '!AQ66</f>
        <v>1066874.3099999998</v>
      </c>
      <c r="N507" s="98"/>
      <c r="O507" s="98"/>
      <c r="P507" s="98"/>
      <c r="Q507" s="90">
        <f t="shared" si="17"/>
        <v>338529.43000000017</v>
      </c>
      <c r="R507" s="91">
        <f t="shared" si="18"/>
        <v>1029.5998095238094</v>
      </c>
    </row>
    <row r="508" spans="1:18" hidden="1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731</v>
      </c>
      <c r="H508" s="99">
        <v>2637</v>
      </c>
      <c r="I508" s="97">
        <v>2</v>
      </c>
      <c r="J508" s="100">
        <f>'เลย '!F67</f>
        <v>862760.33</v>
      </c>
      <c r="K508" s="101">
        <f>SUM('เลย '!AO67)</f>
        <v>935262.59</v>
      </c>
      <c r="L508" s="102">
        <f>'เลย '!AP67</f>
        <v>1655884.21</v>
      </c>
      <c r="M508" s="102">
        <f>'เลย '!AQ67</f>
        <v>1295449.57</v>
      </c>
      <c r="N508" s="98"/>
      <c r="O508" s="98"/>
      <c r="P508" s="98"/>
      <c r="Q508" s="90">
        <f t="shared" si="17"/>
        <v>360434.6399999999</v>
      </c>
      <c r="R508" s="91">
        <f t="shared" si="18"/>
        <v>627.94243837694353</v>
      </c>
    </row>
    <row r="509" spans="1:18" hidden="1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732</v>
      </c>
      <c r="H509" s="99">
        <v>1170</v>
      </c>
      <c r="I509" s="97">
        <v>1</v>
      </c>
      <c r="J509" s="100">
        <f>'เลย '!F68</f>
        <v>688084.34</v>
      </c>
      <c r="K509" s="101">
        <f>SUM('เลย '!AO68)</f>
        <v>731224.53</v>
      </c>
      <c r="L509" s="102">
        <f>'เลย '!AP68</f>
        <v>1682938.19</v>
      </c>
      <c r="M509" s="102">
        <f>'เลย '!AQ68</f>
        <v>1394099.4300000002</v>
      </c>
      <c r="N509" s="98"/>
      <c r="O509" s="98"/>
      <c r="P509" s="98"/>
      <c r="Q509" s="90">
        <f t="shared" si="17"/>
        <v>288838.75999999978</v>
      </c>
      <c r="R509" s="91">
        <f t="shared" si="18"/>
        <v>1438.4087094017093</v>
      </c>
    </row>
    <row r="510" spans="1:18" hidden="1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733</v>
      </c>
      <c r="H510" s="99">
        <v>892</v>
      </c>
      <c r="I510" s="97">
        <v>1</v>
      </c>
      <c r="J510" s="100">
        <f>'เลย '!F69</f>
        <v>568282.69999999995</v>
      </c>
      <c r="K510" s="101">
        <f>SUM('เลย '!AO69)</f>
        <v>581141.02999999991</v>
      </c>
      <c r="L510" s="102">
        <f>'เลย '!AP69</f>
        <v>1140545.03</v>
      </c>
      <c r="M510" s="102">
        <f>'เลย '!AQ69</f>
        <v>986533.19000000006</v>
      </c>
      <c r="N510" s="98"/>
      <c r="O510" s="98"/>
      <c r="P510" s="98"/>
      <c r="Q510" s="90">
        <f t="shared" si="17"/>
        <v>154011.83999999997</v>
      </c>
      <c r="R510" s="91">
        <f t="shared" si="18"/>
        <v>1278.6379260089686</v>
      </c>
    </row>
    <row r="511" spans="1:18" s="109" customFormat="1" hidden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3726128.5</v>
      </c>
      <c r="K511" s="106">
        <f>SUM(K505:K510)</f>
        <v>3892971.4999999995</v>
      </c>
      <c r="L511" s="106">
        <f>SUM(L505:L510)</f>
        <v>6912884.6800000006</v>
      </c>
      <c r="M511" s="106">
        <f>SUM(M505:M510)</f>
        <v>5456827.9300000006</v>
      </c>
      <c r="N511" s="104">
        <v>5</v>
      </c>
      <c r="O511" s="104">
        <v>5</v>
      </c>
      <c r="P511" s="104">
        <f>N511-O511</f>
        <v>0</v>
      </c>
      <c r="Q511" s="107">
        <f t="shared" si="17"/>
        <v>1456056.75</v>
      </c>
      <c r="R511" s="108">
        <f>L511/H511</f>
        <v>942.45189911383784</v>
      </c>
    </row>
    <row r="512" spans="1:18" hidden="1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hidden="1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734</v>
      </c>
      <c r="H513" s="99">
        <v>2178</v>
      </c>
      <c r="I513" s="97">
        <v>2</v>
      </c>
      <c r="J513" s="100">
        <f>'เลย '!F70</f>
        <v>350642.96</v>
      </c>
      <c r="K513" s="101">
        <f>SUM('เลย '!AO70)</f>
        <v>378769.57000000007</v>
      </c>
      <c r="L513" s="102">
        <f>'เลย '!AP70</f>
        <v>2055737.79</v>
      </c>
      <c r="M513" s="102">
        <f>'เลย '!AQ70</f>
        <v>1620056.5799999998</v>
      </c>
      <c r="N513" s="98"/>
      <c r="O513" s="98"/>
      <c r="P513" s="98"/>
      <c r="Q513" s="90">
        <f t="shared" si="17"/>
        <v>435681.2100000002</v>
      </c>
      <c r="R513" s="91">
        <f t="shared" si="18"/>
        <v>943.86491735537197</v>
      </c>
    </row>
    <row r="514" spans="1:18" hidden="1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735</v>
      </c>
      <c r="H514" s="99">
        <v>3937</v>
      </c>
      <c r="I514" s="97">
        <v>3</v>
      </c>
      <c r="J514" s="100">
        <f>'เลย '!F71</f>
        <v>246745.44</v>
      </c>
      <c r="K514" s="101">
        <f>SUM('เลย '!AO71)</f>
        <v>322334.14</v>
      </c>
      <c r="L514" s="102">
        <f>'เลย '!AP71</f>
        <v>2470211.34</v>
      </c>
      <c r="M514" s="102">
        <f>'เลย '!AQ71</f>
        <v>2170978.54</v>
      </c>
      <c r="N514" s="98"/>
      <c r="O514" s="98"/>
      <c r="P514" s="98"/>
      <c r="Q514" s="90">
        <f t="shared" si="17"/>
        <v>299232.79999999981</v>
      </c>
      <c r="R514" s="91">
        <f t="shared" si="18"/>
        <v>627.43493522987046</v>
      </c>
    </row>
    <row r="515" spans="1:18" hidden="1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736</v>
      </c>
      <c r="H515" s="99">
        <v>1575</v>
      </c>
      <c r="I515" s="97">
        <v>2</v>
      </c>
      <c r="J515" s="100">
        <f>'เลย '!F72</f>
        <v>340561.49</v>
      </c>
      <c r="K515" s="101">
        <f>SUM('เลย '!AO72)</f>
        <v>378551.29</v>
      </c>
      <c r="L515" s="102">
        <f>'เลย '!AP72</f>
        <v>1263757.21</v>
      </c>
      <c r="M515" s="102">
        <f>'เลย '!AQ72</f>
        <v>994589.56</v>
      </c>
      <c r="N515" s="98"/>
      <c r="O515" s="98"/>
      <c r="P515" s="98"/>
      <c r="Q515" s="90">
        <f t="shared" si="17"/>
        <v>269167.64999999991</v>
      </c>
      <c r="R515" s="91">
        <f t="shared" si="18"/>
        <v>802.38553015873015</v>
      </c>
    </row>
    <row r="516" spans="1:18" hidden="1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737</v>
      </c>
      <c r="H516" s="99">
        <v>1425</v>
      </c>
      <c r="I516" s="97">
        <v>1</v>
      </c>
      <c r="J516" s="100">
        <f>'เลย '!F73</f>
        <v>224227.18</v>
      </c>
      <c r="K516" s="101">
        <f>SUM('เลย '!AO73)</f>
        <v>263902.27</v>
      </c>
      <c r="L516" s="102">
        <f>'เลย '!AP73</f>
        <v>1435785.76</v>
      </c>
      <c r="M516" s="102">
        <f>'เลย '!AQ73</f>
        <v>1162925.6800000002</v>
      </c>
      <c r="N516" s="98"/>
      <c r="O516" s="98"/>
      <c r="P516" s="98"/>
      <c r="Q516" s="90">
        <f t="shared" si="17"/>
        <v>272860.07999999984</v>
      </c>
      <c r="R516" s="91">
        <f t="shared" si="18"/>
        <v>1007.568954385965</v>
      </c>
    </row>
    <row r="517" spans="1:18" hidden="1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738</v>
      </c>
      <c r="H517" s="99">
        <v>1893</v>
      </c>
      <c r="I517" s="97">
        <v>2</v>
      </c>
      <c r="J517" s="100">
        <f>'เลย '!F74</f>
        <v>29579.03</v>
      </c>
      <c r="K517" s="101">
        <f>SUM('เลย '!AO74)</f>
        <v>96184.25</v>
      </c>
      <c r="L517" s="102">
        <f>'เลย '!AP74</f>
        <v>1439842.28</v>
      </c>
      <c r="M517" s="102">
        <f>'เลย '!AQ74</f>
        <v>1241752.74</v>
      </c>
      <c r="N517" s="98"/>
      <c r="O517" s="98"/>
      <c r="P517" s="98"/>
      <c r="Q517" s="90">
        <f t="shared" si="17"/>
        <v>198089.54000000004</v>
      </c>
      <c r="R517" s="91">
        <f t="shared" si="18"/>
        <v>760.6139883782356</v>
      </c>
    </row>
    <row r="518" spans="1:18" hidden="1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739</v>
      </c>
      <c r="H518" s="99">
        <v>2527</v>
      </c>
      <c r="I518" s="97">
        <v>2</v>
      </c>
      <c r="J518" s="100">
        <f>'เลย '!F75</f>
        <v>589284.43999999994</v>
      </c>
      <c r="K518" s="101">
        <f>SUM('เลย '!AO75)</f>
        <v>562852.72</v>
      </c>
      <c r="L518" s="102">
        <f>'เลย '!AP75</f>
        <v>2237214.4700000002</v>
      </c>
      <c r="M518" s="102">
        <f>'เลย '!AQ75</f>
        <v>1844006.89</v>
      </c>
      <c r="N518" s="98"/>
      <c r="O518" s="98"/>
      <c r="P518" s="98"/>
      <c r="Q518" s="90">
        <f t="shared" ref="Q518:Q581" si="19">L518-M518</f>
        <v>393207.58000000031</v>
      </c>
      <c r="R518" s="91">
        <f t="shared" ref="R518:R580" si="20">L518/H518</f>
        <v>885.32428571428579</v>
      </c>
    </row>
    <row r="519" spans="1:18" s="109" customFormat="1" hidden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1781040.54</v>
      </c>
      <c r="K519" s="106">
        <f>SUM(K512:K518)</f>
        <v>2002594.24</v>
      </c>
      <c r="L519" s="106">
        <f>SUM(L512:L518)</f>
        <v>10902548.85</v>
      </c>
      <c r="M519" s="106">
        <f>SUM(M512:M518)</f>
        <v>9034309.9900000002</v>
      </c>
      <c r="N519" s="104">
        <v>6</v>
      </c>
      <c r="O519" s="104">
        <v>6</v>
      </c>
      <c r="P519" s="104">
        <f>N519-O519</f>
        <v>0</v>
      </c>
      <c r="Q519" s="107">
        <f t="shared" si="19"/>
        <v>1868238.8599999994</v>
      </c>
      <c r="R519" s="108">
        <f>L519/H519</f>
        <v>805.50785740672325</v>
      </c>
    </row>
    <row r="520" spans="1:18" hidden="1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hidden="1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740</v>
      </c>
      <c r="H521" s="99">
        <v>1798</v>
      </c>
      <c r="I521" s="97">
        <v>2</v>
      </c>
      <c r="J521" s="100">
        <f>'เลย '!F76</f>
        <v>447572.67</v>
      </c>
      <c r="K521" s="101">
        <f>SUM('เลย '!AO76)</f>
        <v>452251.85999999993</v>
      </c>
      <c r="L521" s="102">
        <f>'เลย '!AP76</f>
        <v>800398.65999999992</v>
      </c>
      <c r="M521" s="102">
        <f>'เลย '!AQ76</f>
        <v>625041.66</v>
      </c>
      <c r="N521" s="98"/>
      <c r="O521" s="98"/>
      <c r="P521" s="98"/>
      <c r="Q521" s="90">
        <f t="shared" si="19"/>
        <v>175356.99999999988</v>
      </c>
      <c r="R521" s="91">
        <f t="shared" si="20"/>
        <v>445.16054505005559</v>
      </c>
    </row>
    <row r="522" spans="1:18" hidden="1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741</v>
      </c>
      <c r="H522" s="99">
        <v>2341</v>
      </c>
      <c r="I522" s="97">
        <v>2</v>
      </c>
      <c r="J522" s="100">
        <f>'เลย '!F77</f>
        <v>1114000.25</v>
      </c>
      <c r="K522" s="101">
        <f>SUM('เลย '!AO77)</f>
        <v>1323362.2200000002</v>
      </c>
      <c r="L522" s="102">
        <f>'เลย '!AP77</f>
        <v>2097147.63</v>
      </c>
      <c r="M522" s="102">
        <f>'เลย '!AQ77</f>
        <v>1791886.13</v>
      </c>
      <c r="N522" s="98"/>
      <c r="O522" s="98"/>
      <c r="P522" s="98"/>
      <c r="Q522" s="90">
        <f t="shared" si="19"/>
        <v>305261.5</v>
      </c>
      <c r="R522" s="91">
        <f t="shared" si="20"/>
        <v>895.8341008116189</v>
      </c>
    </row>
    <row r="523" spans="1:18" hidden="1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742</v>
      </c>
      <c r="H523" s="99">
        <v>2890</v>
      </c>
      <c r="I523" s="97">
        <v>2</v>
      </c>
      <c r="J523" s="100">
        <f>'เลย '!F78</f>
        <v>437723.87</v>
      </c>
      <c r="K523" s="101">
        <f>SUM('เลย '!AO78)</f>
        <v>387633.05</v>
      </c>
      <c r="L523" s="102">
        <f>'เลย '!AP78</f>
        <v>1548634.44</v>
      </c>
      <c r="M523" s="102">
        <f>'เลย '!AQ78</f>
        <v>1322686.8</v>
      </c>
      <c r="N523" s="98"/>
      <c r="O523" s="98"/>
      <c r="P523" s="98"/>
      <c r="Q523" s="90">
        <f t="shared" si="19"/>
        <v>225947.6399999999</v>
      </c>
      <c r="R523" s="91">
        <f t="shared" si="20"/>
        <v>535.85966782006915</v>
      </c>
    </row>
    <row r="524" spans="1:18" hidden="1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743</v>
      </c>
      <c r="H524" s="99">
        <v>2426</v>
      </c>
      <c r="I524" s="97">
        <v>2</v>
      </c>
      <c r="J524" s="100">
        <f>'เลย '!F79</f>
        <v>781244.88</v>
      </c>
      <c r="K524" s="101">
        <f>SUM('เลย '!AO79)</f>
        <v>821101.1</v>
      </c>
      <c r="L524" s="102">
        <f>'เลย '!AP79</f>
        <v>1275736.32</v>
      </c>
      <c r="M524" s="102">
        <f>'เลย '!AQ79</f>
        <v>1268144.55</v>
      </c>
      <c r="N524" s="98"/>
      <c r="O524" s="98"/>
      <c r="P524" s="98"/>
      <c r="Q524" s="90">
        <f t="shared" si="19"/>
        <v>7591.7700000000186</v>
      </c>
      <c r="R524" s="91">
        <f t="shared" si="20"/>
        <v>525.85998351195383</v>
      </c>
    </row>
    <row r="525" spans="1:18" hidden="1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744</v>
      </c>
      <c r="H525" s="99">
        <v>4213</v>
      </c>
      <c r="I525" s="97">
        <v>3</v>
      </c>
      <c r="J525" s="100">
        <f>'เลย '!F80</f>
        <v>1069539.78</v>
      </c>
      <c r="K525" s="101">
        <f>SUM('เลย '!AO80)</f>
        <v>1118086.76</v>
      </c>
      <c r="L525" s="102">
        <f>'เลย '!AP80</f>
        <v>498581.78</v>
      </c>
      <c r="M525" s="102">
        <f>'เลย '!AQ80</f>
        <v>262506.77999999997</v>
      </c>
      <c r="N525" s="98"/>
      <c r="O525" s="98"/>
      <c r="P525" s="98"/>
      <c r="Q525" s="90">
        <f t="shared" si="19"/>
        <v>236075.00000000006</v>
      </c>
      <c r="R525" s="91">
        <f t="shared" si="20"/>
        <v>118.34364585805839</v>
      </c>
    </row>
    <row r="526" spans="1:18" hidden="1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745</v>
      </c>
      <c r="H526" s="99">
        <v>2664</v>
      </c>
      <c r="I526" s="97">
        <v>2</v>
      </c>
      <c r="J526" s="100">
        <f>'เลย '!F81</f>
        <v>667909.71</v>
      </c>
      <c r="K526" s="101">
        <f>SUM('เลย '!AO81)</f>
        <v>722938.75</v>
      </c>
      <c r="L526" s="102">
        <f>'เลย '!AP81</f>
        <v>1407969.58</v>
      </c>
      <c r="M526" s="102">
        <f>'เลย '!AQ81</f>
        <v>1211147.6800000002</v>
      </c>
      <c r="N526" s="98"/>
      <c r="O526" s="98"/>
      <c r="P526" s="98"/>
      <c r="Q526" s="90">
        <f t="shared" si="19"/>
        <v>196821.89999999991</v>
      </c>
      <c r="R526" s="91">
        <f t="shared" si="20"/>
        <v>528.51710960960963</v>
      </c>
    </row>
    <row r="527" spans="1:18" hidden="1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746</v>
      </c>
      <c r="H527" s="99">
        <v>642</v>
      </c>
      <c r="I527" s="97">
        <v>1</v>
      </c>
      <c r="J527" s="100">
        <f>'เลย '!F82</f>
        <v>282536.46999999997</v>
      </c>
      <c r="K527" s="101">
        <f>SUM('เลย '!AO82)</f>
        <v>321136.76</v>
      </c>
      <c r="L527" s="102">
        <f>'เลย '!AP82</f>
        <v>791426.66999999993</v>
      </c>
      <c r="M527" s="102">
        <f>'เลย '!AQ82</f>
        <v>907753.7</v>
      </c>
      <c r="N527" s="98"/>
      <c r="O527" s="98"/>
      <c r="P527" s="98"/>
      <c r="Q527" s="90">
        <f t="shared" si="19"/>
        <v>-116327.03000000003</v>
      </c>
      <c r="R527" s="91">
        <f t="shared" si="20"/>
        <v>1232.7518224299065</v>
      </c>
    </row>
    <row r="528" spans="1:18" hidden="1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747</v>
      </c>
      <c r="H528" s="99">
        <v>701</v>
      </c>
      <c r="I528" s="97">
        <v>1</v>
      </c>
      <c r="J528" s="100">
        <f>'เลย '!F83</f>
        <v>688555.14</v>
      </c>
      <c r="K528" s="101">
        <f>SUM('เลย '!AO83)</f>
        <v>789103.67</v>
      </c>
      <c r="L528" s="102">
        <f>'เลย '!AP83</f>
        <v>714526.05</v>
      </c>
      <c r="M528" s="102">
        <f>'เลย '!AQ83</f>
        <v>507199.32999999996</v>
      </c>
      <c r="N528" s="98"/>
      <c r="O528" s="98"/>
      <c r="P528" s="98"/>
      <c r="Q528" s="90">
        <f t="shared" si="19"/>
        <v>207326.72000000009</v>
      </c>
      <c r="R528" s="91">
        <f t="shared" si="20"/>
        <v>1019.2953637660486</v>
      </c>
    </row>
    <row r="529" spans="1:18" hidden="1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748</v>
      </c>
      <c r="H529" s="99">
        <v>803</v>
      </c>
      <c r="I529" s="97">
        <v>1</v>
      </c>
      <c r="J529" s="100">
        <f>'เลย '!F84</f>
        <v>529398.99</v>
      </c>
      <c r="K529" s="101">
        <f>SUM('เลย '!AO84)</f>
        <v>572381.06999999995</v>
      </c>
      <c r="L529" s="102">
        <f>'เลย '!AP84</f>
        <v>1042777.78</v>
      </c>
      <c r="M529" s="102">
        <f>'เลย '!AQ84</f>
        <v>818344.90999999992</v>
      </c>
      <c r="N529" s="98"/>
      <c r="O529" s="98"/>
      <c r="P529" s="98"/>
      <c r="Q529" s="90">
        <f t="shared" si="19"/>
        <v>224432.87000000011</v>
      </c>
      <c r="R529" s="91">
        <f t="shared" si="20"/>
        <v>1298.6024657534247</v>
      </c>
    </row>
    <row r="530" spans="1:18" s="109" customFormat="1" hidden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6018481.7599999998</v>
      </c>
      <c r="K530" s="106">
        <f>SUM(K520:K529)</f>
        <v>6507995.2400000002</v>
      </c>
      <c r="L530" s="106">
        <f>SUM(L520:L529)</f>
        <v>10177198.910000002</v>
      </c>
      <c r="M530" s="106">
        <f>SUM(M520:M529)</f>
        <v>8714711.5399999991</v>
      </c>
      <c r="N530" s="104">
        <v>9</v>
      </c>
      <c r="O530" s="104">
        <v>9</v>
      </c>
      <c r="P530" s="104">
        <f>N530-O530</f>
        <v>0</v>
      </c>
      <c r="Q530" s="107">
        <f t="shared" si="19"/>
        <v>1462487.3700000029</v>
      </c>
      <c r="R530" s="108">
        <f>L530/H530</f>
        <v>550.77383428942539</v>
      </c>
    </row>
    <row r="531" spans="1:18" hidden="1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hidden="1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749</v>
      </c>
      <c r="H532" s="99">
        <v>3708</v>
      </c>
      <c r="I532" s="97">
        <v>3</v>
      </c>
      <c r="J532" s="100">
        <f>'เลย '!F85</f>
        <v>666776.07999999996</v>
      </c>
      <c r="K532" s="101">
        <f>SUM('เลย '!AO85)</f>
        <v>871331.97</v>
      </c>
      <c r="L532" s="102">
        <f>'เลย '!AP85</f>
        <v>1412072.51</v>
      </c>
      <c r="M532" s="102">
        <f>'เลย '!AQ85</f>
        <v>1124491.48</v>
      </c>
      <c r="N532" s="98"/>
      <c r="O532" s="98"/>
      <c r="P532" s="98"/>
      <c r="Q532" s="90">
        <f t="shared" si="19"/>
        <v>287581.03000000003</v>
      </c>
      <c r="R532" s="91">
        <f t="shared" si="20"/>
        <v>380.81782901833873</v>
      </c>
    </row>
    <row r="533" spans="1:18" hidden="1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750</v>
      </c>
      <c r="H533" s="99">
        <v>7673</v>
      </c>
      <c r="I533" s="97">
        <v>5</v>
      </c>
      <c r="J533" s="100">
        <f>'เลย '!F86</f>
        <v>348827.71</v>
      </c>
      <c r="K533" s="101">
        <f>SUM('เลย '!AO86)</f>
        <v>422285.37</v>
      </c>
      <c r="L533" s="102">
        <f>'เลย '!AP86</f>
        <v>1769695.62</v>
      </c>
      <c r="M533" s="102">
        <f>'เลย '!AQ86</f>
        <v>1705103.06</v>
      </c>
      <c r="N533" s="98"/>
      <c r="O533" s="98"/>
      <c r="P533" s="98"/>
      <c r="Q533" s="90">
        <f t="shared" si="19"/>
        <v>64592.560000000056</v>
      </c>
      <c r="R533" s="91">
        <f t="shared" si="20"/>
        <v>230.63933533168253</v>
      </c>
    </row>
    <row r="534" spans="1:18" hidden="1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751</v>
      </c>
      <c r="H534" s="99">
        <v>6916</v>
      </c>
      <c r="I534" s="97">
        <v>5</v>
      </c>
      <c r="J534" s="100">
        <f>'เลย '!F87</f>
        <v>1481127.38</v>
      </c>
      <c r="K534" s="101">
        <f>SUM('เลย '!AO87)</f>
        <v>1561588.16</v>
      </c>
      <c r="L534" s="102">
        <f>'เลย '!AP87</f>
        <v>2449478.63</v>
      </c>
      <c r="M534" s="102">
        <f>'เลย '!AQ87</f>
        <v>1892284.51</v>
      </c>
      <c r="N534" s="98"/>
      <c r="O534" s="98"/>
      <c r="P534" s="98"/>
      <c r="Q534" s="90">
        <f t="shared" si="19"/>
        <v>557194.11999999988</v>
      </c>
      <c r="R534" s="91">
        <f t="shared" si="20"/>
        <v>354.17562608444183</v>
      </c>
    </row>
    <row r="535" spans="1:18" hidden="1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752</v>
      </c>
      <c r="H535" s="99">
        <v>4950</v>
      </c>
      <c r="I535" s="97">
        <v>4</v>
      </c>
      <c r="J535" s="100">
        <f>'เลย '!F88</f>
        <v>899038</v>
      </c>
      <c r="K535" s="101">
        <f>SUM('เลย '!AO88)</f>
        <v>1120687.8599999999</v>
      </c>
      <c r="L535" s="102">
        <f>'เลย '!AP88</f>
        <v>1988392.4</v>
      </c>
      <c r="M535" s="102">
        <f>'เลย '!AQ88</f>
        <v>1391226.17</v>
      </c>
      <c r="N535" s="98"/>
      <c r="O535" s="98"/>
      <c r="P535" s="98"/>
      <c r="Q535" s="90">
        <f t="shared" si="19"/>
        <v>597166.23</v>
      </c>
      <c r="R535" s="91">
        <f t="shared" si="20"/>
        <v>401.69543434343433</v>
      </c>
    </row>
    <row r="536" spans="1:18" hidden="1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753</v>
      </c>
      <c r="H536" s="99">
        <v>3876</v>
      </c>
      <c r="I536" s="97">
        <v>3</v>
      </c>
      <c r="J536" s="100">
        <f>'เลย '!F89</f>
        <v>631491.41</v>
      </c>
      <c r="K536" s="101">
        <f>SUM('เลย '!AO89)</f>
        <v>1089665.3199999998</v>
      </c>
      <c r="L536" s="102">
        <f>'เลย '!AP89</f>
        <v>1657566.2200000002</v>
      </c>
      <c r="M536" s="102">
        <f>'เลย '!AQ89</f>
        <v>1491728.2100000002</v>
      </c>
      <c r="N536" s="98"/>
      <c r="O536" s="98"/>
      <c r="P536" s="98"/>
      <c r="Q536" s="90">
        <f t="shared" si="19"/>
        <v>165838.01</v>
      </c>
      <c r="R536" s="91">
        <f t="shared" si="20"/>
        <v>427.6486635706915</v>
      </c>
    </row>
    <row r="537" spans="1:18" hidden="1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754</v>
      </c>
      <c r="H537" s="99">
        <v>1854</v>
      </c>
      <c r="I537" s="97">
        <v>2</v>
      </c>
      <c r="J537" s="100">
        <f>'เลย '!F90</f>
        <v>528575.88</v>
      </c>
      <c r="K537" s="101">
        <f>SUM('เลย '!AO90)</f>
        <v>642794.64</v>
      </c>
      <c r="L537" s="102">
        <f>'เลย '!AP90</f>
        <v>973802.6</v>
      </c>
      <c r="M537" s="102">
        <f>'เลย '!AQ90</f>
        <v>531257.41</v>
      </c>
      <c r="N537" s="98"/>
      <c r="O537" s="98"/>
      <c r="P537" s="98"/>
      <c r="Q537" s="90">
        <f t="shared" si="19"/>
        <v>442545.18999999994</v>
      </c>
      <c r="R537" s="91">
        <f t="shared" si="20"/>
        <v>525.24412081984894</v>
      </c>
    </row>
    <row r="538" spans="1:18" hidden="1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755</v>
      </c>
      <c r="H538" s="99">
        <v>6037</v>
      </c>
      <c r="I538" s="97">
        <v>5</v>
      </c>
      <c r="J538" s="100">
        <f>'เลย '!F91</f>
        <v>567877.97</v>
      </c>
      <c r="K538" s="101">
        <f>SUM('เลย '!AO91)</f>
        <v>1560648.9400000002</v>
      </c>
      <c r="L538" s="102">
        <f>'เลย '!AP91</f>
        <v>3106843.1500000004</v>
      </c>
      <c r="M538" s="102">
        <f>'เลย '!AQ91</f>
        <v>2279000.06</v>
      </c>
      <c r="N538" s="98"/>
      <c r="O538" s="98"/>
      <c r="P538" s="98"/>
      <c r="Q538" s="90">
        <f t="shared" si="19"/>
        <v>827843.09000000032</v>
      </c>
      <c r="R538" s="91">
        <f t="shared" si="20"/>
        <v>514.63361769090614</v>
      </c>
    </row>
    <row r="539" spans="1:18" hidden="1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756</v>
      </c>
      <c r="H539" s="99">
        <v>1678</v>
      </c>
      <c r="I539" s="97">
        <v>2</v>
      </c>
      <c r="J539" s="100">
        <f>'เลย '!F92</f>
        <v>539873.61</v>
      </c>
      <c r="K539" s="101">
        <f>SUM('เลย '!AO92)</f>
        <v>604021.21000000008</v>
      </c>
      <c r="L539" s="102">
        <f>'เลย '!AP92</f>
        <v>1799505.8</v>
      </c>
      <c r="M539" s="102">
        <f>'เลย '!AQ92</f>
        <v>1563026.29</v>
      </c>
      <c r="N539" s="98"/>
      <c r="O539" s="98"/>
      <c r="P539" s="98"/>
      <c r="Q539" s="90">
        <f t="shared" si="19"/>
        <v>236479.51</v>
      </c>
      <c r="R539" s="91">
        <f t="shared" si="20"/>
        <v>1072.411084624553</v>
      </c>
    </row>
    <row r="540" spans="1:18" hidden="1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757</v>
      </c>
      <c r="H540" s="99">
        <v>3501</v>
      </c>
      <c r="I540" s="97">
        <v>3</v>
      </c>
      <c r="J540" s="100">
        <f>'เลย '!F93</f>
        <v>525070.63</v>
      </c>
      <c r="K540" s="101">
        <f>SUM('เลย '!AO93)</f>
        <v>728891.9</v>
      </c>
      <c r="L540" s="102">
        <f>'เลย '!AP93</f>
        <v>689132.56</v>
      </c>
      <c r="M540" s="102">
        <f>'เลย '!AQ93</f>
        <v>776460.87</v>
      </c>
      <c r="N540" s="98"/>
      <c r="O540" s="98"/>
      <c r="P540" s="98"/>
      <c r="Q540" s="90">
        <f t="shared" si="19"/>
        <v>-87328.309999999939</v>
      </c>
      <c r="R540" s="91">
        <f t="shared" si="20"/>
        <v>196.83877749214511</v>
      </c>
    </row>
    <row r="541" spans="1:18" hidden="1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758</v>
      </c>
      <c r="H541" s="99">
        <v>3131</v>
      </c>
      <c r="I541" s="97">
        <v>3</v>
      </c>
      <c r="J541" s="100">
        <f>'เลย '!F94</f>
        <v>420483.65</v>
      </c>
      <c r="K541" s="101">
        <f>SUM('เลย '!AO94)</f>
        <v>458611.35000000003</v>
      </c>
      <c r="L541" s="102">
        <f>'เลย '!AP94</f>
        <v>1632111.63</v>
      </c>
      <c r="M541" s="102">
        <f>'เลย '!AQ94</f>
        <v>1477234.94</v>
      </c>
      <c r="N541" s="98"/>
      <c r="O541" s="98"/>
      <c r="P541" s="98"/>
      <c r="Q541" s="90">
        <f t="shared" si="19"/>
        <v>154876.68999999994</v>
      </c>
      <c r="R541" s="91">
        <f t="shared" si="20"/>
        <v>521.27487384222286</v>
      </c>
    </row>
    <row r="542" spans="1:18" hidden="1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759</v>
      </c>
      <c r="H542" s="99">
        <v>3078</v>
      </c>
      <c r="I542" s="97">
        <v>3</v>
      </c>
      <c r="J542" s="100">
        <f>'เลย '!F95</f>
        <v>545296.94999999995</v>
      </c>
      <c r="K542" s="101">
        <f>SUM('เลย '!AO95)</f>
        <v>662822.99</v>
      </c>
      <c r="L542" s="102">
        <f>'เลย '!AP95</f>
        <v>1419745.83</v>
      </c>
      <c r="M542" s="102">
        <f>'เลย '!AQ95</f>
        <v>1221735.04</v>
      </c>
      <c r="N542" s="98"/>
      <c r="O542" s="98"/>
      <c r="P542" s="98"/>
      <c r="Q542" s="90">
        <f t="shared" si="19"/>
        <v>198010.79000000004</v>
      </c>
      <c r="R542" s="91">
        <f t="shared" si="20"/>
        <v>461.25595516569206</v>
      </c>
    </row>
    <row r="543" spans="1:18" hidden="1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760</v>
      </c>
      <c r="H543" s="99">
        <v>4356</v>
      </c>
      <c r="I543" s="97">
        <v>3</v>
      </c>
      <c r="J543" s="100">
        <f>'เลย '!F96</f>
        <v>617937.97</v>
      </c>
      <c r="K543" s="101">
        <f>SUM('เลย '!AO96)</f>
        <v>665661.53</v>
      </c>
      <c r="L543" s="102">
        <f>'เลย '!AP96</f>
        <v>1020515.5</v>
      </c>
      <c r="M543" s="102">
        <f>'เลย '!AQ96</f>
        <v>749507.37999999989</v>
      </c>
      <c r="N543" s="98"/>
      <c r="O543" s="98"/>
      <c r="P543" s="98"/>
      <c r="Q543" s="90">
        <f t="shared" si="19"/>
        <v>271008.12000000011</v>
      </c>
      <c r="R543" s="91">
        <f t="shared" si="20"/>
        <v>234.27812213039485</v>
      </c>
    </row>
    <row r="544" spans="1:18" hidden="1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761</v>
      </c>
      <c r="H544" s="99">
        <v>5580</v>
      </c>
      <c r="I544" s="97">
        <v>4</v>
      </c>
      <c r="J544" s="100">
        <f>'เลย '!F97</f>
        <v>179808.46</v>
      </c>
      <c r="K544" s="101">
        <f>SUM('เลย '!AO97)</f>
        <v>194251.91999999998</v>
      </c>
      <c r="L544" s="102">
        <f>'เลย '!AP97</f>
        <v>1253150.42</v>
      </c>
      <c r="M544" s="102">
        <f>'เลย '!AQ97</f>
        <v>919704.78</v>
      </c>
      <c r="N544" s="98"/>
      <c r="O544" s="98"/>
      <c r="P544" s="98"/>
      <c r="Q544" s="90">
        <f t="shared" si="19"/>
        <v>333445.6399999999</v>
      </c>
      <c r="R544" s="91">
        <f t="shared" si="20"/>
        <v>224.57892831541218</v>
      </c>
    </row>
    <row r="545" spans="1:18" hidden="1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762</v>
      </c>
      <c r="H545" s="99">
        <v>4092</v>
      </c>
      <c r="I545" s="97">
        <v>3</v>
      </c>
      <c r="J545" s="100">
        <f>'เลย '!F98</f>
        <v>491619.03</v>
      </c>
      <c r="K545" s="101">
        <f>SUM('เลย '!AO98)</f>
        <v>622502.82000000007</v>
      </c>
      <c r="L545" s="102">
        <f>'เลย '!AP98</f>
        <v>1754011</v>
      </c>
      <c r="M545" s="102">
        <f>'เลย '!AQ98</f>
        <v>1398012.85</v>
      </c>
      <c r="N545" s="98"/>
      <c r="O545" s="98"/>
      <c r="P545" s="98"/>
      <c r="Q545" s="90">
        <f t="shared" si="19"/>
        <v>355998.14999999991</v>
      </c>
      <c r="R545" s="91">
        <f t="shared" si="20"/>
        <v>428.64393939393938</v>
      </c>
    </row>
    <row r="546" spans="1:18" hidden="1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763</v>
      </c>
      <c r="H546" s="99">
        <v>5915</v>
      </c>
      <c r="I546" s="97">
        <v>4</v>
      </c>
      <c r="J546" s="100">
        <f>'เลย '!F99</f>
        <v>690623.03</v>
      </c>
      <c r="K546" s="101">
        <f>SUM('เลย '!AO99)</f>
        <v>737955.74</v>
      </c>
      <c r="L546" s="102">
        <f>'เลย '!AP99</f>
        <v>3040294.83</v>
      </c>
      <c r="M546" s="102">
        <f>'เลย '!AQ99</f>
        <v>3136145.0700000003</v>
      </c>
      <c r="N546" s="98"/>
      <c r="O546" s="98"/>
      <c r="P546" s="98"/>
      <c r="Q546" s="90">
        <f t="shared" si="19"/>
        <v>-95850.240000000224</v>
      </c>
      <c r="R546" s="91">
        <f t="shared" si="20"/>
        <v>513.99743533389687</v>
      </c>
    </row>
    <row r="547" spans="1:18" hidden="1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764</v>
      </c>
      <c r="H547" s="99">
        <v>3232</v>
      </c>
      <c r="I547" s="97">
        <v>3</v>
      </c>
      <c r="J547" s="100">
        <f>'เลย '!F100</f>
        <v>455205.76</v>
      </c>
      <c r="K547" s="101">
        <f>SUM('เลย '!AO100)</f>
        <v>506534.41</v>
      </c>
      <c r="L547" s="102">
        <f>'เลย '!AP100</f>
        <v>770658.66</v>
      </c>
      <c r="M547" s="102">
        <f>'เลย '!AQ100</f>
        <v>415122.37</v>
      </c>
      <c r="N547" s="98"/>
      <c r="O547" s="98"/>
      <c r="P547" s="98"/>
      <c r="Q547" s="90">
        <f t="shared" si="19"/>
        <v>355536.29000000004</v>
      </c>
      <c r="R547" s="91">
        <f t="shared" si="20"/>
        <v>238.44636757425744</v>
      </c>
    </row>
    <row r="548" spans="1:18" hidden="1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765</v>
      </c>
      <c r="H548" s="99">
        <v>4642</v>
      </c>
      <c r="I548" s="97">
        <v>4</v>
      </c>
      <c r="J548" s="100">
        <f>'เลย '!F101</f>
        <v>602899.16</v>
      </c>
      <c r="K548" s="101">
        <f>SUM('เลย '!AO101)</f>
        <v>710688.51000000013</v>
      </c>
      <c r="L548" s="102">
        <f>'เลย '!AP101</f>
        <v>2251632.4000000004</v>
      </c>
      <c r="M548" s="102">
        <f>'เลย '!AQ101</f>
        <v>1552251.68</v>
      </c>
      <c r="N548" s="98"/>
      <c r="O548" s="98"/>
      <c r="P548" s="98"/>
      <c r="Q548" s="90">
        <f t="shared" si="19"/>
        <v>699380.72000000044</v>
      </c>
      <c r="R548" s="91">
        <f t="shared" si="20"/>
        <v>485.05652735889709</v>
      </c>
    </row>
    <row r="549" spans="1:18" s="109" customFormat="1" hidden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10192532.68</v>
      </c>
      <c r="K549" s="106">
        <f>SUM(K531:K548)</f>
        <v>13160944.639999999</v>
      </c>
      <c r="L549" s="106">
        <f>SUM(L531:L548)</f>
        <v>28988609.760000005</v>
      </c>
      <c r="M549" s="106">
        <f>SUM(M531:M548)</f>
        <v>23624292.170000002</v>
      </c>
      <c r="N549" s="104">
        <v>17</v>
      </c>
      <c r="O549" s="104">
        <v>17</v>
      </c>
      <c r="P549" s="104">
        <f>N549-O549</f>
        <v>0</v>
      </c>
      <c r="Q549" s="107">
        <f t="shared" si="19"/>
        <v>5364317.5900000036</v>
      </c>
      <c r="R549" s="108">
        <f>L549/H549</f>
        <v>390.58205796359431</v>
      </c>
    </row>
    <row r="550" spans="1:18" hidden="1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hidden="1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766</v>
      </c>
      <c r="H551" s="99">
        <v>2514</v>
      </c>
      <c r="I551" s="97">
        <v>2</v>
      </c>
      <c r="J551" s="100">
        <f>'เลย '!F102</f>
        <v>915727.22</v>
      </c>
      <c r="K551" s="101">
        <f>SUM('เลย '!AO102)</f>
        <v>874075.51</v>
      </c>
      <c r="L551" s="102">
        <f>'เลย '!AP102</f>
        <v>1428036.3399999999</v>
      </c>
      <c r="M551" s="102">
        <f>'เลย '!AQ102</f>
        <v>1163131.06</v>
      </c>
      <c r="N551" s="98"/>
      <c r="O551" s="98"/>
      <c r="P551" s="98"/>
      <c r="Q551" s="90">
        <f t="shared" si="19"/>
        <v>264905.2799999998</v>
      </c>
      <c r="R551" s="91">
        <f t="shared" si="20"/>
        <v>568.03354813046928</v>
      </c>
    </row>
    <row r="552" spans="1:18" hidden="1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767</v>
      </c>
      <c r="H552" s="99">
        <v>5396</v>
      </c>
      <c r="I552" s="97">
        <v>4</v>
      </c>
      <c r="J552" s="100">
        <f>'เลย '!F103</f>
        <v>265564.98</v>
      </c>
      <c r="K552" s="101">
        <f>SUM('เลย '!AO103)</f>
        <v>347103.98</v>
      </c>
      <c r="L552" s="102">
        <f>'เลย '!AP103</f>
        <v>1727136.75</v>
      </c>
      <c r="M552" s="102">
        <f>'เลย '!AQ103</f>
        <v>1658471.9200000002</v>
      </c>
      <c r="N552" s="98"/>
      <c r="O552" s="98"/>
      <c r="P552" s="98"/>
      <c r="Q552" s="90">
        <f t="shared" si="19"/>
        <v>68664.829999999842</v>
      </c>
      <c r="R552" s="91">
        <f t="shared" si="20"/>
        <v>320.07723313565606</v>
      </c>
    </row>
    <row r="553" spans="1:18" hidden="1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768</v>
      </c>
      <c r="H553" s="99">
        <v>2862</v>
      </c>
      <c r="I553" s="97">
        <v>2</v>
      </c>
      <c r="J553" s="100">
        <f>'เลย '!F104</f>
        <v>131839.17000000001</v>
      </c>
      <c r="K553" s="101">
        <f>SUM('เลย '!AO104)</f>
        <v>174475.23</v>
      </c>
      <c r="L553" s="102">
        <f>'เลย '!AP104</f>
        <v>1730824.83</v>
      </c>
      <c r="M553" s="102">
        <f>'เลย '!AQ104</f>
        <v>2453229.65</v>
      </c>
      <c r="N553" s="98"/>
      <c r="O553" s="98"/>
      <c r="P553" s="98"/>
      <c r="Q553" s="90">
        <f t="shared" si="19"/>
        <v>-722404.81999999983</v>
      </c>
      <c r="R553" s="91">
        <f t="shared" si="20"/>
        <v>604.76059748427679</v>
      </c>
    </row>
    <row r="554" spans="1:18" hidden="1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769</v>
      </c>
      <c r="H554" s="99">
        <v>3194</v>
      </c>
      <c r="I554" s="97">
        <v>3</v>
      </c>
      <c r="J554" s="100">
        <f>'เลย '!F105</f>
        <v>328647.78000000003</v>
      </c>
      <c r="K554" s="230">
        <f>SUM('เลย '!AO105)</f>
        <v>496729.15</v>
      </c>
      <c r="L554" s="102">
        <f>'เลย '!AP105</f>
        <v>1573993.57</v>
      </c>
      <c r="M554" s="102">
        <f>'เลย '!AQ105</f>
        <v>1506965.4000000001</v>
      </c>
      <c r="N554" s="98"/>
      <c r="O554" s="98"/>
      <c r="P554" s="98"/>
      <c r="Q554" s="90">
        <f t="shared" si="19"/>
        <v>67028.169999999925</v>
      </c>
      <c r="R554" s="91">
        <f t="shared" si="20"/>
        <v>492.79698497182221</v>
      </c>
    </row>
    <row r="555" spans="1:18" hidden="1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770</v>
      </c>
      <c r="H555" s="99">
        <v>4181</v>
      </c>
      <c r="I555" s="97">
        <v>3</v>
      </c>
      <c r="J555" s="100">
        <f>'เลย '!F106</f>
        <v>278317.62</v>
      </c>
      <c r="K555" s="101">
        <f>SUM('เลย '!AO106)</f>
        <v>392647.51</v>
      </c>
      <c r="L555" s="102">
        <f>'เลย '!AP106</f>
        <v>1435357.72</v>
      </c>
      <c r="M555" s="102">
        <f>'เลย '!AQ106</f>
        <v>1276957.0300000003</v>
      </c>
      <c r="N555" s="98"/>
      <c r="O555" s="98"/>
      <c r="P555" s="98"/>
      <c r="Q555" s="90">
        <f t="shared" si="19"/>
        <v>158400.68999999971</v>
      </c>
      <c r="R555" s="91">
        <f t="shared" si="20"/>
        <v>343.30488399904328</v>
      </c>
    </row>
    <row r="556" spans="1:18" s="109" customFormat="1" hidden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1920096.77</v>
      </c>
      <c r="K556" s="106">
        <f>SUM(K550:K555)</f>
        <v>2285031.38</v>
      </c>
      <c r="L556" s="106">
        <f>SUM(L550:L555)</f>
        <v>7895349.21</v>
      </c>
      <c r="M556" s="106">
        <f>SUM(M550:M555)</f>
        <v>8058755.0600000015</v>
      </c>
      <c r="N556" s="104">
        <v>5</v>
      </c>
      <c r="O556" s="104">
        <v>5</v>
      </c>
      <c r="P556" s="104">
        <f>N556-O556</f>
        <v>0</v>
      </c>
      <c r="Q556" s="107">
        <f t="shared" si="19"/>
        <v>-163405.85000000149</v>
      </c>
      <c r="R556" s="108">
        <f>L556/H556</f>
        <v>435.07737973218713</v>
      </c>
    </row>
    <row r="557" spans="1:18" hidden="1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hidden="1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771</v>
      </c>
      <c r="H558" s="99">
        <v>4592</v>
      </c>
      <c r="I558" s="97">
        <v>4</v>
      </c>
      <c r="J558" s="100">
        <f>'เลย '!F107</f>
        <v>949276.78</v>
      </c>
      <c r="K558" s="101">
        <f>SUM('เลย '!AO107)</f>
        <v>1127094.03</v>
      </c>
      <c r="L558" s="102">
        <f>'เลย '!AP107</f>
        <v>2515025.52</v>
      </c>
      <c r="M558" s="102">
        <f>'เลย '!AQ107</f>
        <v>1861894.0399999998</v>
      </c>
      <c r="N558" s="98"/>
      <c r="O558" s="98"/>
      <c r="P558" s="98"/>
      <c r="Q558" s="90">
        <f t="shared" si="19"/>
        <v>653131.48000000021</v>
      </c>
      <c r="R558" s="91">
        <f t="shared" si="20"/>
        <v>547.69719512195127</v>
      </c>
    </row>
    <row r="559" spans="1:18" hidden="1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772</v>
      </c>
      <c r="H559" s="99">
        <v>1410</v>
      </c>
      <c r="I559" s="97">
        <v>1</v>
      </c>
      <c r="J559" s="100">
        <f>'เลย '!F108</f>
        <v>444656.76</v>
      </c>
      <c r="K559" s="101">
        <f>SUM('เลย '!AO108)</f>
        <v>477108.06000000006</v>
      </c>
      <c r="L559" s="102">
        <f>'เลย '!AP108</f>
        <v>1412274.92</v>
      </c>
      <c r="M559" s="102">
        <f>'เลย '!AQ108</f>
        <v>1241278.18</v>
      </c>
      <c r="N559" s="98"/>
      <c r="O559" s="98"/>
      <c r="P559" s="98"/>
      <c r="Q559" s="90">
        <f t="shared" si="19"/>
        <v>170996.74</v>
      </c>
      <c r="R559" s="91">
        <f>L559/H559</f>
        <v>1001.6134184397163</v>
      </c>
    </row>
    <row r="560" spans="1:18" hidden="1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773</v>
      </c>
      <c r="H560" s="99">
        <v>4166</v>
      </c>
      <c r="I560" s="97">
        <v>3</v>
      </c>
      <c r="J560" s="100">
        <f>'เลย '!F109</f>
        <v>939218.05</v>
      </c>
      <c r="K560" s="101">
        <f>SUM('เลย '!AO109)</f>
        <v>1016586.26</v>
      </c>
      <c r="L560" s="102">
        <f>'เลย '!AP109</f>
        <v>2381544.7199999997</v>
      </c>
      <c r="M560" s="102">
        <f>'เลย '!AQ109</f>
        <v>1990075.01</v>
      </c>
      <c r="N560" s="98"/>
      <c r="O560" s="98"/>
      <c r="P560" s="98"/>
      <c r="Q560" s="90">
        <f t="shared" si="19"/>
        <v>391469.70999999973</v>
      </c>
      <c r="R560" s="91">
        <f t="shared" si="20"/>
        <v>571.66219875180025</v>
      </c>
    </row>
    <row r="561" spans="1:18" hidden="1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774</v>
      </c>
      <c r="H561" s="99">
        <v>3743</v>
      </c>
      <c r="I561" s="97">
        <v>3</v>
      </c>
      <c r="J561" s="100">
        <f>'เลย '!F110</f>
        <v>849109.85</v>
      </c>
      <c r="K561" s="101">
        <f>SUM('เลย '!AO110)</f>
        <v>859129.54999999993</v>
      </c>
      <c r="L561" s="102">
        <f>'เลย '!AP110</f>
        <v>2034959.1</v>
      </c>
      <c r="M561" s="102">
        <f>'เลย '!AQ110</f>
        <v>1765584.18</v>
      </c>
      <c r="N561" s="98"/>
      <c r="O561" s="98"/>
      <c r="P561" s="98"/>
      <c r="Q561" s="90">
        <f t="shared" si="19"/>
        <v>269374.92000000016</v>
      </c>
      <c r="R561" s="91">
        <f t="shared" si="20"/>
        <v>543.67061180870962</v>
      </c>
    </row>
    <row r="562" spans="1:18" hidden="1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775</v>
      </c>
      <c r="H562" s="99">
        <v>1729</v>
      </c>
      <c r="I562" s="97">
        <v>2</v>
      </c>
      <c r="J562" s="100">
        <f>'เลย '!F111</f>
        <v>420085.63</v>
      </c>
      <c r="K562" s="101">
        <f>SUM('เลย '!AO111)</f>
        <v>459635.71</v>
      </c>
      <c r="L562" s="102">
        <f>'เลย '!AP111</f>
        <v>1071291.27</v>
      </c>
      <c r="M562" s="102">
        <f>'เลย '!AQ111</f>
        <v>900019.60000000009</v>
      </c>
      <c r="N562" s="98"/>
      <c r="O562" s="98"/>
      <c r="P562" s="98"/>
      <c r="Q562" s="90">
        <f t="shared" si="19"/>
        <v>171271.66999999993</v>
      </c>
      <c r="R562" s="91">
        <f t="shared" si="20"/>
        <v>619.60165991902841</v>
      </c>
    </row>
    <row r="563" spans="1:18" s="109" customFormat="1" hidden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3602347.07</v>
      </c>
      <c r="K563" s="106">
        <f>SUM(K557:K562)</f>
        <v>3939553.61</v>
      </c>
      <c r="L563" s="106">
        <f>SUM(L557:L562)</f>
        <v>9415095.5299999993</v>
      </c>
      <c r="M563" s="106">
        <f>SUM(M557:M562)</f>
        <v>7758851.0099999998</v>
      </c>
      <c r="N563" s="104">
        <v>5</v>
      </c>
      <c r="O563" s="104">
        <v>5</v>
      </c>
      <c r="P563" s="104">
        <f>N563-O563</f>
        <v>0</v>
      </c>
      <c r="Q563" s="107">
        <f t="shared" si="19"/>
        <v>1656244.5199999996</v>
      </c>
      <c r="R563" s="108">
        <f>L563/H563</f>
        <v>601.98820524296673</v>
      </c>
    </row>
    <row r="564" spans="1:18" hidden="1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hidden="1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776</v>
      </c>
      <c r="H565" s="99">
        <v>5248</v>
      </c>
      <c r="I565" s="97">
        <v>4</v>
      </c>
      <c r="J565" s="100">
        <f>'เลย '!F112</f>
        <v>957040.74</v>
      </c>
      <c r="K565" s="101">
        <f>SUM('เลย '!AO112)</f>
        <v>709654.44</v>
      </c>
      <c r="L565" s="102">
        <f>'เลย '!AP112</f>
        <v>3494923.88</v>
      </c>
      <c r="M565" s="102">
        <f>'เลย '!AQ112</f>
        <v>2781622.25</v>
      </c>
      <c r="N565" s="98"/>
      <c r="O565" s="98"/>
      <c r="P565" s="98"/>
      <c r="Q565" s="90">
        <f t="shared" si="19"/>
        <v>713301.62999999989</v>
      </c>
      <c r="R565" s="91">
        <f t="shared" si="20"/>
        <v>665.95348323170731</v>
      </c>
    </row>
    <row r="566" spans="1:18" hidden="1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777</v>
      </c>
      <c r="H566" s="99">
        <v>5149</v>
      </c>
      <c r="I566" s="97">
        <v>4</v>
      </c>
      <c r="J566" s="100">
        <f>'เลย '!F113</f>
        <v>938573.17</v>
      </c>
      <c r="K566" s="101">
        <f>SUM('เลย '!AO113)</f>
        <v>759551.32000000007</v>
      </c>
      <c r="L566" s="102">
        <f>'เลย '!AP113</f>
        <v>1666067.25</v>
      </c>
      <c r="M566" s="102">
        <f>'เลย '!AQ113</f>
        <v>779281.96000000008</v>
      </c>
      <c r="N566" s="98"/>
      <c r="O566" s="98"/>
      <c r="P566" s="98"/>
      <c r="Q566" s="90">
        <f t="shared" si="19"/>
        <v>886785.28999999992</v>
      </c>
      <c r="R566" s="91">
        <f t="shared" si="20"/>
        <v>323.57103321033208</v>
      </c>
    </row>
    <row r="567" spans="1:18" hidden="1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778</v>
      </c>
      <c r="H567" s="99">
        <v>2799</v>
      </c>
      <c r="I567" s="97">
        <v>2</v>
      </c>
      <c r="J567" s="100">
        <f>'เลย '!F114</f>
        <v>351544.53</v>
      </c>
      <c r="K567" s="101">
        <f>SUM('เลย '!AO114)</f>
        <v>391297.53</v>
      </c>
      <c r="L567" s="102">
        <f>'เลย '!AP114</f>
        <v>1221247.48</v>
      </c>
      <c r="M567" s="102">
        <f>'เลย '!AQ114</f>
        <v>1225794.7699999998</v>
      </c>
      <c r="N567" s="98"/>
      <c r="O567" s="98"/>
      <c r="P567" s="98"/>
      <c r="Q567" s="90">
        <f t="shared" si="19"/>
        <v>-4547.2899999998044</v>
      </c>
      <c r="R567" s="91">
        <f t="shared" si="20"/>
        <v>436.31564130046445</v>
      </c>
    </row>
    <row r="568" spans="1:18" hidden="1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779</v>
      </c>
      <c r="H568" s="99">
        <v>4310</v>
      </c>
      <c r="I568" s="97">
        <v>3</v>
      </c>
      <c r="J568" s="100">
        <f>'เลย '!F115</f>
        <v>852517.64</v>
      </c>
      <c r="K568" s="101">
        <f>SUM('เลย '!AO115)</f>
        <v>535387.58000000007</v>
      </c>
      <c r="L568" s="102">
        <f>'เลย '!AP115</f>
        <v>2302423.5099999998</v>
      </c>
      <c r="M568" s="102">
        <f>'เลย '!AQ115</f>
        <v>2009269.12</v>
      </c>
      <c r="N568" s="98"/>
      <c r="O568" s="98"/>
      <c r="P568" s="98"/>
      <c r="Q568" s="90">
        <f t="shared" si="19"/>
        <v>293154.38999999966</v>
      </c>
      <c r="R568" s="91">
        <f t="shared" si="20"/>
        <v>534.20499071925747</v>
      </c>
    </row>
    <row r="569" spans="1:18" hidden="1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780</v>
      </c>
      <c r="H569" s="99">
        <v>1491</v>
      </c>
      <c r="I569" s="97">
        <v>1</v>
      </c>
      <c r="J569" s="100">
        <f>'เลย '!F116</f>
        <v>384703.51</v>
      </c>
      <c r="K569" s="101">
        <f>SUM('เลย '!AO116)</f>
        <v>392160.12</v>
      </c>
      <c r="L569" s="102">
        <f>'เลย '!AP116</f>
        <v>508654.56</v>
      </c>
      <c r="M569" s="102">
        <f>'เลย '!AQ116</f>
        <v>416793.64</v>
      </c>
      <c r="N569" s="98"/>
      <c r="O569" s="98"/>
      <c r="P569" s="98"/>
      <c r="Q569" s="90">
        <f t="shared" si="19"/>
        <v>91860.919999999984</v>
      </c>
      <c r="R569" s="91">
        <f t="shared" si="20"/>
        <v>341.14993963782695</v>
      </c>
    </row>
    <row r="570" spans="1:18" hidden="1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781</v>
      </c>
      <c r="H570" s="99">
        <v>4741</v>
      </c>
      <c r="I570" s="97">
        <v>4</v>
      </c>
      <c r="J570" s="100">
        <f>'เลย '!F117</f>
        <v>1271420.49</v>
      </c>
      <c r="K570" s="101">
        <f>SUM('เลย '!AO117)</f>
        <v>965399.75</v>
      </c>
      <c r="L570" s="102">
        <f>'เลย '!AP117</f>
        <v>3480884.2199999997</v>
      </c>
      <c r="M570" s="102">
        <f>'เลย '!AQ117</f>
        <v>2214877.4300000002</v>
      </c>
      <c r="N570" s="98"/>
      <c r="O570" s="98"/>
      <c r="P570" s="98"/>
      <c r="Q570" s="90">
        <f t="shared" si="19"/>
        <v>1266006.7899999996</v>
      </c>
      <c r="R570" s="91">
        <f t="shared" si="20"/>
        <v>734.20886310904871</v>
      </c>
    </row>
    <row r="571" spans="1:18" s="109" customFormat="1" hidden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4755800.080000001</v>
      </c>
      <c r="K571" s="106">
        <f>SUM(K564:K570)</f>
        <v>3753450.74</v>
      </c>
      <c r="L571" s="106">
        <f>SUM(L564:L570)</f>
        <v>12674200.899999999</v>
      </c>
      <c r="M571" s="106">
        <f>SUM(M564:M570)</f>
        <v>9427639.1699999999</v>
      </c>
      <c r="N571" s="104">
        <v>6</v>
      </c>
      <c r="O571" s="104">
        <v>6</v>
      </c>
      <c r="P571" s="104">
        <f>N571-O571</f>
        <v>0</v>
      </c>
      <c r="Q571" s="107">
        <f t="shared" si="19"/>
        <v>3246561.7299999986</v>
      </c>
      <c r="R571" s="108">
        <f>L571/H571</f>
        <v>533.92033448479231</v>
      </c>
    </row>
    <row r="572" spans="1:18" hidden="1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hidden="1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782</v>
      </c>
      <c r="H573" s="99">
        <v>3544</v>
      </c>
      <c r="I573" s="97">
        <v>3</v>
      </c>
      <c r="J573" s="100">
        <f>'เลย '!F118</f>
        <v>1190837.48</v>
      </c>
      <c r="K573" s="101">
        <f>SUM('เลย '!AO118)</f>
        <v>1187224.32</v>
      </c>
      <c r="L573" s="102">
        <f>'เลย '!AP118</f>
        <v>1548584.19</v>
      </c>
      <c r="M573" s="102">
        <f>'เลย '!AQ118</f>
        <v>1011622.4299999999</v>
      </c>
      <c r="N573" s="98"/>
      <c r="O573" s="98"/>
      <c r="P573" s="98"/>
      <c r="Q573" s="90">
        <f t="shared" si="19"/>
        <v>536961.76</v>
      </c>
      <c r="R573" s="91">
        <f t="shared" si="20"/>
        <v>436.95942155756205</v>
      </c>
    </row>
    <row r="574" spans="1:18" hidden="1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783</v>
      </c>
      <c r="H574" s="99">
        <v>3372</v>
      </c>
      <c r="I574" s="97">
        <v>3</v>
      </c>
      <c r="J574" s="100">
        <f>'เลย '!F119</f>
        <v>1334880.07</v>
      </c>
      <c r="K574" s="101">
        <f>SUM('เลย '!AO119)</f>
        <v>1458988.81</v>
      </c>
      <c r="L574" s="102">
        <f>'เลย '!AP119</f>
        <v>2041562.28</v>
      </c>
      <c r="M574" s="102">
        <f>'เลย '!AQ119</f>
        <v>1549852.51</v>
      </c>
      <c r="N574" s="98"/>
      <c r="O574" s="98"/>
      <c r="P574" s="98"/>
      <c r="Q574" s="90">
        <f t="shared" si="19"/>
        <v>491709.77</v>
      </c>
      <c r="R574" s="91">
        <f t="shared" si="20"/>
        <v>605.44551601423484</v>
      </c>
    </row>
    <row r="575" spans="1:18" hidden="1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784</v>
      </c>
      <c r="H575" s="99">
        <v>3603</v>
      </c>
      <c r="I575" s="97">
        <v>3</v>
      </c>
      <c r="J575" s="100">
        <f>'เลย '!F120</f>
        <v>1202302.24</v>
      </c>
      <c r="K575" s="101">
        <f>SUM('เลย '!AO120)</f>
        <v>1187435.4200000002</v>
      </c>
      <c r="L575" s="102">
        <f>'เลย '!AP120</f>
        <v>1944211.23</v>
      </c>
      <c r="M575" s="102">
        <f>'เลย '!AQ120</f>
        <v>1413074.36</v>
      </c>
      <c r="N575" s="98"/>
      <c r="O575" s="98"/>
      <c r="P575" s="98"/>
      <c r="Q575" s="90">
        <f t="shared" si="19"/>
        <v>531136.86999999988</v>
      </c>
      <c r="R575" s="91">
        <f t="shared" si="20"/>
        <v>539.60900083263948</v>
      </c>
    </row>
    <row r="576" spans="1:18" hidden="1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785</v>
      </c>
      <c r="H576" s="99">
        <v>4008</v>
      </c>
      <c r="I576" s="97">
        <v>3</v>
      </c>
      <c r="J576" s="100">
        <f>'เลย '!F121</f>
        <v>1230233.3999999999</v>
      </c>
      <c r="K576" s="101">
        <f>SUM('เลย '!AO121)</f>
        <v>1409183.5799999998</v>
      </c>
      <c r="L576" s="102">
        <f>'เลย '!AP121</f>
        <v>2249244.29</v>
      </c>
      <c r="M576" s="102">
        <f>'เลย '!AQ121</f>
        <v>1793876.5099999998</v>
      </c>
      <c r="N576" s="98"/>
      <c r="O576" s="98"/>
      <c r="P576" s="98"/>
      <c r="Q576" s="90">
        <f t="shared" si="19"/>
        <v>455367.78000000026</v>
      </c>
      <c r="R576" s="91">
        <f t="shared" si="20"/>
        <v>561.1886951097805</v>
      </c>
    </row>
    <row r="577" spans="1:18" hidden="1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786</v>
      </c>
      <c r="H577" s="99">
        <v>1495</v>
      </c>
      <c r="I577" s="97">
        <v>1</v>
      </c>
      <c r="J577" s="100">
        <f>'เลย '!F122</f>
        <v>698580.04</v>
      </c>
      <c r="K577" s="101">
        <f>SUM('เลย '!AO122)</f>
        <v>783437.3</v>
      </c>
      <c r="L577" s="102">
        <f>'เลย '!AP122</f>
        <v>1195274.42</v>
      </c>
      <c r="M577" s="102">
        <f>'เลย '!AQ122</f>
        <v>849963.45</v>
      </c>
      <c r="N577" s="98"/>
      <c r="O577" s="98"/>
      <c r="P577" s="98"/>
      <c r="Q577" s="90">
        <f t="shared" si="19"/>
        <v>345310.97</v>
      </c>
      <c r="R577" s="91">
        <f t="shared" si="20"/>
        <v>799.51466220735779</v>
      </c>
    </row>
    <row r="578" spans="1:18" hidden="1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787</v>
      </c>
      <c r="H578" s="99">
        <v>2456</v>
      </c>
      <c r="I578" s="97">
        <v>2</v>
      </c>
      <c r="J578" s="100">
        <f>'เลย '!F123</f>
        <v>830472.39</v>
      </c>
      <c r="K578" s="101">
        <f>SUM('เลย '!AO123)</f>
        <v>892924.68</v>
      </c>
      <c r="L578" s="102">
        <f>'เลย '!AP123</f>
        <v>1296035.44</v>
      </c>
      <c r="M578" s="102">
        <f>'เลย '!AQ123</f>
        <v>872628.76</v>
      </c>
      <c r="N578" s="98"/>
      <c r="O578" s="98"/>
      <c r="P578" s="98"/>
      <c r="Q578" s="90">
        <f t="shared" si="19"/>
        <v>423406.67999999993</v>
      </c>
      <c r="R578" s="91">
        <f t="shared" si="20"/>
        <v>527.70172638436475</v>
      </c>
    </row>
    <row r="579" spans="1:18" hidden="1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788</v>
      </c>
      <c r="H579" s="99">
        <v>3265</v>
      </c>
      <c r="I579" s="97">
        <v>3</v>
      </c>
      <c r="J579" s="100">
        <f>'เลย '!F124</f>
        <v>1151214.74</v>
      </c>
      <c r="K579" s="101">
        <f>SUM('เลย '!AO124)</f>
        <v>1117568.31</v>
      </c>
      <c r="L579" s="102">
        <f>'เลย '!AP124</f>
        <v>1559799.6400000001</v>
      </c>
      <c r="M579" s="102">
        <f>'เลย '!AQ124</f>
        <v>1091128.8800000001</v>
      </c>
      <c r="N579" s="98"/>
      <c r="O579" s="98"/>
      <c r="P579" s="98"/>
      <c r="Q579" s="90">
        <f t="shared" si="19"/>
        <v>468670.76</v>
      </c>
      <c r="R579" s="91">
        <f t="shared" si="20"/>
        <v>477.73342725880553</v>
      </c>
    </row>
    <row r="580" spans="1:18" hidden="1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789</v>
      </c>
      <c r="H580" s="99">
        <v>2444</v>
      </c>
      <c r="I580" s="97">
        <v>2</v>
      </c>
      <c r="J580" s="100">
        <f>'เลย '!F125</f>
        <v>670886.17000000004</v>
      </c>
      <c r="K580" s="101">
        <f>SUM('เลย '!AO125)</f>
        <v>711128.16</v>
      </c>
      <c r="L580" s="102">
        <f>'เลย '!AP125</f>
        <v>1421406.08</v>
      </c>
      <c r="M580" s="102">
        <f>'เลย '!AQ125</f>
        <v>977565.95000000007</v>
      </c>
      <c r="N580" s="98"/>
      <c r="O580" s="98"/>
      <c r="P580" s="98"/>
      <c r="Q580" s="90">
        <f t="shared" si="19"/>
        <v>443840.13</v>
      </c>
      <c r="R580" s="91">
        <f t="shared" si="20"/>
        <v>581.59004909983639</v>
      </c>
    </row>
    <row r="581" spans="1:18" s="109" customFormat="1" hidden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8309406.5299999993</v>
      </c>
      <c r="K581" s="106">
        <f>SUM(K572:K580)</f>
        <v>8747890.5800000001</v>
      </c>
      <c r="L581" s="106">
        <f>SUM(L572:L580)</f>
        <v>13256117.57</v>
      </c>
      <c r="M581" s="106">
        <f>SUM(M572:M580)</f>
        <v>9559712.8499999996</v>
      </c>
      <c r="N581" s="104">
        <v>8</v>
      </c>
      <c r="O581" s="104">
        <v>8</v>
      </c>
      <c r="P581" s="104">
        <f>N581-O581</f>
        <v>0</v>
      </c>
      <c r="Q581" s="107">
        <f t="shared" si="19"/>
        <v>3696404.7200000007</v>
      </c>
      <c r="R581" s="108">
        <f>L581/H581</f>
        <v>548.06786993012781</v>
      </c>
    </row>
    <row r="582" spans="1:18" hidden="1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hidden="1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790</v>
      </c>
      <c r="H583" s="99">
        <v>5041</v>
      </c>
      <c r="I583" s="97">
        <v>4</v>
      </c>
      <c r="J583" s="100">
        <f>'เลย '!F126</f>
        <v>525810.31999999995</v>
      </c>
      <c r="K583" s="101">
        <f>SUM('เลย '!AO126)</f>
        <v>556820.05999999994</v>
      </c>
      <c r="L583" s="102">
        <f>'เลย '!AP126</f>
        <v>2436636.02</v>
      </c>
      <c r="M583" s="102">
        <f>'เลย '!AQ126</f>
        <v>2131478.2000000002</v>
      </c>
      <c r="N583" s="98"/>
      <c r="O583" s="98"/>
      <c r="P583" s="98"/>
      <c r="Q583" s="90">
        <f t="shared" ref="Q583:Q645" si="21">L583-M583</f>
        <v>305157.81999999983</v>
      </c>
      <c r="R583" s="91">
        <f t="shared" ref="R583:R645" si="22">L583/H583</f>
        <v>483.36362229716326</v>
      </c>
    </row>
    <row r="584" spans="1:18" hidden="1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791</v>
      </c>
      <c r="H584" s="99">
        <v>2924</v>
      </c>
      <c r="I584" s="97">
        <v>2</v>
      </c>
      <c r="J584" s="100">
        <f>'เลย '!F127</f>
        <v>641465.18000000005</v>
      </c>
      <c r="K584" s="101">
        <f>SUM('เลย '!AO127)</f>
        <v>683277.91000000015</v>
      </c>
      <c r="L584" s="102">
        <f>'เลย '!AP127</f>
        <v>1718399.68</v>
      </c>
      <c r="M584" s="102">
        <f>'เลย '!AQ127</f>
        <v>1705072</v>
      </c>
      <c r="N584" s="98"/>
      <c r="O584" s="98"/>
      <c r="P584" s="98"/>
      <c r="Q584" s="90">
        <f t="shared" si="21"/>
        <v>13327.679999999935</v>
      </c>
      <c r="R584" s="91">
        <f t="shared" si="22"/>
        <v>587.68798905608753</v>
      </c>
    </row>
    <row r="585" spans="1:18" hidden="1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792</v>
      </c>
      <c r="H585" s="99">
        <v>5642</v>
      </c>
      <c r="I585" s="97">
        <v>4</v>
      </c>
      <c r="J585" s="100">
        <f>'เลย '!F128</f>
        <v>1422132.43</v>
      </c>
      <c r="K585" s="101">
        <f>SUM('เลย '!AO128)</f>
        <v>1524178.18</v>
      </c>
      <c r="L585" s="102">
        <f>'เลย '!AP128</f>
        <v>3853897.76</v>
      </c>
      <c r="M585" s="102">
        <f>'เลย '!AQ128</f>
        <v>3565952.7100000004</v>
      </c>
      <c r="N585" s="98"/>
      <c r="O585" s="98"/>
      <c r="P585" s="98"/>
      <c r="Q585" s="90">
        <f t="shared" si="21"/>
        <v>287945.04999999935</v>
      </c>
      <c r="R585" s="91">
        <f t="shared" si="22"/>
        <v>683.072981212336</v>
      </c>
    </row>
    <row r="586" spans="1:18" hidden="1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793</v>
      </c>
      <c r="H586" s="99">
        <v>2953</v>
      </c>
      <c r="I586" s="97">
        <v>2</v>
      </c>
      <c r="J586" s="100">
        <f>'เลย '!F129</f>
        <v>653664.32999999996</v>
      </c>
      <c r="K586" s="101">
        <f>SUM('เลย '!AO129)</f>
        <v>690632.32</v>
      </c>
      <c r="L586" s="102">
        <f>'เลย '!AP129</f>
        <v>1702840.04</v>
      </c>
      <c r="M586" s="102">
        <f>'เลย '!AQ129</f>
        <v>1638857.9400000002</v>
      </c>
      <c r="N586" s="98"/>
      <c r="O586" s="98"/>
      <c r="P586" s="98"/>
      <c r="Q586" s="90">
        <f t="shared" si="21"/>
        <v>63982.09999999986</v>
      </c>
      <c r="R586" s="91">
        <f t="shared" si="22"/>
        <v>576.64749068743652</v>
      </c>
    </row>
    <row r="587" spans="1:18" hidden="1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794</v>
      </c>
      <c r="H587" s="99">
        <v>2821</v>
      </c>
      <c r="I587" s="97">
        <v>2</v>
      </c>
      <c r="J587" s="100">
        <f>'เลย '!F130</f>
        <v>237607.39</v>
      </c>
      <c r="K587" s="101">
        <f>SUM('เลย '!AO130)</f>
        <v>268966.23000000004</v>
      </c>
      <c r="L587" s="102">
        <f>'เลย '!AP130</f>
        <v>710990.51</v>
      </c>
      <c r="M587" s="102">
        <f>'เลย '!AQ130</f>
        <v>792047.05</v>
      </c>
      <c r="N587" s="98"/>
      <c r="O587" s="98"/>
      <c r="P587" s="98"/>
      <c r="Q587" s="90">
        <f t="shared" si="21"/>
        <v>-81056.540000000037</v>
      </c>
      <c r="R587" s="91">
        <f t="shared" si="22"/>
        <v>252.03492024104926</v>
      </c>
    </row>
    <row r="588" spans="1:18" s="109" customFormat="1" hidden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3480679.65</v>
      </c>
      <c r="K588" s="106">
        <f>SUM(K582:K587)</f>
        <v>3723874.7</v>
      </c>
      <c r="L588" s="106">
        <f>SUM(L582:L587)</f>
        <v>10422764.01</v>
      </c>
      <c r="M588" s="106">
        <f>SUM(M582:M587)</f>
        <v>9833407.9000000004</v>
      </c>
      <c r="N588" s="104">
        <v>5</v>
      </c>
      <c r="O588" s="104">
        <v>5</v>
      </c>
      <c r="P588" s="104">
        <f>N588-O588</f>
        <v>0</v>
      </c>
      <c r="Q588" s="107">
        <f t="shared" si="21"/>
        <v>589356.1099999994</v>
      </c>
      <c r="R588" s="108">
        <f t="shared" si="22"/>
        <v>537.78257107476395</v>
      </c>
    </row>
    <row r="589" spans="1:18" s="109" customFormat="1" ht="25.2" hidden="1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88205043.629999995</v>
      </c>
      <c r="K589" s="122">
        <f t="shared" si="23"/>
        <v>97322278.789999977</v>
      </c>
      <c r="L589" s="121">
        <f t="shared" si="23"/>
        <v>218806239.47</v>
      </c>
      <c r="M589" s="121">
        <f t="shared" si="23"/>
        <v>184592294.09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34213945.379999995</v>
      </c>
      <c r="R589" s="108">
        <f t="shared" si="22"/>
        <v>539.33944995353625</v>
      </c>
    </row>
    <row r="590" spans="1:18" ht="25.8" hidden="1" thickTop="1" thickBot="1" x14ac:dyDescent="0.75">
      <c r="A590" s="123"/>
      <c r="B590" s="124"/>
      <c r="C590" s="124"/>
      <c r="D590" s="124"/>
      <c r="E590" s="363" t="s">
        <v>408</v>
      </c>
      <c r="F590" s="364"/>
      <c r="G590" s="365"/>
      <c r="H590" s="125"/>
      <c r="I590" s="123"/>
      <c r="J590" s="126">
        <f>J589/O589</f>
        <v>694527.90259842516</v>
      </c>
      <c r="K590" s="127">
        <f>K589/O589</f>
        <v>766317.15582677152</v>
      </c>
      <c r="L590" s="126">
        <f>L589/O589</f>
        <v>1722883.7753543307</v>
      </c>
      <c r="M590" s="126">
        <f>M589/O589</f>
        <v>1453482.6306299213</v>
      </c>
      <c r="N590" s="171"/>
      <c r="O590" s="171"/>
      <c r="P590" s="171"/>
      <c r="Q590" s="90">
        <f t="shared" si="21"/>
        <v>269401.14472440933</v>
      </c>
    </row>
    <row r="591" spans="1:18" hidden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hidden="1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1005</v>
      </c>
      <c r="H592" s="99">
        <v>4149</v>
      </c>
      <c r="I592" s="97">
        <v>3</v>
      </c>
      <c r="J592" s="100">
        <f>หนองคาย!F12</f>
        <v>1013157.73</v>
      </c>
      <c r="K592" s="101">
        <f>หนองคาย!AJ12</f>
        <v>1061570.1000000001</v>
      </c>
      <c r="L592" s="102">
        <f>หนองคาย!AK12</f>
        <v>2293765.88</v>
      </c>
      <c r="M592" s="102">
        <f>หนองคาย!AL12</f>
        <v>1894390</v>
      </c>
      <c r="N592" s="98"/>
      <c r="O592" s="98"/>
      <c r="P592" s="98"/>
      <c r="Q592" s="90">
        <f t="shared" si="21"/>
        <v>399375.87999999989</v>
      </c>
      <c r="R592" s="91">
        <f t="shared" si="22"/>
        <v>552.84788623764757</v>
      </c>
    </row>
    <row r="593" spans="1:18" hidden="1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1006</v>
      </c>
      <c r="H593" s="99">
        <v>4404</v>
      </c>
      <c r="I593" s="97">
        <v>3</v>
      </c>
      <c r="J593" s="100">
        <f>หนองคาย!F13</f>
        <v>686848.8</v>
      </c>
      <c r="K593" s="101">
        <f>หนองคาย!AJ13</f>
        <v>796250.96</v>
      </c>
      <c r="L593" s="102">
        <f>หนองคาย!AK13</f>
        <v>2947559.29</v>
      </c>
      <c r="M593" s="102">
        <f>หนองคาย!AL13</f>
        <v>2118977.88</v>
      </c>
      <c r="N593" s="98"/>
      <c r="O593" s="98"/>
      <c r="P593" s="98"/>
      <c r="Q593" s="90">
        <f t="shared" si="21"/>
        <v>828581.41000000015</v>
      </c>
      <c r="R593" s="91">
        <f t="shared" si="22"/>
        <v>669.29139191643958</v>
      </c>
    </row>
    <row r="594" spans="1:18" hidden="1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1007</v>
      </c>
      <c r="H594" s="99">
        <v>2830</v>
      </c>
      <c r="I594" s="97">
        <v>2</v>
      </c>
      <c r="J594" s="100">
        <f>หนองคาย!F14</f>
        <v>158210.35999999999</v>
      </c>
      <c r="K594" s="101">
        <f>หนองคาย!AJ14</f>
        <v>236904.07</v>
      </c>
      <c r="L594" s="102">
        <f>หนองคาย!AK14</f>
        <v>2159566.87</v>
      </c>
      <c r="M594" s="102">
        <f>หนองคาย!AL14</f>
        <v>1407406.95</v>
      </c>
      <c r="N594" s="98"/>
      <c r="O594" s="98"/>
      <c r="P594" s="98"/>
      <c r="Q594" s="90">
        <f t="shared" si="21"/>
        <v>752159.92000000016</v>
      </c>
      <c r="R594" s="91">
        <f t="shared" si="22"/>
        <v>763.09783392226154</v>
      </c>
    </row>
    <row r="595" spans="1:18" hidden="1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1008</v>
      </c>
      <c r="H595" s="99">
        <v>4180</v>
      </c>
      <c r="I595" s="97">
        <v>3</v>
      </c>
      <c r="J595" s="100">
        <f>หนองคาย!F15</f>
        <v>1018328.67</v>
      </c>
      <c r="K595" s="101">
        <f>หนองคาย!AJ15</f>
        <v>1129380.81</v>
      </c>
      <c r="L595" s="102">
        <f>หนองคาย!AK15</f>
        <v>3034154.96</v>
      </c>
      <c r="M595" s="102">
        <f>หนองคาย!AL15</f>
        <v>2540307.2000000002</v>
      </c>
      <c r="N595" s="98"/>
      <c r="O595" s="98"/>
      <c r="P595" s="98"/>
      <c r="Q595" s="90">
        <f t="shared" si="21"/>
        <v>493847.75999999978</v>
      </c>
      <c r="R595" s="91">
        <f t="shared" si="22"/>
        <v>725.87439234449755</v>
      </c>
    </row>
    <row r="596" spans="1:18" hidden="1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1009</v>
      </c>
      <c r="H596" s="99">
        <v>7166</v>
      </c>
      <c r="I596" s="97">
        <v>5</v>
      </c>
      <c r="J596" s="100">
        <f>หนองคาย!F16</f>
        <v>1393399.95</v>
      </c>
      <c r="K596" s="101">
        <f>หนองคาย!AJ16</f>
        <v>1532873.49</v>
      </c>
      <c r="L596" s="102">
        <f>หนองคาย!AK16</f>
        <v>2638177.1800000002</v>
      </c>
      <c r="M596" s="102">
        <f>หนองคาย!AL16</f>
        <v>2614811.42</v>
      </c>
      <c r="N596" s="98"/>
      <c r="O596" s="98"/>
      <c r="P596" s="98"/>
      <c r="Q596" s="90">
        <f t="shared" si="21"/>
        <v>23365.760000000242</v>
      </c>
      <c r="R596" s="91">
        <f t="shared" si="22"/>
        <v>368.15199274351107</v>
      </c>
    </row>
    <row r="597" spans="1:18" hidden="1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1010</v>
      </c>
      <c r="H597" s="99">
        <v>6340</v>
      </c>
      <c r="I597" s="97">
        <v>5</v>
      </c>
      <c r="J597" s="100">
        <f>หนองคาย!F17</f>
        <v>731862.32</v>
      </c>
      <c r="K597" s="101">
        <f>หนองคาย!AJ17</f>
        <v>819057.09</v>
      </c>
      <c r="L597" s="102">
        <f>หนองคาย!AK17</f>
        <v>2406050.2399999998</v>
      </c>
      <c r="M597" s="102">
        <f>หนองคาย!AL17</f>
        <v>2486877.1999999997</v>
      </c>
      <c r="N597" s="98"/>
      <c r="O597" s="98"/>
      <c r="P597" s="98"/>
      <c r="Q597" s="90">
        <f t="shared" si="21"/>
        <v>-80826.959999999963</v>
      </c>
      <c r="R597" s="91">
        <f t="shared" si="22"/>
        <v>379.50319242902202</v>
      </c>
    </row>
    <row r="598" spans="1:18" hidden="1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1011</v>
      </c>
      <c r="H598" s="99">
        <v>2131</v>
      </c>
      <c r="I598" s="97">
        <v>2</v>
      </c>
      <c r="J598" s="100">
        <f>หนองคาย!F18</f>
        <v>657172.18999999994</v>
      </c>
      <c r="K598" s="101">
        <f>หนองคาย!AJ18</f>
        <v>669822.98999999987</v>
      </c>
      <c r="L598" s="102">
        <f>หนองคาย!AK18</f>
        <v>1874131.42</v>
      </c>
      <c r="M598" s="102">
        <f>หนองคาย!AL18</f>
        <v>2248097.7599999998</v>
      </c>
      <c r="N598" s="98"/>
      <c r="O598" s="98"/>
      <c r="P598" s="98"/>
      <c r="Q598" s="90">
        <f t="shared" si="21"/>
        <v>-373966.33999999985</v>
      </c>
      <c r="R598" s="91">
        <f t="shared" si="22"/>
        <v>879.4610136086344</v>
      </c>
    </row>
    <row r="599" spans="1:18" hidden="1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1012</v>
      </c>
      <c r="H599" s="99">
        <v>821</v>
      </c>
      <c r="I599" s="97">
        <v>1</v>
      </c>
      <c r="J599" s="100">
        <f>หนองคาย!F19</f>
        <v>563258.38</v>
      </c>
      <c r="K599" s="101">
        <f>หนองคาย!AJ19</f>
        <v>680279.4</v>
      </c>
      <c r="L599" s="102">
        <f>หนองคาย!AK19</f>
        <v>1220314.6100000001</v>
      </c>
      <c r="M599" s="102">
        <f>หนองคาย!AL19</f>
        <v>1320464.6299999999</v>
      </c>
      <c r="N599" s="98"/>
      <c r="O599" s="98"/>
      <c r="P599" s="98"/>
      <c r="Q599" s="90">
        <f t="shared" si="21"/>
        <v>-100150.01999999979</v>
      </c>
      <c r="R599" s="91">
        <f t="shared" si="22"/>
        <v>1486.3758952496955</v>
      </c>
    </row>
    <row r="600" spans="1:18" hidden="1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1013</v>
      </c>
      <c r="H600" s="99">
        <v>5286</v>
      </c>
      <c r="I600" s="97">
        <v>4</v>
      </c>
      <c r="J600" s="100">
        <f>หนองคาย!F20</f>
        <v>1870533.35</v>
      </c>
      <c r="K600" s="101">
        <f>หนองคาย!AJ20</f>
        <v>2302604.0700000003</v>
      </c>
      <c r="L600" s="102">
        <f>หนองคาย!AK20</f>
        <v>2225688.0999999996</v>
      </c>
      <c r="M600" s="102">
        <f>หนองคาย!AL20</f>
        <v>1722548.45</v>
      </c>
      <c r="N600" s="98"/>
      <c r="O600" s="98"/>
      <c r="P600" s="98"/>
      <c r="Q600" s="90">
        <f t="shared" si="21"/>
        <v>503139.64999999967</v>
      </c>
      <c r="R600" s="91">
        <f t="shared" si="22"/>
        <v>421.05336738554666</v>
      </c>
    </row>
    <row r="601" spans="1:18" hidden="1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1014</v>
      </c>
      <c r="H601" s="99">
        <v>5603</v>
      </c>
      <c r="I601" s="97">
        <v>4</v>
      </c>
      <c r="J601" s="100">
        <f>หนองคาย!F21</f>
        <v>517215.76</v>
      </c>
      <c r="K601" s="101">
        <f>หนองคาย!AJ21</f>
        <v>724123.59000000008</v>
      </c>
      <c r="L601" s="102">
        <f>หนองคาย!AK21</f>
        <v>2582918.1500000004</v>
      </c>
      <c r="M601" s="102">
        <f>หนองคาย!AL21</f>
        <v>3097712.87</v>
      </c>
      <c r="N601" s="98"/>
      <c r="O601" s="98"/>
      <c r="P601" s="98"/>
      <c r="Q601" s="90">
        <f t="shared" si="21"/>
        <v>-514794.71999999974</v>
      </c>
      <c r="R601" s="91">
        <f t="shared" si="22"/>
        <v>460.98842584329827</v>
      </c>
    </row>
    <row r="602" spans="1:18" hidden="1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1015</v>
      </c>
      <c r="H602" s="99">
        <v>4772</v>
      </c>
      <c r="I602" s="97">
        <v>4</v>
      </c>
      <c r="J602" s="100">
        <f>หนองคาย!F22</f>
        <v>563096.04</v>
      </c>
      <c r="K602" s="101">
        <f>หนองคาย!AJ22</f>
        <v>654657.04</v>
      </c>
      <c r="L602" s="102">
        <f>หนองคาย!AK22</f>
        <v>3040150.39</v>
      </c>
      <c r="M602" s="102">
        <f>หนองคาย!AL22</f>
        <v>2582201.62</v>
      </c>
      <c r="N602" s="98"/>
      <c r="O602" s="98"/>
      <c r="P602" s="98"/>
      <c r="Q602" s="90">
        <f t="shared" si="21"/>
        <v>457948.77</v>
      </c>
      <c r="R602" s="91">
        <f t="shared" si="22"/>
        <v>637.08097024308472</v>
      </c>
    </row>
    <row r="603" spans="1:18" hidden="1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1016</v>
      </c>
      <c r="H603" s="99">
        <v>4728</v>
      </c>
      <c r="I603" s="97">
        <v>4</v>
      </c>
      <c r="J603" s="100">
        <f>หนองคาย!F23</f>
        <v>450851.99</v>
      </c>
      <c r="K603" s="101">
        <f>หนองคาย!AJ23</f>
        <v>615809.23</v>
      </c>
      <c r="L603" s="102">
        <f>หนองคาย!AK23</f>
        <v>2621105.3199999998</v>
      </c>
      <c r="M603" s="102">
        <f>หนองคาย!AL23</f>
        <v>2612893.08</v>
      </c>
      <c r="N603" s="98"/>
      <c r="O603" s="98"/>
      <c r="P603" s="98"/>
      <c r="Q603" s="90">
        <f t="shared" si="21"/>
        <v>8212.2399999997579</v>
      </c>
      <c r="R603" s="91">
        <f t="shared" si="22"/>
        <v>554.37929780033835</v>
      </c>
    </row>
    <row r="604" spans="1:18" hidden="1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1017</v>
      </c>
      <c r="H604" s="99">
        <v>7662</v>
      </c>
      <c r="I604" s="97">
        <v>5</v>
      </c>
      <c r="J604" s="100">
        <f>หนองคาย!F24</f>
        <v>3369350.99</v>
      </c>
      <c r="K604" s="101">
        <f>หนองคาย!AJ24</f>
        <v>3594006.58</v>
      </c>
      <c r="L604" s="102">
        <f>หนองคาย!AK24</f>
        <v>4136857.63</v>
      </c>
      <c r="M604" s="102">
        <f>หนองคาย!AL24</f>
        <v>3744168.29</v>
      </c>
      <c r="N604" s="98"/>
      <c r="O604" s="98"/>
      <c r="P604" s="98"/>
      <c r="Q604" s="90">
        <f t="shared" si="21"/>
        <v>392689.33999999985</v>
      </c>
      <c r="R604" s="91">
        <f t="shared" si="22"/>
        <v>539.91877186113288</v>
      </c>
    </row>
    <row r="605" spans="1:18" hidden="1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1018</v>
      </c>
      <c r="H605" s="99">
        <v>5895</v>
      </c>
      <c r="I605" s="97">
        <v>4</v>
      </c>
      <c r="J605" s="100">
        <f>หนองคาย!F25</f>
        <v>886812.21</v>
      </c>
      <c r="K605" s="101">
        <f>หนองคาย!AJ25</f>
        <v>1121711.74</v>
      </c>
      <c r="L605" s="102">
        <f>หนองคาย!AK25</f>
        <v>2686200.15</v>
      </c>
      <c r="M605" s="102">
        <f>หนองคาย!AL25</f>
        <v>2129267.0900000003</v>
      </c>
      <c r="N605" s="98"/>
      <c r="O605" s="98"/>
      <c r="P605" s="98"/>
      <c r="Q605" s="90">
        <f t="shared" si="21"/>
        <v>556933.05999999959</v>
      </c>
      <c r="R605" s="91">
        <f t="shared" si="22"/>
        <v>455.67432569974551</v>
      </c>
    </row>
    <row r="606" spans="1:18" hidden="1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1019</v>
      </c>
      <c r="H606" s="99">
        <v>4523</v>
      </c>
      <c r="I606" s="97">
        <v>4</v>
      </c>
      <c r="J606" s="100">
        <f>หนองคาย!F26</f>
        <v>728625.16</v>
      </c>
      <c r="K606" s="101">
        <f>หนองคาย!AJ26</f>
        <v>862290.92</v>
      </c>
      <c r="L606" s="102">
        <f>หนองคาย!AK26</f>
        <v>2370203.92</v>
      </c>
      <c r="M606" s="102">
        <f>หนองคาย!AL26</f>
        <v>2096592.25</v>
      </c>
      <c r="N606" s="98"/>
      <c r="O606" s="98"/>
      <c r="P606" s="98"/>
      <c r="Q606" s="90">
        <f t="shared" si="21"/>
        <v>273611.66999999993</v>
      </c>
      <c r="R606" s="91">
        <f t="shared" si="22"/>
        <v>524.03358832633205</v>
      </c>
    </row>
    <row r="607" spans="1:18" hidden="1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1020</v>
      </c>
      <c r="H607" s="99">
        <v>2929</v>
      </c>
      <c r="I607" s="97">
        <v>2</v>
      </c>
      <c r="J607" s="100">
        <f>หนองคาย!F27</f>
        <v>619899.53</v>
      </c>
      <c r="K607" s="101">
        <f>หนองคาย!AJ27</f>
        <v>630153.01</v>
      </c>
      <c r="L607" s="102">
        <f>หนองคาย!AK27</f>
        <v>1751838.92</v>
      </c>
      <c r="M607" s="102">
        <f>หนองคาย!AL27</f>
        <v>1660584.4300000002</v>
      </c>
      <c r="N607" s="98"/>
      <c r="O607" s="98"/>
      <c r="P607" s="98"/>
      <c r="Q607" s="90">
        <f t="shared" si="21"/>
        <v>91254.489999999758</v>
      </c>
      <c r="R607" s="91">
        <f t="shared" si="22"/>
        <v>598.10137248207582</v>
      </c>
    </row>
    <row r="608" spans="1:18" hidden="1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1021</v>
      </c>
      <c r="H608" s="99">
        <v>2602</v>
      </c>
      <c r="I608" s="97">
        <v>2</v>
      </c>
      <c r="J608" s="100">
        <f>หนองคาย!F28</f>
        <v>807010.76</v>
      </c>
      <c r="K608" s="101">
        <f>หนองคาย!AJ28</f>
        <v>823128.88</v>
      </c>
      <c r="L608" s="102">
        <f>หนองคาย!AK28</f>
        <v>1839025.92</v>
      </c>
      <c r="M608" s="102">
        <f>หนองคาย!AL28</f>
        <v>1529334.73</v>
      </c>
      <c r="N608" s="98"/>
      <c r="O608" s="98"/>
      <c r="P608" s="98"/>
      <c r="Q608" s="90">
        <f t="shared" si="21"/>
        <v>309691.18999999994</v>
      </c>
      <c r="R608" s="91">
        <f t="shared" si="22"/>
        <v>706.77398923904684</v>
      </c>
    </row>
    <row r="609" spans="1:18" s="109" customFormat="1" hidden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16035634.190000001</v>
      </c>
      <c r="K609" s="106">
        <f>SUM(K591:K608)</f>
        <v>18254623.970000003</v>
      </c>
      <c r="L609" s="106">
        <f>SUM(L591:L608)</f>
        <v>41827708.950000003</v>
      </c>
      <c r="M609" s="106">
        <f>SUM(M591:M608)</f>
        <v>37806635.849999994</v>
      </c>
      <c r="N609" s="104">
        <v>17</v>
      </c>
      <c r="O609" s="104">
        <v>17</v>
      </c>
      <c r="P609" s="104">
        <f>N609-O609</f>
        <v>0</v>
      </c>
      <c r="Q609" s="107">
        <f t="shared" si="21"/>
        <v>4021073.1000000089</v>
      </c>
      <c r="R609" s="108">
        <f>L609/H609</f>
        <v>550.21255902974178</v>
      </c>
    </row>
    <row r="610" spans="1:18" hidden="1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hidden="1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1022</v>
      </c>
      <c r="H611" s="99">
        <v>3874</v>
      </c>
      <c r="I611" s="97">
        <v>3</v>
      </c>
      <c r="J611" s="100">
        <f>หนองคาย!F29</f>
        <v>2285475.58</v>
      </c>
      <c r="K611" s="101">
        <f>หนองคาย!AJ29</f>
        <v>2720436.34</v>
      </c>
      <c r="L611" s="102">
        <f>หนองคาย!AK29</f>
        <v>3343494.16</v>
      </c>
      <c r="M611" s="102">
        <f>หนองคาย!AL29</f>
        <v>2163039.69</v>
      </c>
      <c r="N611" s="98"/>
      <c r="O611" s="98"/>
      <c r="P611" s="98"/>
      <c r="Q611" s="90">
        <f t="shared" si="21"/>
        <v>1180454.4700000002</v>
      </c>
      <c r="R611" s="91">
        <f t="shared" si="22"/>
        <v>863.05992772328352</v>
      </c>
    </row>
    <row r="612" spans="1:18" hidden="1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1023</v>
      </c>
      <c r="H612" s="99">
        <v>3204</v>
      </c>
      <c r="I612" s="97">
        <v>3</v>
      </c>
      <c r="J612" s="100">
        <f>หนองคาย!F30</f>
        <v>770867.45</v>
      </c>
      <c r="K612" s="101">
        <f>หนองคาย!AJ30</f>
        <v>1209964.46</v>
      </c>
      <c r="L612" s="102">
        <f>หนองคาย!AK30</f>
        <v>1696701.05</v>
      </c>
      <c r="M612" s="102">
        <f>หนองคาย!AL30</f>
        <v>1594433.49</v>
      </c>
      <c r="N612" s="98"/>
      <c r="O612" s="98"/>
      <c r="P612" s="98"/>
      <c r="Q612" s="90">
        <f t="shared" si="21"/>
        <v>102267.56000000006</v>
      </c>
      <c r="R612" s="91">
        <f t="shared" si="22"/>
        <v>529.55713171036211</v>
      </c>
    </row>
    <row r="613" spans="1:18" hidden="1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1024</v>
      </c>
      <c r="H613" s="99">
        <v>6962</v>
      </c>
      <c r="I613" s="97">
        <v>5</v>
      </c>
      <c r="J613" s="100">
        <f>หนองคาย!F31</f>
        <v>2005141.25</v>
      </c>
      <c r="K613" s="101">
        <f>หนองคาย!AJ31</f>
        <v>2591093.09</v>
      </c>
      <c r="L613" s="102">
        <f>หนองคาย!AK31</f>
        <v>4569565.13</v>
      </c>
      <c r="M613" s="102">
        <f>หนองคาย!AL31</f>
        <v>3836720.12</v>
      </c>
      <c r="N613" s="98"/>
      <c r="O613" s="98"/>
      <c r="P613" s="98"/>
      <c r="Q613" s="90">
        <f t="shared" si="21"/>
        <v>732845.00999999978</v>
      </c>
      <c r="R613" s="91">
        <f t="shared" si="22"/>
        <v>656.35810542947422</v>
      </c>
    </row>
    <row r="614" spans="1:18" hidden="1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1025</v>
      </c>
      <c r="H614" s="99">
        <v>4705</v>
      </c>
      <c r="I614" s="97">
        <v>4</v>
      </c>
      <c r="J614" s="100">
        <f>หนองคาย!F32</f>
        <v>1449946.52</v>
      </c>
      <c r="K614" s="101">
        <f>หนองคาย!AJ32</f>
        <v>1712856.9900000002</v>
      </c>
      <c r="L614" s="102">
        <f>หนองคาย!AK32</f>
        <v>2132154.2599999998</v>
      </c>
      <c r="M614" s="102">
        <f>หนองคาย!AL32</f>
        <v>1772244.8299999998</v>
      </c>
      <c r="N614" s="98"/>
      <c r="O614" s="98"/>
      <c r="P614" s="98"/>
      <c r="Q614" s="90">
        <f t="shared" si="21"/>
        <v>359909.42999999993</v>
      </c>
      <c r="R614" s="91">
        <f t="shared" si="22"/>
        <v>453.16774920297553</v>
      </c>
    </row>
    <row r="615" spans="1:18" hidden="1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1026</v>
      </c>
      <c r="H615" s="99">
        <v>5930</v>
      </c>
      <c r="I615" s="97">
        <v>4</v>
      </c>
      <c r="J615" s="100">
        <f>หนองคาย!F33</f>
        <v>703968.38</v>
      </c>
      <c r="K615" s="101">
        <f>หนองคาย!AJ33</f>
        <v>885681.27</v>
      </c>
      <c r="L615" s="102">
        <f>หนองคาย!AK33</f>
        <v>3344623.98</v>
      </c>
      <c r="M615" s="102">
        <f>หนองคาย!AL33</f>
        <v>3113790.66</v>
      </c>
      <c r="N615" s="98"/>
      <c r="O615" s="98"/>
      <c r="P615" s="98"/>
      <c r="Q615" s="90">
        <f t="shared" si="21"/>
        <v>230833.31999999983</v>
      </c>
      <c r="R615" s="91">
        <f t="shared" si="22"/>
        <v>564.01753456998313</v>
      </c>
    </row>
    <row r="616" spans="1:18" hidden="1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1027</v>
      </c>
      <c r="H616" s="99">
        <v>4502</v>
      </c>
      <c r="I616" s="97">
        <v>4</v>
      </c>
      <c r="J616" s="100">
        <f>หนองคาย!F34</f>
        <v>718187.26</v>
      </c>
      <c r="K616" s="101">
        <f>หนองคาย!AJ34</f>
        <v>829692.04</v>
      </c>
      <c r="L616" s="102">
        <f>หนองคาย!AK34</f>
        <v>1957233.22</v>
      </c>
      <c r="M616" s="102">
        <f>หนองคาย!AL34</f>
        <v>1648095.6</v>
      </c>
      <c r="N616" s="98"/>
      <c r="O616" s="98"/>
      <c r="P616" s="98"/>
      <c r="Q616" s="90">
        <f t="shared" si="21"/>
        <v>309137.61999999988</v>
      </c>
      <c r="R616" s="91">
        <f t="shared" si="22"/>
        <v>434.74749444691247</v>
      </c>
    </row>
    <row r="617" spans="1:18" hidden="1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1028</v>
      </c>
      <c r="H617" s="99">
        <v>5759</v>
      </c>
      <c r="I617" s="97">
        <v>4</v>
      </c>
      <c r="J617" s="100">
        <f>หนองคาย!F35</f>
        <v>1577385.23</v>
      </c>
      <c r="K617" s="101">
        <f>หนองคาย!AJ35</f>
        <v>1931276.6900000002</v>
      </c>
      <c r="L617" s="102">
        <f>หนองคาย!AK35</f>
        <v>2728604.58</v>
      </c>
      <c r="M617" s="102">
        <f>หนองคาย!AL35</f>
        <v>2242039.2300000004</v>
      </c>
      <c r="N617" s="98"/>
      <c r="O617" s="98"/>
      <c r="P617" s="98"/>
      <c r="Q617" s="90">
        <f t="shared" si="21"/>
        <v>486565.34999999963</v>
      </c>
      <c r="R617" s="91">
        <f t="shared" si="22"/>
        <v>473.79832957110608</v>
      </c>
    </row>
    <row r="618" spans="1:18" hidden="1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1029</v>
      </c>
      <c r="H618" s="99">
        <v>3269</v>
      </c>
      <c r="I618" s="97">
        <v>3</v>
      </c>
      <c r="J618" s="100">
        <f>หนองคาย!F36</f>
        <v>851960.87</v>
      </c>
      <c r="K618" s="101">
        <f>หนองคาย!AJ36</f>
        <v>1001781.5499999999</v>
      </c>
      <c r="L618" s="102">
        <f>หนองคาย!AK36</f>
        <v>2445859.66</v>
      </c>
      <c r="M618" s="102">
        <f>หนองคาย!AL36</f>
        <v>2073566.91</v>
      </c>
      <c r="N618" s="98"/>
      <c r="O618" s="98"/>
      <c r="P618" s="98"/>
      <c r="Q618" s="90">
        <f t="shared" si="21"/>
        <v>372292.75000000023</v>
      </c>
      <c r="R618" s="91">
        <f t="shared" si="22"/>
        <v>748.19812174977062</v>
      </c>
    </row>
    <row r="619" spans="1:18" hidden="1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1030</v>
      </c>
      <c r="H619" s="99">
        <v>5031</v>
      </c>
      <c r="I619" s="97">
        <v>4</v>
      </c>
      <c r="J619" s="100">
        <f>หนองคาย!F37</f>
        <v>794081.79</v>
      </c>
      <c r="K619" s="101">
        <f>หนองคาย!AJ37</f>
        <v>1082082.03</v>
      </c>
      <c r="L619" s="102">
        <f>หนองคาย!AK37</f>
        <v>1686564.99</v>
      </c>
      <c r="M619" s="102">
        <f>หนองคาย!AL37</f>
        <v>976645.27</v>
      </c>
      <c r="N619" s="98"/>
      <c r="O619" s="98"/>
      <c r="P619" s="98"/>
      <c r="Q619" s="90">
        <f t="shared" si="21"/>
        <v>709919.72</v>
      </c>
      <c r="R619" s="91">
        <f t="shared" si="22"/>
        <v>335.23454382826475</v>
      </c>
    </row>
    <row r="620" spans="1:18" hidden="1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1031</v>
      </c>
      <c r="H620" s="99">
        <v>4636</v>
      </c>
      <c r="I620" s="97">
        <v>4</v>
      </c>
      <c r="J620" s="100">
        <f>หนองคาย!F38</f>
        <v>1226164.03</v>
      </c>
      <c r="K620" s="101">
        <f>หนองคาย!AJ38</f>
        <v>1527355.28</v>
      </c>
      <c r="L620" s="102">
        <f>หนองคาย!AK38</f>
        <v>4091054.27</v>
      </c>
      <c r="M620" s="102">
        <f>หนองคาย!AL38</f>
        <v>3135453.62</v>
      </c>
      <c r="N620" s="98"/>
      <c r="O620" s="98"/>
      <c r="P620" s="98"/>
      <c r="Q620" s="90">
        <f t="shared" si="21"/>
        <v>955600.64999999991</v>
      </c>
      <c r="R620" s="91">
        <f t="shared" si="22"/>
        <v>882.45346635030194</v>
      </c>
    </row>
    <row r="621" spans="1:18" s="109" customFormat="1" hidden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12383178.359999998</v>
      </c>
      <c r="K621" s="106">
        <f>SUM(K610:K620)</f>
        <v>15492219.74</v>
      </c>
      <c r="L621" s="106">
        <f>SUM(L610:L620)</f>
        <v>27995855.300000001</v>
      </c>
      <c r="M621" s="106">
        <f>SUM(M610:M620)</f>
        <v>22556029.419999998</v>
      </c>
      <c r="N621" s="104">
        <v>10</v>
      </c>
      <c r="O621" s="104">
        <v>10</v>
      </c>
      <c r="P621" s="104">
        <f>N621-O621</f>
        <v>0</v>
      </c>
      <c r="Q621" s="107">
        <f t="shared" si="21"/>
        <v>5439825.8800000027</v>
      </c>
      <c r="R621" s="108">
        <f>L621/H621</f>
        <v>584.80646933489311</v>
      </c>
    </row>
    <row r="622" spans="1:18" hidden="1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hidden="1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1032</v>
      </c>
      <c r="H623" s="99">
        <v>3034</v>
      </c>
      <c r="I623" s="97">
        <v>3</v>
      </c>
      <c r="J623" s="100">
        <f>หนองคาย!F39</f>
        <v>1670649.84</v>
      </c>
      <c r="K623" s="101">
        <f>หนองคาย!AJ39</f>
        <v>1789707.31</v>
      </c>
      <c r="L623" s="102">
        <f>หนองคาย!AK39</f>
        <v>3225805.83</v>
      </c>
      <c r="M623" s="102">
        <f>หนองคาย!AL39</f>
        <v>2551866.8899999997</v>
      </c>
      <c r="N623" s="98"/>
      <c r="O623" s="98"/>
      <c r="P623" s="98"/>
      <c r="Q623" s="90">
        <f t="shared" si="21"/>
        <v>673938.94000000041</v>
      </c>
      <c r="R623" s="91">
        <f t="shared" si="22"/>
        <v>1063.2187969676995</v>
      </c>
    </row>
    <row r="624" spans="1:18" hidden="1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1033</v>
      </c>
      <c r="H624" s="99">
        <v>3694</v>
      </c>
      <c r="I624" s="97">
        <v>3</v>
      </c>
      <c r="J624" s="100">
        <f>หนองคาย!F40</f>
        <v>520888.64</v>
      </c>
      <c r="K624" s="101">
        <f>หนองคาย!AJ40</f>
        <v>482986.75</v>
      </c>
      <c r="L624" s="102">
        <f>หนองคาย!AK40</f>
        <v>2486705.6500000004</v>
      </c>
      <c r="M624" s="102">
        <f>หนองคาย!AL40</f>
        <v>2101009.4700000002</v>
      </c>
      <c r="N624" s="98"/>
      <c r="O624" s="98"/>
      <c r="P624" s="98"/>
      <c r="Q624" s="90">
        <f t="shared" si="21"/>
        <v>385696.18000000017</v>
      </c>
      <c r="R624" s="91">
        <f t="shared" si="22"/>
        <v>673.17424201407698</v>
      </c>
    </row>
    <row r="625" spans="1:18" hidden="1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1034</v>
      </c>
      <c r="H625" s="99">
        <v>2850</v>
      </c>
      <c r="I625" s="97">
        <v>2</v>
      </c>
      <c r="J625" s="100">
        <f>หนองคาย!F41</f>
        <v>844999.82</v>
      </c>
      <c r="K625" s="101">
        <f>หนองคาย!AJ41</f>
        <v>905687.14999999991</v>
      </c>
      <c r="L625" s="102">
        <f>หนองคาย!AK41</f>
        <v>2335145.88</v>
      </c>
      <c r="M625" s="102">
        <f>หนองคาย!AL41</f>
        <v>2064607.8199999998</v>
      </c>
      <c r="N625" s="98"/>
      <c r="O625" s="98"/>
      <c r="P625" s="98"/>
      <c r="Q625" s="90">
        <f t="shared" si="21"/>
        <v>270538.06000000006</v>
      </c>
      <c r="R625" s="91">
        <f t="shared" si="22"/>
        <v>819.34943157894736</v>
      </c>
    </row>
    <row r="626" spans="1:18" hidden="1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1035</v>
      </c>
      <c r="H626" s="99">
        <v>3886</v>
      </c>
      <c r="I626" s="97">
        <v>3</v>
      </c>
      <c r="J626" s="100">
        <f>หนองคาย!F42</f>
        <v>1897487.01</v>
      </c>
      <c r="K626" s="101">
        <f>หนองคาย!AJ42</f>
        <v>2036047.19</v>
      </c>
      <c r="L626" s="102">
        <f>หนองคาย!AK42</f>
        <v>3607297.2800000003</v>
      </c>
      <c r="M626" s="102">
        <f>หนองคาย!AL42</f>
        <v>3727381.09</v>
      </c>
      <c r="N626" s="98"/>
      <c r="O626" s="98"/>
      <c r="P626" s="98"/>
      <c r="Q626" s="90">
        <f t="shared" si="21"/>
        <v>-120083.80999999959</v>
      </c>
      <c r="R626" s="91">
        <f t="shared" si="22"/>
        <v>928.28030880082349</v>
      </c>
    </row>
    <row r="627" spans="1:18" hidden="1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1036</v>
      </c>
      <c r="H627" s="99">
        <v>4695</v>
      </c>
      <c r="I627" s="97">
        <v>4</v>
      </c>
      <c r="J627" s="100">
        <f>หนองคาย!F43</f>
        <v>2228742.0099999998</v>
      </c>
      <c r="K627" s="101">
        <f>หนองคาย!AJ43</f>
        <v>2274532.61</v>
      </c>
      <c r="L627" s="102">
        <f>หนองคาย!AK43</f>
        <v>3669311.3600000003</v>
      </c>
      <c r="M627" s="102">
        <f>หนองคาย!AL43</f>
        <v>2343229.58</v>
      </c>
      <c r="N627" s="98"/>
      <c r="O627" s="98"/>
      <c r="P627" s="98"/>
      <c r="Q627" s="90">
        <f t="shared" si="21"/>
        <v>1326081.7800000003</v>
      </c>
      <c r="R627" s="91">
        <f t="shared" si="22"/>
        <v>781.53596592119288</v>
      </c>
    </row>
    <row r="628" spans="1:18" hidden="1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1037</v>
      </c>
      <c r="H628" s="99">
        <v>2848</v>
      </c>
      <c r="I628" s="97">
        <v>2</v>
      </c>
      <c r="J628" s="100">
        <f>หนองคาย!F44</f>
        <v>780918.85</v>
      </c>
      <c r="K628" s="101">
        <f>หนองคาย!AJ44</f>
        <v>799692.87999999989</v>
      </c>
      <c r="L628" s="102">
        <f>หนองคาย!AK44</f>
        <v>2737065.67</v>
      </c>
      <c r="M628" s="102">
        <f>หนองคาย!AL44</f>
        <v>1507813.23</v>
      </c>
      <c r="N628" s="98"/>
      <c r="O628" s="98"/>
      <c r="P628" s="98"/>
      <c r="Q628" s="90">
        <f t="shared" si="21"/>
        <v>1229252.44</v>
      </c>
      <c r="R628" s="91">
        <f t="shared" si="22"/>
        <v>961.04833918539327</v>
      </c>
    </row>
    <row r="629" spans="1:18" hidden="1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1038</v>
      </c>
      <c r="H629" s="99">
        <v>4044</v>
      </c>
      <c r="I629" s="97">
        <v>3</v>
      </c>
      <c r="J629" s="100">
        <f>หนองคาย!F45</f>
        <v>997872.74</v>
      </c>
      <c r="K629" s="101">
        <f>หนองคาย!AJ45</f>
        <v>1016213.13</v>
      </c>
      <c r="L629" s="102">
        <f>หนองคาย!AK45</f>
        <v>2100966.12</v>
      </c>
      <c r="M629" s="102">
        <f>หนองคาย!AL45</f>
        <v>1480846.37</v>
      </c>
      <c r="N629" s="98"/>
      <c r="O629" s="98"/>
      <c r="P629" s="98"/>
      <c r="Q629" s="90">
        <f t="shared" si="21"/>
        <v>620119.75</v>
      </c>
      <c r="R629" s="91">
        <f t="shared" si="22"/>
        <v>519.52673590504457</v>
      </c>
    </row>
    <row r="630" spans="1:18" hidden="1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1039</v>
      </c>
      <c r="H630" s="99">
        <v>5108</v>
      </c>
      <c r="I630" s="97">
        <v>4</v>
      </c>
      <c r="J630" s="100">
        <f>หนองคาย!F46</f>
        <v>706980.01</v>
      </c>
      <c r="K630" s="101">
        <f>หนองคาย!AJ46</f>
        <v>935779.95</v>
      </c>
      <c r="L630" s="102">
        <f>หนองคาย!AK46</f>
        <v>2480239.88</v>
      </c>
      <c r="M630" s="102">
        <f>หนองคาย!AL46</f>
        <v>1691068.87</v>
      </c>
      <c r="N630" s="98"/>
      <c r="O630" s="98"/>
      <c r="P630" s="98"/>
      <c r="Q630" s="90">
        <f t="shared" si="21"/>
        <v>789171.00999999978</v>
      </c>
      <c r="R630" s="91">
        <f t="shared" si="22"/>
        <v>485.55988253719653</v>
      </c>
    </row>
    <row r="631" spans="1:18" hidden="1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1040</v>
      </c>
      <c r="H631" s="99">
        <v>5899</v>
      </c>
      <c r="I631" s="97">
        <v>4</v>
      </c>
      <c r="J631" s="100">
        <f>หนองคาย!F47</f>
        <v>851480.38</v>
      </c>
      <c r="K631" s="101">
        <f>หนองคาย!AJ47</f>
        <v>889739.28</v>
      </c>
      <c r="L631" s="102">
        <f>หนองคาย!AK47</f>
        <v>3987234.3600000003</v>
      </c>
      <c r="M631" s="102">
        <f>หนองคาย!AL47</f>
        <v>3293427.4999999995</v>
      </c>
      <c r="N631" s="98"/>
      <c r="O631" s="98"/>
      <c r="P631" s="98"/>
      <c r="Q631" s="90">
        <f t="shared" si="21"/>
        <v>693806.8600000008</v>
      </c>
      <c r="R631" s="91">
        <f t="shared" si="22"/>
        <v>675.9169961010341</v>
      </c>
    </row>
    <row r="632" spans="1:18" hidden="1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1041</v>
      </c>
      <c r="H632" s="99">
        <v>2499</v>
      </c>
      <c r="I632" s="97">
        <v>2</v>
      </c>
      <c r="J632" s="100">
        <f>หนองคาย!F48</f>
        <v>654856.54</v>
      </c>
      <c r="K632" s="101">
        <f>หนองคาย!AJ48</f>
        <v>686187.4</v>
      </c>
      <c r="L632" s="102">
        <f>หนองคาย!AK48</f>
        <v>2163860.6800000002</v>
      </c>
      <c r="M632" s="102">
        <f>หนองคาย!AL48</f>
        <v>1824830.3499999999</v>
      </c>
      <c r="N632" s="98"/>
      <c r="O632" s="98"/>
      <c r="P632" s="98"/>
      <c r="Q632" s="90">
        <f t="shared" si="21"/>
        <v>339030.33000000031</v>
      </c>
      <c r="R632" s="91">
        <f t="shared" si="22"/>
        <v>865.89062825130054</v>
      </c>
    </row>
    <row r="633" spans="1:18" hidden="1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1042</v>
      </c>
      <c r="H633" s="99">
        <v>5714</v>
      </c>
      <c r="I633" s="97">
        <v>4</v>
      </c>
      <c r="J633" s="100">
        <f>หนองคาย!F49</f>
        <v>1294254.45</v>
      </c>
      <c r="K633" s="101">
        <f>หนองคาย!AJ49</f>
        <v>1356771.43</v>
      </c>
      <c r="L633" s="102">
        <f>หนองคาย!AK49</f>
        <v>3695173.74</v>
      </c>
      <c r="M633" s="102">
        <f>หนองคาย!AL49</f>
        <v>2932706.2700000005</v>
      </c>
      <c r="N633" s="98"/>
      <c r="O633" s="98"/>
      <c r="P633" s="98"/>
      <c r="Q633" s="90">
        <f t="shared" si="21"/>
        <v>762467.46999999974</v>
      </c>
      <c r="R633" s="91">
        <f t="shared" si="22"/>
        <v>646.68773888694443</v>
      </c>
    </row>
    <row r="634" spans="1:18" hidden="1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1043</v>
      </c>
      <c r="H634" s="99">
        <v>3580</v>
      </c>
      <c r="I634" s="97">
        <v>3</v>
      </c>
      <c r="J634" s="100">
        <f>หนองคาย!F50</f>
        <v>847197.8</v>
      </c>
      <c r="K634" s="101">
        <f>หนองคาย!AJ50</f>
        <v>969104.98000000021</v>
      </c>
      <c r="L634" s="102">
        <f>หนองคาย!AK50</f>
        <v>2527885.2999999998</v>
      </c>
      <c r="M634" s="102">
        <f>หนองคาย!AL50</f>
        <v>1849486.78</v>
      </c>
      <c r="N634" s="98"/>
      <c r="O634" s="98"/>
      <c r="P634" s="98"/>
      <c r="Q634" s="90">
        <f t="shared" si="21"/>
        <v>678398.51999999979</v>
      </c>
      <c r="R634" s="91">
        <f t="shared" si="22"/>
        <v>706.1132122905027</v>
      </c>
    </row>
    <row r="635" spans="1:18" hidden="1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1044</v>
      </c>
      <c r="H635" s="99">
        <v>3821</v>
      </c>
      <c r="I635" s="97">
        <v>3</v>
      </c>
      <c r="J635" s="100">
        <f>หนองคาย!F51</f>
        <v>873268.83</v>
      </c>
      <c r="K635" s="101">
        <f>หนองคาย!AJ51</f>
        <v>964408.90999999992</v>
      </c>
      <c r="L635" s="102">
        <f>หนองคาย!AK51</f>
        <v>2084883.18</v>
      </c>
      <c r="M635" s="102">
        <f>หนองคาย!AL51</f>
        <v>1413225.11</v>
      </c>
      <c r="N635" s="98"/>
      <c r="O635" s="98"/>
      <c r="P635" s="98"/>
      <c r="Q635" s="90">
        <f t="shared" si="21"/>
        <v>671658.06999999983</v>
      </c>
      <c r="R635" s="91">
        <f t="shared" si="22"/>
        <v>545.63809997382884</v>
      </c>
    </row>
    <row r="636" spans="1:18" hidden="1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1045</v>
      </c>
      <c r="H636" s="99">
        <v>4273</v>
      </c>
      <c r="I636" s="97">
        <v>3</v>
      </c>
      <c r="J636" s="100">
        <f>หนองคาย!F52</f>
        <v>843834.12</v>
      </c>
      <c r="K636" s="101">
        <f>หนองคาย!AJ52</f>
        <v>884475.73999999987</v>
      </c>
      <c r="L636" s="102">
        <f>หนองคาย!AK52</f>
        <v>2122148.87</v>
      </c>
      <c r="M636" s="102">
        <f>หนองคาย!AL52</f>
        <v>1565260.17</v>
      </c>
      <c r="N636" s="98"/>
      <c r="O636" s="98"/>
      <c r="P636" s="98"/>
      <c r="Q636" s="90">
        <f t="shared" si="21"/>
        <v>556888.70000000019</v>
      </c>
      <c r="R636" s="91">
        <f t="shared" si="22"/>
        <v>496.64143926983388</v>
      </c>
    </row>
    <row r="637" spans="1:18" hidden="1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1046</v>
      </c>
      <c r="H637" s="99">
        <v>2633</v>
      </c>
      <c r="I637" s="97">
        <v>2</v>
      </c>
      <c r="J637" s="100">
        <f>หนองคาย!F53</f>
        <v>1094939.3899999999</v>
      </c>
      <c r="K637" s="101">
        <f>หนองคาย!AJ53</f>
        <v>1273052.8999999999</v>
      </c>
      <c r="L637" s="102">
        <f>หนองคาย!AK53</f>
        <v>2577433.2999999998</v>
      </c>
      <c r="M637" s="102">
        <f>หนองคาย!AL53</f>
        <v>2010310.7</v>
      </c>
      <c r="N637" s="98"/>
      <c r="O637" s="98"/>
      <c r="P637" s="98"/>
      <c r="Q637" s="90">
        <f t="shared" si="21"/>
        <v>567122.59999999986</v>
      </c>
      <c r="R637" s="91">
        <f t="shared" si="22"/>
        <v>978.89605013292817</v>
      </c>
    </row>
    <row r="638" spans="1:18" s="109" customFormat="1" hidden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16108370.43</v>
      </c>
      <c r="K638" s="106">
        <f>SUM(K622:K637)</f>
        <v>17264387.609999999</v>
      </c>
      <c r="L638" s="106">
        <f>SUM(L622:L637)</f>
        <v>41801157.099999994</v>
      </c>
      <c r="M638" s="106">
        <f>SUM(M622:M637)</f>
        <v>32357070.199999999</v>
      </c>
      <c r="N638" s="104">
        <v>15</v>
      </c>
      <c r="O638" s="104">
        <v>15</v>
      </c>
      <c r="P638" s="104">
        <f>N638-O638</f>
        <v>0</v>
      </c>
      <c r="Q638" s="107">
        <f t="shared" si="21"/>
        <v>9444086.8999999948</v>
      </c>
      <c r="R638" s="108">
        <f>L638/H638</f>
        <v>713.5982297108128</v>
      </c>
    </row>
    <row r="639" spans="1:18" hidden="1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hidden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1047</v>
      </c>
      <c r="H640" s="113">
        <v>2413</v>
      </c>
      <c r="I640" s="111">
        <v>2</v>
      </c>
      <c r="J640" s="100">
        <f>หนองคาย!F54</f>
        <v>361954.14</v>
      </c>
      <c r="K640" s="114">
        <f>หนองคาย!AJ54</f>
        <v>421007.79000000004</v>
      </c>
      <c r="L640" s="102">
        <f>หนองคาย!AK54</f>
        <v>1659318.22</v>
      </c>
      <c r="M640" s="102">
        <f>หนองคาย!AL54</f>
        <v>1686734.37</v>
      </c>
      <c r="N640" s="112"/>
      <c r="O640" s="112"/>
      <c r="P640" s="112"/>
      <c r="Q640" s="90">
        <f t="shared" si="21"/>
        <v>-27416.15000000014</v>
      </c>
      <c r="R640" s="91">
        <f t="shared" si="22"/>
        <v>687.65777869871533</v>
      </c>
    </row>
    <row r="641" spans="1:18" hidden="1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1048</v>
      </c>
      <c r="H641" s="99">
        <v>2055</v>
      </c>
      <c r="I641" s="97">
        <v>2</v>
      </c>
      <c r="J641" s="100">
        <f>หนองคาย!F55</f>
        <v>78208.350000000006</v>
      </c>
      <c r="K641" s="114">
        <f>หนองคาย!AJ55</f>
        <v>95084</v>
      </c>
      <c r="L641" s="102">
        <f>หนองคาย!AK55</f>
        <v>1543648.7</v>
      </c>
      <c r="M641" s="102">
        <f>หนองคาย!AL55</f>
        <v>1970220.93</v>
      </c>
      <c r="N641" s="98"/>
      <c r="O641" s="98"/>
      <c r="P641" s="98"/>
      <c r="Q641" s="90">
        <f t="shared" si="21"/>
        <v>-426572.23</v>
      </c>
      <c r="R641" s="91">
        <f t="shared" si="22"/>
        <v>751.16725060827252</v>
      </c>
    </row>
    <row r="642" spans="1:18" hidden="1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1049</v>
      </c>
      <c r="H642" s="99">
        <v>3420</v>
      </c>
      <c r="I642" s="97">
        <v>3</v>
      </c>
      <c r="J642" s="100">
        <f>หนองคาย!F56</f>
        <v>501980.3</v>
      </c>
      <c r="K642" s="114">
        <f>หนองคาย!AJ56</f>
        <v>539719.52</v>
      </c>
      <c r="L642" s="102">
        <f>หนองคาย!AK56</f>
        <v>1672082.73</v>
      </c>
      <c r="M642" s="102">
        <f>หนองคาย!AL56</f>
        <v>1808499</v>
      </c>
      <c r="N642" s="98"/>
      <c r="O642" s="98"/>
      <c r="P642" s="98"/>
      <c r="Q642" s="90">
        <f t="shared" si="21"/>
        <v>-136416.27000000002</v>
      </c>
      <c r="R642" s="91">
        <f t="shared" si="22"/>
        <v>488.91307894736843</v>
      </c>
    </row>
    <row r="643" spans="1:18" hidden="1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1050</v>
      </c>
      <c r="H643" s="99">
        <v>2566</v>
      </c>
      <c r="I643" s="97">
        <v>2</v>
      </c>
      <c r="J643" s="100">
        <f>หนองคาย!F57</f>
        <v>603110.06000000006</v>
      </c>
      <c r="K643" s="114">
        <f>หนองคาย!AJ57</f>
        <v>605419.78</v>
      </c>
      <c r="L643" s="102">
        <f>หนองคาย!AK57</f>
        <v>2018242.3199999998</v>
      </c>
      <c r="M643" s="102">
        <f>หนองคาย!AL57</f>
        <v>2291620.9900000002</v>
      </c>
      <c r="N643" s="98"/>
      <c r="O643" s="98"/>
      <c r="P643" s="98"/>
      <c r="Q643" s="90">
        <f t="shared" si="21"/>
        <v>-273378.67000000039</v>
      </c>
      <c r="R643" s="91">
        <f t="shared" si="22"/>
        <v>786.53247077162894</v>
      </c>
    </row>
    <row r="644" spans="1:18" hidden="1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1051</v>
      </c>
      <c r="H644" s="99">
        <v>951</v>
      </c>
      <c r="I644" s="97">
        <v>1</v>
      </c>
      <c r="J644" s="100">
        <f>หนองคาย!F58</f>
        <v>198836.26</v>
      </c>
      <c r="K644" s="114">
        <f>หนองคาย!AJ58</f>
        <v>212031.85</v>
      </c>
      <c r="L644" s="102">
        <f>หนองคาย!AK58</f>
        <v>1141610.2</v>
      </c>
      <c r="M644" s="102">
        <f>หนองคาย!AL58</f>
        <v>1331450.6200000001</v>
      </c>
      <c r="N644" s="98"/>
      <c r="O644" s="98"/>
      <c r="P644" s="98"/>
      <c r="Q644" s="90">
        <f t="shared" si="21"/>
        <v>-189840.42000000016</v>
      </c>
      <c r="R644" s="91">
        <f t="shared" si="22"/>
        <v>1200.4313354363826</v>
      </c>
    </row>
    <row r="645" spans="1:18" hidden="1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1052</v>
      </c>
      <c r="H645" s="99">
        <v>2045</v>
      </c>
      <c r="I645" s="97">
        <v>2</v>
      </c>
      <c r="J645" s="100">
        <f>หนองคาย!F59</f>
        <v>818553.28</v>
      </c>
      <c r="K645" s="114">
        <f>หนองคาย!AJ59</f>
        <v>860217.75000000012</v>
      </c>
      <c r="L645" s="102">
        <f>หนองคาย!AK59</f>
        <v>1634279.65</v>
      </c>
      <c r="M645" s="102">
        <f>หนองคาย!AL59</f>
        <v>2046764.71</v>
      </c>
      <c r="N645" s="98"/>
      <c r="O645" s="98"/>
      <c r="P645" s="98"/>
      <c r="Q645" s="90">
        <f t="shared" si="21"/>
        <v>-412485.06000000006</v>
      </c>
      <c r="R645" s="91">
        <f t="shared" si="22"/>
        <v>799.15875305623467</v>
      </c>
    </row>
    <row r="646" spans="1:18" s="109" customFormat="1" hidden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2562642.39</v>
      </c>
      <c r="K646" s="106">
        <f>SUM(K639:K645)</f>
        <v>2733480.6900000004</v>
      </c>
      <c r="L646" s="106">
        <f>SUM(L639:L645)</f>
        <v>9669181.8200000003</v>
      </c>
      <c r="M646" s="106">
        <f>SUM(M639:M645)</f>
        <v>11135290.620000001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-1466108.8000000007</v>
      </c>
      <c r="R646" s="108">
        <f>L646/H646</f>
        <v>718.89827657992566</v>
      </c>
    </row>
    <row r="647" spans="1:18" hidden="1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hidden="1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1053</v>
      </c>
      <c r="H648" s="99">
        <v>3171</v>
      </c>
      <c r="I648" s="97">
        <v>3</v>
      </c>
      <c r="J648" s="100">
        <f>หนองคาย!F60</f>
        <v>376506.28</v>
      </c>
      <c r="K648" s="101">
        <f>หนองคาย!AJ60</f>
        <v>187209.66000000003</v>
      </c>
      <c r="L648" s="102">
        <f>หนองคาย!AK60</f>
        <v>2486791.1399999997</v>
      </c>
      <c r="M648" s="102">
        <f>หนองคาย!AL60</f>
        <v>1940119.5299999998</v>
      </c>
      <c r="N648" s="98"/>
      <c r="O648" s="98"/>
      <c r="P648" s="98"/>
      <c r="Q648" s="90">
        <f t="shared" si="24"/>
        <v>546671.60999999987</v>
      </c>
      <c r="R648" s="91">
        <f t="shared" ref="R648:R709" si="25">L648/H648</f>
        <v>784.22930936613045</v>
      </c>
    </row>
    <row r="649" spans="1:18" hidden="1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1054</v>
      </c>
      <c r="H649" s="99">
        <v>4975</v>
      </c>
      <c r="I649" s="97">
        <v>4</v>
      </c>
      <c r="J649" s="100">
        <f>หนองคาย!F61</f>
        <v>1335149.44</v>
      </c>
      <c r="K649" s="101">
        <f>หนองคาย!AJ61</f>
        <v>1444884.36</v>
      </c>
      <c r="L649" s="102">
        <f>หนองคาย!AK61</f>
        <v>3426605.12</v>
      </c>
      <c r="M649" s="102">
        <f>หนองคาย!AL61</f>
        <v>2804909.3</v>
      </c>
      <c r="N649" s="98"/>
      <c r="O649" s="98"/>
      <c r="P649" s="98"/>
      <c r="Q649" s="90">
        <f t="shared" si="24"/>
        <v>621695.8200000003</v>
      </c>
      <c r="R649" s="91">
        <f t="shared" si="25"/>
        <v>688.7648482412061</v>
      </c>
    </row>
    <row r="650" spans="1:18" hidden="1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1055</v>
      </c>
      <c r="H650" s="99">
        <v>2674</v>
      </c>
      <c r="I650" s="97">
        <v>2</v>
      </c>
      <c r="J650" s="100">
        <f>หนองคาย!F62</f>
        <v>386751.36</v>
      </c>
      <c r="K650" s="101">
        <f>หนองคาย!AJ62</f>
        <v>440050.08999999997</v>
      </c>
      <c r="L650" s="102">
        <f>หนองคาย!AK62</f>
        <v>1962620.73</v>
      </c>
      <c r="M650" s="102">
        <f>หนองคาย!AL62</f>
        <v>1193079.47</v>
      </c>
      <c r="N650" s="98"/>
      <c r="O650" s="98"/>
      <c r="P650" s="98"/>
      <c r="Q650" s="90">
        <f t="shared" si="24"/>
        <v>769541.26</v>
      </c>
      <c r="R650" s="91">
        <f t="shared" si="25"/>
        <v>733.9643717277487</v>
      </c>
    </row>
    <row r="651" spans="1:18" hidden="1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1056</v>
      </c>
      <c r="H651" s="99">
        <v>3165</v>
      </c>
      <c r="I651" s="97">
        <v>3</v>
      </c>
      <c r="J651" s="100">
        <f>หนองคาย!F63</f>
        <v>411225.88</v>
      </c>
      <c r="K651" s="101">
        <f>หนองคาย!AJ63</f>
        <v>421612.89999999997</v>
      </c>
      <c r="L651" s="102">
        <f>หนองคาย!AK63</f>
        <v>2606998.4299999997</v>
      </c>
      <c r="M651" s="102">
        <f>หนองคาย!AL63</f>
        <v>2706849.5999999996</v>
      </c>
      <c r="N651" s="98"/>
      <c r="O651" s="98"/>
      <c r="P651" s="98"/>
      <c r="Q651" s="90">
        <f t="shared" si="24"/>
        <v>-99851.169999999925</v>
      </c>
      <c r="R651" s="91">
        <f t="shared" si="25"/>
        <v>823.69618641390196</v>
      </c>
    </row>
    <row r="652" spans="1:18" hidden="1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1057</v>
      </c>
      <c r="H652" s="99">
        <v>2202</v>
      </c>
      <c r="I652" s="97">
        <v>2</v>
      </c>
      <c r="J652" s="100">
        <f>หนองคาย!F64</f>
        <v>856724.74</v>
      </c>
      <c r="K652" s="101">
        <f>หนองคาย!AJ64</f>
        <v>831550.5</v>
      </c>
      <c r="L652" s="102">
        <f>หนองคาย!AK64</f>
        <v>2147002.33</v>
      </c>
      <c r="M652" s="102">
        <f>หนองคาย!AL64</f>
        <v>2182959.9900000002</v>
      </c>
      <c r="N652" s="98"/>
      <c r="O652" s="98"/>
      <c r="P652" s="98"/>
      <c r="Q652" s="90">
        <f t="shared" si="24"/>
        <v>-35957.660000000149</v>
      </c>
      <c r="R652" s="91">
        <f t="shared" si="25"/>
        <v>975.02376475930976</v>
      </c>
    </row>
    <row r="653" spans="1:18" s="109" customFormat="1" hidden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3366357.7</v>
      </c>
      <c r="K653" s="141">
        <f>SUM(K647:K652)</f>
        <v>3325307.51</v>
      </c>
      <c r="L653" s="106">
        <f>SUM(L647:L652)</f>
        <v>12630017.75</v>
      </c>
      <c r="M653" s="106">
        <f>SUM(M647:M652)</f>
        <v>10827917.889999999</v>
      </c>
      <c r="N653" s="104">
        <v>5</v>
      </c>
      <c r="O653" s="104">
        <v>5</v>
      </c>
      <c r="P653" s="104">
        <f>N653-O653</f>
        <v>0</v>
      </c>
      <c r="Q653" s="107">
        <f t="shared" si="24"/>
        <v>1802099.8600000013</v>
      </c>
      <c r="R653" s="108">
        <f>L653/H653</f>
        <v>780.25685735466732</v>
      </c>
    </row>
    <row r="654" spans="1:18" hidden="1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hidden="1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1058</v>
      </c>
      <c r="H655" s="99">
        <v>5571</v>
      </c>
      <c r="I655" s="97">
        <v>4</v>
      </c>
      <c r="J655" s="100">
        <f>หนองคาย!F65</f>
        <v>792879.24</v>
      </c>
      <c r="K655" s="101">
        <f>หนองคาย!AJ65</f>
        <v>834163.67</v>
      </c>
      <c r="L655" s="102">
        <f>หนองคาย!AK65</f>
        <v>2452657.62</v>
      </c>
      <c r="M655" s="102">
        <f>หนองคาย!AL65</f>
        <v>2340988.9400000004</v>
      </c>
      <c r="N655" s="98"/>
      <c r="O655" s="98"/>
      <c r="P655" s="98"/>
      <c r="Q655" s="90">
        <f t="shared" si="24"/>
        <v>111668.6799999997</v>
      </c>
      <c r="R655" s="91">
        <f t="shared" si="25"/>
        <v>440.25446418955306</v>
      </c>
    </row>
    <row r="656" spans="1:18" hidden="1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1059</v>
      </c>
      <c r="H656" s="99">
        <v>5124</v>
      </c>
      <c r="I656" s="97">
        <v>4</v>
      </c>
      <c r="J656" s="100">
        <f>หนองคาย!F66</f>
        <v>797008.19</v>
      </c>
      <c r="K656" s="101">
        <f>หนองคาย!AJ66</f>
        <v>833268.87</v>
      </c>
      <c r="L656" s="102">
        <f>หนองคาย!AK66</f>
        <v>2658111.5300000003</v>
      </c>
      <c r="M656" s="102">
        <f>หนองคาย!AL66</f>
        <v>2522656.39</v>
      </c>
      <c r="N656" s="98"/>
      <c r="O656" s="98"/>
      <c r="P656" s="98"/>
      <c r="Q656" s="90">
        <f t="shared" si="24"/>
        <v>135455.14000000013</v>
      </c>
      <c r="R656" s="91">
        <f t="shared" si="25"/>
        <v>518.75712919594071</v>
      </c>
    </row>
    <row r="657" spans="1:18" hidden="1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1060</v>
      </c>
      <c r="H657" s="99">
        <v>7200</v>
      </c>
      <c r="I657" s="97">
        <v>5</v>
      </c>
      <c r="J657" s="100">
        <f>หนองคาย!F67</f>
        <v>1118482.45</v>
      </c>
      <c r="K657" s="101">
        <f>หนองคาย!AJ67</f>
        <v>1174275.03</v>
      </c>
      <c r="L657" s="102">
        <f>หนองคาย!AK67</f>
        <v>2446163.5299999998</v>
      </c>
      <c r="M657" s="102">
        <f>หนองคาย!AL67</f>
        <v>1897196.21</v>
      </c>
      <c r="N657" s="98"/>
      <c r="O657" s="98"/>
      <c r="P657" s="98"/>
      <c r="Q657" s="90">
        <f t="shared" si="24"/>
        <v>548967.31999999983</v>
      </c>
      <c r="R657" s="91">
        <f t="shared" si="25"/>
        <v>339.74493472222218</v>
      </c>
    </row>
    <row r="658" spans="1:18" s="109" customFormat="1" hidden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2708369.88</v>
      </c>
      <c r="K658" s="106">
        <f>SUM(K654:K657)</f>
        <v>2841707.5700000003</v>
      </c>
      <c r="L658" s="106">
        <f>SUM(L654:L657)</f>
        <v>7556932.6799999997</v>
      </c>
      <c r="M658" s="106">
        <f>SUM(M654:M657)</f>
        <v>6760841.54</v>
      </c>
      <c r="N658" s="104">
        <v>3</v>
      </c>
      <c r="O658" s="104">
        <v>3</v>
      </c>
      <c r="P658" s="104">
        <f>N658-O658</f>
        <v>0</v>
      </c>
      <c r="Q658" s="107">
        <f t="shared" si="24"/>
        <v>796091.13999999966</v>
      </c>
      <c r="R658" s="108">
        <f>L658/H658</f>
        <v>422.29296898575018</v>
      </c>
    </row>
    <row r="659" spans="1:18" hidden="1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hidden="1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1061</v>
      </c>
      <c r="H660" s="99">
        <v>6642</v>
      </c>
      <c r="I660" s="97">
        <v>5</v>
      </c>
      <c r="J660" s="100">
        <f>หนองคาย!F68</f>
        <v>1990469.41</v>
      </c>
      <c r="K660" s="101">
        <f>หนองคาย!AJ68</f>
        <v>2024907.89</v>
      </c>
      <c r="L660" s="102">
        <f>หนองคาย!AK68</f>
        <v>4305285</v>
      </c>
      <c r="M660" s="102">
        <f>หนองคาย!AL68</f>
        <v>3094467.4000000004</v>
      </c>
      <c r="N660" s="98"/>
      <c r="O660" s="98"/>
      <c r="P660" s="98"/>
      <c r="Q660" s="90">
        <f t="shared" si="24"/>
        <v>1210817.5999999996</v>
      </c>
      <c r="R660" s="91">
        <f t="shared" si="25"/>
        <v>648.19105691056916</v>
      </c>
    </row>
    <row r="661" spans="1:18" hidden="1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1062</v>
      </c>
      <c r="H661" s="99">
        <v>3199</v>
      </c>
      <c r="I661" s="97">
        <v>3</v>
      </c>
      <c r="J661" s="100">
        <f>หนองคาย!F69</f>
        <v>597811.67000000004</v>
      </c>
      <c r="K661" s="101">
        <f>หนองคาย!AJ69</f>
        <v>759254.11</v>
      </c>
      <c r="L661" s="102">
        <f>หนองคาย!AK69</f>
        <v>1712307.44</v>
      </c>
      <c r="M661" s="102">
        <f>หนองคาย!AL69</f>
        <v>1486381.02</v>
      </c>
      <c r="N661" s="98"/>
      <c r="O661" s="98"/>
      <c r="P661" s="98"/>
      <c r="Q661" s="90">
        <f t="shared" si="24"/>
        <v>225926.41999999993</v>
      </c>
      <c r="R661" s="91">
        <f t="shared" si="25"/>
        <v>535.26334479524849</v>
      </c>
    </row>
    <row r="662" spans="1:18" hidden="1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1063</v>
      </c>
      <c r="H662" s="99">
        <v>5644</v>
      </c>
      <c r="I662" s="97">
        <v>4</v>
      </c>
      <c r="J662" s="100">
        <f>หนองคาย!F70</f>
        <v>1114879.1599999999</v>
      </c>
      <c r="K662" s="101">
        <f>หนองคาย!AJ70</f>
        <v>1229385.94</v>
      </c>
      <c r="L662" s="102">
        <f>หนองคาย!AK70</f>
        <v>4236023.62</v>
      </c>
      <c r="M662" s="102">
        <f>หนองคาย!AL70</f>
        <v>3218028.81</v>
      </c>
      <c r="N662" s="98"/>
      <c r="O662" s="98"/>
      <c r="P662" s="98"/>
      <c r="Q662" s="90">
        <f t="shared" si="24"/>
        <v>1017994.81</v>
      </c>
      <c r="R662" s="91">
        <f t="shared" si="25"/>
        <v>750.53572289156625</v>
      </c>
    </row>
    <row r="663" spans="1:18" hidden="1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1064</v>
      </c>
      <c r="H663" s="99">
        <v>5464</v>
      </c>
      <c r="I663" s="97">
        <v>4</v>
      </c>
      <c r="J663" s="100">
        <f>หนองคาย!F71</f>
        <v>2348890.09</v>
      </c>
      <c r="K663" s="101">
        <f>หนองคาย!AJ71</f>
        <v>2620233.59</v>
      </c>
      <c r="L663" s="102">
        <f>หนองคาย!AK71</f>
        <v>3615598.84</v>
      </c>
      <c r="M663" s="102">
        <f>หนองคาย!AL71</f>
        <v>2476682.9900000002</v>
      </c>
      <c r="N663" s="98"/>
      <c r="O663" s="98"/>
      <c r="P663" s="98"/>
      <c r="Q663" s="90">
        <f t="shared" si="24"/>
        <v>1138915.8499999996</v>
      </c>
      <c r="R663" s="91">
        <f t="shared" si="25"/>
        <v>661.71281844802343</v>
      </c>
    </row>
    <row r="664" spans="1:18" hidden="1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1065</v>
      </c>
      <c r="H664" s="99">
        <v>10050</v>
      </c>
      <c r="I664" s="97">
        <v>5</v>
      </c>
      <c r="J664" s="100">
        <f>หนองคาย!F72</f>
        <v>3017281.28</v>
      </c>
      <c r="K664" s="101">
        <f>หนองคาย!AJ72</f>
        <v>3044548.28</v>
      </c>
      <c r="L664" s="102">
        <f>หนองคาย!AK72</f>
        <v>6020450.3800000008</v>
      </c>
      <c r="M664" s="102">
        <f>หนองคาย!AL72</f>
        <v>4082659.99</v>
      </c>
      <c r="N664" s="98"/>
      <c r="O664" s="98"/>
      <c r="P664" s="98"/>
      <c r="Q664" s="90">
        <f t="shared" si="24"/>
        <v>1937790.3900000006</v>
      </c>
      <c r="R664" s="91">
        <f t="shared" si="25"/>
        <v>599.04978905472649</v>
      </c>
    </row>
    <row r="665" spans="1:18" hidden="1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1066</v>
      </c>
      <c r="H665" s="99">
        <v>2842</v>
      </c>
      <c r="I665" s="97">
        <v>2</v>
      </c>
      <c r="J665" s="100">
        <f>หนองคาย!F73</f>
        <v>1234580.75</v>
      </c>
      <c r="K665" s="101">
        <f>หนองคาย!AJ73</f>
        <v>1272182.57</v>
      </c>
      <c r="L665" s="102">
        <f>หนองคาย!AK73</f>
        <v>2580120.62</v>
      </c>
      <c r="M665" s="102">
        <f>หนองคาย!AL73</f>
        <v>1632757.03</v>
      </c>
      <c r="N665" s="98"/>
      <c r="O665" s="98"/>
      <c r="P665" s="98"/>
      <c r="Q665" s="90">
        <f t="shared" si="24"/>
        <v>947363.59000000008</v>
      </c>
      <c r="R665" s="91">
        <f t="shared" si="25"/>
        <v>907.85384236453206</v>
      </c>
    </row>
    <row r="666" spans="1:18" hidden="1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1067</v>
      </c>
      <c r="H666" s="99">
        <v>3136</v>
      </c>
      <c r="I666" s="97">
        <v>3</v>
      </c>
      <c r="J666" s="100">
        <f>หนองคาย!F74</f>
        <v>1258965.6499999999</v>
      </c>
      <c r="K666" s="101">
        <f>หนองคาย!AJ74</f>
        <v>1266553.58</v>
      </c>
      <c r="L666" s="102">
        <f>หนองคาย!AK74</f>
        <v>2620927.08</v>
      </c>
      <c r="M666" s="102">
        <f>หนองคาย!AL74</f>
        <v>1424872.5</v>
      </c>
      <c r="N666" s="98"/>
      <c r="O666" s="98"/>
      <c r="P666" s="98"/>
      <c r="Q666" s="90">
        <f t="shared" si="24"/>
        <v>1196054.58</v>
      </c>
      <c r="R666" s="91">
        <f t="shared" si="25"/>
        <v>835.75480867346937</v>
      </c>
    </row>
    <row r="667" spans="1:18" s="109" customFormat="1" hidden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11562878.01</v>
      </c>
      <c r="K667" s="106">
        <f>SUM(K659:K666)</f>
        <v>12217065.959999999</v>
      </c>
      <c r="L667" s="106">
        <f>SUM(L659:L666)</f>
        <v>25090712.980000004</v>
      </c>
      <c r="M667" s="106">
        <f>SUM(M659:M666)</f>
        <v>17415849.740000002</v>
      </c>
      <c r="N667" s="104">
        <v>7</v>
      </c>
      <c r="O667" s="104">
        <v>7</v>
      </c>
      <c r="P667" s="104">
        <f>N667-O667</f>
        <v>0</v>
      </c>
      <c r="Q667" s="107">
        <f t="shared" si="24"/>
        <v>7674863.2400000021</v>
      </c>
      <c r="R667" s="108">
        <f>L667/H667</f>
        <v>678.54917867863821</v>
      </c>
    </row>
    <row r="668" spans="1:18" hidden="1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hidden="1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1068</v>
      </c>
      <c r="H669" s="99">
        <v>5261</v>
      </c>
      <c r="I669" s="97">
        <v>4</v>
      </c>
      <c r="J669" s="100">
        <f>หนองคาย!F75</f>
        <v>784978.1</v>
      </c>
      <c r="K669" s="101">
        <f>หนองคาย!AJ75</f>
        <v>918116.23</v>
      </c>
      <c r="L669" s="102">
        <f>หนองคาย!AK75</f>
        <v>2773614.16</v>
      </c>
      <c r="M669" s="102">
        <f>หนองคาย!AL75</f>
        <v>2313557.86</v>
      </c>
      <c r="N669" s="98"/>
      <c r="O669" s="98"/>
      <c r="P669" s="98"/>
      <c r="Q669" s="90">
        <f t="shared" si="24"/>
        <v>460056.30000000028</v>
      </c>
      <c r="R669" s="91">
        <f t="shared" si="25"/>
        <v>527.20284356586205</v>
      </c>
    </row>
    <row r="670" spans="1:18" hidden="1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1069</v>
      </c>
      <c r="H670" s="99">
        <v>6578</v>
      </c>
      <c r="I670" s="97">
        <v>5</v>
      </c>
      <c r="J670" s="100">
        <f>หนองคาย!F76</f>
        <v>1147029.68</v>
      </c>
      <c r="K670" s="101">
        <f>หนองคาย!AJ76</f>
        <v>1302698.3499999999</v>
      </c>
      <c r="L670" s="102">
        <f>หนองคาย!AK76</f>
        <v>3535170.52</v>
      </c>
      <c r="M670" s="102">
        <f>หนองคาย!AL76</f>
        <v>3137430.0100000002</v>
      </c>
      <c r="N670" s="98"/>
      <c r="O670" s="98"/>
      <c r="P670" s="98"/>
      <c r="Q670" s="90">
        <f t="shared" si="24"/>
        <v>397740.50999999978</v>
      </c>
      <c r="R670" s="91">
        <f t="shared" si="25"/>
        <v>537.42330799635147</v>
      </c>
    </row>
    <row r="671" spans="1:18" hidden="1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1070</v>
      </c>
      <c r="H671" s="99">
        <v>2647</v>
      </c>
      <c r="I671" s="97">
        <v>2</v>
      </c>
      <c r="J671" s="100">
        <f>หนองคาย!F77</f>
        <v>989603.27</v>
      </c>
      <c r="K671" s="101">
        <f>หนองคาย!AJ77</f>
        <v>1215010.5</v>
      </c>
      <c r="L671" s="102">
        <f>หนองคาย!AK77</f>
        <v>2258572.8099999996</v>
      </c>
      <c r="M671" s="102">
        <f>หนองคาย!AL77</f>
        <v>1453584.75</v>
      </c>
      <c r="N671" s="98"/>
      <c r="O671" s="98"/>
      <c r="P671" s="98"/>
      <c r="Q671" s="90">
        <f t="shared" si="24"/>
        <v>804988.05999999959</v>
      </c>
      <c r="R671" s="91">
        <f t="shared" si="25"/>
        <v>853.25757839063078</v>
      </c>
    </row>
    <row r="672" spans="1:18" hidden="1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1071</v>
      </c>
      <c r="H672" s="99">
        <v>5060</v>
      </c>
      <c r="I672" s="97">
        <v>4</v>
      </c>
      <c r="J672" s="100">
        <f>หนองคาย!F78</f>
        <v>462214.93</v>
      </c>
      <c r="K672" s="101">
        <f>หนองคาย!AJ78</f>
        <v>674722.95000000007</v>
      </c>
      <c r="L672" s="102">
        <f>หนองคาย!AK78</f>
        <v>2722773.8600000003</v>
      </c>
      <c r="M672" s="102">
        <f>หนองคาย!AL78</f>
        <v>2503905.8699999996</v>
      </c>
      <c r="N672" s="98"/>
      <c r="O672" s="98"/>
      <c r="P672" s="98"/>
      <c r="Q672" s="90">
        <f t="shared" si="24"/>
        <v>218867.99000000069</v>
      </c>
      <c r="R672" s="91">
        <f t="shared" si="25"/>
        <v>538.09760079051387</v>
      </c>
    </row>
    <row r="673" spans="1:18" hidden="1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1072</v>
      </c>
      <c r="H673" s="99">
        <v>4419</v>
      </c>
      <c r="I673" s="97">
        <v>3</v>
      </c>
      <c r="J673" s="100">
        <f>หนองคาย!F79</f>
        <v>660894.09</v>
      </c>
      <c r="K673" s="101">
        <f>หนองคาย!AJ79</f>
        <v>706108.87</v>
      </c>
      <c r="L673" s="102">
        <f>หนองคาย!AK79</f>
        <v>2151470.59</v>
      </c>
      <c r="M673" s="102">
        <f>หนองคาย!AL79</f>
        <v>2177092.73</v>
      </c>
      <c r="N673" s="98"/>
      <c r="O673" s="98"/>
      <c r="P673" s="98"/>
      <c r="Q673" s="90">
        <f t="shared" si="24"/>
        <v>-25622.14000000013</v>
      </c>
      <c r="R673" s="91">
        <f t="shared" si="25"/>
        <v>486.86820321339667</v>
      </c>
    </row>
    <row r="674" spans="1:18" hidden="1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1073</v>
      </c>
      <c r="H674" s="99">
        <v>4269</v>
      </c>
      <c r="I674" s="97">
        <v>3</v>
      </c>
      <c r="J674" s="100">
        <f>หนองคาย!F80</f>
        <v>973474.96</v>
      </c>
      <c r="K674" s="101">
        <f>หนองคาย!AJ80</f>
        <v>1501236.67</v>
      </c>
      <c r="L674" s="102">
        <f>หนองคาย!AK80</f>
        <v>1731302.47</v>
      </c>
      <c r="M674" s="102">
        <f>หนองคาย!AL80</f>
        <v>1498248.0099999998</v>
      </c>
      <c r="N674" s="98"/>
      <c r="O674" s="98"/>
      <c r="P674" s="98"/>
      <c r="Q674" s="90">
        <f t="shared" si="24"/>
        <v>233054.4600000002</v>
      </c>
      <c r="R674" s="91">
        <f t="shared" si="25"/>
        <v>405.55223003045211</v>
      </c>
    </row>
    <row r="675" spans="1:18" s="109" customFormat="1" hidden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5018195.0299999993</v>
      </c>
      <c r="K675" s="106">
        <f>SUM(K668:K674)</f>
        <v>6317893.5700000003</v>
      </c>
      <c r="L675" s="106">
        <f>SUM(L668:L674)</f>
        <v>15172904.409999998</v>
      </c>
      <c r="M675" s="106">
        <f>SUM(M668:M674)</f>
        <v>13083819.23</v>
      </c>
      <c r="N675" s="104">
        <v>6</v>
      </c>
      <c r="O675" s="104">
        <v>6</v>
      </c>
      <c r="P675" s="104">
        <f>N675-O675</f>
        <v>0</v>
      </c>
      <c r="Q675" s="107">
        <f t="shared" si="24"/>
        <v>2089085.1799999978</v>
      </c>
      <c r="R675" s="108">
        <f>L675/H675</f>
        <v>537.39832861089462</v>
      </c>
    </row>
    <row r="676" spans="1:18" hidden="1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hidden="1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1074</v>
      </c>
      <c r="H677" s="99">
        <v>1113</v>
      </c>
      <c r="I677" s="97">
        <v>1</v>
      </c>
      <c r="J677" s="100">
        <f>หนองคาย!F81</f>
        <v>132546.54</v>
      </c>
      <c r="K677" s="101">
        <f>หนองคาย!AJ81</f>
        <v>143112.64000000001</v>
      </c>
      <c r="L677" s="102">
        <f>หนองคาย!AK81</f>
        <v>961584.07000000007</v>
      </c>
      <c r="M677" s="102">
        <f>หนองคาย!AL81</f>
        <v>1968661.4000000001</v>
      </c>
      <c r="N677" s="98"/>
      <c r="O677" s="98"/>
      <c r="P677" s="98"/>
      <c r="Q677" s="90">
        <f t="shared" si="24"/>
        <v>-1007077.3300000001</v>
      </c>
      <c r="R677" s="91">
        <f t="shared" si="25"/>
        <v>863.95693620844565</v>
      </c>
    </row>
    <row r="678" spans="1:18" hidden="1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1075</v>
      </c>
      <c r="H678" s="99">
        <v>1149</v>
      </c>
      <c r="I678" s="97">
        <v>1</v>
      </c>
      <c r="J678" s="100">
        <f>หนองคาย!F82</f>
        <v>722706.67</v>
      </c>
      <c r="K678" s="101">
        <f>หนองคาย!AJ82</f>
        <v>775106.69000000006</v>
      </c>
      <c r="L678" s="102">
        <f>หนองคาย!AK82</f>
        <v>978038.85</v>
      </c>
      <c r="M678" s="102">
        <f>หนองคาย!AL82</f>
        <v>1265861.28</v>
      </c>
      <c r="N678" s="98"/>
      <c r="O678" s="98"/>
      <c r="P678" s="98"/>
      <c r="Q678" s="90">
        <f t="shared" si="24"/>
        <v>-287822.43000000005</v>
      </c>
      <c r="R678" s="91">
        <f t="shared" si="25"/>
        <v>851.20874673629237</v>
      </c>
    </row>
    <row r="679" spans="1:18" hidden="1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1076</v>
      </c>
      <c r="H679" s="99">
        <v>2337</v>
      </c>
      <c r="I679" s="97">
        <v>2</v>
      </c>
      <c r="J679" s="100">
        <f>หนองคาย!F83</f>
        <v>185761.86</v>
      </c>
      <c r="K679" s="101">
        <f>หนองคาย!AJ83</f>
        <v>213408.24</v>
      </c>
      <c r="L679" s="102">
        <f>หนองคาย!AK83</f>
        <v>1461148.4900000002</v>
      </c>
      <c r="M679" s="102">
        <f>หนองคาย!AL83</f>
        <v>1590798.2899999998</v>
      </c>
      <c r="N679" s="98"/>
      <c r="O679" s="98"/>
      <c r="P679" s="98"/>
      <c r="Q679" s="90">
        <f t="shared" si="24"/>
        <v>-129649.79999999958</v>
      </c>
      <c r="R679" s="91">
        <f t="shared" si="25"/>
        <v>625.22400085579818</v>
      </c>
    </row>
    <row r="680" spans="1:18" hidden="1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1077</v>
      </c>
      <c r="H680" s="99">
        <v>2469</v>
      </c>
      <c r="I680" s="97">
        <v>2</v>
      </c>
      <c r="J680" s="100">
        <f>หนองคาย!F84</f>
        <v>61406.85</v>
      </c>
      <c r="K680" s="101">
        <f>หนองคาย!AJ84</f>
        <v>66050.41</v>
      </c>
      <c r="L680" s="102">
        <f>หนองคาย!AK84</f>
        <v>1775282.3</v>
      </c>
      <c r="M680" s="102">
        <f>หนองคาย!AL84</f>
        <v>1899753.7</v>
      </c>
      <c r="N680" s="98"/>
      <c r="O680" s="98"/>
      <c r="P680" s="98"/>
      <c r="Q680" s="90">
        <f t="shared" si="24"/>
        <v>-124471.39999999991</v>
      </c>
      <c r="R680" s="91">
        <f t="shared" si="25"/>
        <v>719.02887808829485</v>
      </c>
    </row>
    <row r="681" spans="1:18" hidden="1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1078</v>
      </c>
      <c r="H681" s="99">
        <v>3510</v>
      </c>
      <c r="I681" s="97">
        <v>3</v>
      </c>
      <c r="J681" s="100">
        <f>หนองคาย!F85</f>
        <v>230241.57</v>
      </c>
      <c r="K681" s="101">
        <f>หนองคาย!AJ85</f>
        <v>271302.27</v>
      </c>
      <c r="L681" s="102">
        <f>หนองคาย!AK85</f>
        <v>1597655.73</v>
      </c>
      <c r="M681" s="102">
        <f>หนองคาย!AL85</f>
        <v>1879496.67</v>
      </c>
      <c r="N681" s="98"/>
      <c r="O681" s="98"/>
      <c r="P681" s="98"/>
      <c r="Q681" s="90">
        <f t="shared" si="24"/>
        <v>-281840.93999999994</v>
      </c>
      <c r="R681" s="91">
        <f t="shared" si="25"/>
        <v>455.17257264957266</v>
      </c>
    </row>
    <row r="682" spans="1:18" s="109" customFormat="1" hidden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1332663.4900000002</v>
      </c>
      <c r="K682" s="106">
        <f>SUM(K676:K681)</f>
        <v>1468980.25</v>
      </c>
      <c r="L682" s="106">
        <f>SUM(L676:L681)</f>
        <v>6773709.4399999995</v>
      </c>
      <c r="M682" s="106">
        <f>SUM(M676:M681)</f>
        <v>8604571.3399999999</v>
      </c>
      <c r="N682" s="104">
        <v>5</v>
      </c>
      <c r="O682" s="104">
        <v>5</v>
      </c>
      <c r="P682" s="104"/>
      <c r="Q682" s="107">
        <f t="shared" si="24"/>
        <v>-1830861.9000000004</v>
      </c>
      <c r="R682" s="108">
        <f t="shared" si="25"/>
        <v>640.35823785214586</v>
      </c>
    </row>
    <row r="683" spans="1:18" s="109" customFormat="1" hidden="1" x14ac:dyDescent="0.7">
      <c r="A683" s="172"/>
      <c r="B683" s="173" t="s">
        <v>48</v>
      </c>
      <c r="C683" s="173" t="s">
        <v>48</v>
      </c>
      <c r="D683" s="173" t="s">
        <v>48</v>
      </c>
      <c r="E683" s="173" t="s">
        <v>48</v>
      </c>
      <c r="F683" s="173"/>
      <c r="G683" s="173" t="s">
        <v>446</v>
      </c>
      <c r="H683" s="174">
        <f>H609+H621+H638+H646+H653+H658+H667+H675+H682</f>
        <v>305792</v>
      </c>
      <c r="I683" s="172"/>
      <c r="J683" s="175">
        <f t="shared" ref="J683:O683" si="26">J609+J621+J638+J646+J653+J658+J667+J675+J682</f>
        <v>71078289.479999989</v>
      </c>
      <c r="K683" s="176">
        <f t="shared" si="26"/>
        <v>79915666.870000005</v>
      </c>
      <c r="L683" s="175">
        <f t="shared" si="26"/>
        <v>188518180.42999998</v>
      </c>
      <c r="M683" s="175">
        <f t="shared" si="26"/>
        <v>160548025.83000001</v>
      </c>
      <c r="N683" s="173">
        <f t="shared" si="26"/>
        <v>74</v>
      </c>
      <c r="O683" s="173">
        <f t="shared" si="26"/>
        <v>74</v>
      </c>
      <c r="P683" s="173">
        <f>N683-O683</f>
        <v>0</v>
      </c>
      <c r="Q683" s="107">
        <f t="shared" si="24"/>
        <v>27970154.599999964</v>
      </c>
      <c r="R683" s="108">
        <f t="shared" si="25"/>
        <v>616.49153813703424</v>
      </c>
    </row>
    <row r="684" spans="1:18" ht="25.2" hidden="1" thickBot="1" x14ac:dyDescent="0.75">
      <c r="A684" s="177"/>
      <c r="B684" s="178"/>
      <c r="C684" s="178"/>
      <c r="D684" s="178"/>
      <c r="E684" s="378" t="s">
        <v>447</v>
      </c>
      <c r="F684" s="379"/>
      <c r="G684" s="380"/>
      <c r="H684" s="179"/>
      <c r="I684" s="177"/>
      <c r="J684" s="180">
        <f>J683/O683</f>
        <v>960517.42540540523</v>
      </c>
      <c r="K684" s="181">
        <f>K683/O683</f>
        <v>1079941.4441891892</v>
      </c>
      <c r="L684" s="180">
        <f>L683/O683</f>
        <v>2547542.9787837835</v>
      </c>
      <c r="M684" s="180">
        <f>M683/O683</f>
        <v>2169567.9166216217</v>
      </c>
      <c r="N684" s="182"/>
      <c r="O684" s="182"/>
      <c r="P684" s="182"/>
      <c r="Q684" s="90">
        <f t="shared" si="24"/>
        <v>377975.0621621618</v>
      </c>
    </row>
    <row r="685" spans="1:18" hidden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hidden="1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1079</v>
      </c>
      <c r="H686" s="99">
        <v>5138</v>
      </c>
      <c r="I686" s="97">
        <v>4</v>
      </c>
      <c r="J686" s="100">
        <f>สกลนคร!F22</f>
        <v>767562.07</v>
      </c>
      <c r="K686" s="101">
        <f>สกลนคร!AI22</f>
        <v>1423480.58</v>
      </c>
      <c r="L686" s="102">
        <f>สกลนคร!AJ22</f>
        <v>2613588.54</v>
      </c>
      <c r="M686" s="102">
        <f>สกลนคร!AK22</f>
        <v>2201052.06</v>
      </c>
      <c r="N686" s="98"/>
      <c r="O686" s="98"/>
      <c r="P686" s="98"/>
      <c r="Q686" s="90">
        <f t="shared" si="24"/>
        <v>412536.48</v>
      </c>
      <c r="R686" s="91">
        <f t="shared" si="25"/>
        <v>508.67818995718181</v>
      </c>
    </row>
    <row r="687" spans="1:18" hidden="1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1080</v>
      </c>
      <c r="H687" s="99">
        <v>3999</v>
      </c>
      <c r="I687" s="97">
        <v>3</v>
      </c>
      <c r="J687" s="100">
        <f>สกลนคร!F23</f>
        <v>652900.93999999994</v>
      </c>
      <c r="K687" s="101">
        <f>สกลนคร!AI23</f>
        <v>866853.85</v>
      </c>
      <c r="L687" s="102">
        <f>สกลนคร!AJ23</f>
        <v>2336084.7200000002</v>
      </c>
      <c r="M687" s="102">
        <f>สกลนคร!AK23</f>
        <v>1879803.57</v>
      </c>
      <c r="N687" s="98"/>
      <c r="O687" s="98"/>
      <c r="P687" s="98"/>
      <c r="Q687" s="90">
        <f t="shared" si="24"/>
        <v>456281.15000000014</v>
      </c>
      <c r="R687" s="91">
        <f t="shared" si="25"/>
        <v>584.16722180545139</v>
      </c>
    </row>
    <row r="688" spans="1:18" hidden="1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1081</v>
      </c>
      <c r="H688" s="99">
        <v>9129</v>
      </c>
      <c r="I688" s="97">
        <v>5</v>
      </c>
      <c r="J688" s="100">
        <f>สกลนคร!F24</f>
        <v>1875901.34</v>
      </c>
      <c r="K688" s="101">
        <f>สกลนคร!AI24</f>
        <v>2315312.0700000003</v>
      </c>
      <c r="L688" s="102">
        <f>สกลนคร!AJ24</f>
        <v>4246948.37</v>
      </c>
      <c r="M688" s="102">
        <f>สกลนคร!AK24</f>
        <v>3080286.68</v>
      </c>
      <c r="N688" s="98"/>
      <c r="O688" s="98"/>
      <c r="P688" s="98"/>
      <c r="Q688" s="90">
        <f t="shared" si="24"/>
        <v>1166661.69</v>
      </c>
      <c r="R688" s="91">
        <f t="shared" si="25"/>
        <v>465.21506955854971</v>
      </c>
    </row>
    <row r="689" spans="1:18" hidden="1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1082</v>
      </c>
      <c r="H689" s="99">
        <v>4195</v>
      </c>
      <c r="I689" s="97">
        <v>3</v>
      </c>
      <c r="J689" s="100">
        <f>สกลนคร!F25</f>
        <v>814415.82</v>
      </c>
      <c r="K689" s="101">
        <f>สกลนคร!AI25</f>
        <v>1076024.6399999999</v>
      </c>
      <c r="L689" s="102">
        <f>สกลนคร!AJ25</f>
        <v>1825656.1600000001</v>
      </c>
      <c r="M689" s="102">
        <f>สกลนคร!AK25</f>
        <v>1330626.51</v>
      </c>
      <c r="N689" s="98"/>
      <c r="O689" s="98"/>
      <c r="P689" s="98"/>
      <c r="Q689" s="90">
        <f t="shared" si="24"/>
        <v>495029.65000000014</v>
      </c>
      <c r="R689" s="91">
        <f t="shared" si="25"/>
        <v>435.19813110846252</v>
      </c>
    </row>
    <row r="690" spans="1:18" hidden="1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1083</v>
      </c>
      <c r="H690" s="99">
        <v>2134</v>
      </c>
      <c r="I690" s="97">
        <v>2</v>
      </c>
      <c r="J690" s="100">
        <f>สกลนคร!F26</f>
        <v>359701.65</v>
      </c>
      <c r="K690" s="101">
        <f>สกลนคร!AI26</f>
        <v>488469.55</v>
      </c>
      <c r="L690" s="102">
        <f>สกลนคร!AJ26</f>
        <v>1301668.93</v>
      </c>
      <c r="M690" s="102">
        <f>สกลนคร!AK26</f>
        <v>1139473</v>
      </c>
      <c r="N690" s="98"/>
      <c r="O690" s="98"/>
      <c r="P690" s="98"/>
      <c r="Q690" s="90">
        <f t="shared" si="24"/>
        <v>162195.92999999993</v>
      </c>
      <c r="R690" s="91">
        <f t="shared" si="25"/>
        <v>609.96669634489217</v>
      </c>
    </row>
    <row r="691" spans="1:18" hidden="1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1084</v>
      </c>
      <c r="H691" s="99">
        <v>4917</v>
      </c>
      <c r="I691" s="97">
        <v>4</v>
      </c>
      <c r="J691" s="100">
        <f>สกลนคร!F27</f>
        <v>950820.59</v>
      </c>
      <c r="K691" s="101">
        <f>สกลนคร!AI27</f>
        <v>1220416.29</v>
      </c>
      <c r="L691" s="102">
        <f>สกลนคร!AJ27</f>
        <v>3298660.94</v>
      </c>
      <c r="M691" s="102">
        <f>สกลนคร!AK27</f>
        <v>2805916.9299999997</v>
      </c>
      <c r="N691" s="98"/>
      <c r="O691" s="98"/>
      <c r="P691" s="98"/>
      <c r="Q691" s="90">
        <f t="shared" si="24"/>
        <v>492744.01000000024</v>
      </c>
      <c r="R691" s="91">
        <f t="shared" si="25"/>
        <v>670.86860687411024</v>
      </c>
    </row>
    <row r="692" spans="1:18" hidden="1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1085</v>
      </c>
      <c r="H692" s="99">
        <v>5095</v>
      </c>
      <c r="I692" s="97">
        <v>4</v>
      </c>
      <c r="J692" s="100">
        <f>สกลนคร!F28</f>
        <v>827542.76</v>
      </c>
      <c r="K692" s="101">
        <f>สกลนคร!AI28</f>
        <v>1002092.72</v>
      </c>
      <c r="L692" s="102">
        <f>สกลนคร!AJ28</f>
        <v>1823961.5</v>
      </c>
      <c r="M692" s="102">
        <f>สกลนคร!AK28</f>
        <v>1527551.91</v>
      </c>
      <c r="N692" s="98"/>
      <c r="O692" s="98"/>
      <c r="P692" s="98"/>
      <c r="Q692" s="90">
        <f t="shared" si="24"/>
        <v>296409.59000000008</v>
      </c>
      <c r="R692" s="91">
        <f t="shared" si="25"/>
        <v>357.99048086359176</v>
      </c>
    </row>
    <row r="693" spans="1:18" hidden="1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1086</v>
      </c>
      <c r="H693" s="99">
        <v>7253</v>
      </c>
      <c r="I693" s="97">
        <v>5</v>
      </c>
      <c r="J693" s="100">
        <f>สกลนคร!F29</f>
        <v>1194405.3700000001</v>
      </c>
      <c r="K693" s="101">
        <f>สกลนคร!AI29</f>
        <v>1341051.4400000002</v>
      </c>
      <c r="L693" s="102">
        <f>สกลนคร!AJ29</f>
        <v>4812556.8099999996</v>
      </c>
      <c r="M693" s="102">
        <f>สกลนคร!AK29</f>
        <v>4273376.6899999995</v>
      </c>
      <c r="N693" s="98"/>
      <c r="O693" s="98"/>
      <c r="P693" s="98"/>
      <c r="Q693" s="90">
        <f t="shared" si="24"/>
        <v>539180.12000000011</v>
      </c>
      <c r="R693" s="91">
        <f t="shared" si="25"/>
        <v>663.52637667172201</v>
      </c>
    </row>
    <row r="694" spans="1:18" hidden="1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1087</v>
      </c>
      <c r="H694" s="99">
        <v>8018</v>
      </c>
      <c r="I694" s="97">
        <v>5</v>
      </c>
      <c r="J694" s="100">
        <f>สกลนคร!F30</f>
        <v>1352109.99</v>
      </c>
      <c r="K694" s="101">
        <f>สกลนคร!AI30</f>
        <v>2109145.58</v>
      </c>
      <c r="L694" s="102">
        <f>สกลนคร!AJ30</f>
        <v>3922427.49</v>
      </c>
      <c r="M694" s="102">
        <f>สกลนคร!AK30</f>
        <v>3958718.22</v>
      </c>
      <c r="N694" s="98"/>
      <c r="O694" s="98"/>
      <c r="P694" s="98"/>
      <c r="Q694" s="90">
        <f t="shared" si="24"/>
        <v>-36290.729999999981</v>
      </c>
      <c r="R694" s="91">
        <f t="shared" si="25"/>
        <v>489.20273010725867</v>
      </c>
    </row>
    <row r="695" spans="1:18" hidden="1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1088</v>
      </c>
      <c r="H695" s="99">
        <v>3577</v>
      </c>
      <c r="I695" s="97">
        <v>3</v>
      </c>
      <c r="J695" s="100">
        <f>สกลนคร!F31</f>
        <v>678111.1</v>
      </c>
      <c r="K695" s="101">
        <f>สกลนคร!AI31</f>
        <v>1448672.3299999998</v>
      </c>
      <c r="L695" s="102">
        <f>สกลนคร!AJ31</f>
        <v>2061522.29</v>
      </c>
      <c r="M695" s="102">
        <f>สกลนคร!AK31</f>
        <v>1616090.95</v>
      </c>
      <c r="N695" s="98"/>
      <c r="O695" s="98"/>
      <c r="P695" s="98"/>
      <c r="Q695" s="90">
        <f t="shared" si="24"/>
        <v>445431.34000000008</v>
      </c>
      <c r="R695" s="91">
        <f t="shared" si="25"/>
        <v>576.32717081353087</v>
      </c>
    </row>
    <row r="696" spans="1:18" hidden="1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1089</v>
      </c>
      <c r="H696" s="99">
        <v>3160</v>
      </c>
      <c r="I696" s="97">
        <v>3</v>
      </c>
      <c r="J696" s="100">
        <f>สกลนคร!F32</f>
        <v>1329310.8999999999</v>
      </c>
      <c r="K696" s="101">
        <f>สกลนคร!AI32</f>
        <v>1565009.74</v>
      </c>
      <c r="L696" s="102">
        <f>สกลนคร!AJ32</f>
        <v>2645308.12</v>
      </c>
      <c r="M696" s="102">
        <f>สกลนคร!AK32</f>
        <v>2033172.99</v>
      </c>
      <c r="N696" s="98"/>
      <c r="O696" s="98"/>
      <c r="P696" s="98"/>
      <c r="Q696" s="90">
        <f t="shared" si="24"/>
        <v>612135.13000000012</v>
      </c>
      <c r="R696" s="91">
        <f t="shared" si="25"/>
        <v>837.12282278481018</v>
      </c>
    </row>
    <row r="697" spans="1:18" hidden="1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1090</v>
      </c>
      <c r="H697" s="99">
        <v>3883</v>
      </c>
      <c r="I697" s="97">
        <v>3</v>
      </c>
      <c r="J697" s="100">
        <f>สกลนคร!F33</f>
        <v>756300.54</v>
      </c>
      <c r="K697" s="101">
        <f>สกลนคร!AI33</f>
        <v>1119602.99</v>
      </c>
      <c r="L697" s="102">
        <f>สกลนคร!AJ33</f>
        <v>2264419.04</v>
      </c>
      <c r="M697" s="102">
        <f>สกลนคร!AK33</f>
        <v>2021398.02</v>
      </c>
      <c r="N697" s="98"/>
      <c r="O697" s="98"/>
      <c r="P697" s="98"/>
      <c r="Q697" s="90">
        <f t="shared" si="24"/>
        <v>243021.02000000002</v>
      </c>
      <c r="R697" s="91">
        <f t="shared" si="25"/>
        <v>583.16225598763845</v>
      </c>
    </row>
    <row r="698" spans="1:18" hidden="1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1091</v>
      </c>
      <c r="H698" s="99">
        <v>3847</v>
      </c>
      <c r="I698" s="97">
        <v>3</v>
      </c>
      <c r="J698" s="100">
        <f>สกลนคร!F34</f>
        <v>1264605.19</v>
      </c>
      <c r="K698" s="101">
        <f>สกลนคร!AI34</f>
        <v>1746835.7599999998</v>
      </c>
      <c r="L698" s="102">
        <f>สกลนคร!AJ34</f>
        <v>1788499.6</v>
      </c>
      <c r="M698" s="102">
        <f>สกลนคร!AK34</f>
        <v>1418857.96</v>
      </c>
      <c r="N698" s="98"/>
      <c r="O698" s="98"/>
      <c r="P698" s="98"/>
      <c r="Q698" s="90">
        <f t="shared" si="24"/>
        <v>369641.64000000013</v>
      </c>
      <c r="R698" s="91">
        <f t="shared" si="25"/>
        <v>464.90761632440865</v>
      </c>
    </row>
    <row r="699" spans="1:18" hidden="1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1092</v>
      </c>
      <c r="H699" s="99">
        <v>7106</v>
      </c>
      <c r="I699" s="97">
        <v>5</v>
      </c>
      <c r="J699" s="100">
        <f>สกลนคร!F35</f>
        <v>1787146.45</v>
      </c>
      <c r="K699" s="101">
        <f>สกลนคร!AI35</f>
        <v>2149232.96</v>
      </c>
      <c r="L699" s="102">
        <f>สกลนคร!AJ35</f>
        <v>2714924.5700000003</v>
      </c>
      <c r="M699" s="102">
        <f>สกลนคร!AK35</f>
        <v>2501576.25</v>
      </c>
      <c r="N699" s="98"/>
      <c r="O699" s="98"/>
      <c r="P699" s="98"/>
      <c r="Q699" s="90">
        <f t="shared" si="24"/>
        <v>213348.3200000003</v>
      </c>
      <c r="R699" s="91">
        <f t="shared" si="25"/>
        <v>382.06087390937239</v>
      </c>
    </row>
    <row r="700" spans="1:18" hidden="1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1093</v>
      </c>
      <c r="H700" s="99">
        <v>3440</v>
      </c>
      <c r="I700" s="97">
        <v>3</v>
      </c>
      <c r="J700" s="100">
        <f>สกลนคร!F36</f>
        <v>892138.21</v>
      </c>
      <c r="K700" s="101">
        <f>สกลนคร!AI36</f>
        <v>1029480.3200000001</v>
      </c>
      <c r="L700" s="102">
        <f>สกลนคร!AJ36</f>
        <v>2300644.6900000004</v>
      </c>
      <c r="M700" s="102">
        <f>สกลนคร!AK36</f>
        <v>2156936.44</v>
      </c>
      <c r="N700" s="98"/>
      <c r="O700" s="98"/>
      <c r="P700" s="98"/>
      <c r="Q700" s="90">
        <f t="shared" si="24"/>
        <v>143708.25000000047</v>
      </c>
      <c r="R700" s="91">
        <f t="shared" si="25"/>
        <v>668.79206104651178</v>
      </c>
    </row>
    <row r="701" spans="1:18" hidden="1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1094</v>
      </c>
      <c r="H701" s="99">
        <v>4274</v>
      </c>
      <c r="I701" s="97">
        <v>3</v>
      </c>
      <c r="J701" s="100">
        <f>สกลนคร!F37</f>
        <v>1440392.06</v>
      </c>
      <c r="K701" s="101">
        <f>สกลนคร!AI37</f>
        <v>1653976.3900000001</v>
      </c>
      <c r="L701" s="102">
        <f>สกลนคร!AJ37</f>
        <v>2251353.0599999996</v>
      </c>
      <c r="M701" s="102">
        <f>สกลนคร!AK37</f>
        <v>1664446.56</v>
      </c>
      <c r="N701" s="98"/>
      <c r="O701" s="98"/>
      <c r="P701" s="98"/>
      <c r="Q701" s="90">
        <f t="shared" si="24"/>
        <v>586906.49999999953</v>
      </c>
      <c r="R701" s="91">
        <f t="shared" si="25"/>
        <v>526.75551240056143</v>
      </c>
    </row>
    <row r="702" spans="1:18" hidden="1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1095</v>
      </c>
      <c r="H702" s="99">
        <v>2034</v>
      </c>
      <c r="I702" s="97">
        <v>2</v>
      </c>
      <c r="J702" s="100">
        <f>สกลนคร!F38</f>
        <v>581365.06999999995</v>
      </c>
      <c r="K702" s="101">
        <f>สกลนคร!AI38</f>
        <v>765889.34999999986</v>
      </c>
      <c r="L702" s="102">
        <f>สกลนคร!AJ38</f>
        <v>1466545.1099999999</v>
      </c>
      <c r="M702" s="102">
        <f>สกลนคร!AK38</f>
        <v>1221734.8399999999</v>
      </c>
      <c r="N702" s="98"/>
      <c r="O702" s="98"/>
      <c r="P702" s="98"/>
      <c r="Q702" s="90">
        <f t="shared" si="24"/>
        <v>244810.27000000002</v>
      </c>
      <c r="R702" s="91">
        <f t="shared" si="25"/>
        <v>721.01529498525065</v>
      </c>
    </row>
    <row r="703" spans="1:18" hidden="1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1096</v>
      </c>
      <c r="H703" s="99">
        <v>5381</v>
      </c>
      <c r="I703" s="97">
        <v>4</v>
      </c>
      <c r="J703" s="100">
        <f>สกลนคร!F39</f>
        <v>711781.43</v>
      </c>
      <c r="K703" s="101">
        <f>สกลนคร!AI39</f>
        <v>1130983.05</v>
      </c>
      <c r="L703" s="102">
        <f>สกลนคร!AJ39</f>
        <v>3146229.71</v>
      </c>
      <c r="M703" s="102">
        <f>สกลนคร!AK39</f>
        <v>2844973.78</v>
      </c>
      <c r="N703" s="98"/>
      <c r="O703" s="98"/>
      <c r="P703" s="98"/>
      <c r="Q703" s="90">
        <f t="shared" si="24"/>
        <v>301255.93000000017</v>
      </c>
      <c r="R703" s="91">
        <f t="shared" si="25"/>
        <v>584.69238245679242</v>
      </c>
    </row>
    <row r="704" spans="1:18" hidden="1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1097</v>
      </c>
      <c r="H704" s="99">
        <v>2615</v>
      </c>
      <c r="I704" s="97">
        <v>2</v>
      </c>
      <c r="J704" s="100">
        <f>สกลนคร!F40</f>
        <v>1591668.91</v>
      </c>
      <c r="K704" s="101">
        <f>สกลนคร!AI40</f>
        <v>1969600.21</v>
      </c>
      <c r="L704" s="102">
        <f>สกลนคร!AJ40</f>
        <v>1831708.5899999999</v>
      </c>
      <c r="M704" s="102">
        <f>สกลนคร!AK40</f>
        <v>1456612.53</v>
      </c>
      <c r="N704" s="98"/>
      <c r="O704" s="98"/>
      <c r="P704" s="98"/>
      <c r="Q704" s="90">
        <f t="shared" si="24"/>
        <v>375096.05999999982</v>
      </c>
      <c r="R704" s="91">
        <f t="shared" si="25"/>
        <v>700.46217590822175</v>
      </c>
    </row>
    <row r="705" spans="1:18" hidden="1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1098</v>
      </c>
      <c r="H705" s="99">
        <v>2358</v>
      </c>
      <c r="I705" s="97">
        <v>2</v>
      </c>
      <c r="J705" s="100">
        <f>สกลนคร!F41</f>
        <v>1538027.66</v>
      </c>
      <c r="K705" s="101">
        <f>สกลนคร!AI41</f>
        <v>1771090.3599999999</v>
      </c>
      <c r="L705" s="102">
        <f>สกลนคร!AJ41</f>
        <v>1625327.04</v>
      </c>
      <c r="M705" s="102">
        <f>สกลนคร!AK41</f>
        <v>1482849.5899999999</v>
      </c>
      <c r="N705" s="98"/>
      <c r="O705" s="98"/>
      <c r="P705" s="98"/>
      <c r="Q705" s="90">
        <f t="shared" si="24"/>
        <v>142477.45000000019</v>
      </c>
      <c r="R705" s="91">
        <f t="shared" si="25"/>
        <v>689.28203562340968</v>
      </c>
    </row>
    <row r="706" spans="1:18" hidden="1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1099</v>
      </c>
      <c r="H706" s="99">
        <v>5963</v>
      </c>
      <c r="I706" s="97">
        <v>4</v>
      </c>
      <c r="J706" s="100">
        <f>สกลนคร!F42</f>
        <v>415335.34</v>
      </c>
      <c r="K706" s="101">
        <f>สกลนคร!AI42</f>
        <v>643489.73</v>
      </c>
      <c r="L706" s="102">
        <f>สกลนคร!AJ42</f>
        <v>2052244.85</v>
      </c>
      <c r="M706" s="102">
        <f>สกลนคร!AK42</f>
        <v>1945165.25</v>
      </c>
      <c r="N706" s="98"/>
      <c r="O706" s="98"/>
      <c r="P706" s="98"/>
      <c r="Q706" s="90">
        <f t="shared" si="24"/>
        <v>107079.60000000009</v>
      </c>
      <c r="R706" s="91">
        <f t="shared" si="25"/>
        <v>344.16314774442395</v>
      </c>
    </row>
    <row r="707" spans="1:18" hidden="1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1100</v>
      </c>
      <c r="H707" s="99">
        <v>3364</v>
      </c>
      <c r="I707" s="97">
        <v>3</v>
      </c>
      <c r="J707" s="100">
        <f>สกลนคร!F43</f>
        <v>553959.73</v>
      </c>
      <c r="K707" s="101">
        <f>สกลนคร!AI43</f>
        <v>751688.48</v>
      </c>
      <c r="L707" s="102">
        <f>สกลนคร!AJ43</f>
        <v>1701822.19</v>
      </c>
      <c r="M707" s="102">
        <f>สกลนคร!AK43</f>
        <v>1493333.03</v>
      </c>
      <c r="N707" s="98"/>
      <c r="O707" s="98"/>
      <c r="P707" s="98"/>
      <c r="Q707" s="90">
        <f t="shared" si="24"/>
        <v>208489.15999999992</v>
      </c>
      <c r="R707" s="91">
        <f t="shared" si="25"/>
        <v>505.89244649227106</v>
      </c>
    </row>
    <row r="708" spans="1:18" hidden="1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1101</v>
      </c>
      <c r="H708" s="99">
        <v>2792</v>
      </c>
      <c r="I708" s="97">
        <v>2</v>
      </c>
      <c r="J708" s="100">
        <f>สกลนคร!F44</f>
        <v>985429.99</v>
      </c>
      <c r="K708" s="101">
        <f>สกลนคร!AI44</f>
        <v>1333461.44</v>
      </c>
      <c r="L708" s="102">
        <f>สกลนคร!AJ44</f>
        <v>1730053.43</v>
      </c>
      <c r="M708" s="102">
        <f>สกลนคร!AK44</f>
        <v>1126925.8600000001</v>
      </c>
      <c r="N708" s="98"/>
      <c r="O708" s="98"/>
      <c r="P708" s="98"/>
      <c r="Q708" s="90">
        <f t="shared" si="24"/>
        <v>603127.56999999983</v>
      </c>
      <c r="R708" s="91">
        <f t="shared" si="25"/>
        <v>619.64664398280797</v>
      </c>
    </row>
    <row r="709" spans="1:18" hidden="1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1102</v>
      </c>
      <c r="H709" s="99">
        <v>2430</v>
      </c>
      <c r="I709" s="97">
        <v>2</v>
      </c>
      <c r="J709" s="100">
        <f>สกลนคร!F45</f>
        <v>676895.5</v>
      </c>
      <c r="K709" s="101">
        <f>สกลนคร!AI45</f>
        <v>1062581.23</v>
      </c>
      <c r="L709" s="102">
        <f>สกลนคร!AJ45</f>
        <v>1850008.4899999998</v>
      </c>
      <c r="M709" s="102">
        <f>สกลนคร!AK45</f>
        <v>1684621.09</v>
      </c>
      <c r="N709" s="98"/>
      <c r="O709" s="98"/>
      <c r="P709" s="98"/>
      <c r="Q709" s="90">
        <f t="shared" si="24"/>
        <v>165387.39999999967</v>
      </c>
      <c r="R709" s="91">
        <f t="shared" si="25"/>
        <v>761.32036625514388</v>
      </c>
    </row>
    <row r="710" spans="1:18" s="109" customFormat="1" hidden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23997828.609999996</v>
      </c>
      <c r="K710" s="106">
        <f>SUM(K685:K709)</f>
        <v>31984441.060000006</v>
      </c>
      <c r="L710" s="106">
        <f>SUM(L685:L709)</f>
        <v>57612164.239999995</v>
      </c>
      <c r="M710" s="106">
        <f>SUM(M685:M709)</f>
        <v>48865500.710000008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8746663.5299999863</v>
      </c>
      <c r="R710" s="108">
        <f>L710/H710</f>
        <v>542.98848504269472</v>
      </c>
    </row>
    <row r="711" spans="1:18" hidden="1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hidden="1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1103</v>
      </c>
      <c r="H712" s="99">
        <v>6067</v>
      </c>
      <c r="I712" s="97">
        <v>5</v>
      </c>
      <c r="J712" s="100">
        <f>สกลนคร!F46</f>
        <v>565051.78</v>
      </c>
      <c r="K712" s="101">
        <f>สกลนคร!AI46</f>
        <v>648606.9</v>
      </c>
      <c r="L712" s="102">
        <f>สกลนคร!AJ46</f>
        <v>2693340.8200000003</v>
      </c>
      <c r="M712" s="102">
        <f>สกลนคร!AK46</f>
        <v>2546574.88</v>
      </c>
      <c r="N712" s="98"/>
      <c r="O712" s="98"/>
      <c r="P712" s="98"/>
      <c r="Q712" s="90">
        <f t="shared" si="27"/>
        <v>146765.94000000041</v>
      </c>
      <c r="R712" s="91">
        <f t="shared" ref="R712:R773" si="28">L712/H712</f>
        <v>443.93288610515913</v>
      </c>
    </row>
    <row r="713" spans="1:18" hidden="1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1104</v>
      </c>
      <c r="H713" s="99">
        <v>5626</v>
      </c>
      <c r="I713" s="97">
        <v>4</v>
      </c>
      <c r="J713" s="100">
        <f>สกลนคร!F47</f>
        <v>445182.35</v>
      </c>
      <c r="K713" s="101">
        <f>สกลนคร!AI47</f>
        <v>488670.16</v>
      </c>
      <c r="L713" s="102">
        <f>สกลนคร!AJ47</f>
        <v>2671605.8000000003</v>
      </c>
      <c r="M713" s="102">
        <f>สกลนคร!AK47</f>
        <v>2593173.1300000004</v>
      </c>
      <c r="N713" s="98"/>
      <c r="O713" s="98"/>
      <c r="P713" s="98"/>
      <c r="Q713" s="90">
        <f t="shared" si="27"/>
        <v>78432.669999999925</v>
      </c>
      <c r="R713" s="91">
        <f t="shared" si="28"/>
        <v>474.86772129399225</v>
      </c>
    </row>
    <row r="714" spans="1:18" hidden="1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1105</v>
      </c>
      <c r="H714" s="99">
        <v>3964</v>
      </c>
      <c r="I714" s="97">
        <v>3</v>
      </c>
      <c r="J714" s="100">
        <f>สกลนคร!F48</f>
        <v>328109.05</v>
      </c>
      <c r="K714" s="101">
        <f>สกลนคร!AI48</f>
        <v>369226.06999999995</v>
      </c>
      <c r="L714" s="102">
        <f>สกลนคร!AJ48</f>
        <v>2761285.8</v>
      </c>
      <c r="M714" s="102">
        <f>สกลนคร!AK48</f>
        <v>2595722.69</v>
      </c>
      <c r="N714" s="98"/>
      <c r="O714" s="98"/>
      <c r="P714" s="98"/>
      <c r="Q714" s="90">
        <f t="shared" si="27"/>
        <v>165563.10999999987</v>
      </c>
      <c r="R714" s="91">
        <f t="shared" si="28"/>
        <v>696.59076690211907</v>
      </c>
    </row>
    <row r="715" spans="1:18" hidden="1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1106</v>
      </c>
      <c r="H715" s="99">
        <v>2688</v>
      </c>
      <c r="I715" s="97">
        <v>2</v>
      </c>
      <c r="J715" s="100">
        <f>สกลนคร!F49</f>
        <v>397820.56</v>
      </c>
      <c r="K715" s="101">
        <f>สกลนคร!AI49</f>
        <v>433079.03999999998</v>
      </c>
      <c r="L715" s="102">
        <f>สกลนคร!AJ49</f>
        <v>1925153.0899999999</v>
      </c>
      <c r="M715" s="102">
        <f>สกลนคร!AK49</f>
        <v>1802310.68</v>
      </c>
      <c r="N715" s="98"/>
      <c r="O715" s="98"/>
      <c r="P715" s="98"/>
      <c r="Q715" s="90">
        <f t="shared" si="27"/>
        <v>122842.40999999992</v>
      </c>
      <c r="R715" s="91">
        <f t="shared" si="28"/>
        <v>716.20278645833332</v>
      </c>
    </row>
    <row r="716" spans="1:18" hidden="1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1107</v>
      </c>
      <c r="H716" s="99">
        <v>4641</v>
      </c>
      <c r="I716" s="97">
        <v>4</v>
      </c>
      <c r="J716" s="100">
        <f>สกลนคร!F50</f>
        <v>825528.81</v>
      </c>
      <c r="K716" s="101">
        <f>สกลนคร!AI50</f>
        <v>903615.08000000007</v>
      </c>
      <c r="L716" s="102">
        <f>สกลนคร!AJ50</f>
        <v>3074253.8099999996</v>
      </c>
      <c r="M716" s="102">
        <f>สกลนคร!AK50</f>
        <v>2698795.64</v>
      </c>
      <c r="N716" s="98"/>
      <c r="O716" s="98"/>
      <c r="P716" s="98"/>
      <c r="Q716" s="90">
        <f t="shared" si="27"/>
        <v>375458.16999999946</v>
      </c>
      <c r="R716" s="91">
        <f t="shared" si="28"/>
        <v>662.41193923723324</v>
      </c>
    </row>
    <row r="717" spans="1:18" hidden="1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1108</v>
      </c>
      <c r="H717" s="99">
        <v>3844</v>
      </c>
      <c r="I717" s="97">
        <v>3</v>
      </c>
      <c r="J717" s="100">
        <f>สกลนคร!F51</f>
        <v>354271.55</v>
      </c>
      <c r="K717" s="101">
        <f>สกลนคร!AI51</f>
        <v>386709.68</v>
      </c>
      <c r="L717" s="102">
        <f>สกลนคร!AJ51</f>
        <v>1870997.01</v>
      </c>
      <c r="M717" s="102">
        <f>สกลนคร!AK51</f>
        <v>1649730.75</v>
      </c>
      <c r="N717" s="98"/>
      <c r="O717" s="98"/>
      <c r="P717" s="98"/>
      <c r="Q717" s="90">
        <f t="shared" si="27"/>
        <v>221266.26</v>
      </c>
      <c r="R717" s="91">
        <f t="shared" si="28"/>
        <v>486.73179240374611</v>
      </c>
    </row>
    <row r="718" spans="1:18" s="109" customFormat="1" hidden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2915964.0999999996</v>
      </c>
      <c r="K718" s="106">
        <f>SUM(K711:K717)</f>
        <v>3229906.93</v>
      </c>
      <c r="L718" s="106">
        <f>SUM(L711:L717)</f>
        <v>14996636.33</v>
      </c>
      <c r="M718" s="106">
        <f>SUM(M711:M717)</f>
        <v>13886307.77</v>
      </c>
      <c r="N718" s="104">
        <v>6</v>
      </c>
      <c r="O718" s="104">
        <v>6</v>
      </c>
      <c r="P718" s="104">
        <f>N718-O718</f>
        <v>0</v>
      </c>
      <c r="Q718" s="107">
        <f t="shared" si="27"/>
        <v>1110328.5600000005</v>
      </c>
      <c r="R718" s="108">
        <f>L718/H718</f>
        <v>558.95029183749534</v>
      </c>
    </row>
    <row r="719" spans="1:18" s="109" customFormat="1" hidden="1" x14ac:dyDescent="0.7">
      <c r="A719" s="165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3"/>
      <c r="I719" s="165"/>
      <c r="J719" s="184"/>
      <c r="K719" s="185"/>
      <c r="L719" s="139"/>
      <c r="M719" s="139"/>
      <c r="N719" s="140"/>
      <c r="O719" s="140"/>
      <c r="P719" s="140"/>
      <c r="Q719" s="107"/>
      <c r="R719" s="108"/>
    </row>
    <row r="720" spans="1:18" hidden="1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1109</v>
      </c>
      <c r="H720" s="99">
        <v>4084</v>
      </c>
      <c r="I720" s="97">
        <v>3</v>
      </c>
      <c r="J720" s="100">
        <f>สกลนคร!F52</f>
        <v>639823.85</v>
      </c>
      <c r="K720" s="101">
        <f>สกลนคร!AI52</f>
        <v>657009.66</v>
      </c>
      <c r="L720" s="102">
        <f>สกลนคร!AJ52</f>
        <v>2169413.94</v>
      </c>
      <c r="M720" s="102">
        <f>สกลนคร!AK52</f>
        <v>1454522.3599999999</v>
      </c>
      <c r="N720" s="98"/>
      <c r="O720" s="98"/>
      <c r="P720" s="98"/>
      <c r="Q720" s="90">
        <f t="shared" si="27"/>
        <v>714891.58000000007</v>
      </c>
      <c r="R720" s="91">
        <f t="shared" si="28"/>
        <v>531.19832027424093</v>
      </c>
    </row>
    <row r="721" spans="1:18" hidden="1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1110</v>
      </c>
      <c r="H721" s="99">
        <v>4275</v>
      </c>
      <c r="I721" s="97">
        <v>3</v>
      </c>
      <c r="J721" s="100">
        <f>สกลนคร!F53</f>
        <v>735921.81</v>
      </c>
      <c r="K721" s="101">
        <f>สกลนคร!AI53</f>
        <v>830760.31</v>
      </c>
      <c r="L721" s="102">
        <f>สกลนคร!AJ53</f>
        <v>1782742.94</v>
      </c>
      <c r="M721" s="102">
        <f>สกลนคร!AK53</f>
        <v>1350024.18</v>
      </c>
      <c r="N721" s="98"/>
      <c r="O721" s="98"/>
      <c r="P721" s="98"/>
      <c r="Q721" s="90">
        <f t="shared" si="27"/>
        <v>432718.76</v>
      </c>
      <c r="R721" s="91">
        <f t="shared" si="28"/>
        <v>417.01589239766082</v>
      </c>
    </row>
    <row r="722" spans="1:18" hidden="1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1111</v>
      </c>
      <c r="H722" s="99">
        <v>4414</v>
      </c>
      <c r="I722" s="97">
        <v>3</v>
      </c>
      <c r="J722" s="100">
        <f>สกลนคร!F54</f>
        <v>1371758.17</v>
      </c>
      <c r="K722" s="101">
        <f>สกลนคร!AI54</f>
        <v>1380517.19</v>
      </c>
      <c r="L722" s="102">
        <f>สกลนคร!AJ54</f>
        <v>2027284.8</v>
      </c>
      <c r="M722" s="102">
        <f>สกลนคร!AK54</f>
        <v>1629800.6700000002</v>
      </c>
      <c r="N722" s="98"/>
      <c r="O722" s="98"/>
      <c r="P722" s="98"/>
      <c r="Q722" s="90">
        <f t="shared" si="27"/>
        <v>397484.12999999989</v>
      </c>
      <c r="R722" s="91">
        <f t="shared" si="28"/>
        <v>459.28518350702313</v>
      </c>
    </row>
    <row r="723" spans="1:18" hidden="1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1112</v>
      </c>
      <c r="H723" s="99">
        <v>3418</v>
      </c>
      <c r="I723" s="97">
        <v>3</v>
      </c>
      <c r="J723" s="100">
        <f>สกลนคร!F55</f>
        <v>697798.15</v>
      </c>
      <c r="K723" s="101">
        <f>สกลนคร!AI55</f>
        <v>769946.21</v>
      </c>
      <c r="L723" s="102">
        <f>สกลนคร!AJ55</f>
        <v>1850891.29</v>
      </c>
      <c r="M723" s="102">
        <f>สกลนคร!AK55</f>
        <v>1009054.98</v>
      </c>
      <c r="N723" s="98"/>
      <c r="O723" s="98"/>
      <c r="P723" s="98"/>
      <c r="Q723" s="90">
        <f t="shared" si="27"/>
        <v>841836.31</v>
      </c>
      <c r="R723" s="91">
        <f t="shared" si="28"/>
        <v>541.51295787009951</v>
      </c>
    </row>
    <row r="724" spans="1:18" hidden="1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1113</v>
      </c>
      <c r="H724" s="99">
        <v>3625</v>
      </c>
      <c r="I724" s="97">
        <v>3</v>
      </c>
      <c r="J724" s="100">
        <f>สกลนคร!F56</f>
        <v>1183886.8999999999</v>
      </c>
      <c r="K724" s="101">
        <f>สกลนคร!AI56</f>
        <v>1215051.8999999999</v>
      </c>
      <c r="L724" s="102">
        <f>สกลนคร!AJ56</f>
        <v>1314081.03</v>
      </c>
      <c r="M724" s="102">
        <f>สกลนคร!AK56</f>
        <v>757112.54</v>
      </c>
      <c r="N724" s="98"/>
      <c r="O724" s="98"/>
      <c r="P724" s="98"/>
      <c r="Q724" s="90">
        <f t="shared" si="27"/>
        <v>556968.49</v>
      </c>
      <c r="R724" s="91">
        <f t="shared" si="28"/>
        <v>362.50511172413792</v>
      </c>
    </row>
    <row r="725" spans="1:18" s="109" customFormat="1" hidden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4629188.88</v>
      </c>
      <c r="K725" s="106">
        <f>SUM(K719:K724)</f>
        <v>4853285.2699999996</v>
      </c>
      <c r="L725" s="106">
        <f>SUM(L719:L724)</f>
        <v>9144414</v>
      </c>
      <c r="M725" s="106">
        <f>SUM(M719:M724)</f>
        <v>6200514.7299999995</v>
      </c>
      <c r="N725" s="104">
        <v>5</v>
      </c>
      <c r="O725" s="104">
        <v>5</v>
      </c>
      <c r="P725" s="104">
        <f>N725-O725</f>
        <v>0</v>
      </c>
      <c r="Q725" s="107">
        <f t="shared" si="27"/>
        <v>2943899.2700000005</v>
      </c>
      <c r="R725" s="108">
        <f>L725/H725</f>
        <v>461.46618893823171</v>
      </c>
    </row>
    <row r="726" spans="1:18" hidden="1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hidden="1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1114</v>
      </c>
      <c r="H727" s="99">
        <v>5334</v>
      </c>
      <c r="I727" s="97">
        <v>4</v>
      </c>
      <c r="J727" s="102">
        <f>สกลนคร!F57</f>
        <v>1177511.1200000001</v>
      </c>
      <c r="K727" s="101">
        <f>สกลนคร!AI57</f>
        <v>1222921.53</v>
      </c>
      <c r="L727" s="102">
        <f>สกลนคร!AJ57</f>
        <v>3080196.87</v>
      </c>
      <c r="M727" s="102">
        <f>สกลนคร!AK57</f>
        <v>2145823.1199999996</v>
      </c>
      <c r="N727" s="98"/>
      <c r="O727" s="98"/>
      <c r="P727" s="98"/>
      <c r="Q727" s="90">
        <f t="shared" si="27"/>
        <v>934373.75000000047</v>
      </c>
      <c r="R727" s="91">
        <f t="shared" si="28"/>
        <v>577.46473003374581</v>
      </c>
    </row>
    <row r="728" spans="1:18" hidden="1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1115</v>
      </c>
      <c r="H728" s="99">
        <v>5309</v>
      </c>
      <c r="I728" s="97">
        <v>4</v>
      </c>
      <c r="J728" s="102">
        <f>สกลนคร!F58</f>
        <v>1263648.3999999999</v>
      </c>
      <c r="K728" s="101">
        <f>สกลนคร!AI58</f>
        <v>1291221.73</v>
      </c>
      <c r="L728" s="102">
        <f>สกลนคร!AJ58</f>
        <v>3138159.1799999997</v>
      </c>
      <c r="M728" s="102">
        <f>สกลนคร!AK58</f>
        <v>2120445</v>
      </c>
      <c r="N728" s="98"/>
      <c r="O728" s="98"/>
      <c r="P728" s="98"/>
      <c r="Q728" s="90">
        <f t="shared" si="27"/>
        <v>1017714.1799999997</v>
      </c>
      <c r="R728" s="91">
        <f t="shared" si="28"/>
        <v>591.1017479751365</v>
      </c>
    </row>
    <row r="729" spans="1:18" hidden="1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1116</v>
      </c>
      <c r="H729" s="99">
        <v>4812</v>
      </c>
      <c r="I729" s="97">
        <v>4</v>
      </c>
      <c r="J729" s="102">
        <f>สกลนคร!F59</f>
        <v>1008438.75</v>
      </c>
      <c r="K729" s="101">
        <f>สกลนคร!AI59</f>
        <v>1100492.95</v>
      </c>
      <c r="L729" s="102">
        <f>สกลนคร!AJ59</f>
        <v>2473617.21</v>
      </c>
      <c r="M729" s="102">
        <f>สกลนคร!AK59</f>
        <v>1686436.53</v>
      </c>
      <c r="N729" s="98"/>
      <c r="O729" s="98"/>
      <c r="P729" s="98"/>
      <c r="Q729" s="90">
        <f t="shared" si="27"/>
        <v>787180.67999999993</v>
      </c>
      <c r="R729" s="91">
        <f t="shared" si="28"/>
        <v>514.05178927680799</v>
      </c>
    </row>
    <row r="730" spans="1:18" hidden="1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1117</v>
      </c>
      <c r="H730" s="99">
        <v>3019</v>
      </c>
      <c r="I730" s="97">
        <v>3</v>
      </c>
      <c r="J730" s="102">
        <f>สกลนคร!F60</f>
        <v>572831.41</v>
      </c>
      <c r="K730" s="101">
        <f>สกลนคร!AI60</f>
        <v>763055.33000000007</v>
      </c>
      <c r="L730" s="102">
        <f>สกลนคร!AJ60</f>
        <v>2137761.52</v>
      </c>
      <c r="M730" s="102">
        <f>สกลนคร!AK60</f>
        <v>1542269.38</v>
      </c>
      <c r="N730" s="98"/>
      <c r="O730" s="98"/>
      <c r="P730" s="98"/>
      <c r="Q730" s="90">
        <f t="shared" si="27"/>
        <v>595492.14000000013</v>
      </c>
      <c r="R730" s="91">
        <f t="shared" si="28"/>
        <v>708.10252401457433</v>
      </c>
    </row>
    <row r="731" spans="1:18" hidden="1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1118</v>
      </c>
      <c r="H731" s="99">
        <v>2474</v>
      </c>
      <c r="I731" s="97">
        <v>2</v>
      </c>
      <c r="J731" s="102">
        <f>สกลนคร!F61</f>
        <v>434310.8</v>
      </c>
      <c r="K731" s="101">
        <f>สกลนคร!AI61</f>
        <v>512459.49</v>
      </c>
      <c r="L731" s="102">
        <f>สกลนคร!AJ61</f>
        <v>1691530.21</v>
      </c>
      <c r="M731" s="102">
        <f>สกลนคร!AK61</f>
        <v>1262208.8</v>
      </c>
      <c r="N731" s="98"/>
      <c r="O731" s="98"/>
      <c r="P731" s="98"/>
      <c r="Q731" s="90">
        <f t="shared" si="27"/>
        <v>429321.40999999992</v>
      </c>
      <c r="R731" s="91">
        <f t="shared" si="28"/>
        <v>683.72280113177044</v>
      </c>
    </row>
    <row r="732" spans="1:18" hidden="1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1119</v>
      </c>
      <c r="H732" s="99">
        <v>1964</v>
      </c>
      <c r="I732" s="97">
        <v>2</v>
      </c>
      <c r="J732" s="102">
        <f>สกลนคร!F62</f>
        <v>465320.77</v>
      </c>
      <c r="K732" s="101">
        <f>สกลนคร!AI62</f>
        <v>483892.98</v>
      </c>
      <c r="L732" s="102">
        <f>สกลนคร!AJ62</f>
        <v>1952362.08</v>
      </c>
      <c r="M732" s="102">
        <f>สกลนคร!AK62</f>
        <v>1556446.72</v>
      </c>
      <c r="N732" s="98"/>
      <c r="O732" s="98"/>
      <c r="P732" s="98"/>
      <c r="Q732" s="90">
        <f t="shared" si="27"/>
        <v>395915.3600000001</v>
      </c>
      <c r="R732" s="91">
        <f t="shared" si="28"/>
        <v>994.07437881873727</v>
      </c>
    </row>
    <row r="733" spans="1:18" hidden="1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1120</v>
      </c>
      <c r="H733" s="99">
        <v>1314</v>
      </c>
      <c r="I733" s="97">
        <v>1</v>
      </c>
      <c r="J733" s="102">
        <f>สกลนคร!F63</f>
        <v>1004603.37</v>
      </c>
      <c r="K733" s="101">
        <f>สกลนคร!AI63</f>
        <v>1052598.99</v>
      </c>
      <c r="L733" s="102">
        <f>สกลนคร!AJ63</f>
        <v>1912578.38</v>
      </c>
      <c r="M733" s="102">
        <f>สกลนคร!AK63</f>
        <v>1541797.42</v>
      </c>
      <c r="N733" s="98"/>
      <c r="O733" s="98"/>
      <c r="P733" s="98"/>
      <c r="Q733" s="90">
        <f t="shared" si="27"/>
        <v>370780.95999999996</v>
      </c>
      <c r="R733" s="91">
        <f t="shared" si="28"/>
        <v>1455.539101978691</v>
      </c>
    </row>
    <row r="734" spans="1:18" hidden="1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1121</v>
      </c>
      <c r="H734" s="99">
        <v>2614</v>
      </c>
      <c r="I734" s="97">
        <v>2</v>
      </c>
      <c r="J734" s="102">
        <f>สกลนคร!F64</f>
        <v>739599.07</v>
      </c>
      <c r="K734" s="101">
        <f>สกลนคร!AI64</f>
        <v>787180.90999999992</v>
      </c>
      <c r="L734" s="102">
        <f>สกลนคร!AJ64</f>
        <v>2359211.17</v>
      </c>
      <c r="M734" s="102">
        <f>สกลนคร!AK64</f>
        <v>1838200.54</v>
      </c>
      <c r="N734" s="98"/>
      <c r="O734" s="98"/>
      <c r="P734" s="98"/>
      <c r="Q734" s="90">
        <f t="shared" si="27"/>
        <v>521010.62999999989</v>
      </c>
      <c r="R734" s="91">
        <f t="shared" si="28"/>
        <v>902.52913925019129</v>
      </c>
    </row>
    <row r="735" spans="1:18" hidden="1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1122</v>
      </c>
      <c r="H735" s="99">
        <v>3039</v>
      </c>
      <c r="I735" s="97">
        <v>3</v>
      </c>
      <c r="J735" s="102">
        <f>สกลนคร!F65</f>
        <v>568024.67000000004</v>
      </c>
      <c r="K735" s="101">
        <f>สกลนคร!AI65</f>
        <v>606141.74000000011</v>
      </c>
      <c r="L735" s="102">
        <f>สกลนคร!AJ65</f>
        <v>1863397.73</v>
      </c>
      <c r="M735" s="102">
        <f>สกลนคร!AK65</f>
        <v>1332787.1599999999</v>
      </c>
      <c r="N735" s="98"/>
      <c r="O735" s="98"/>
      <c r="P735" s="98"/>
      <c r="Q735" s="90">
        <f t="shared" si="27"/>
        <v>530610.57000000007</v>
      </c>
      <c r="R735" s="91">
        <f t="shared" si="28"/>
        <v>613.16147745969067</v>
      </c>
    </row>
    <row r="736" spans="1:18" hidden="1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1123</v>
      </c>
      <c r="H736" s="99">
        <v>5019</v>
      </c>
      <c r="I736" s="97">
        <v>4</v>
      </c>
      <c r="J736" s="102">
        <f>สกลนคร!F66</f>
        <v>1023759.76</v>
      </c>
      <c r="K736" s="101">
        <f>สกลนคร!AI66</f>
        <v>1106843.95</v>
      </c>
      <c r="L736" s="102">
        <f>สกลนคร!AJ66</f>
        <v>2282656.66</v>
      </c>
      <c r="M736" s="102">
        <f>สกลนคร!AK66</f>
        <v>1508478.8</v>
      </c>
      <c r="N736" s="98"/>
      <c r="O736" s="98"/>
      <c r="P736" s="98"/>
      <c r="Q736" s="90">
        <f t="shared" si="27"/>
        <v>774177.8600000001</v>
      </c>
      <c r="R736" s="91">
        <f t="shared" si="28"/>
        <v>454.80308029487946</v>
      </c>
    </row>
    <row r="737" spans="1:18" hidden="1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1124</v>
      </c>
      <c r="H737" s="99">
        <v>4462</v>
      </c>
      <c r="I737" s="97">
        <v>3</v>
      </c>
      <c r="J737" s="102">
        <f>สกลนคร!F67</f>
        <v>611835.44999999995</v>
      </c>
      <c r="K737" s="101">
        <f>สกลนคร!AI67</f>
        <v>677100.37</v>
      </c>
      <c r="L737" s="102">
        <f>สกลนคร!AJ67</f>
        <v>1883766.38</v>
      </c>
      <c r="M737" s="102">
        <f>สกลนคร!AK67</f>
        <v>1445261.57</v>
      </c>
      <c r="N737" s="98"/>
      <c r="O737" s="98"/>
      <c r="P737" s="98"/>
      <c r="Q737" s="90">
        <f t="shared" si="27"/>
        <v>438504.80999999982</v>
      </c>
      <c r="R737" s="91">
        <f t="shared" si="28"/>
        <v>422.17982519049752</v>
      </c>
    </row>
    <row r="738" spans="1:18" hidden="1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1125</v>
      </c>
      <c r="H738" s="99">
        <v>3744</v>
      </c>
      <c r="I738" s="97">
        <v>3</v>
      </c>
      <c r="J738" s="102">
        <f>สกลนคร!F68</f>
        <v>546512.38</v>
      </c>
      <c r="K738" s="101">
        <f>สกลนคร!AI68</f>
        <v>625388.02</v>
      </c>
      <c r="L738" s="102">
        <f>สกลนคร!AJ68</f>
        <v>2102568.88</v>
      </c>
      <c r="M738" s="102">
        <f>สกลนคร!AK68</f>
        <v>1550424.47</v>
      </c>
      <c r="N738" s="98"/>
      <c r="O738" s="98"/>
      <c r="P738" s="98"/>
      <c r="Q738" s="90">
        <f t="shared" si="27"/>
        <v>552144.40999999992</v>
      </c>
      <c r="R738" s="91">
        <f t="shared" si="28"/>
        <v>561.58356837606834</v>
      </c>
    </row>
    <row r="739" spans="1:18" hidden="1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1126</v>
      </c>
      <c r="H739" s="99">
        <v>3274</v>
      </c>
      <c r="I739" s="97">
        <v>3</v>
      </c>
      <c r="J739" s="102">
        <f>สกลนคร!F69</f>
        <v>740474.63</v>
      </c>
      <c r="K739" s="101">
        <f>สกลนคร!AI69</f>
        <v>829761.79</v>
      </c>
      <c r="L739" s="102">
        <f>สกลนคร!AJ69</f>
        <v>2931049.2800000003</v>
      </c>
      <c r="M739" s="102">
        <f>สกลนคร!AK69</f>
        <v>2291169.5100000002</v>
      </c>
      <c r="N739" s="98"/>
      <c r="O739" s="98"/>
      <c r="P739" s="98"/>
      <c r="Q739" s="90">
        <f t="shared" si="27"/>
        <v>639879.77</v>
      </c>
      <c r="R739" s="91">
        <f t="shared" si="28"/>
        <v>895.25023824068421</v>
      </c>
    </row>
    <row r="740" spans="1:18" s="117" customFormat="1" hidden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1127</v>
      </c>
      <c r="H740" s="113">
        <v>2726</v>
      </c>
      <c r="I740" s="111">
        <v>2</v>
      </c>
      <c r="J740" s="102">
        <f>สกลนคร!F70</f>
        <v>584745.57999999996</v>
      </c>
      <c r="K740" s="101">
        <f>สกลนคร!AI70</f>
        <v>696867.28999999992</v>
      </c>
      <c r="L740" s="102">
        <f>สกลนคร!AJ70</f>
        <v>1718120.05</v>
      </c>
      <c r="M740" s="102">
        <f>สกลนคร!AK70</f>
        <v>1512444.65</v>
      </c>
      <c r="N740" s="112"/>
      <c r="O740" s="112"/>
      <c r="P740" s="112"/>
      <c r="Q740" s="115">
        <f t="shared" si="27"/>
        <v>205675.40000000014</v>
      </c>
      <c r="R740" s="116">
        <f t="shared" si="28"/>
        <v>630.27147835656638</v>
      </c>
    </row>
    <row r="741" spans="1:18" s="109" customFormat="1" hidden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10156870.580000002</v>
      </c>
      <c r="K741" s="106">
        <f>SUM(K726:K739)</f>
        <v>11059059.779999997</v>
      </c>
      <c r="L741" s="106">
        <f>SUM(L726:L739)</f>
        <v>29808855.549999997</v>
      </c>
      <c r="M741" s="106">
        <f>SUM(M726:M739)</f>
        <v>21821749.020000003</v>
      </c>
      <c r="N741" s="104">
        <v>14</v>
      </c>
      <c r="O741" s="104">
        <v>14</v>
      </c>
      <c r="P741" s="104">
        <f>N741-O741</f>
        <v>0</v>
      </c>
      <c r="Q741" s="107">
        <f t="shared" si="27"/>
        <v>7987106.5299999937</v>
      </c>
      <c r="R741" s="108">
        <f>L741/H741</f>
        <v>642.73697766182238</v>
      </c>
    </row>
    <row r="742" spans="1:18" hidden="1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hidden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1128</v>
      </c>
      <c r="H743" s="113">
        <v>6085</v>
      </c>
      <c r="I743" s="111">
        <v>5</v>
      </c>
      <c r="J743" s="102">
        <f>สกลนคร!F71</f>
        <v>334559.73</v>
      </c>
      <c r="K743" s="114">
        <f>สกลนคร!AI71</f>
        <v>769483.94</v>
      </c>
      <c r="L743" s="102">
        <f>สกลนคร!AJ71</f>
        <v>3577636.96</v>
      </c>
      <c r="M743" s="102">
        <f>สกลนคร!AK71</f>
        <v>3490816.13</v>
      </c>
      <c r="N743" s="112"/>
      <c r="O743" s="112"/>
      <c r="P743" s="112"/>
      <c r="Q743" s="90">
        <f t="shared" si="27"/>
        <v>86820.830000000075</v>
      </c>
      <c r="R743" s="91">
        <f t="shared" si="28"/>
        <v>587.94362530813476</v>
      </c>
    </row>
    <row r="744" spans="1:18" s="117" customFormat="1" hidden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1129</v>
      </c>
      <c r="H744" s="113">
        <v>4230</v>
      </c>
      <c r="I744" s="111">
        <v>3</v>
      </c>
      <c r="J744" s="102">
        <f>สกลนคร!F72</f>
        <v>583229.48</v>
      </c>
      <c r="K744" s="114">
        <f>สกลนคร!AI72</f>
        <v>1064034.25</v>
      </c>
      <c r="L744" s="102">
        <f>สกลนคร!AJ72</f>
        <v>2455747.85</v>
      </c>
      <c r="M744" s="102">
        <f>สกลนคร!AK72</f>
        <v>2296190.2000000002</v>
      </c>
      <c r="N744" s="112"/>
      <c r="O744" s="112"/>
      <c r="P744" s="112"/>
      <c r="Q744" s="90">
        <f t="shared" si="27"/>
        <v>159557.64999999991</v>
      </c>
      <c r="R744" s="91">
        <f t="shared" si="28"/>
        <v>580.55504728132394</v>
      </c>
    </row>
    <row r="745" spans="1:18" s="117" customFormat="1" hidden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1130</v>
      </c>
      <c r="H745" s="113">
        <v>4909</v>
      </c>
      <c r="I745" s="111">
        <v>4</v>
      </c>
      <c r="J745" s="102">
        <f>สกลนคร!F73</f>
        <v>789491.98</v>
      </c>
      <c r="K745" s="114">
        <f>สกลนคร!AI73</f>
        <v>856783.5</v>
      </c>
      <c r="L745" s="102">
        <f>สกลนคร!AJ73</f>
        <v>2813805.73</v>
      </c>
      <c r="M745" s="102">
        <f>สกลนคร!AK73</f>
        <v>2528147.19</v>
      </c>
      <c r="N745" s="112"/>
      <c r="O745" s="112"/>
      <c r="P745" s="112"/>
      <c r="Q745" s="90">
        <f t="shared" si="27"/>
        <v>285658.54000000004</v>
      </c>
      <c r="R745" s="91">
        <f t="shared" si="28"/>
        <v>573.19326339376653</v>
      </c>
    </row>
    <row r="746" spans="1:18" s="117" customFormat="1" hidden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1131</v>
      </c>
      <c r="H746" s="113">
        <v>3876</v>
      </c>
      <c r="I746" s="111">
        <v>3</v>
      </c>
      <c r="J746" s="102">
        <f>สกลนคร!F74</f>
        <v>502279.81</v>
      </c>
      <c r="K746" s="114">
        <f>สกลนคร!AI74</f>
        <v>585854.05999999994</v>
      </c>
      <c r="L746" s="102">
        <f>สกลนคร!AJ74</f>
        <v>2841844.87</v>
      </c>
      <c r="M746" s="102">
        <f>สกลนคร!AK74</f>
        <v>2598663.4</v>
      </c>
      <c r="N746" s="112"/>
      <c r="O746" s="112"/>
      <c r="P746" s="112"/>
      <c r="Q746" s="90">
        <f t="shared" si="27"/>
        <v>243181.4700000002</v>
      </c>
      <c r="R746" s="91">
        <f t="shared" si="28"/>
        <v>733.19011093911251</v>
      </c>
    </row>
    <row r="747" spans="1:18" s="117" customFormat="1" hidden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1132</v>
      </c>
      <c r="H747" s="113">
        <v>4206</v>
      </c>
      <c r="I747" s="111">
        <v>3</v>
      </c>
      <c r="J747" s="102">
        <f>สกลนคร!F75</f>
        <v>273802.44</v>
      </c>
      <c r="K747" s="114">
        <f>สกลนคร!AI75</f>
        <v>398610.58999999997</v>
      </c>
      <c r="L747" s="102">
        <f>สกลนคร!AJ75</f>
        <v>2785643.92</v>
      </c>
      <c r="M747" s="102">
        <f>สกลนคร!AK75</f>
        <v>2467004.04</v>
      </c>
      <c r="N747" s="112"/>
      <c r="O747" s="112"/>
      <c r="P747" s="112"/>
      <c r="Q747" s="90">
        <f t="shared" si="27"/>
        <v>318639.87999999989</v>
      </c>
      <c r="R747" s="91">
        <f t="shared" si="28"/>
        <v>662.30240608654299</v>
      </c>
    </row>
    <row r="748" spans="1:18" s="117" customFormat="1" hidden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1133</v>
      </c>
      <c r="H748" s="113">
        <v>2071</v>
      </c>
      <c r="I748" s="111">
        <v>2</v>
      </c>
      <c r="J748" s="102">
        <f>สกลนคร!F76</f>
        <v>583317.1</v>
      </c>
      <c r="K748" s="114">
        <f>สกลนคร!AI76</f>
        <v>620448.69999999995</v>
      </c>
      <c r="L748" s="102">
        <f>สกลนคร!AJ76</f>
        <v>1793033.08</v>
      </c>
      <c r="M748" s="102">
        <f>สกลนคร!AK76</f>
        <v>1555986.42</v>
      </c>
      <c r="N748" s="112"/>
      <c r="O748" s="112"/>
      <c r="P748" s="112"/>
      <c r="Q748" s="90">
        <f t="shared" si="27"/>
        <v>237046.66000000015</v>
      </c>
      <c r="R748" s="91">
        <f t="shared" si="28"/>
        <v>865.78130371801069</v>
      </c>
    </row>
    <row r="749" spans="1:18" s="117" customFormat="1" hidden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1134</v>
      </c>
      <c r="H749" s="113">
        <v>1955</v>
      </c>
      <c r="I749" s="111">
        <v>2</v>
      </c>
      <c r="J749" s="102">
        <f>สกลนคร!F77</f>
        <v>401433.04</v>
      </c>
      <c r="K749" s="114">
        <f>สกลนคร!AI77</f>
        <v>688530.07</v>
      </c>
      <c r="L749" s="102">
        <f>สกลนคร!AJ77</f>
        <v>2547324.4299999997</v>
      </c>
      <c r="M749" s="102">
        <f>สกลนคร!AK77</f>
        <v>2354624.06</v>
      </c>
      <c r="N749" s="112"/>
      <c r="O749" s="112"/>
      <c r="P749" s="112"/>
      <c r="Q749" s="90">
        <f t="shared" si="27"/>
        <v>192700.36999999965</v>
      </c>
      <c r="R749" s="91">
        <f t="shared" si="28"/>
        <v>1302.9792480818412</v>
      </c>
    </row>
    <row r="750" spans="1:18" s="109" customFormat="1" hidden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3468113.58</v>
      </c>
      <c r="K750" s="106">
        <f>SUM(K742:K749)</f>
        <v>4983745.1100000003</v>
      </c>
      <c r="L750" s="106">
        <f>SUM(L742:L749)</f>
        <v>18815036.84</v>
      </c>
      <c r="M750" s="106">
        <f>SUM(M742:M749)</f>
        <v>17291431.440000001</v>
      </c>
      <c r="N750" s="104">
        <v>7</v>
      </c>
      <c r="O750" s="104">
        <v>7</v>
      </c>
      <c r="P750" s="104">
        <f>N750-O750</f>
        <v>0</v>
      </c>
      <c r="Q750" s="107">
        <f t="shared" si="27"/>
        <v>1523605.3999999985</v>
      </c>
      <c r="R750" s="108">
        <f>L750/H750</f>
        <v>688.38858627250113</v>
      </c>
    </row>
    <row r="751" spans="1:18" hidden="1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hidden="1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1135</v>
      </c>
      <c r="H752" s="99">
        <v>3739</v>
      </c>
      <c r="I752" s="97">
        <v>3</v>
      </c>
      <c r="J752" s="102">
        <f>สกลนคร!F78</f>
        <v>369467.98</v>
      </c>
      <c r="K752" s="101">
        <f>สกลนคร!AI78</f>
        <v>438253.52999999997</v>
      </c>
      <c r="L752" s="102">
        <f>สกลนคร!AJ78</f>
        <v>1920801.7</v>
      </c>
      <c r="M752" s="102">
        <f>สกลนคร!AK78</f>
        <v>1531723.62</v>
      </c>
      <c r="N752" s="98"/>
      <c r="O752" s="98"/>
      <c r="P752" s="98"/>
      <c r="Q752" s="90">
        <f t="shared" si="27"/>
        <v>389078.07999999984</v>
      </c>
      <c r="R752" s="91">
        <f t="shared" si="28"/>
        <v>513.72070072211818</v>
      </c>
    </row>
    <row r="753" spans="1:18" hidden="1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1136</v>
      </c>
      <c r="H753" s="99">
        <v>3786</v>
      </c>
      <c r="I753" s="97">
        <v>3</v>
      </c>
      <c r="J753" s="102">
        <f>สกลนคร!F79</f>
        <v>664224.75</v>
      </c>
      <c r="K753" s="101">
        <f>สกลนคร!AI79</f>
        <v>726766.25</v>
      </c>
      <c r="L753" s="102">
        <f>สกลนคร!AJ79</f>
        <v>3440378.02</v>
      </c>
      <c r="M753" s="102">
        <f>สกลนคร!AK79</f>
        <v>2571726.96</v>
      </c>
      <c r="N753" s="98"/>
      <c r="O753" s="98"/>
      <c r="P753" s="98"/>
      <c r="Q753" s="90">
        <f t="shared" si="27"/>
        <v>868651.06</v>
      </c>
      <c r="R753" s="91">
        <f t="shared" si="28"/>
        <v>908.71051769677763</v>
      </c>
    </row>
    <row r="754" spans="1:18" hidden="1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1137</v>
      </c>
      <c r="H754" s="99">
        <v>3021</v>
      </c>
      <c r="I754" s="97">
        <v>3</v>
      </c>
      <c r="J754" s="102">
        <f>สกลนคร!F80</f>
        <v>688785.49</v>
      </c>
      <c r="K754" s="101">
        <f>สกลนคร!AI80</f>
        <v>768356.64</v>
      </c>
      <c r="L754" s="102">
        <f>สกลนคร!AJ80</f>
        <v>2611883.3199999998</v>
      </c>
      <c r="M754" s="102">
        <f>สกลนคร!AK80</f>
        <v>1940079.3599999999</v>
      </c>
      <c r="N754" s="98"/>
      <c r="O754" s="98"/>
      <c r="P754" s="98"/>
      <c r="Q754" s="90">
        <f t="shared" si="27"/>
        <v>671803.96</v>
      </c>
      <c r="R754" s="91">
        <f t="shared" si="28"/>
        <v>864.57574313141333</v>
      </c>
    </row>
    <row r="755" spans="1:18" hidden="1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1138</v>
      </c>
      <c r="H755" s="99">
        <v>1545</v>
      </c>
      <c r="I755" s="97">
        <v>2</v>
      </c>
      <c r="J755" s="102">
        <f>สกลนคร!F81</f>
        <v>290235.95</v>
      </c>
      <c r="K755" s="101">
        <f>สกลนคร!AI81</f>
        <v>309521.5</v>
      </c>
      <c r="L755" s="102">
        <f>สกลนคร!AJ81</f>
        <v>1923115.1</v>
      </c>
      <c r="M755" s="102">
        <f>สกลนคร!AK81</f>
        <v>1772294.8399999999</v>
      </c>
      <c r="N755" s="98"/>
      <c r="O755" s="98"/>
      <c r="P755" s="98"/>
      <c r="Q755" s="90">
        <f t="shared" si="27"/>
        <v>150820.26000000024</v>
      </c>
      <c r="R755" s="91">
        <f t="shared" si="28"/>
        <v>1244.7346925566344</v>
      </c>
    </row>
    <row r="756" spans="1:18" hidden="1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1139</v>
      </c>
      <c r="H756" s="99">
        <v>3954</v>
      </c>
      <c r="I756" s="97">
        <v>3</v>
      </c>
      <c r="J756" s="102">
        <f>สกลนคร!F82</f>
        <v>445863.09</v>
      </c>
      <c r="K756" s="101">
        <f>สกลนคร!AI82</f>
        <v>466949.91000000003</v>
      </c>
      <c r="L756" s="102">
        <f>สกลนคร!AJ82</f>
        <v>1879342.12</v>
      </c>
      <c r="M756" s="102">
        <f>สกลนคร!AK82</f>
        <v>1464576.59</v>
      </c>
      <c r="N756" s="98"/>
      <c r="O756" s="98"/>
      <c r="P756" s="98"/>
      <c r="Q756" s="90">
        <f t="shared" si="27"/>
        <v>414765.53</v>
      </c>
      <c r="R756" s="91">
        <f t="shared" si="28"/>
        <v>475.30149721800711</v>
      </c>
    </row>
    <row r="757" spans="1:18" hidden="1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1140</v>
      </c>
      <c r="H757" s="99">
        <v>6234</v>
      </c>
      <c r="I757" s="97">
        <v>5</v>
      </c>
      <c r="J757" s="102">
        <f>สกลนคร!F83</f>
        <v>551067.57999999996</v>
      </c>
      <c r="K757" s="101">
        <f>สกลนคร!AI83</f>
        <v>606528.74</v>
      </c>
      <c r="L757" s="102">
        <f>สกลนคร!AJ83</f>
        <v>2896859.95</v>
      </c>
      <c r="M757" s="102">
        <f>สกลนคร!AK83</f>
        <v>2331302.6100000003</v>
      </c>
      <c r="N757" s="98"/>
      <c r="O757" s="98"/>
      <c r="P757" s="98"/>
      <c r="Q757" s="90">
        <f t="shared" si="27"/>
        <v>565557.33999999985</v>
      </c>
      <c r="R757" s="91">
        <f t="shared" si="28"/>
        <v>464.68719120949635</v>
      </c>
    </row>
    <row r="758" spans="1:18" hidden="1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1141</v>
      </c>
      <c r="H758" s="99">
        <v>4005</v>
      </c>
      <c r="I758" s="97">
        <v>3</v>
      </c>
      <c r="J758" s="102">
        <f>สกลนคร!F84</f>
        <v>356436.9</v>
      </c>
      <c r="K758" s="101">
        <f>สกลนคร!AI84</f>
        <v>429597.95</v>
      </c>
      <c r="L758" s="102">
        <f>สกลนคร!AJ84</f>
        <v>2433657.7699999996</v>
      </c>
      <c r="M758" s="102">
        <f>สกลนคร!AK84</f>
        <v>1930991.97</v>
      </c>
      <c r="N758" s="98"/>
      <c r="O758" s="98"/>
      <c r="P758" s="98"/>
      <c r="Q758" s="90">
        <f t="shared" si="27"/>
        <v>502665.79999999958</v>
      </c>
      <c r="R758" s="91">
        <f t="shared" si="28"/>
        <v>607.65487390761541</v>
      </c>
    </row>
    <row r="759" spans="1:18" hidden="1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1142</v>
      </c>
      <c r="H759" s="99">
        <v>3358</v>
      </c>
      <c r="I759" s="97">
        <v>3</v>
      </c>
      <c r="J759" s="102">
        <f>สกลนคร!F85</f>
        <v>503823.72</v>
      </c>
      <c r="K759" s="101">
        <f>สกลนคร!AI85</f>
        <v>526413.76</v>
      </c>
      <c r="L759" s="102">
        <f>สกลนคร!AJ85</f>
        <v>2473627.17</v>
      </c>
      <c r="M759" s="102">
        <f>สกลนคร!AK85</f>
        <v>1914111.1800000002</v>
      </c>
      <c r="N759" s="98"/>
      <c r="O759" s="98"/>
      <c r="P759" s="98"/>
      <c r="Q759" s="90">
        <f t="shared" si="27"/>
        <v>559515.98999999976</v>
      </c>
      <c r="R759" s="91">
        <f t="shared" si="28"/>
        <v>736.6370369267421</v>
      </c>
    </row>
    <row r="760" spans="1:18" hidden="1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1143</v>
      </c>
      <c r="H760" s="99">
        <v>1364</v>
      </c>
      <c r="I760" s="97">
        <v>1</v>
      </c>
      <c r="J760" s="102">
        <f>สกลนคร!F86</f>
        <v>418916.55</v>
      </c>
      <c r="K760" s="101">
        <f>สกลนคร!AI86</f>
        <v>433357</v>
      </c>
      <c r="L760" s="102">
        <f>สกลนคร!AJ86</f>
        <v>1604833.94</v>
      </c>
      <c r="M760" s="102">
        <f>สกลนคร!AK86</f>
        <v>1099684.81</v>
      </c>
      <c r="N760" s="98"/>
      <c r="O760" s="98"/>
      <c r="P760" s="98"/>
      <c r="Q760" s="90">
        <f t="shared" si="27"/>
        <v>505149.12999999989</v>
      </c>
      <c r="R760" s="91">
        <f t="shared" si="28"/>
        <v>1176.5644721407625</v>
      </c>
    </row>
    <row r="761" spans="1:18" s="109" customFormat="1" hidden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4288822.01</v>
      </c>
      <c r="K761" s="106">
        <f>SUM(K751:K760)</f>
        <v>4705745.28</v>
      </c>
      <c r="L761" s="106">
        <f>SUM(L751:L760)</f>
        <v>21184499.09</v>
      </c>
      <c r="M761" s="106">
        <f>SUM(M751:M760)</f>
        <v>16556491.940000001</v>
      </c>
      <c r="N761" s="104">
        <v>9</v>
      </c>
      <c r="O761" s="104">
        <v>9</v>
      </c>
      <c r="P761" s="104">
        <f>N761-O761</f>
        <v>0</v>
      </c>
      <c r="Q761" s="107">
        <f t="shared" si="27"/>
        <v>4628007.1499999985</v>
      </c>
      <c r="R761" s="108">
        <f>L761/H761</f>
        <v>683.23869863897312</v>
      </c>
    </row>
    <row r="762" spans="1:18" hidden="1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hidden="1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1144</v>
      </c>
      <c r="H763" s="99">
        <v>2110</v>
      </c>
      <c r="I763" s="97">
        <v>2</v>
      </c>
      <c r="J763" s="102">
        <f>สกลนคร!F87</f>
        <v>790285.99</v>
      </c>
      <c r="K763" s="101">
        <f>สกลนคร!AI87</f>
        <v>829963.54</v>
      </c>
      <c r="L763" s="102">
        <f>สกลนคร!AJ87</f>
        <v>1654969.32</v>
      </c>
      <c r="M763" s="102">
        <f>สกลนคร!AK87</f>
        <v>1386378.85</v>
      </c>
      <c r="N763" s="98"/>
      <c r="O763" s="98"/>
      <c r="P763" s="98"/>
      <c r="Q763" s="90">
        <f t="shared" si="27"/>
        <v>268590.46999999997</v>
      </c>
      <c r="R763" s="91">
        <f t="shared" si="28"/>
        <v>784.34564928909958</v>
      </c>
    </row>
    <row r="764" spans="1:18" hidden="1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1145</v>
      </c>
      <c r="H764" s="99">
        <v>1235</v>
      </c>
      <c r="I764" s="97">
        <v>1</v>
      </c>
      <c r="J764" s="102">
        <f>สกลนคร!F88</f>
        <v>520143.66</v>
      </c>
      <c r="K764" s="101">
        <f>สกลนคร!AI88</f>
        <v>524285.58999999997</v>
      </c>
      <c r="L764" s="102">
        <f>สกลนคร!AJ88</f>
        <v>1241241.8399999999</v>
      </c>
      <c r="M764" s="102">
        <f>สกลนคร!AK88</f>
        <v>1103511.25</v>
      </c>
      <c r="N764" s="98"/>
      <c r="O764" s="98"/>
      <c r="P764" s="98"/>
      <c r="Q764" s="90">
        <f t="shared" si="27"/>
        <v>137730.58999999985</v>
      </c>
      <c r="R764" s="91">
        <f t="shared" si="28"/>
        <v>1005.0541214574897</v>
      </c>
    </row>
    <row r="765" spans="1:18" hidden="1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1146</v>
      </c>
      <c r="H765" s="99">
        <v>2785</v>
      </c>
      <c r="I765" s="97">
        <v>2</v>
      </c>
      <c r="J765" s="102">
        <f>สกลนคร!F89</f>
        <v>1052934.49</v>
      </c>
      <c r="K765" s="101">
        <f>สกลนคร!AI89</f>
        <v>1065087.3700000001</v>
      </c>
      <c r="L765" s="102">
        <f>สกลนคร!AJ89</f>
        <v>1968665.55</v>
      </c>
      <c r="M765" s="102">
        <f>สกลนคร!AK89</f>
        <v>1527574.0999999999</v>
      </c>
      <c r="N765" s="98"/>
      <c r="O765" s="98"/>
      <c r="P765" s="98"/>
      <c r="Q765" s="90">
        <f t="shared" si="27"/>
        <v>441091.45000000019</v>
      </c>
      <c r="R765" s="91">
        <f t="shared" si="28"/>
        <v>706.88170556552961</v>
      </c>
    </row>
    <row r="766" spans="1:18" hidden="1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1147</v>
      </c>
      <c r="H766" s="99">
        <v>1721</v>
      </c>
      <c r="I766" s="97">
        <v>2</v>
      </c>
      <c r="J766" s="102">
        <f>สกลนคร!F90</f>
        <v>549118.64</v>
      </c>
      <c r="K766" s="101">
        <f>สกลนคร!AI90</f>
        <v>579364.71</v>
      </c>
      <c r="L766" s="102">
        <f>สกลนคร!AJ90</f>
        <v>1126056.6000000001</v>
      </c>
      <c r="M766" s="102">
        <f>สกลนคร!AK90</f>
        <v>763255.1</v>
      </c>
      <c r="N766" s="98"/>
      <c r="O766" s="98"/>
      <c r="P766" s="98"/>
      <c r="Q766" s="90">
        <f t="shared" si="27"/>
        <v>362801.50000000012</v>
      </c>
      <c r="R766" s="91">
        <f t="shared" si="28"/>
        <v>654.3036606624056</v>
      </c>
    </row>
    <row r="767" spans="1:18" s="109" customFormat="1" hidden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2912482.78</v>
      </c>
      <c r="K767" s="106">
        <f>SUM(K762:K766)</f>
        <v>2998701.21</v>
      </c>
      <c r="L767" s="106">
        <f>SUM(L762:L766)</f>
        <v>5990933.3100000005</v>
      </c>
      <c r="M767" s="106">
        <f>SUM(M762:M766)</f>
        <v>4780719.3</v>
      </c>
      <c r="N767" s="104">
        <v>4</v>
      </c>
      <c r="O767" s="104">
        <v>4</v>
      </c>
      <c r="P767" s="104">
        <f>N767-O767</f>
        <v>0</v>
      </c>
      <c r="Q767" s="107">
        <f t="shared" si="27"/>
        <v>1210214.0100000007</v>
      </c>
      <c r="R767" s="108">
        <f>L767/H767</f>
        <v>763.0790103171571</v>
      </c>
    </row>
    <row r="768" spans="1:18" hidden="1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hidden="1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1148</v>
      </c>
      <c r="H769" s="99">
        <v>5792</v>
      </c>
      <c r="I769" s="97">
        <v>4</v>
      </c>
      <c r="J769" s="102">
        <f>สกลนคร!F91</f>
        <v>477331.78</v>
      </c>
      <c r="K769" s="101">
        <f>สกลนคร!AI91</f>
        <v>560636.07999999996</v>
      </c>
      <c r="L769" s="102">
        <f>สกลนคร!AJ91</f>
        <v>2887023.66</v>
      </c>
      <c r="M769" s="102">
        <f>สกลนคร!AK91</f>
        <v>2522575.5500000003</v>
      </c>
      <c r="N769" s="98"/>
      <c r="O769" s="98"/>
      <c r="P769" s="98"/>
      <c r="Q769" s="90">
        <f t="shared" si="27"/>
        <v>364448.10999999987</v>
      </c>
      <c r="R769" s="91">
        <f t="shared" si="28"/>
        <v>498.45021754143647</v>
      </c>
    </row>
    <row r="770" spans="1:18" hidden="1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1149</v>
      </c>
      <c r="H770" s="99">
        <v>2531</v>
      </c>
      <c r="I770" s="97">
        <v>2</v>
      </c>
      <c r="J770" s="102">
        <f>สกลนคร!F92</f>
        <v>219539.43</v>
      </c>
      <c r="K770" s="101">
        <f>สกลนคร!AI92</f>
        <v>237460.53999999998</v>
      </c>
      <c r="L770" s="102">
        <f>สกลนคร!AJ92</f>
        <v>1991565.2</v>
      </c>
      <c r="M770" s="102">
        <f>สกลนคร!AK92</f>
        <v>1675829.7300000002</v>
      </c>
      <c r="N770" s="98"/>
      <c r="O770" s="98"/>
      <c r="P770" s="98"/>
      <c r="Q770" s="90">
        <f t="shared" si="27"/>
        <v>315735.46999999974</v>
      </c>
      <c r="R770" s="91">
        <f t="shared" si="28"/>
        <v>786.86890557092056</v>
      </c>
    </row>
    <row r="771" spans="1:18" hidden="1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1150</v>
      </c>
      <c r="H771" s="99">
        <v>3458</v>
      </c>
      <c r="I771" s="97">
        <v>3</v>
      </c>
      <c r="J771" s="102">
        <f>สกลนคร!F93</f>
        <v>301955.06</v>
      </c>
      <c r="K771" s="101">
        <f>สกลนคร!AI93</f>
        <v>337995.81</v>
      </c>
      <c r="L771" s="102">
        <f>สกลนคร!AJ93</f>
        <v>2784503.57</v>
      </c>
      <c r="M771" s="102">
        <f>สกลนคร!AK93</f>
        <v>2340200.1999999997</v>
      </c>
      <c r="N771" s="98"/>
      <c r="O771" s="98"/>
      <c r="P771" s="98"/>
      <c r="Q771" s="90">
        <f t="shared" si="27"/>
        <v>444303.37000000011</v>
      </c>
      <c r="R771" s="91">
        <f t="shared" si="28"/>
        <v>805.23527183342969</v>
      </c>
    </row>
    <row r="772" spans="1:18" hidden="1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1151</v>
      </c>
      <c r="H772" s="99">
        <v>6025</v>
      </c>
      <c r="I772" s="97">
        <v>5</v>
      </c>
      <c r="J772" s="102">
        <f>สกลนคร!F94</f>
        <v>650442.13</v>
      </c>
      <c r="K772" s="101">
        <f>สกลนคร!AI94</f>
        <v>700709.16</v>
      </c>
      <c r="L772" s="102">
        <f>สกลนคร!AJ94</f>
        <v>3038780.92</v>
      </c>
      <c r="M772" s="102">
        <f>สกลนคร!AK94</f>
        <v>2443525.7200000002</v>
      </c>
      <c r="N772" s="98"/>
      <c r="O772" s="98"/>
      <c r="P772" s="98"/>
      <c r="Q772" s="90">
        <f t="shared" si="27"/>
        <v>595255.19999999972</v>
      </c>
      <c r="R772" s="91">
        <f t="shared" si="28"/>
        <v>504.36197842323651</v>
      </c>
    </row>
    <row r="773" spans="1:18" hidden="1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1152</v>
      </c>
      <c r="H773" s="99">
        <v>3940</v>
      </c>
      <c r="I773" s="97">
        <v>3</v>
      </c>
      <c r="J773" s="102">
        <f>สกลนคร!F95</f>
        <v>553826.73</v>
      </c>
      <c r="K773" s="101">
        <f>สกลนคร!AI95</f>
        <v>570929.68999999994</v>
      </c>
      <c r="L773" s="102">
        <f>สกลนคร!AJ95</f>
        <v>2665633</v>
      </c>
      <c r="M773" s="102">
        <f>สกลนคร!AK95</f>
        <v>2089428.4200000002</v>
      </c>
      <c r="N773" s="98"/>
      <c r="O773" s="98"/>
      <c r="P773" s="98"/>
      <c r="Q773" s="90">
        <f t="shared" si="27"/>
        <v>576204.57999999984</v>
      </c>
      <c r="R773" s="91">
        <f t="shared" si="28"/>
        <v>676.55659898477154</v>
      </c>
    </row>
    <row r="774" spans="1:18" hidden="1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1153</v>
      </c>
      <c r="H774" s="99">
        <v>4289</v>
      </c>
      <c r="I774" s="97">
        <v>3</v>
      </c>
      <c r="J774" s="102">
        <f>สกลนคร!F96</f>
        <v>667574.18999999994</v>
      </c>
      <c r="K774" s="101">
        <f>สกลนคร!AI96</f>
        <v>710535.65999999992</v>
      </c>
      <c r="L774" s="102">
        <f>สกลนคร!AJ96</f>
        <v>2893687.51</v>
      </c>
      <c r="M774" s="102">
        <f>สกลนคร!AK96</f>
        <v>2368742.3999999999</v>
      </c>
      <c r="N774" s="98"/>
      <c r="O774" s="98"/>
      <c r="P774" s="98"/>
      <c r="Q774" s="90">
        <f t="shared" ref="Q774:Q837" si="29">L774-M774</f>
        <v>524945.10999999987</v>
      </c>
      <c r="R774" s="91">
        <f t="shared" ref="R774:R837" si="30">L774/H774</f>
        <v>674.67650034973178</v>
      </c>
    </row>
    <row r="775" spans="1:18" hidden="1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1154</v>
      </c>
      <c r="H775" s="99">
        <v>3268</v>
      </c>
      <c r="I775" s="97">
        <v>3</v>
      </c>
      <c r="J775" s="102">
        <f>สกลนคร!F97</f>
        <v>761991.47</v>
      </c>
      <c r="K775" s="101">
        <f>สกลนคร!AI97</f>
        <v>802844.83</v>
      </c>
      <c r="L775" s="102">
        <f>สกลนคร!AJ97</f>
        <v>2543134.9299999997</v>
      </c>
      <c r="M775" s="102">
        <f>สกลนคร!AK97</f>
        <v>1744899.85</v>
      </c>
      <c r="N775" s="98"/>
      <c r="O775" s="98"/>
      <c r="P775" s="98"/>
      <c r="Q775" s="90">
        <f t="shared" si="29"/>
        <v>798235.07999999961</v>
      </c>
      <c r="R775" s="91">
        <f t="shared" si="30"/>
        <v>778.19306303549558</v>
      </c>
    </row>
    <row r="776" spans="1:18" hidden="1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1155</v>
      </c>
      <c r="H776" s="99">
        <v>6769</v>
      </c>
      <c r="I776" s="97">
        <v>5</v>
      </c>
      <c r="J776" s="102">
        <f>สกลนคร!F98</f>
        <v>739726.48</v>
      </c>
      <c r="K776" s="101">
        <f>สกลนคร!AI98</f>
        <v>772556.99</v>
      </c>
      <c r="L776" s="102">
        <f>สกลนคร!AJ98</f>
        <v>3049240.24</v>
      </c>
      <c r="M776" s="102">
        <f>สกลนคร!AK98</f>
        <v>2137561.0999999996</v>
      </c>
      <c r="N776" s="98"/>
      <c r="O776" s="98"/>
      <c r="P776" s="98"/>
      <c r="Q776" s="90">
        <f t="shared" si="29"/>
        <v>911679.1400000006</v>
      </c>
      <c r="R776" s="91">
        <f t="shared" si="30"/>
        <v>450.47130152164283</v>
      </c>
    </row>
    <row r="777" spans="1:18" hidden="1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1156</v>
      </c>
      <c r="H777" s="99">
        <v>3663</v>
      </c>
      <c r="I777" s="97">
        <v>3</v>
      </c>
      <c r="J777" s="102">
        <f>สกลนคร!F99</f>
        <v>494462.64</v>
      </c>
      <c r="K777" s="101">
        <f>สกลนคร!AI99</f>
        <v>522377.59</v>
      </c>
      <c r="L777" s="102">
        <f>สกลนคร!AJ99</f>
        <v>1774064.62</v>
      </c>
      <c r="M777" s="102">
        <f>สกลนคร!AK99</f>
        <v>1306752.8599999999</v>
      </c>
      <c r="N777" s="98"/>
      <c r="O777" s="98"/>
      <c r="P777" s="98"/>
      <c r="Q777" s="90">
        <f t="shared" si="29"/>
        <v>467311.76000000024</v>
      </c>
      <c r="R777" s="91">
        <f t="shared" si="30"/>
        <v>484.32012558012559</v>
      </c>
    </row>
    <row r="778" spans="1:18" hidden="1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1157</v>
      </c>
      <c r="H778" s="99">
        <v>6722</v>
      </c>
      <c r="I778" s="97">
        <v>5</v>
      </c>
      <c r="J778" s="102">
        <f>สกลนคร!F100</f>
        <v>547908.91</v>
      </c>
      <c r="K778" s="101">
        <f>สกลนคร!AI100</f>
        <v>583197.70000000007</v>
      </c>
      <c r="L778" s="102">
        <f>สกลนคร!AJ100</f>
        <v>3110404.51</v>
      </c>
      <c r="M778" s="102">
        <f>สกลนคร!AK100</f>
        <v>2730494.17</v>
      </c>
      <c r="N778" s="98"/>
      <c r="O778" s="98"/>
      <c r="P778" s="98"/>
      <c r="Q778" s="90">
        <f t="shared" si="29"/>
        <v>379910.33999999985</v>
      </c>
      <c r="R778" s="91">
        <f t="shared" si="30"/>
        <v>462.7200996727164</v>
      </c>
    </row>
    <row r="779" spans="1:18" hidden="1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1158</v>
      </c>
      <c r="H779" s="99">
        <v>5057</v>
      </c>
      <c r="I779" s="97">
        <v>4</v>
      </c>
      <c r="J779" s="102">
        <f>สกลนคร!F101</f>
        <v>465015.4</v>
      </c>
      <c r="K779" s="101">
        <f>สกลนคร!AI101</f>
        <v>486746.96</v>
      </c>
      <c r="L779" s="102">
        <f>สกลนคร!AJ101</f>
        <v>3063768.4000000004</v>
      </c>
      <c r="M779" s="102">
        <f>สกลนคร!AK101</f>
        <v>2387577.9500000002</v>
      </c>
      <c r="N779" s="98"/>
      <c r="O779" s="98"/>
      <c r="P779" s="98"/>
      <c r="Q779" s="90">
        <f t="shared" si="29"/>
        <v>676190.45000000019</v>
      </c>
      <c r="R779" s="91">
        <f t="shared" si="30"/>
        <v>605.84702392722966</v>
      </c>
    </row>
    <row r="780" spans="1:18" hidden="1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1159</v>
      </c>
      <c r="H780" s="99">
        <v>3110</v>
      </c>
      <c r="I780" s="97">
        <v>3</v>
      </c>
      <c r="J780" s="102">
        <f>สกลนคร!F102</f>
        <v>235071.16</v>
      </c>
      <c r="K780" s="101">
        <f>สกลนคร!AI102</f>
        <v>263021.74</v>
      </c>
      <c r="L780" s="102">
        <f>สกลนคร!AJ102</f>
        <v>1759065.33</v>
      </c>
      <c r="M780" s="102">
        <f>สกลนคร!AK102</f>
        <v>1378448.26</v>
      </c>
      <c r="N780" s="98"/>
      <c r="O780" s="98"/>
      <c r="P780" s="98"/>
      <c r="Q780" s="90">
        <f t="shared" si="29"/>
        <v>380617.07000000007</v>
      </c>
      <c r="R780" s="91">
        <f t="shared" si="30"/>
        <v>565.61586173633441</v>
      </c>
    </row>
    <row r="781" spans="1:18" hidden="1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1160</v>
      </c>
      <c r="H781" s="99">
        <v>3446</v>
      </c>
      <c r="I781" s="97">
        <v>3</v>
      </c>
      <c r="J781" s="102">
        <f>สกลนคร!F103</f>
        <v>592817.68000000005</v>
      </c>
      <c r="K781" s="101">
        <f>สกลนคร!AI103</f>
        <v>610776.95000000007</v>
      </c>
      <c r="L781" s="102">
        <f>สกลนคร!AJ103</f>
        <v>2392119.88</v>
      </c>
      <c r="M781" s="102">
        <f>สกลนคร!AK103</f>
        <v>1954187.48</v>
      </c>
      <c r="N781" s="98"/>
      <c r="O781" s="98"/>
      <c r="P781" s="98"/>
      <c r="Q781" s="90">
        <f t="shared" si="29"/>
        <v>437932.39999999991</v>
      </c>
      <c r="R781" s="91">
        <f t="shared" si="30"/>
        <v>694.17291932675562</v>
      </c>
    </row>
    <row r="782" spans="1:18" hidden="1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1161</v>
      </c>
      <c r="H782" s="99">
        <v>4224</v>
      </c>
      <c r="I782" s="97">
        <v>3</v>
      </c>
      <c r="J782" s="102">
        <f>สกลนคร!F104</f>
        <v>186581.82</v>
      </c>
      <c r="K782" s="101">
        <f>สกลนคร!AI104</f>
        <v>222664.59</v>
      </c>
      <c r="L782" s="102">
        <f>สกลนคร!AJ104</f>
        <v>2199499.35</v>
      </c>
      <c r="M782" s="102">
        <f>สกลนคร!AK104</f>
        <v>1944880.59</v>
      </c>
      <c r="N782" s="98"/>
      <c r="O782" s="98"/>
      <c r="P782" s="98"/>
      <c r="Q782" s="90">
        <f t="shared" si="29"/>
        <v>254618.76</v>
      </c>
      <c r="R782" s="91">
        <f t="shared" si="30"/>
        <v>520.71480823863635</v>
      </c>
    </row>
    <row r="783" spans="1:18" hidden="1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1162</v>
      </c>
      <c r="H783" s="99">
        <v>4904</v>
      </c>
      <c r="I783" s="97">
        <v>4</v>
      </c>
      <c r="J783" s="102">
        <f>สกลนคร!F105</f>
        <v>296897.39</v>
      </c>
      <c r="K783" s="101">
        <f>สกลนคร!AI105</f>
        <v>227673.80000000002</v>
      </c>
      <c r="L783" s="102">
        <f>สกลนคร!AJ105</f>
        <v>3015642.63</v>
      </c>
      <c r="M783" s="102">
        <f>สกลนคร!AK105</f>
        <v>2659820.7599999998</v>
      </c>
      <c r="N783" s="98"/>
      <c r="O783" s="98"/>
      <c r="P783" s="98"/>
      <c r="Q783" s="90">
        <f t="shared" si="29"/>
        <v>355821.87000000011</v>
      </c>
      <c r="R783" s="91">
        <f t="shared" si="30"/>
        <v>614.93528344208812</v>
      </c>
    </row>
    <row r="784" spans="1:18" hidden="1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1163</v>
      </c>
      <c r="H784" s="99">
        <v>4515</v>
      </c>
      <c r="I784" s="97">
        <v>4</v>
      </c>
      <c r="J784" s="102">
        <f>สกลนคร!F106</f>
        <v>619513.89</v>
      </c>
      <c r="K784" s="101">
        <f>สกลนคร!AI106</f>
        <v>688938.01</v>
      </c>
      <c r="L784" s="102">
        <f>สกลนคร!AJ106</f>
        <v>2685132.05</v>
      </c>
      <c r="M784" s="102">
        <f>สกลนคร!AK106</f>
        <v>2157079.3199999998</v>
      </c>
      <c r="N784" s="98"/>
      <c r="O784" s="98"/>
      <c r="P784" s="98"/>
      <c r="Q784" s="90">
        <f t="shared" si="29"/>
        <v>528052.73</v>
      </c>
      <c r="R784" s="91">
        <f t="shared" si="30"/>
        <v>594.71363233665556</v>
      </c>
    </row>
    <row r="785" spans="1:18" hidden="1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1164</v>
      </c>
      <c r="H785" s="99">
        <v>2847</v>
      </c>
      <c r="I785" s="97">
        <v>2</v>
      </c>
      <c r="J785" s="102">
        <f>สกลนคร!F107</f>
        <v>270469.31</v>
      </c>
      <c r="K785" s="101">
        <f>สกลนคร!AI107</f>
        <v>298489.95999999996</v>
      </c>
      <c r="L785" s="102">
        <f>สกลนคร!AJ107</f>
        <v>2069722.98</v>
      </c>
      <c r="M785" s="102">
        <f>สกลนคร!AK107</f>
        <v>1806393.73</v>
      </c>
      <c r="N785" s="98"/>
      <c r="O785" s="98"/>
      <c r="P785" s="98"/>
      <c r="Q785" s="90">
        <f t="shared" si="29"/>
        <v>263329.25</v>
      </c>
      <c r="R785" s="91">
        <f t="shared" si="30"/>
        <v>726.98383561643834</v>
      </c>
    </row>
    <row r="786" spans="1:18" hidden="1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1165</v>
      </c>
      <c r="H786" s="99">
        <v>3128</v>
      </c>
      <c r="I786" s="97">
        <v>3</v>
      </c>
      <c r="J786" s="102">
        <f>สกลนคร!F108</f>
        <v>467803.05</v>
      </c>
      <c r="K786" s="101">
        <f>สกลนคร!AI108</f>
        <v>497041.86</v>
      </c>
      <c r="L786" s="102">
        <f>สกลนคร!AJ108</f>
        <v>1770665.78</v>
      </c>
      <c r="M786" s="102">
        <f>สกลนคร!AK108</f>
        <v>1359162.82</v>
      </c>
      <c r="N786" s="98"/>
      <c r="O786" s="98"/>
      <c r="P786" s="98"/>
      <c r="Q786" s="90">
        <f t="shared" si="29"/>
        <v>411502.95999999996</v>
      </c>
      <c r="R786" s="91">
        <f t="shared" si="30"/>
        <v>566.06962276214836</v>
      </c>
    </row>
    <row r="787" spans="1:18" s="109" customFormat="1" hidden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8548928.5199999996</v>
      </c>
      <c r="K787" s="106">
        <f>SUM(K768:K786)</f>
        <v>9094597.9199999981</v>
      </c>
      <c r="L787" s="106">
        <f>SUM(L768:L786)</f>
        <v>45693654.560000002</v>
      </c>
      <c r="M787" s="106">
        <f>SUM(M768:M786)</f>
        <v>37007560.909999996</v>
      </c>
      <c r="N787" s="104">
        <v>18</v>
      </c>
      <c r="O787" s="104">
        <v>18</v>
      </c>
      <c r="P787" s="104">
        <f>N787-O787</f>
        <v>0</v>
      </c>
      <c r="Q787" s="107">
        <f t="shared" si="29"/>
        <v>8686093.650000006</v>
      </c>
      <c r="R787" s="108">
        <f>L787/H787</f>
        <v>588.16875913912065</v>
      </c>
    </row>
    <row r="788" spans="1:18" hidden="1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hidden="1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1166</v>
      </c>
      <c r="H789" s="99">
        <v>2701</v>
      </c>
      <c r="I789" s="97">
        <v>2</v>
      </c>
      <c r="J789" s="102">
        <f>สกลนคร!F109</f>
        <v>384257.76</v>
      </c>
      <c r="K789" s="101">
        <f>สกลนคร!AI109</f>
        <v>455978.76</v>
      </c>
      <c r="L789" s="102">
        <f>สกลนคร!AJ109</f>
        <v>1535566.42</v>
      </c>
      <c r="M789" s="102">
        <f>สกลนคร!AK109</f>
        <v>1228677.5399999998</v>
      </c>
      <c r="N789" s="98"/>
      <c r="O789" s="98"/>
      <c r="P789" s="98"/>
      <c r="Q789" s="90">
        <f t="shared" si="29"/>
        <v>306888.88000000012</v>
      </c>
      <c r="R789" s="91">
        <f t="shared" si="30"/>
        <v>568.51774157719365</v>
      </c>
    </row>
    <row r="790" spans="1:18" hidden="1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1167</v>
      </c>
      <c r="H790" s="99">
        <v>3810</v>
      </c>
      <c r="I790" s="97">
        <v>3</v>
      </c>
      <c r="J790" s="102">
        <f>สกลนคร!F110</f>
        <v>547997.97</v>
      </c>
      <c r="K790" s="101">
        <f>สกลนคร!AI110</f>
        <v>564997.42999999993</v>
      </c>
      <c r="L790" s="102">
        <f>สกลนคร!AJ110</f>
        <v>2888999.09</v>
      </c>
      <c r="M790" s="102">
        <f>สกลนคร!AK110</f>
        <v>2433086.67</v>
      </c>
      <c r="N790" s="98"/>
      <c r="O790" s="98"/>
      <c r="P790" s="98"/>
      <c r="Q790" s="90">
        <f t="shared" si="29"/>
        <v>455912.41999999993</v>
      </c>
      <c r="R790" s="91">
        <f t="shared" si="30"/>
        <v>758.26747769028873</v>
      </c>
    </row>
    <row r="791" spans="1:18" hidden="1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1168</v>
      </c>
      <c r="H791" s="99">
        <v>4374</v>
      </c>
      <c r="I791" s="97">
        <v>3</v>
      </c>
      <c r="J791" s="102">
        <f>สกลนคร!F111</f>
        <v>553658.48</v>
      </c>
      <c r="K791" s="101">
        <f>สกลนคร!AI111</f>
        <v>582920.32999999996</v>
      </c>
      <c r="L791" s="102">
        <f>สกลนคร!AJ111</f>
        <v>2667582.6900000004</v>
      </c>
      <c r="M791" s="102">
        <f>สกลนคร!AK111</f>
        <v>2069234.62</v>
      </c>
      <c r="N791" s="98"/>
      <c r="O791" s="98"/>
      <c r="P791" s="98"/>
      <c r="Q791" s="90">
        <f t="shared" si="29"/>
        <v>598348.0700000003</v>
      </c>
      <c r="R791" s="91">
        <f t="shared" si="30"/>
        <v>609.87258573388215</v>
      </c>
    </row>
    <row r="792" spans="1:18" hidden="1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1169</v>
      </c>
      <c r="H792" s="99">
        <v>2034</v>
      </c>
      <c r="I792" s="97">
        <v>2</v>
      </c>
      <c r="J792" s="102">
        <f>สกลนคร!F112</f>
        <v>227601.96</v>
      </c>
      <c r="K792" s="101">
        <f>สกลนคร!AI112</f>
        <v>284740.34999999998</v>
      </c>
      <c r="L792" s="102">
        <f>สกลนคร!AJ112</f>
        <v>2337537.52</v>
      </c>
      <c r="M792" s="102">
        <f>สกลนคร!AK112</f>
        <v>1860317.6600000001</v>
      </c>
      <c r="N792" s="98"/>
      <c r="O792" s="98"/>
      <c r="P792" s="98"/>
      <c r="Q792" s="90">
        <f t="shared" si="29"/>
        <v>477219.85999999987</v>
      </c>
      <c r="R792" s="91">
        <f t="shared" si="30"/>
        <v>1149.2318190757128</v>
      </c>
    </row>
    <row r="793" spans="1:18" hidden="1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1170</v>
      </c>
      <c r="H793" s="99">
        <v>4151</v>
      </c>
      <c r="I793" s="97">
        <v>3</v>
      </c>
      <c r="J793" s="102">
        <f>สกลนคร!F113</f>
        <v>350439.47</v>
      </c>
      <c r="K793" s="101">
        <f>สกลนคร!AI113</f>
        <v>359747.31</v>
      </c>
      <c r="L793" s="102">
        <f>สกลนคร!AJ113</f>
        <v>3239375.6500000004</v>
      </c>
      <c r="M793" s="102">
        <f>สกลนคร!AK113</f>
        <v>2685247</v>
      </c>
      <c r="N793" s="98"/>
      <c r="O793" s="98"/>
      <c r="P793" s="98"/>
      <c r="Q793" s="90">
        <f t="shared" si="29"/>
        <v>554128.65000000037</v>
      </c>
      <c r="R793" s="91">
        <f t="shared" si="30"/>
        <v>780.38440134907262</v>
      </c>
    </row>
    <row r="794" spans="1:18" hidden="1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1171</v>
      </c>
      <c r="H794" s="99">
        <v>2924</v>
      </c>
      <c r="I794" s="97">
        <v>2</v>
      </c>
      <c r="J794" s="102">
        <f>สกลนคร!F114</f>
        <v>701253.61</v>
      </c>
      <c r="K794" s="101">
        <f>สกลนคร!AI114</f>
        <v>763530.4</v>
      </c>
      <c r="L794" s="102">
        <f>สกลนคร!AJ114</f>
        <v>2305881.2199999997</v>
      </c>
      <c r="M794" s="102">
        <f>สกลนคร!AK114</f>
        <v>1751743.64</v>
      </c>
      <c r="N794" s="98"/>
      <c r="O794" s="98"/>
      <c r="P794" s="98"/>
      <c r="Q794" s="90">
        <f t="shared" si="29"/>
        <v>554137.57999999984</v>
      </c>
      <c r="R794" s="91">
        <f t="shared" si="30"/>
        <v>788.60506839945276</v>
      </c>
    </row>
    <row r="795" spans="1:18" s="109" customFormat="1" hidden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2765209.25</v>
      </c>
      <c r="K795" s="106">
        <f>SUM(K788:K794)</f>
        <v>3011914.58</v>
      </c>
      <c r="L795" s="106">
        <f>SUM(L788:L794)</f>
        <v>14974942.59</v>
      </c>
      <c r="M795" s="106">
        <f>SUM(M788:M794)</f>
        <v>12028307.130000001</v>
      </c>
      <c r="N795" s="104">
        <v>6</v>
      </c>
      <c r="O795" s="104">
        <v>6</v>
      </c>
      <c r="P795" s="104">
        <f>N795-O795</f>
        <v>0</v>
      </c>
      <c r="Q795" s="107">
        <f t="shared" si="29"/>
        <v>2946635.459999999</v>
      </c>
      <c r="R795" s="108">
        <f>L795/H795</f>
        <v>748.97182104631383</v>
      </c>
    </row>
    <row r="796" spans="1:18" hidden="1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hidden="1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1172</v>
      </c>
      <c r="H797" s="99">
        <v>4406</v>
      </c>
      <c r="I797" s="97">
        <v>3</v>
      </c>
      <c r="J797" s="102">
        <f>สกลนคร!F115</f>
        <v>914772.05</v>
      </c>
      <c r="K797" s="101">
        <f>สกลนคร!AI115</f>
        <v>968472.72000000009</v>
      </c>
      <c r="L797" s="102">
        <f>สกลนคร!AJ115</f>
        <v>3108672.5700000003</v>
      </c>
      <c r="M797" s="102">
        <f>สกลนคร!AK115</f>
        <v>2625085.96</v>
      </c>
      <c r="N797" s="98"/>
      <c r="O797" s="98"/>
      <c r="P797" s="98"/>
      <c r="Q797" s="90">
        <f t="shared" si="29"/>
        <v>483586.61000000034</v>
      </c>
      <c r="R797" s="91">
        <f t="shared" si="30"/>
        <v>705.55437358147992</v>
      </c>
    </row>
    <row r="798" spans="1:18" hidden="1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1173</v>
      </c>
      <c r="H798" s="99">
        <v>5269</v>
      </c>
      <c r="I798" s="97">
        <v>4</v>
      </c>
      <c r="J798" s="102">
        <f>สกลนคร!F116</f>
        <v>1097378.6399999999</v>
      </c>
      <c r="K798" s="101">
        <f>สกลนคร!AI116</f>
        <v>1126922.8699999999</v>
      </c>
      <c r="L798" s="102">
        <f>สกลนคร!AJ116</f>
        <v>2844156.13</v>
      </c>
      <c r="M798" s="102">
        <f>สกลนคร!AK116</f>
        <v>2472323.5900000003</v>
      </c>
      <c r="N798" s="98"/>
      <c r="O798" s="98"/>
      <c r="P798" s="98"/>
      <c r="Q798" s="90">
        <f t="shared" si="29"/>
        <v>371832.53999999957</v>
      </c>
      <c r="R798" s="91">
        <f t="shared" si="30"/>
        <v>539.79049724805463</v>
      </c>
    </row>
    <row r="799" spans="1:18" hidden="1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1174</v>
      </c>
      <c r="H799" s="99">
        <v>5210</v>
      </c>
      <c r="I799" s="97">
        <v>4</v>
      </c>
      <c r="J799" s="102">
        <f>สกลนคร!F117</f>
        <v>669559.04000000004</v>
      </c>
      <c r="K799" s="101">
        <f>สกลนคร!AI117</f>
        <v>741881.88</v>
      </c>
      <c r="L799" s="102">
        <f>สกลนคร!AJ117</f>
        <v>3632770.12</v>
      </c>
      <c r="M799" s="102">
        <f>สกลนคร!AK117</f>
        <v>3381032.28</v>
      </c>
      <c r="N799" s="98"/>
      <c r="O799" s="98"/>
      <c r="P799" s="98"/>
      <c r="Q799" s="90">
        <f t="shared" si="29"/>
        <v>251737.84000000032</v>
      </c>
      <c r="R799" s="91">
        <f t="shared" si="30"/>
        <v>697.26873704414595</v>
      </c>
    </row>
    <row r="800" spans="1:18" hidden="1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1175</v>
      </c>
      <c r="H800" s="99">
        <v>3196</v>
      </c>
      <c r="I800" s="97">
        <v>3</v>
      </c>
      <c r="J800" s="102">
        <f>สกลนคร!F118</f>
        <v>526885.81999999995</v>
      </c>
      <c r="K800" s="101">
        <f>สกลนคร!AI118</f>
        <v>569564.72</v>
      </c>
      <c r="L800" s="102">
        <f>สกลนคร!AJ118</f>
        <v>1599474.54</v>
      </c>
      <c r="M800" s="102">
        <f>สกลนคร!AK118</f>
        <v>1436626.4</v>
      </c>
      <c r="N800" s="98"/>
      <c r="O800" s="98"/>
      <c r="P800" s="98"/>
      <c r="Q800" s="90">
        <f t="shared" si="29"/>
        <v>162848.14000000013</v>
      </c>
      <c r="R800" s="91">
        <f t="shared" si="30"/>
        <v>500.46137046307888</v>
      </c>
    </row>
    <row r="801" spans="1:18" hidden="1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1176</v>
      </c>
      <c r="H801" s="99">
        <v>5548</v>
      </c>
      <c r="I801" s="97">
        <v>4</v>
      </c>
      <c r="J801" s="102">
        <f>สกลนคร!F119</f>
        <v>798620.77</v>
      </c>
      <c r="K801" s="101">
        <f>สกลนคร!AI119</f>
        <v>832085.83000000007</v>
      </c>
      <c r="L801" s="102">
        <f>สกลนคร!AJ119</f>
        <v>3335232.74</v>
      </c>
      <c r="M801" s="102">
        <f>สกลนคร!AK119</f>
        <v>2811395.33</v>
      </c>
      <c r="N801" s="98"/>
      <c r="O801" s="98"/>
      <c r="P801" s="98"/>
      <c r="Q801" s="90">
        <f t="shared" si="29"/>
        <v>523837.41000000015</v>
      </c>
      <c r="R801" s="91">
        <f t="shared" si="30"/>
        <v>601.15947007930788</v>
      </c>
    </row>
    <row r="802" spans="1:18" hidden="1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1177</v>
      </c>
      <c r="H802" s="99">
        <v>4195</v>
      </c>
      <c r="I802" s="97">
        <v>3</v>
      </c>
      <c r="J802" s="102">
        <f>สกลนคร!F120</f>
        <v>787826.22</v>
      </c>
      <c r="K802" s="101">
        <f>สกลนคร!AI120</f>
        <v>810969.55999999994</v>
      </c>
      <c r="L802" s="102">
        <f>สกลนคร!AJ120</f>
        <v>2058433.41</v>
      </c>
      <c r="M802" s="102">
        <f>สกลนคร!AK120</f>
        <v>1999445.59</v>
      </c>
      <c r="N802" s="98"/>
      <c r="O802" s="98"/>
      <c r="P802" s="98"/>
      <c r="Q802" s="90">
        <f t="shared" si="29"/>
        <v>58987.819999999832</v>
      </c>
      <c r="R802" s="91">
        <f t="shared" si="30"/>
        <v>490.68734445768769</v>
      </c>
    </row>
    <row r="803" spans="1:18" hidden="1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1178</v>
      </c>
      <c r="H803" s="99">
        <v>6960</v>
      </c>
      <c r="I803" s="97">
        <v>5</v>
      </c>
      <c r="J803" s="102">
        <f>สกลนคร!F121</f>
        <v>595829.23</v>
      </c>
      <c r="K803" s="101">
        <f>สกลนคร!AI121</f>
        <v>654579.67999999993</v>
      </c>
      <c r="L803" s="102">
        <f>สกลนคร!AJ121</f>
        <v>3302946.7199999997</v>
      </c>
      <c r="M803" s="102">
        <f>สกลนคร!AK121</f>
        <v>2860648.4200000004</v>
      </c>
      <c r="N803" s="98"/>
      <c r="O803" s="98"/>
      <c r="P803" s="98"/>
      <c r="Q803" s="90">
        <f t="shared" si="29"/>
        <v>442298.29999999935</v>
      </c>
      <c r="R803" s="91">
        <f t="shared" si="30"/>
        <v>474.56131034482758</v>
      </c>
    </row>
    <row r="804" spans="1:18" hidden="1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1179</v>
      </c>
      <c r="H804" s="99">
        <v>4243</v>
      </c>
      <c r="I804" s="97">
        <v>3</v>
      </c>
      <c r="J804" s="102">
        <f>สกลนคร!F122</f>
        <v>1428984.53</v>
      </c>
      <c r="K804" s="101">
        <f>สกลนคร!AI122</f>
        <v>1459204.85</v>
      </c>
      <c r="L804" s="102">
        <f>สกลนคร!AJ122</f>
        <v>2658436</v>
      </c>
      <c r="M804" s="102">
        <f>สกลนคร!AK122</f>
        <v>2101088.29</v>
      </c>
      <c r="N804" s="98"/>
      <c r="O804" s="98"/>
      <c r="P804" s="98"/>
      <c r="Q804" s="90">
        <f t="shared" si="29"/>
        <v>557347.71</v>
      </c>
      <c r="R804" s="91">
        <f t="shared" si="30"/>
        <v>626.54631157200095</v>
      </c>
    </row>
    <row r="805" spans="1:18" hidden="1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1180</v>
      </c>
      <c r="H805" s="99">
        <v>2996</v>
      </c>
      <c r="I805" s="97">
        <v>2</v>
      </c>
      <c r="J805" s="102">
        <f>สกลนคร!F123</f>
        <v>699215.58</v>
      </c>
      <c r="K805" s="101">
        <f>สกลนคร!AI123</f>
        <v>732987.26</v>
      </c>
      <c r="L805" s="102">
        <f>สกลนคร!AJ123</f>
        <v>2027599.71</v>
      </c>
      <c r="M805" s="102">
        <f>สกลนคร!AK123</f>
        <v>1684810.92</v>
      </c>
      <c r="N805" s="98"/>
      <c r="O805" s="98"/>
      <c r="P805" s="98"/>
      <c r="Q805" s="90">
        <f t="shared" si="29"/>
        <v>342788.79000000004</v>
      </c>
      <c r="R805" s="91">
        <f t="shared" si="30"/>
        <v>676.76892857142855</v>
      </c>
    </row>
    <row r="806" spans="1:18" hidden="1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1181</v>
      </c>
      <c r="H806" s="99">
        <v>3425</v>
      </c>
      <c r="I806" s="97">
        <v>3</v>
      </c>
      <c r="J806" s="102">
        <f>สกลนคร!F124</f>
        <v>984251.06</v>
      </c>
      <c r="K806" s="101">
        <f>สกลนคร!AI124</f>
        <v>1013114.11</v>
      </c>
      <c r="L806" s="102">
        <f>สกลนคร!AJ124</f>
        <v>2085193.13</v>
      </c>
      <c r="M806" s="102">
        <f>สกลนคร!AK124</f>
        <v>1720795.82</v>
      </c>
      <c r="N806" s="98"/>
      <c r="O806" s="98"/>
      <c r="P806" s="98"/>
      <c r="Q806" s="90">
        <f t="shared" si="29"/>
        <v>364397.30999999982</v>
      </c>
      <c r="R806" s="91">
        <f t="shared" si="30"/>
        <v>608.8155124087591</v>
      </c>
    </row>
    <row r="807" spans="1:18" s="109" customFormat="1" hidden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8503322.9399999995</v>
      </c>
      <c r="K807" s="106">
        <f>SUM(K796:K806)</f>
        <v>8909783.4799999986</v>
      </c>
      <c r="L807" s="106">
        <f>SUM(L796:L806)</f>
        <v>26652915.07</v>
      </c>
      <c r="M807" s="106">
        <f>SUM(M796:M806)</f>
        <v>23093252.600000001</v>
      </c>
      <c r="N807" s="104">
        <v>10</v>
      </c>
      <c r="O807" s="104">
        <v>10</v>
      </c>
      <c r="P807" s="104">
        <f>N807-O807</f>
        <v>0</v>
      </c>
      <c r="Q807" s="107">
        <f t="shared" si="29"/>
        <v>3559662.4699999988</v>
      </c>
      <c r="R807" s="108">
        <f>L807/H807</f>
        <v>586.44858013553949</v>
      </c>
    </row>
    <row r="808" spans="1:18" hidden="1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hidden="1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1182</v>
      </c>
      <c r="H809" s="99">
        <v>2268</v>
      </c>
      <c r="I809" s="97">
        <v>2</v>
      </c>
      <c r="J809" s="102">
        <f>สกลนคร!F125</f>
        <v>697241.96</v>
      </c>
      <c r="K809" s="101">
        <f>สกลนคร!AI125</f>
        <v>737290.01</v>
      </c>
      <c r="L809" s="102">
        <f>สกลนคร!AJ125</f>
        <v>2083420.3199999998</v>
      </c>
      <c r="M809" s="102">
        <f>สกลนคร!AK125</f>
        <v>1907035.68</v>
      </c>
      <c r="N809" s="98"/>
      <c r="O809" s="98"/>
      <c r="P809" s="98"/>
      <c r="Q809" s="90">
        <f t="shared" si="29"/>
        <v>176384.6399999999</v>
      </c>
      <c r="R809" s="91">
        <f t="shared" si="30"/>
        <v>918.61566137566126</v>
      </c>
    </row>
    <row r="810" spans="1:18" hidden="1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1183</v>
      </c>
      <c r="H810" s="99">
        <v>6925</v>
      </c>
      <c r="I810" s="97">
        <v>5</v>
      </c>
      <c r="J810" s="102">
        <f>สกลนคร!F126</f>
        <v>625933.87</v>
      </c>
      <c r="K810" s="101">
        <f>สกลนคร!AI126</f>
        <v>753060.85</v>
      </c>
      <c r="L810" s="102">
        <f>สกลนคร!AJ126</f>
        <v>4354825.29</v>
      </c>
      <c r="M810" s="102">
        <f>สกลนคร!AK126</f>
        <v>3635774.4800000004</v>
      </c>
      <c r="N810" s="98"/>
      <c r="O810" s="98"/>
      <c r="P810" s="98"/>
      <c r="Q810" s="90">
        <f t="shared" si="29"/>
        <v>719050.80999999959</v>
      </c>
      <c r="R810" s="91">
        <f t="shared" si="30"/>
        <v>628.85563754512634</v>
      </c>
    </row>
    <row r="811" spans="1:18" hidden="1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1184</v>
      </c>
      <c r="H811" s="99">
        <v>2220</v>
      </c>
      <c r="I811" s="97">
        <v>2</v>
      </c>
      <c r="J811" s="102">
        <f>สกลนคร!F127</f>
        <v>760231.77</v>
      </c>
      <c r="K811" s="101">
        <f>สกลนคร!AI127</f>
        <v>780238.92</v>
      </c>
      <c r="L811" s="102">
        <f>สกลนคร!AJ127</f>
        <v>2051087.5</v>
      </c>
      <c r="M811" s="102">
        <f>สกลนคร!AK127</f>
        <v>1355719.33</v>
      </c>
      <c r="N811" s="98"/>
      <c r="O811" s="98"/>
      <c r="P811" s="98"/>
      <c r="Q811" s="90">
        <f t="shared" si="29"/>
        <v>695368.16999999993</v>
      </c>
      <c r="R811" s="91">
        <f t="shared" si="30"/>
        <v>923.9132882882883</v>
      </c>
    </row>
    <row r="812" spans="1:18" hidden="1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1185</v>
      </c>
      <c r="H812" s="99">
        <v>4522</v>
      </c>
      <c r="I812" s="97">
        <v>4</v>
      </c>
      <c r="J812" s="102">
        <f>สกลนคร!F128</f>
        <v>1478901.53</v>
      </c>
      <c r="K812" s="101">
        <f>สกลนคร!AI128</f>
        <v>1576907.11</v>
      </c>
      <c r="L812" s="102">
        <f>สกลนคร!AJ128</f>
        <v>3159081.74</v>
      </c>
      <c r="M812" s="102">
        <f>สกลนคร!AK128</f>
        <v>2580521.8199999998</v>
      </c>
      <c r="N812" s="98"/>
      <c r="O812" s="98"/>
      <c r="P812" s="98"/>
      <c r="Q812" s="90">
        <f t="shared" si="29"/>
        <v>578559.92000000039</v>
      </c>
      <c r="R812" s="91">
        <f t="shared" si="30"/>
        <v>698.6027731092438</v>
      </c>
    </row>
    <row r="813" spans="1:18" hidden="1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1186</v>
      </c>
      <c r="H813" s="99">
        <v>6374</v>
      </c>
      <c r="I813" s="97">
        <v>5</v>
      </c>
      <c r="J813" s="102">
        <f>สกลนคร!F129</f>
        <v>1256745.8600000001</v>
      </c>
      <c r="K813" s="101">
        <f>สกลนคร!AI129</f>
        <v>1279118.6400000001</v>
      </c>
      <c r="L813" s="102">
        <f>สกลนคร!AJ129</f>
        <v>3746635.55</v>
      </c>
      <c r="M813" s="102">
        <f>สกลนคร!AK129</f>
        <v>3007293.99</v>
      </c>
      <c r="N813" s="98"/>
      <c r="O813" s="98"/>
      <c r="P813" s="98"/>
      <c r="Q813" s="90">
        <f t="shared" si="29"/>
        <v>739341.55999999959</v>
      </c>
      <c r="R813" s="91">
        <f t="shared" si="30"/>
        <v>587.79974113586445</v>
      </c>
    </row>
    <row r="814" spans="1:18" hidden="1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1187</v>
      </c>
      <c r="H814" s="99">
        <v>1670</v>
      </c>
      <c r="I814" s="97">
        <v>2</v>
      </c>
      <c r="J814" s="102">
        <f>สกลนคร!F130</f>
        <v>466008</v>
      </c>
      <c r="K814" s="101">
        <f>สกลนคร!AI130</f>
        <v>534760.99</v>
      </c>
      <c r="L814" s="102">
        <f>สกลนคร!AJ130</f>
        <v>1520438.3900000001</v>
      </c>
      <c r="M814" s="102">
        <f>สกลนคร!AK130</f>
        <v>1156058.5900000001</v>
      </c>
      <c r="N814" s="98"/>
      <c r="O814" s="98"/>
      <c r="P814" s="98"/>
      <c r="Q814" s="90">
        <f t="shared" si="29"/>
        <v>364379.80000000005</v>
      </c>
      <c r="R814" s="91">
        <f t="shared" si="30"/>
        <v>910.44214970059886</v>
      </c>
    </row>
    <row r="815" spans="1:18" hidden="1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1188</v>
      </c>
      <c r="H815" s="99">
        <v>1892</v>
      </c>
      <c r="I815" s="97">
        <v>2</v>
      </c>
      <c r="J815" s="102">
        <f>สกลนคร!F131</f>
        <v>672415.11</v>
      </c>
      <c r="K815" s="101">
        <f>สกลนคร!AI131</f>
        <v>734761.53</v>
      </c>
      <c r="L815" s="102">
        <f>สกลนคร!AJ131</f>
        <v>1789478.0699999998</v>
      </c>
      <c r="M815" s="102">
        <f>สกลนคร!AK131</f>
        <v>1238852.54</v>
      </c>
      <c r="N815" s="98"/>
      <c r="O815" s="98"/>
      <c r="P815" s="98"/>
      <c r="Q815" s="90">
        <f t="shared" si="29"/>
        <v>550625.5299999998</v>
      </c>
      <c r="R815" s="91">
        <f t="shared" si="30"/>
        <v>945.81293340380546</v>
      </c>
    </row>
    <row r="816" spans="1:18" hidden="1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1189</v>
      </c>
      <c r="H816" s="99">
        <v>4319</v>
      </c>
      <c r="I816" s="97">
        <v>3</v>
      </c>
      <c r="J816" s="102">
        <f>สกลนคร!F132</f>
        <v>1064979.1000000001</v>
      </c>
      <c r="K816" s="101">
        <f>สกลนคร!AI132</f>
        <v>1171014.73</v>
      </c>
      <c r="L816" s="102">
        <f>สกลนคร!AJ132</f>
        <v>2736170.11</v>
      </c>
      <c r="M816" s="102">
        <f>สกลนคร!AK132</f>
        <v>2091689.1400000001</v>
      </c>
      <c r="N816" s="98"/>
      <c r="O816" s="98"/>
      <c r="P816" s="98"/>
      <c r="Q816" s="90">
        <f t="shared" si="29"/>
        <v>644480.96999999974</v>
      </c>
      <c r="R816" s="91">
        <f t="shared" si="30"/>
        <v>633.51935864783513</v>
      </c>
    </row>
    <row r="817" spans="1:18" hidden="1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1190</v>
      </c>
      <c r="H817" s="99">
        <v>5001</v>
      </c>
      <c r="I817" s="97">
        <v>4</v>
      </c>
      <c r="J817" s="102">
        <f>สกลนคร!F133</f>
        <v>886975.29</v>
      </c>
      <c r="K817" s="101">
        <f>สกลนคร!AI133</f>
        <v>973803.13</v>
      </c>
      <c r="L817" s="102">
        <f>สกลนคร!AJ133</f>
        <v>2857990.4</v>
      </c>
      <c r="M817" s="102">
        <f>สกลนคร!AK133</f>
        <v>2079920.05</v>
      </c>
      <c r="N817" s="98"/>
      <c r="O817" s="98"/>
      <c r="P817" s="98"/>
      <c r="Q817" s="90">
        <f t="shared" si="29"/>
        <v>778070.34999999986</v>
      </c>
      <c r="R817" s="91">
        <f t="shared" si="30"/>
        <v>571.48378324335135</v>
      </c>
    </row>
    <row r="818" spans="1:18" hidden="1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1191</v>
      </c>
      <c r="H818" s="99">
        <v>6425</v>
      </c>
      <c r="I818" s="97">
        <v>5</v>
      </c>
      <c r="J818" s="102">
        <f>สกลนคร!F134</f>
        <v>1159140.74</v>
      </c>
      <c r="K818" s="101">
        <f>สกลนคร!AI134</f>
        <v>1224875.1599999999</v>
      </c>
      <c r="L818" s="102">
        <f>สกลนคร!AJ134</f>
        <v>3359406.0399999996</v>
      </c>
      <c r="M818" s="102">
        <f>สกลนคร!AK134</f>
        <v>2115639.0700000003</v>
      </c>
      <c r="N818" s="98"/>
      <c r="O818" s="98"/>
      <c r="P818" s="98"/>
      <c r="Q818" s="90">
        <f t="shared" si="29"/>
        <v>1243766.9699999993</v>
      </c>
      <c r="R818" s="91">
        <f t="shared" si="30"/>
        <v>522.8647533073929</v>
      </c>
    </row>
    <row r="819" spans="1:18" hidden="1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1192</v>
      </c>
      <c r="H819" s="99">
        <v>844</v>
      </c>
      <c r="I819" s="97">
        <v>1</v>
      </c>
      <c r="J819" s="102">
        <f>สกลนคร!F135</f>
        <v>774679.3</v>
      </c>
      <c r="K819" s="101">
        <f>สกลนคร!AI135</f>
        <v>788341.71000000008</v>
      </c>
      <c r="L819" s="102">
        <f>สกลนคร!AJ135</f>
        <v>1399258.48</v>
      </c>
      <c r="M819" s="102">
        <f>สกลนคร!AK135</f>
        <v>877030.98</v>
      </c>
      <c r="N819" s="98"/>
      <c r="O819" s="98"/>
      <c r="P819" s="98"/>
      <c r="Q819" s="90">
        <f t="shared" si="29"/>
        <v>522227.5</v>
      </c>
      <c r="R819" s="91">
        <f t="shared" si="30"/>
        <v>1657.8891943127962</v>
      </c>
    </row>
    <row r="820" spans="1:18" s="109" customFormat="1" hidden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9843252.5300000012</v>
      </c>
      <c r="K820" s="106">
        <f>SUM(K808:K819)</f>
        <v>10554172.780000001</v>
      </c>
      <c r="L820" s="106">
        <f>SUM(L808:L819)</f>
        <v>29057791.889999997</v>
      </c>
      <c r="M820" s="106">
        <f>SUM(M808:M819)</f>
        <v>22045535.670000002</v>
      </c>
      <c r="N820" s="104">
        <v>11</v>
      </c>
      <c r="O820" s="104">
        <v>11</v>
      </c>
      <c r="P820" s="104">
        <f>N820-O820</f>
        <v>0</v>
      </c>
      <c r="Q820" s="107">
        <f t="shared" si="29"/>
        <v>7012256.2199999951</v>
      </c>
      <c r="R820" s="108">
        <f>L820/H820</f>
        <v>684.35685091851144</v>
      </c>
    </row>
    <row r="821" spans="1:18" hidden="1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hidden="1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1193</v>
      </c>
      <c r="H822" s="99">
        <v>8316</v>
      </c>
      <c r="I822" s="97">
        <v>5</v>
      </c>
      <c r="J822" s="102">
        <f>สกลนคร!F136</f>
        <v>1658520.41</v>
      </c>
      <c r="K822" s="101">
        <f>สกลนคร!AI136</f>
        <v>1750237.7</v>
      </c>
      <c r="L822" s="102">
        <f>สกลนคร!AJ136</f>
        <v>7114487.2400000002</v>
      </c>
      <c r="M822" s="102">
        <f>สกลนคร!AK136</f>
        <v>6574128.6800000006</v>
      </c>
      <c r="N822" s="98"/>
      <c r="O822" s="98"/>
      <c r="P822" s="98"/>
      <c r="Q822" s="90">
        <f t="shared" si="29"/>
        <v>540358.55999999959</v>
      </c>
      <c r="R822" s="91">
        <f t="shared" si="30"/>
        <v>855.51794612794617</v>
      </c>
    </row>
    <row r="823" spans="1:18" hidden="1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1194</v>
      </c>
      <c r="H823" s="99">
        <v>4905</v>
      </c>
      <c r="I823" s="97">
        <v>4</v>
      </c>
      <c r="J823" s="102">
        <f>สกลนคร!F137</f>
        <v>422338</v>
      </c>
      <c r="K823" s="101">
        <f>สกลนคร!AI137</f>
        <v>408513.85</v>
      </c>
      <c r="L823" s="102">
        <f>สกลนคร!AJ137</f>
        <v>3008197.62</v>
      </c>
      <c r="M823" s="102">
        <f>สกลนคร!AK137</f>
        <v>3103914.87</v>
      </c>
      <c r="N823" s="98"/>
      <c r="O823" s="98"/>
      <c r="P823" s="98"/>
      <c r="Q823" s="90">
        <f t="shared" si="29"/>
        <v>-95717.25</v>
      </c>
      <c r="R823" s="91">
        <f t="shared" si="30"/>
        <v>613.29207339449545</v>
      </c>
    </row>
    <row r="824" spans="1:18" hidden="1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1195</v>
      </c>
      <c r="H824" s="99">
        <v>4320</v>
      </c>
      <c r="I824" s="97">
        <v>3</v>
      </c>
      <c r="J824" s="102">
        <f>สกลนคร!F138</f>
        <v>284693.88</v>
      </c>
      <c r="K824" s="101">
        <f>สกลนคร!AI138</f>
        <v>352688.70999999996</v>
      </c>
      <c r="L824" s="102">
        <f>สกลนคร!AJ138</f>
        <v>3393899.66</v>
      </c>
      <c r="M824" s="102">
        <f>สกลนคร!AK138</f>
        <v>3494965.49</v>
      </c>
      <c r="N824" s="98"/>
      <c r="O824" s="98"/>
      <c r="P824" s="98"/>
      <c r="Q824" s="90">
        <f t="shared" si="29"/>
        <v>-101065.83000000007</v>
      </c>
      <c r="R824" s="91">
        <f t="shared" si="30"/>
        <v>785.62492129629629</v>
      </c>
    </row>
    <row r="825" spans="1:18" hidden="1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1196</v>
      </c>
      <c r="H825" s="99">
        <v>4626</v>
      </c>
      <c r="I825" s="97">
        <v>4</v>
      </c>
      <c r="J825" s="102">
        <f>สกลนคร!F139</f>
        <v>779058.71</v>
      </c>
      <c r="K825" s="101">
        <f>สกลนคร!AI139</f>
        <v>925062.99999999988</v>
      </c>
      <c r="L825" s="102">
        <f>สกลนคร!AJ139</f>
        <v>3397261.63</v>
      </c>
      <c r="M825" s="102">
        <f>สกลนคร!AK139</f>
        <v>3443057.3800000004</v>
      </c>
      <c r="N825" s="98"/>
      <c r="O825" s="98"/>
      <c r="P825" s="98"/>
      <c r="Q825" s="90">
        <f t="shared" si="29"/>
        <v>-45795.750000000466</v>
      </c>
      <c r="R825" s="91">
        <f t="shared" si="30"/>
        <v>734.38426934716813</v>
      </c>
    </row>
    <row r="826" spans="1:18" hidden="1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1197</v>
      </c>
      <c r="H826" s="99">
        <v>5198</v>
      </c>
      <c r="I826" s="97">
        <v>4</v>
      </c>
      <c r="J826" s="102">
        <f>สกลนคร!F140</f>
        <v>895537.2</v>
      </c>
      <c r="K826" s="101">
        <f>สกลนคร!AI140</f>
        <v>999067.46</v>
      </c>
      <c r="L826" s="102">
        <f>สกลนคร!AJ140</f>
        <v>3867073.42</v>
      </c>
      <c r="M826" s="102">
        <f>สกลนคร!AK140</f>
        <v>3465696.0700000003</v>
      </c>
      <c r="N826" s="98"/>
      <c r="O826" s="98"/>
      <c r="P826" s="98"/>
      <c r="Q826" s="90">
        <f t="shared" si="29"/>
        <v>401377.34999999963</v>
      </c>
      <c r="R826" s="91">
        <f t="shared" si="30"/>
        <v>743.95410157752985</v>
      </c>
    </row>
    <row r="827" spans="1:18" hidden="1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1198</v>
      </c>
      <c r="H827" s="99">
        <v>3390</v>
      </c>
      <c r="I827" s="97">
        <v>3</v>
      </c>
      <c r="J827" s="102">
        <f>สกลนคร!F141</f>
        <v>680887.77</v>
      </c>
      <c r="K827" s="101">
        <f>สกลนคร!AI141</f>
        <v>692081.42</v>
      </c>
      <c r="L827" s="102">
        <f>สกลนคร!AJ141</f>
        <v>2789444.4299999997</v>
      </c>
      <c r="M827" s="102">
        <f>สกลนคร!AK141</f>
        <v>2684337.4300000002</v>
      </c>
      <c r="N827" s="98"/>
      <c r="O827" s="98"/>
      <c r="P827" s="98"/>
      <c r="Q827" s="90">
        <f t="shared" si="29"/>
        <v>105106.99999999953</v>
      </c>
      <c r="R827" s="91">
        <f t="shared" si="30"/>
        <v>822.84496460176979</v>
      </c>
    </row>
    <row r="828" spans="1:18" hidden="1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1199</v>
      </c>
      <c r="H828" s="99">
        <v>6479</v>
      </c>
      <c r="I828" s="97">
        <v>5</v>
      </c>
      <c r="J828" s="102">
        <f>สกลนคร!F142</f>
        <v>1289075.1399999999</v>
      </c>
      <c r="K828" s="101">
        <f>สกลนคร!AI142</f>
        <v>1150550.3599999999</v>
      </c>
      <c r="L828" s="102">
        <f>สกลนคร!AJ142</f>
        <v>4447613.38</v>
      </c>
      <c r="M828" s="102">
        <f>สกลนคร!AK142</f>
        <v>3757570.85</v>
      </c>
      <c r="N828" s="98"/>
      <c r="O828" s="98"/>
      <c r="P828" s="98"/>
      <c r="Q828" s="90">
        <f t="shared" si="29"/>
        <v>690042.5299999998</v>
      </c>
      <c r="R828" s="91">
        <f t="shared" si="30"/>
        <v>686.4660256212378</v>
      </c>
    </row>
    <row r="829" spans="1:18" hidden="1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1200</v>
      </c>
      <c r="H829" s="99">
        <v>4187</v>
      </c>
      <c r="I829" s="97">
        <v>3</v>
      </c>
      <c r="J829" s="102">
        <f>สกลนคร!F143</f>
        <v>316768.65000000002</v>
      </c>
      <c r="K829" s="101">
        <f>สกลนคร!AI143</f>
        <v>369849.63</v>
      </c>
      <c r="L829" s="102">
        <f>สกลนคร!AJ143</f>
        <v>4660729.8499999996</v>
      </c>
      <c r="M829" s="102">
        <f>สกลนคร!AK143</f>
        <v>4674802.4400000004</v>
      </c>
      <c r="N829" s="98"/>
      <c r="O829" s="98"/>
      <c r="P829" s="98"/>
      <c r="Q829" s="90">
        <f t="shared" si="29"/>
        <v>-14072.590000000782</v>
      </c>
      <c r="R829" s="91">
        <f t="shared" si="30"/>
        <v>1113.1430260329591</v>
      </c>
    </row>
    <row r="830" spans="1:18" hidden="1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1201</v>
      </c>
      <c r="H830" s="99">
        <v>3100</v>
      </c>
      <c r="I830" s="97">
        <v>3</v>
      </c>
      <c r="J830" s="102">
        <f>สกลนคร!F144</f>
        <v>439007.15</v>
      </c>
      <c r="K830" s="101">
        <f>สกลนคร!AI144</f>
        <v>484020.31000000006</v>
      </c>
      <c r="L830" s="102">
        <f>สกลนคร!AJ144</f>
        <v>3382373.37</v>
      </c>
      <c r="M830" s="102">
        <f>สกลนคร!AK144</f>
        <v>3179611.6199999996</v>
      </c>
      <c r="N830" s="98"/>
      <c r="O830" s="98"/>
      <c r="P830" s="98"/>
      <c r="Q830" s="90">
        <f t="shared" si="29"/>
        <v>202761.75000000047</v>
      </c>
      <c r="R830" s="91">
        <f t="shared" si="30"/>
        <v>1091.0881838709677</v>
      </c>
    </row>
    <row r="831" spans="1:18" hidden="1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1202</v>
      </c>
      <c r="H831" s="99">
        <v>4991</v>
      </c>
      <c r="I831" s="97">
        <v>4</v>
      </c>
      <c r="J831" s="102">
        <f>สกลนคร!F145</f>
        <v>1684936.84</v>
      </c>
      <c r="K831" s="101">
        <f>สกลนคร!AI145</f>
        <v>1896680.9400000002</v>
      </c>
      <c r="L831" s="102">
        <f>สกลนคร!AJ145</f>
        <v>5904900.5999999996</v>
      </c>
      <c r="M831" s="102">
        <f>สกลนคร!AK145</f>
        <v>5076743.4499999993</v>
      </c>
      <c r="N831" s="98"/>
      <c r="O831" s="98"/>
      <c r="P831" s="98"/>
      <c r="Q831" s="90">
        <f t="shared" si="29"/>
        <v>828157.15000000037</v>
      </c>
      <c r="R831" s="91">
        <f t="shared" si="30"/>
        <v>1183.1097174914846</v>
      </c>
    </row>
    <row r="832" spans="1:18" hidden="1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1203</v>
      </c>
      <c r="H832" s="99">
        <v>4769</v>
      </c>
      <c r="I832" s="97">
        <v>4</v>
      </c>
      <c r="J832" s="102">
        <f>สกลนคร!F146</f>
        <v>232654.4</v>
      </c>
      <c r="K832" s="101">
        <f>สกลนคร!AI146</f>
        <v>381844.39</v>
      </c>
      <c r="L832" s="102">
        <f>สกลนคร!AJ146</f>
        <v>4696439.21</v>
      </c>
      <c r="M832" s="102">
        <f>สกลนคร!AK146</f>
        <v>4925370.46</v>
      </c>
      <c r="N832" s="98"/>
      <c r="O832" s="98"/>
      <c r="P832" s="98"/>
      <c r="Q832" s="90">
        <f t="shared" si="29"/>
        <v>-228931.25</v>
      </c>
      <c r="R832" s="91">
        <f t="shared" si="30"/>
        <v>984.78490459215766</v>
      </c>
    </row>
    <row r="833" spans="1:18" hidden="1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1204</v>
      </c>
      <c r="H833" s="99">
        <v>6957</v>
      </c>
      <c r="I833" s="97">
        <v>5</v>
      </c>
      <c r="J833" s="102">
        <f>สกลนคร!F147</f>
        <v>1128508.6499999999</v>
      </c>
      <c r="K833" s="101">
        <f>สกลนคร!AI147</f>
        <v>1338112.1099999999</v>
      </c>
      <c r="L833" s="102">
        <f>สกลนคร!AJ147</f>
        <v>5670086.1500000004</v>
      </c>
      <c r="M833" s="102">
        <f>สกลนคร!AK147</f>
        <v>5969547.5999999996</v>
      </c>
      <c r="N833" s="98"/>
      <c r="O833" s="98"/>
      <c r="P833" s="98"/>
      <c r="Q833" s="90">
        <f t="shared" si="29"/>
        <v>-299461.44999999925</v>
      </c>
      <c r="R833" s="91">
        <f t="shared" si="30"/>
        <v>815.01885151645831</v>
      </c>
    </row>
    <row r="834" spans="1:18" hidden="1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1205</v>
      </c>
      <c r="H834" s="99">
        <v>5065</v>
      </c>
      <c r="I834" s="97">
        <v>4</v>
      </c>
      <c r="J834" s="102">
        <f>สกลนคร!F148</f>
        <v>766810.73</v>
      </c>
      <c r="K834" s="101">
        <f>สกลนคร!AI148</f>
        <v>1025038.35</v>
      </c>
      <c r="L834" s="102">
        <f>สกลนคร!AJ148</f>
        <v>4042937.14</v>
      </c>
      <c r="M834" s="102">
        <f>สกลนคร!AK148</f>
        <v>4024758.3299999996</v>
      </c>
      <c r="N834" s="98"/>
      <c r="O834" s="98"/>
      <c r="P834" s="98"/>
      <c r="Q834" s="90">
        <f t="shared" si="29"/>
        <v>18178.810000000522</v>
      </c>
      <c r="R834" s="91">
        <f t="shared" si="30"/>
        <v>798.21068904244817</v>
      </c>
    </row>
    <row r="835" spans="1:18" hidden="1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1206</v>
      </c>
      <c r="H835" s="99">
        <v>2312</v>
      </c>
      <c r="I835" s="97">
        <v>2</v>
      </c>
      <c r="J835" s="102">
        <f>สกลนคร!F149</f>
        <v>585035.26</v>
      </c>
      <c r="K835" s="101">
        <f>สกลนคร!AI149</f>
        <v>647902.31000000006</v>
      </c>
      <c r="L835" s="102">
        <f>สกลนคร!AJ149</f>
        <v>2707057.6100000003</v>
      </c>
      <c r="M835" s="102">
        <f>สกลนคร!AK149</f>
        <v>2421239.4299999997</v>
      </c>
      <c r="N835" s="98"/>
      <c r="O835" s="98"/>
      <c r="P835" s="98"/>
      <c r="Q835" s="90">
        <f t="shared" si="29"/>
        <v>285818.18000000063</v>
      </c>
      <c r="R835" s="91">
        <f t="shared" si="30"/>
        <v>1170.8726686851212</v>
      </c>
    </row>
    <row r="836" spans="1:18" hidden="1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1207</v>
      </c>
      <c r="H836" s="99">
        <v>1928</v>
      </c>
      <c r="I836" s="97">
        <v>2</v>
      </c>
      <c r="J836" s="102">
        <f>สกลนคร!F150</f>
        <v>559122.91</v>
      </c>
      <c r="K836" s="101">
        <f>สกลนคร!AI150</f>
        <v>580803.72000000009</v>
      </c>
      <c r="L836" s="102">
        <f>สกลนคร!AJ150</f>
        <v>2394588.54</v>
      </c>
      <c r="M836" s="102">
        <f>สกลนคร!AK150</f>
        <v>2580683.73</v>
      </c>
      <c r="N836" s="98"/>
      <c r="O836" s="98"/>
      <c r="P836" s="98"/>
      <c r="Q836" s="90">
        <f t="shared" si="29"/>
        <v>-186095.18999999994</v>
      </c>
      <c r="R836" s="91">
        <f t="shared" si="30"/>
        <v>1242.0065041493776</v>
      </c>
    </row>
    <row r="837" spans="1:18" hidden="1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1208</v>
      </c>
      <c r="H837" s="99">
        <v>1590</v>
      </c>
      <c r="I837" s="97">
        <v>2</v>
      </c>
      <c r="J837" s="102">
        <f>สกลนคร!F151</f>
        <v>375863.91</v>
      </c>
      <c r="K837" s="101">
        <f>สกลนคร!AI151</f>
        <v>403392.7</v>
      </c>
      <c r="L837" s="102">
        <f>สกลนคร!AJ151</f>
        <v>2707659.23</v>
      </c>
      <c r="M837" s="102">
        <f>สกลนคร!AK151</f>
        <v>2533383.34</v>
      </c>
      <c r="N837" s="98"/>
      <c r="O837" s="98"/>
      <c r="P837" s="98"/>
      <c r="Q837" s="90">
        <f t="shared" si="29"/>
        <v>174275.89000000013</v>
      </c>
      <c r="R837" s="91">
        <f t="shared" si="30"/>
        <v>1702.9303333333332</v>
      </c>
    </row>
    <row r="838" spans="1:18" hidden="1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1209</v>
      </c>
      <c r="H838" s="99">
        <v>1695</v>
      </c>
      <c r="I838" s="97">
        <v>2</v>
      </c>
      <c r="J838" s="102">
        <f>สกลนคร!F152</f>
        <v>540762.59</v>
      </c>
      <c r="K838" s="101">
        <f>สกลนคร!AI152</f>
        <v>529575.84</v>
      </c>
      <c r="L838" s="102">
        <f>สกลนคร!AJ152</f>
        <v>2780741.51</v>
      </c>
      <c r="M838" s="102">
        <f>สกลนคร!AK152</f>
        <v>2524435.4299999997</v>
      </c>
      <c r="N838" s="98"/>
      <c r="O838" s="98"/>
      <c r="P838" s="98"/>
      <c r="Q838" s="90">
        <f t="shared" ref="Q838:Q901" si="31">L838-M838</f>
        <v>256306.08000000007</v>
      </c>
      <c r="R838" s="91">
        <f t="shared" ref="R838:R901" si="32">L838/H838</f>
        <v>1640.5554631268435</v>
      </c>
    </row>
    <row r="839" spans="1:18" hidden="1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1210</v>
      </c>
      <c r="H839" s="99">
        <v>4100</v>
      </c>
      <c r="I839" s="97">
        <v>3</v>
      </c>
      <c r="J839" s="102">
        <f>สกลนคร!F153</f>
        <v>798831.88</v>
      </c>
      <c r="K839" s="101">
        <f>สกลนคร!AI153</f>
        <v>1057108.4300000002</v>
      </c>
      <c r="L839" s="102">
        <f>สกลนคร!AJ153</f>
        <v>4787557.5199999996</v>
      </c>
      <c r="M839" s="102">
        <f>สกลนคร!AK153</f>
        <v>4033451.1399999997</v>
      </c>
      <c r="N839" s="98"/>
      <c r="O839" s="98"/>
      <c r="P839" s="98"/>
      <c r="Q839" s="90">
        <f t="shared" si="31"/>
        <v>754106.37999999989</v>
      </c>
      <c r="R839" s="91">
        <f t="shared" si="32"/>
        <v>1167.6969560975608</v>
      </c>
    </row>
    <row r="840" spans="1:18" hidden="1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1211</v>
      </c>
      <c r="H840" s="99">
        <v>5998</v>
      </c>
      <c r="I840" s="97">
        <v>4</v>
      </c>
      <c r="J840" s="102">
        <f>สกลนคร!F154</f>
        <v>1242443.94</v>
      </c>
      <c r="K840" s="101">
        <f>สกลนคร!AI154</f>
        <v>1319344.78</v>
      </c>
      <c r="L840" s="102">
        <f>สกลนคร!AJ154</f>
        <v>4043620.0100000002</v>
      </c>
      <c r="M840" s="102">
        <f>สกลนคร!AK154</f>
        <v>3786736.5</v>
      </c>
      <c r="N840" s="98"/>
      <c r="O840" s="98"/>
      <c r="P840" s="98"/>
      <c r="Q840" s="90">
        <f t="shared" si="31"/>
        <v>256883.51000000024</v>
      </c>
      <c r="R840" s="91">
        <f t="shared" si="32"/>
        <v>674.16138879626544</v>
      </c>
    </row>
    <row r="841" spans="1:18" hidden="1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1212</v>
      </c>
      <c r="H841" s="99">
        <v>3313</v>
      </c>
      <c r="I841" s="97">
        <v>3</v>
      </c>
      <c r="J841" s="102">
        <f>สกลนคร!F155</f>
        <v>840372.51</v>
      </c>
      <c r="K841" s="101">
        <f>สกลนคร!AI155</f>
        <v>955856.3</v>
      </c>
      <c r="L841" s="102">
        <f>สกลนคร!AJ155</f>
        <v>3091460.95</v>
      </c>
      <c r="M841" s="102">
        <f>สกลนคร!AK155</f>
        <v>2811677.29</v>
      </c>
      <c r="N841" s="98"/>
      <c r="O841" s="98"/>
      <c r="P841" s="98"/>
      <c r="Q841" s="90">
        <f t="shared" si="31"/>
        <v>279783.66000000015</v>
      </c>
      <c r="R841" s="91">
        <f t="shared" si="32"/>
        <v>933.13038031995177</v>
      </c>
    </row>
    <row r="842" spans="1:18" s="109" customFormat="1" hidden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15521230.530000003</v>
      </c>
      <c r="K842" s="106">
        <f>SUM(K821:K841)</f>
        <v>17267732.309999999</v>
      </c>
      <c r="L842" s="106">
        <f>SUM(L821:L841)</f>
        <v>78888129.069999993</v>
      </c>
      <c r="M842" s="106">
        <f>SUM(M821:M841)</f>
        <v>75066111.530000001</v>
      </c>
      <c r="N842" s="104">
        <v>20</v>
      </c>
      <c r="O842" s="104">
        <v>20</v>
      </c>
      <c r="P842" s="104">
        <f>N842-O842</f>
        <v>0</v>
      </c>
      <c r="Q842" s="107">
        <f t="shared" si="31"/>
        <v>3822017.5399999917</v>
      </c>
      <c r="R842" s="108">
        <f>L842/H842</f>
        <v>904.2759439012367</v>
      </c>
    </row>
    <row r="843" spans="1:18" hidden="1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hidden="1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1213</v>
      </c>
      <c r="H844" s="99">
        <v>3848</v>
      </c>
      <c r="I844" s="97">
        <v>3</v>
      </c>
      <c r="J844" s="102">
        <f>สกลนคร!F156</f>
        <v>859015.97</v>
      </c>
      <c r="K844" s="101">
        <f>สกลนคร!AI156</f>
        <v>961730.91999999993</v>
      </c>
      <c r="L844" s="102">
        <f>สกลนคร!AJ156</f>
        <v>3151829.5999999996</v>
      </c>
      <c r="M844" s="102">
        <f>สกลนคร!AK156</f>
        <v>2431120.94</v>
      </c>
      <c r="N844" s="98"/>
      <c r="O844" s="98"/>
      <c r="P844" s="98"/>
      <c r="Q844" s="90">
        <f t="shared" si="31"/>
        <v>720708.65999999968</v>
      </c>
      <c r="R844" s="91">
        <f t="shared" si="32"/>
        <v>819.08253638253632</v>
      </c>
    </row>
    <row r="845" spans="1:18" hidden="1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1214</v>
      </c>
      <c r="H845" s="99">
        <v>4286</v>
      </c>
      <c r="I845" s="97">
        <v>3</v>
      </c>
      <c r="J845" s="102">
        <f>สกลนคร!F157</f>
        <v>551249.11</v>
      </c>
      <c r="K845" s="101">
        <f>สกลนคร!AI157</f>
        <v>576830.91</v>
      </c>
      <c r="L845" s="102">
        <f>สกลนคร!AJ157</f>
        <v>2022078.44</v>
      </c>
      <c r="M845" s="102">
        <f>สกลนคร!AK157</f>
        <v>1476618.78</v>
      </c>
      <c r="N845" s="98"/>
      <c r="O845" s="98"/>
      <c r="P845" s="98"/>
      <c r="Q845" s="90">
        <f t="shared" si="31"/>
        <v>545459.65999999992</v>
      </c>
      <c r="R845" s="91">
        <f t="shared" si="32"/>
        <v>471.78685020998597</v>
      </c>
    </row>
    <row r="846" spans="1:18" hidden="1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1215</v>
      </c>
      <c r="H846" s="99">
        <v>5191</v>
      </c>
      <c r="I846" s="97">
        <v>4</v>
      </c>
      <c r="J846" s="102">
        <f>สกลนคร!F158</f>
        <v>809908.75</v>
      </c>
      <c r="K846" s="101">
        <f>สกลนคร!AI158</f>
        <v>925192.48</v>
      </c>
      <c r="L846" s="102">
        <f>สกลนคร!AJ158</f>
        <v>2864840.29</v>
      </c>
      <c r="M846" s="102">
        <f>สกลนคร!AK158</f>
        <v>2117700.8199999998</v>
      </c>
      <c r="N846" s="98"/>
      <c r="O846" s="98"/>
      <c r="P846" s="98"/>
      <c r="Q846" s="90">
        <f t="shared" si="31"/>
        <v>747139.4700000002</v>
      </c>
      <c r="R846" s="91">
        <f t="shared" si="32"/>
        <v>551.88601232903102</v>
      </c>
    </row>
    <row r="847" spans="1:18" hidden="1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1216</v>
      </c>
      <c r="H847" s="99">
        <v>5463</v>
      </c>
      <c r="I847" s="97">
        <v>4</v>
      </c>
      <c r="J847" s="102">
        <f>สกลนคร!F159</f>
        <v>942631.39</v>
      </c>
      <c r="K847" s="101">
        <f>สกลนคร!AI159</f>
        <v>1079756.33</v>
      </c>
      <c r="L847" s="102">
        <f>สกลนคร!AJ159</f>
        <v>2700283.08</v>
      </c>
      <c r="M847" s="102">
        <f>สกลนคร!AK159</f>
        <v>1909497.08</v>
      </c>
      <c r="N847" s="98"/>
      <c r="O847" s="98"/>
      <c r="P847" s="98"/>
      <c r="Q847" s="90">
        <f t="shared" si="31"/>
        <v>790786</v>
      </c>
      <c r="R847" s="91">
        <f t="shared" si="32"/>
        <v>494.2857550796266</v>
      </c>
    </row>
    <row r="848" spans="1:18" s="109" customFormat="1" hidden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3162805.22</v>
      </c>
      <c r="K848" s="106">
        <f>SUM(K843:K847)</f>
        <v>3543510.64</v>
      </c>
      <c r="L848" s="106">
        <f>SUM(L843:L847)</f>
        <v>10739031.41</v>
      </c>
      <c r="M848" s="106">
        <f>SUM(M843:M847)</f>
        <v>7934937.6199999992</v>
      </c>
      <c r="N848" s="104">
        <v>4</v>
      </c>
      <c r="O848" s="104">
        <v>4</v>
      </c>
      <c r="P848" s="104">
        <f>N848-O848</f>
        <v>0</v>
      </c>
      <c r="Q848" s="107">
        <f t="shared" si="31"/>
        <v>2804093.790000001</v>
      </c>
      <c r="R848" s="108">
        <f>L848/H848</f>
        <v>571.58991962955076</v>
      </c>
    </row>
    <row r="849" spans="1:18" hidden="1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hidden="1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1217</v>
      </c>
      <c r="H850" s="99">
        <v>2108</v>
      </c>
      <c r="I850" s="97">
        <v>2</v>
      </c>
      <c r="J850" s="102">
        <f>สกลนคร!F160</f>
        <v>403517.64</v>
      </c>
      <c r="K850" s="101">
        <f>สกลนคร!AI160</f>
        <v>438506.78</v>
      </c>
      <c r="L850" s="102">
        <f>สกลนคร!AJ160</f>
        <v>2329700.8099999996</v>
      </c>
      <c r="M850" s="102">
        <f>สกลนคร!AK160</f>
        <v>1513594.07</v>
      </c>
      <c r="N850" s="98"/>
      <c r="O850" s="98"/>
      <c r="P850" s="98"/>
      <c r="Q850" s="90">
        <f t="shared" si="31"/>
        <v>816106.73999999953</v>
      </c>
      <c r="R850" s="91">
        <f t="shared" si="32"/>
        <v>1105.171162239089</v>
      </c>
    </row>
    <row r="851" spans="1:18" hidden="1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1218</v>
      </c>
      <c r="H851" s="99">
        <v>3823</v>
      </c>
      <c r="I851" s="97">
        <v>3</v>
      </c>
      <c r="J851" s="102">
        <f>สกลนคร!F161</f>
        <v>386610.17</v>
      </c>
      <c r="K851" s="101">
        <f>สกลนคร!AI161</f>
        <v>451218.12999999995</v>
      </c>
      <c r="L851" s="102">
        <f>สกลนคร!AJ161</f>
        <v>2447509.12</v>
      </c>
      <c r="M851" s="102">
        <f>สกลนคร!AK161</f>
        <v>2479090.8699999996</v>
      </c>
      <c r="N851" s="98"/>
      <c r="O851" s="98"/>
      <c r="P851" s="98"/>
      <c r="Q851" s="90">
        <f t="shared" si="31"/>
        <v>-31581.749999999534</v>
      </c>
      <c r="R851" s="91">
        <f t="shared" si="32"/>
        <v>640.20641381114308</v>
      </c>
    </row>
    <row r="852" spans="1:18" hidden="1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1219</v>
      </c>
      <c r="H852" s="99">
        <v>4042</v>
      </c>
      <c r="I852" s="97">
        <v>3</v>
      </c>
      <c r="J852" s="102">
        <f>สกลนคร!F162</f>
        <v>291036.84999999998</v>
      </c>
      <c r="K852" s="101">
        <f>สกลนคร!AI162</f>
        <v>314877.59999999998</v>
      </c>
      <c r="L852" s="102">
        <f>สกลนคร!AJ162</f>
        <v>1788676.65</v>
      </c>
      <c r="M852" s="102">
        <f>สกลนคร!AK162</f>
        <v>1696888.4900000002</v>
      </c>
      <c r="N852" s="98"/>
      <c r="O852" s="98"/>
      <c r="P852" s="98"/>
      <c r="Q852" s="90">
        <f t="shared" si="31"/>
        <v>91788.159999999683</v>
      </c>
      <c r="R852" s="91">
        <f t="shared" si="32"/>
        <v>442.52267441860465</v>
      </c>
    </row>
    <row r="853" spans="1:18" hidden="1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1220</v>
      </c>
      <c r="H853" s="99">
        <v>5471</v>
      </c>
      <c r="I853" s="97">
        <v>4</v>
      </c>
      <c r="J853" s="102">
        <f>สกลนคร!F163</f>
        <v>469440.72</v>
      </c>
      <c r="K853" s="101">
        <f>สกลนคร!AI163</f>
        <v>557579.48</v>
      </c>
      <c r="L853" s="102">
        <f>สกลนคร!AJ163</f>
        <v>2228512.9</v>
      </c>
      <c r="M853" s="102">
        <f>สกลนคร!AK163</f>
        <v>2251184.09</v>
      </c>
      <c r="N853" s="98"/>
      <c r="O853" s="98"/>
      <c r="P853" s="98"/>
      <c r="Q853" s="90">
        <f t="shared" si="31"/>
        <v>-22671.189999999944</v>
      </c>
      <c r="R853" s="91">
        <f t="shared" si="32"/>
        <v>407.33191372692374</v>
      </c>
    </row>
    <row r="854" spans="1:18" s="109" customFormat="1" hidden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1550605.3800000001</v>
      </c>
      <c r="K854" s="106">
        <f>SUM(K849:K853)</f>
        <v>1762181.9899999998</v>
      </c>
      <c r="L854" s="106">
        <f>SUM(L849:L853)</f>
        <v>8794399.4800000004</v>
      </c>
      <c r="M854" s="106">
        <f>SUM(M849:M853)</f>
        <v>7940757.5199999996</v>
      </c>
      <c r="N854" s="104">
        <v>4</v>
      </c>
      <c r="O854" s="104">
        <v>4</v>
      </c>
      <c r="P854" s="104">
        <f>N854-O854</f>
        <v>0</v>
      </c>
      <c r="Q854" s="107">
        <f t="shared" si="31"/>
        <v>853641.96000000089</v>
      </c>
      <c r="R854" s="108">
        <f>L854/H854</f>
        <v>569.43793576793576</v>
      </c>
    </row>
    <row r="855" spans="1:18" hidden="1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hidden="1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1221</v>
      </c>
      <c r="H856" s="99">
        <v>2489</v>
      </c>
      <c r="I856" s="97">
        <v>2</v>
      </c>
      <c r="J856" s="102">
        <f>สกลนคร!F164</f>
        <v>914444.58</v>
      </c>
      <c r="K856" s="101">
        <f>สกลนคร!AI164</f>
        <v>980714.38</v>
      </c>
      <c r="L856" s="102">
        <f>สกลนคร!AJ164</f>
        <v>1603034.88</v>
      </c>
      <c r="M856" s="102">
        <f>สกลนคร!AK164</f>
        <v>1254703.1000000001</v>
      </c>
      <c r="N856" s="98"/>
      <c r="O856" s="98"/>
      <c r="P856" s="98"/>
      <c r="Q856" s="90">
        <f t="shared" si="31"/>
        <v>348331.7799999998</v>
      </c>
      <c r="R856" s="91">
        <f t="shared" si="32"/>
        <v>644.04776215347522</v>
      </c>
    </row>
    <row r="857" spans="1:18" hidden="1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1222</v>
      </c>
      <c r="H857" s="99">
        <v>3680</v>
      </c>
      <c r="I857" s="97">
        <v>3</v>
      </c>
      <c r="J857" s="102">
        <f>สกลนคร!F165</f>
        <v>1685833.28</v>
      </c>
      <c r="K857" s="101">
        <f>สกลนคร!AI165</f>
        <v>1719019.51</v>
      </c>
      <c r="L857" s="102">
        <f>สกลนคร!AJ165</f>
        <v>2586147</v>
      </c>
      <c r="M857" s="102">
        <f>สกลนคร!AK165</f>
        <v>1938339.63</v>
      </c>
      <c r="N857" s="98"/>
      <c r="O857" s="98"/>
      <c r="P857" s="98"/>
      <c r="Q857" s="90">
        <f t="shared" si="31"/>
        <v>647807.37000000011</v>
      </c>
      <c r="R857" s="91">
        <f t="shared" si="32"/>
        <v>702.75733695652173</v>
      </c>
    </row>
    <row r="858" spans="1:18" hidden="1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1223</v>
      </c>
      <c r="H858" s="99">
        <v>5212</v>
      </c>
      <c r="I858" s="97">
        <v>4</v>
      </c>
      <c r="J858" s="102">
        <f>สกลนคร!F166</f>
        <v>893301.35</v>
      </c>
      <c r="K858" s="101">
        <f>สกลนคร!AI166</f>
        <v>942100.27</v>
      </c>
      <c r="L858" s="102">
        <f>สกลนคร!AJ166</f>
        <v>2801393.7800000003</v>
      </c>
      <c r="M858" s="102">
        <f>สกลนคร!AK166</f>
        <v>2767387.94</v>
      </c>
      <c r="N858" s="98"/>
      <c r="O858" s="98"/>
      <c r="P858" s="98"/>
      <c r="Q858" s="90">
        <f t="shared" si="31"/>
        <v>34005.840000000317</v>
      </c>
      <c r="R858" s="91">
        <f t="shared" si="32"/>
        <v>537.48921335379896</v>
      </c>
    </row>
    <row r="859" spans="1:18" hidden="1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1224</v>
      </c>
      <c r="H859" s="99">
        <v>2800</v>
      </c>
      <c r="I859" s="97">
        <v>2</v>
      </c>
      <c r="J859" s="102">
        <f>สกลนคร!F167</f>
        <v>1009271.79</v>
      </c>
      <c r="K859" s="101">
        <f>สกลนคร!AI167</f>
        <v>1018845.9400000001</v>
      </c>
      <c r="L859" s="102">
        <f>สกลนคร!AJ167</f>
        <v>1934047.81</v>
      </c>
      <c r="M859" s="102">
        <f>สกลนคร!AK167</f>
        <v>1977625.63</v>
      </c>
      <c r="N859" s="98"/>
      <c r="O859" s="98"/>
      <c r="P859" s="98"/>
      <c r="Q859" s="90">
        <f t="shared" si="31"/>
        <v>-43577.819999999832</v>
      </c>
      <c r="R859" s="91">
        <f t="shared" si="32"/>
        <v>690.73136071428576</v>
      </c>
    </row>
    <row r="860" spans="1:18" hidden="1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1225</v>
      </c>
      <c r="H860" s="99">
        <v>3862</v>
      </c>
      <c r="I860" s="97">
        <v>3</v>
      </c>
      <c r="J860" s="102">
        <f>สกลนคร!F168</f>
        <v>282825.26</v>
      </c>
      <c r="K860" s="101">
        <f>สกลนคร!AI168</f>
        <v>345227.19</v>
      </c>
      <c r="L860" s="102">
        <f>สกลนคร!AJ168</f>
        <v>2756456.45</v>
      </c>
      <c r="M860" s="102">
        <f>สกลนคร!AK168</f>
        <v>2745129.8800000004</v>
      </c>
      <c r="N860" s="98"/>
      <c r="O860" s="98"/>
      <c r="P860" s="98"/>
      <c r="Q860" s="90">
        <f t="shared" si="31"/>
        <v>11326.569999999832</v>
      </c>
      <c r="R860" s="91">
        <f t="shared" si="32"/>
        <v>713.73807612635949</v>
      </c>
    </row>
    <row r="861" spans="1:18" s="109" customFormat="1" hidden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4785676.26</v>
      </c>
      <c r="K861" s="141">
        <f>SUM(K855:K860)</f>
        <v>5005907.290000001</v>
      </c>
      <c r="L861" s="106">
        <f>SUM(L855:L860)</f>
        <v>11681079.920000002</v>
      </c>
      <c r="M861" s="106">
        <f>SUM(M855:M860)</f>
        <v>10683186.18</v>
      </c>
      <c r="N861" s="104">
        <v>5</v>
      </c>
      <c r="O861" s="104">
        <v>5</v>
      </c>
      <c r="P861" s="104">
        <f>N861-O861</f>
        <v>0</v>
      </c>
      <c r="Q861" s="107">
        <f t="shared" si="31"/>
        <v>997893.74000000209</v>
      </c>
      <c r="R861" s="108">
        <f>L861/H861</f>
        <v>647.40231225405989</v>
      </c>
    </row>
    <row r="862" spans="1:18" hidden="1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hidden="1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1226</v>
      </c>
      <c r="H863" s="99">
        <v>997</v>
      </c>
      <c r="I863" s="97">
        <v>1</v>
      </c>
      <c r="J863" s="102">
        <f>สกลนคร!F169</f>
        <v>595884.69999999995</v>
      </c>
      <c r="K863" s="101">
        <f>สกลนคร!AI169</f>
        <v>673015.04</v>
      </c>
      <c r="L863" s="102">
        <f>สกลนคร!AJ169</f>
        <v>2245667.6</v>
      </c>
      <c r="M863" s="102">
        <f>สกลนคร!AK169</f>
        <v>1460584.1</v>
      </c>
      <c r="N863" s="98"/>
      <c r="O863" s="98"/>
      <c r="P863" s="98"/>
      <c r="Q863" s="90">
        <f t="shared" si="31"/>
        <v>785083.5</v>
      </c>
      <c r="R863" s="91">
        <f t="shared" si="32"/>
        <v>2252.4248746238718</v>
      </c>
    </row>
    <row r="864" spans="1:18" hidden="1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1227</v>
      </c>
      <c r="H864" s="99">
        <v>5720</v>
      </c>
      <c r="I864" s="97">
        <v>4</v>
      </c>
      <c r="J864" s="102">
        <f>สกลนคร!F170</f>
        <v>820300.75</v>
      </c>
      <c r="K864" s="101">
        <f>สกลนคร!AI170</f>
        <v>888943.60000000009</v>
      </c>
      <c r="L864" s="102">
        <f>สกลนคร!AJ170</f>
        <v>2801933.34</v>
      </c>
      <c r="M864" s="102">
        <f>สกลนคร!AK170</f>
        <v>2185635.17</v>
      </c>
      <c r="N864" s="98"/>
      <c r="O864" s="98"/>
      <c r="P864" s="98"/>
      <c r="Q864" s="90">
        <f t="shared" si="31"/>
        <v>616298.16999999993</v>
      </c>
      <c r="R864" s="91">
        <f t="shared" si="32"/>
        <v>489.84848601398596</v>
      </c>
    </row>
    <row r="865" spans="1:18" hidden="1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1228</v>
      </c>
      <c r="H865" s="99">
        <v>3258</v>
      </c>
      <c r="I865" s="97">
        <v>3</v>
      </c>
      <c r="J865" s="102">
        <f>สกลนคร!F171</f>
        <v>418591.18</v>
      </c>
      <c r="K865" s="101">
        <f>สกลนคร!AI171</f>
        <v>470129.42</v>
      </c>
      <c r="L865" s="102">
        <f>สกลนคร!AJ171</f>
        <v>2243397.5</v>
      </c>
      <c r="M865" s="102">
        <f>สกลนคร!AK171</f>
        <v>1643240.52</v>
      </c>
      <c r="N865" s="98"/>
      <c r="O865" s="98"/>
      <c r="P865" s="98"/>
      <c r="Q865" s="90">
        <f t="shared" si="31"/>
        <v>600156.98</v>
      </c>
      <c r="R865" s="91">
        <f t="shared" si="32"/>
        <v>688.58118477593621</v>
      </c>
    </row>
    <row r="866" spans="1:18" hidden="1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1229</v>
      </c>
      <c r="H866" s="99">
        <v>5165</v>
      </c>
      <c r="I866" s="97">
        <v>4</v>
      </c>
      <c r="J866" s="102">
        <f>สกลนคร!F172</f>
        <v>1108297.33</v>
      </c>
      <c r="K866" s="101">
        <f>สกลนคร!AI172</f>
        <v>1186055.1000000001</v>
      </c>
      <c r="L866" s="102">
        <f>สกลนคร!AJ172</f>
        <v>3095990.15</v>
      </c>
      <c r="M866" s="102">
        <f>สกลนคร!AK172</f>
        <v>2308446.27</v>
      </c>
      <c r="N866" s="98"/>
      <c r="O866" s="98"/>
      <c r="P866" s="98"/>
      <c r="Q866" s="90">
        <f t="shared" si="31"/>
        <v>787543.87999999989</v>
      </c>
      <c r="R866" s="91">
        <f t="shared" si="32"/>
        <v>599.41726040658273</v>
      </c>
    </row>
    <row r="867" spans="1:18" hidden="1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1230</v>
      </c>
      <c r="H867" s="99">
        <v>3445</v>
      </c>
      <c r="I867" s="97">
        <v>3</v>
      </c>
      <c r="J867" s="102">
        <f>สกลนคร!F173</f>
        <v>1735479.33</v>
      </c>
      <c r="K867" s="101">
        <f>สกลนคร!AI173</f>
        <v>1864192.1500000001</v>
      </c>
      <c r="L867" s="102">
        <f>สกลนคร!AJ173</f>
        <v>3211993.5999999996</v>
      </c>
      <c r="M867" s="102">
        <f>สกลนคร!AK173</f>
        <v>2210678.5999999996</v>
      </c>
      <c r="N867" s="98"/>
      <c r="O867" s="98"/>
      <c r="P867" s="98"/>
      <c r="Q867" s="90">
        <f t="shared" si="31"/>
        <v>1001315</v>
      </c>
      <c r="R867" s="91">
        <f t="shared" si="32"/>
        <v>932.36388969521033</v>
      </c>
    </row>
    <row r="868" spans="1:18" hidden="1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1231</v>
      </c>
      <c r="H868" s="99">
        <v>6336</v>
      </c>
      <c r="I868" s="97">
        <v>5</v>
      </c>
      <c r="J868" s="102">
        <f>สกลนคร!F174</f>
        <v>1056455.26</v>
      </c>
      <c r="K868" s="101">
        <f>สกลนคร!AI174</f>
        <v>1105179.4400000002</v>
      </c>
      <c r="L868" s="102">
        <f>สกลนคร!AJ174</f>
        <v>3303889.9299999997</v>
      </c>
      <c r="M868" s="102">
        <f>สกลนคร!AK174</f>
        <v>2431902.42</v>
      </c>
      <c r="N868" s="98"/>
      <c r="O868" s="98"/>
      <c r="P868" s="98"/>
      <c r="Q868" s="90">
        <f t="shared" si="31"/>
        <v>871987.50999999978</v>
      </c>
      <c r="R868" s="91">
        <f t="shared" si="32"/>
        <v>521.44727430555554</v>
      </c>
    </row>
    <row r="869" spans="1:18" s="109" customFormat="1" hidden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5735008.5499999998</v>
      </c>
      <c r="K869" s="106">
        <f>SUM(K862:K868)</f>
        <v>6187514.7500000009</v>
      </c>
      <c r="L869" s="106">
        <f>SUM(L862:L868)</f>
        <v>16902872.119999997</v>
      </c>
      <c r="M869" s="106">
        <f>SUM(M862:M868)</f>
        <v>12240487.08</v>
      </c>
      <c r="N869" s="104">
        <v>6</v>
      </c>
      <c r="O869" s="104">
        <v>6</v>
      </c>
      <c r="P869" s="104">
        <f>N869-O869</f>
        <v>0</v>
      </c>
      <c r="Q869" s="107">
        <f t="shared" si="31"/>
        <v>4662385.0399999972</v>
      </c>
      <c r="R869" s="108">
        <f>L869/H869</f>
        <v>678.25818065085662</v>
      </c>
    </row>
    <row r="870" spans="1:18" hidden="1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hidden="1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1232</v>
      </c>
      <c r="H871" s="99">
        <v>4782</v>
      </c>
      <c r="I871" s="97">
        <v>4</v>
      </c>
      <c r="J871" s="102">
        <f>สกลนคร!F175</f>
        <v>1096355.42</v>
      </c>
      <c r="K871" s="101">
        <f>สกลนคร!AI175</f>
        <v>1605958.25</v>
      </c>
      <c r="L871" s="102">
        <f>สกลนคร!AJ175</f>
        <v>2611581.91</v>
      </c>
      <c r="M871" s="102">
        <f>สกลนคร!AK175</f>
        <v>2041997.73</v>
      </c>
      <c r="N871" s="98"/>
      <c r="O871" s="98"/>
      <c r="P871" s="98"/>
      <c r="Q871" s="90">
        <f t="shared" si="31"/>
        <v>569584.18000000017</v>
      </c>
      <c r="R871" s="91">
        <f t="shared" si="32"/>
        <v>546.12754286909251</v>
      </c>
    </row>
    <row r="872" spans="1:18" hidden="1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1233</v>
      </c>
      <c r="H872" s="99">
        <v>3511</v>
      </c>
      <c r="I872" s="97">
        <v>3</v>
      </c>
      <c r="J872" s="102">
        <f>สกลนคร!F176</f>
        <v>980985.38</v>
      </c>
      <c r="K872" s="101">
        <f>สกลนคร!AI176</f>
        <v>1261094.78</v>
      </c>
      <c r="L872" s="102">
        <f>สกลนคร!AJ176</f>
        <v>3138825.91</v>
      </c>
      <c r="M872" s="102">
        <f>สกลนคร!AK176</f>
        <v>1691411.44</v>
      </c>
      <c r="N872" s="98"/>
      <c r="O872" s="98"/>
      <c r="P872" s="98"/>
      <c r="Q872" s="90">
        <f t="shared" si="31"/>
        <v>1447414.4700000002</v>
      </c>
      <c r="R872" s="91">
        <f t="shared" si="32"/>
        <v>893.99769581315866</v>
      </c>
    </row>
    <row r="873" spans="1:18" hidden="1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1234</v>
      </c>
      <c r="H873" s="99">
        <v>2116</v>
      </c>
      <c r="I873" s="97">
        <v>2</v>
      </c>
      <c r="J873" s="102">
        <f>สกลนคร!F177</f>
        <v>841237.1</v>
      </c>
      <c r="K873" s="101">
        <f>สกลนคร!AI177</f>
        <v>1096925.51</v>
      </c>
      <c r="L873" s="102">
        <f>สกลนคร!AJ177</f>
        <v>1736779.52</v>
      </c>
      <c r="M873" s="102">
        <f>สกลนคร!AK177</f>
        <v>1399892.25</v>
      </c>
      <c r="N873" s="98"/>
      <c r="O873" s="98"/>
      <c r="P873" s="98"/>
      <c r="Q873" s="90">
        <f t="shared" si="31"/>
        <v>336887.27</v>
      </c>
      <c r="R873" s="91">
        <f t="shared" si="32"/>
        <v>820.78427221172024</v>
      </c>
    </row>
    <row r="874" spans="1:18" hidden="1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1235</v>
      </c>
      <c r="H874" s="99">
        <v>5068</v>
      </c>
      <c r="I874" s="97">
        <v>4</v>
      </c>
      <c r="J874" s="102">
        <f>สกลนคร!F178</f>
        <v>814801.68</v>
      </c>
      <c r="K874" s="101">
        <f>สกลนคร!AI178</f>
        <v>1339617.7000000002</v>
      </c>
      <c r="L874" s="102">
        <f>สกลนคร!AJ178</f>
        <v>2309716.94</v>
      </c>
      <c r="M874" s="102">
        <f>สกลนคร!AK178</f>
        <v>1933041.1800000002</v>
      </c>
      <c r="N874" s="98"/>
      <c r="O874" s="98"/>
      <c r="P874" s="98"/>
      <c r="Q874" s="90">
        <f t="shared" si="31"/>
        <v>376675.75999999978</v>
      </c>
      <c r="R874" s="91">
        <f t="shared" si="32"/>
        <v>455.74525256511441</v>
      </c>
    </row>
    <row r="875" spans="1:18" hidden="1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1236</v>
      </c>
      <c r="H875" s="99">
        <v>2178</v>
      </c>
      <c r="I875" s="97">
        <v>2</v>
      </c>
      <c r="J875" s="102">
        <f>สกลนคร!F179</f>
        <v>753356.69</v>
      </c>
      <c r="K875" s="101">
        <f>สกลนคร!AI179</f>
        <v>941081.48</v>
      </c>
      <c r="L875" s="102">
        <f>สกลนคร!AJ179</f>
        <v>1384107.76</v>
      </c>
      <c r="M875" s="102">
        <f>สกลนคร!AK179</f>
        <v>1079018.6200000001</v>
      </c>
      <c r="N875" s="98"/>
      <c r="O875" s="98"/>
      <c r="P875" s="98"/>
      <c r="Q875" s="90">
        <f t="shared" si="31"/>
        <v>305089.1399999999</v>
      </c>
      <c r="R875" s="91">
        <f t="shared" si="32"/>
        <v>635.49483930211204</v>
      </c>
    </row>
    <row r="876" spans="1:18" hidden="1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1237</v>
      </c>
      <c r="H876" s="99">
        <v>3138</v>
      </c>
      <c r="I876" s="97">
        <v>3</v>
      </c>
      <c r="J876" s="102">
        <f>สกลนคร!F180</f>
        <v>710438.88</v>
      </c>
      <c r="K876" s="101">
        <f>สกลนคร!AI180</f>
        <v>1108809.1000000001</v>
      </c>
      <c r="L876" s="102">
        <f>สกลนคร!AJ180</f>
        <v>2076260.5999999999</v>
      </c>
      <c r="M876" s="102">
        <f>สกลนคร!AK180</f>
        <v>1379111.05</v>
      </c>
      <c r="N876" s="98"/>
      <c r="O876" s="98"/>
      <c r="P876" s="98"/>
      <c r="Q876" s="90">
        <f t="shared" si="31"/>
        <v>697149.54999999981</v>
      </c>
      <c r="R876" s="91">
        <f t="shared" si="32"/>
        <v>661.65092415551305</v>
      </c>
    </row>
    <row r="877" spans="1:18" hidden="1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1238</v>
      </c>
      <c r="H877" s="99">
        <v>3606</v>
      </c>
      <c r="I877" s="97">
        <v>3</v>
      </c>
      <c r="J877" s="102">
        <f>สกลนคร!F181</f>
        <v>702922.18</v>
      </c>
      <c r="K877" s="101">
        <f>สกลนคร!AI181</f>
        <v>1053674.33</v>
      </c>
      <c r="L877" s="102">
        <f>สกลนคร!AJ181</f>
        <v>2389534.52</v>
      </c>
      <c r="M877" s="102">
        <f>สกลนคร!AK181</f>
        <v>2309027.08</v>
      </c>
      <c r="N877" s="98"/>
      <c r="O877" s="98"/>
      <c r="P877" s="98"/>
      <c r="Q877" s="90">
        <f t="shared" si="31"/>
        <v>80507.439999999944</v>
      </c>
      <c r="R877" s="91">
        <f t="shared" si="32"/>
        <v>662.65516361619518</v>
      </c>
    </row>
    <row r="878" spans="1:18" s="109" customFormat="1" hidden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5900097.3299999991</v>
      </c>
      <c r="K878" s="106">
        <f>SUM(K870:K877)</f>
        <v>8407161.1500000004</v>
      </c>
      <c r="L878" s="106">
        <f>SUM(L870:L877)</f>
        <v>15646807.159999998</v>
      </c>
      <c r="M878" s="106">
        <f>SUM(M870:M877)</f>
        <v>11833499.35</v>
      </c>
      <c r="N878" s="104">
        <v>7</v>
      </c>
      <c r="O878" s="104">
        <v>7</v>
      </c>
      <c r="P878" s="104">
        <f>N878-O878</f>
        <v>0</v>
      </c>
      <c r="Q878" s="107">
        <f t="shared" si="31"/>
        <v>3813307.8099999987</v>
      </c>
      <c r="R878" s="108">
        <f>L878/H878</f>
        <v>641.2888708553628</v>
      </c>
    </row>
    <row r="879" spans="1:18" hidden="1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hidden="1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1239</v>
      </c>
      <c r="H880" s="99">
        <v>3063</v>
      </c>
      <c r="I880" s="97">
        <v>3</v>
      </c>
      <c r="J880" s="102">
        <f>สกลนคร!F182</f>
        <v>746118.78</v>
      </c>
      <c r="K880" s="101">
        <f>สกลนคร!AI182</f>
        <v>796230.84000000008</v>
      </c>
      <c r="L880" s="102">
        <f>สกลนคร!AJ182</f>
        <v>1411659.77</v>
      </c>
      <c r="M880" s="102">
        <f>สกลนคร!AK182</f>
        <v>984212.06</v>
      </c>
      <c r="N880" s="98"/>
      <c r="O880" s="98"/>
      <c r="P880" s="98"/>
      <c r="Q880" s="90">
        <f t="shared" si="31"/>
        <v>427447.70999999996</v>
      </c>
      <c r="R880" s="91">
        <f t="shared" si="32"/>
        <v>460.87488410055499</v>
      </c>
    </row>
    <row r="881" spans="1:18" hidden="1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1240</v>
      </c>
      <c r="H881" s="99">
        <v>2781</v>
      </c>
      <c r="I881" s="97">
        <v>2</v>
      </c>
      <c r="J881" s="102">
        <f>สกลนคร!F183</f>
        <v>577613.06000000006</v>
      </c>
      <c r="K881" s="101">
        <f>สกลนคร!AI183</f>
        <v>633338.60000000009</v>
      </c>
      <c r="L881" s="102">
        <f>สกลนคร!AJ183</f>
        <v>2220857.16</v>
      </c>
      <c r="M881" s="102">
        <f>สกลนคร!AK183</f>
        <v>1604026.46</v>
      </c>
      <c r="N881" s="98"/>
      <c r="O881" s="98"/>
      <c r="P881" s="98"/>
      <c r="Q881" s="90">
        <f t="shared" si="31"/>
        <v>616830.70000000019</v>
      </c>
      <c r="R881" s="91">
        <f t="shared" si="32"/>
        <v>798.5822222222223</v>
      </c>
    </row>
    <row r="882" spans="1:18" hidden="1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1241</v>
      </c>
      <c r="H882" s="99">
        <v>2236</v>
      </c>
      <c r="I882" s="97">
        <v>2</v>
      </c>
      <c r="J882" s="102">
        <f>สกลนคร!F184</f>
        <v>584632.42000000004</v>
      </c>
      <c r="K882" s="101">
        <f>สกลนคร!AI184</f>
        <v>609667.63</v>
      </c>
      <c r="L882" s="102">
        <f>สกลนคร!AJ184</f>
        <v>1316147.1199999999</v>
      </c>
      <c r="M882" s="102">
        <f>สกลนคร!AK184</f>
        <v>1036637.6499999999</v>
      </c>
      <c r="N882" s="98"/>
      <c r="O882" s="98"/>
      <c r="P882" s="98"/>
      <c r="Q882" s="90">
        <f t="shared" si="31"/>
        <v>279509.46999999997</v>
      </c>
      <c r="R882" s="91">
        <f t="shared" si="32"/>
        <v>588.61677996422179</v>
      </c>
    </row>
    <row r="883" spans="1:18" hidden="1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1242</v>
      </c>
      <c r="H883" s="99">
        <v>2004</v>
      </c>
      <c r="I883" s="97">
        <v>2</v>
      </c>
      <c r="J883" s="102">
        <f>สกลนคร!F185</f>
        <v>394346.19</v>
      </c>
      <c r="K883" s="101">
        <f>สกลนคร!AI185</f>
        <v>440298</v>
      </c>
      <c r="L883" s="102">
        <f>สกลนคร!AJ185</f>
        <v>1204060.6199999999</v>
      </c>
      <c r="M883" s="102">
        <f>สกลนคร!AK185</f>
        <v>977394.17</v>
      </c>
      <c r="N883" s="98"/>
      <c r="O883" s="98"/>
      <c r="P883" s="98"/>
      <c r="Q883" s="90">
        <f t="shared" si="31"/>
        <v>226666.44999999984</v>
      </c>
      <c r="R883" s="91">
        <f t="shared" si="32"/>
        <v>600.8286526946107</v>
      </c>
    </row>
    <row r="884" spans="1:18" hidden="1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1243</v>
      </c>
      <c r="H884" s="99">
        <v>3574</v>
      </c>
      <c r="I884" s="97">
        <v>3</v>
      </c>
      <c r="J884" s="102">
        <f>สกลนคร!F186</f>
        <v>739368.67</v>
      </c>
      <c r="K884" s="101">
        <f>สกลนคร!AI186</f>
        <v>790302.01</v>
      </c>
      <c r="L884" s="102">
        <f>สกลนคร!AJ186</f>
        <v>2232574.6800000002</v>
      </c>
      <c r="M884" s="102">
        <f>สกลนคร!AK186</f>
        <v>1752688.09</v>
      </c>
      <c r="N884" s="98"/>
      <c r="O884" s="98"/>
      <c r="P884" s="98"/>
      <c r="Q884" s="90">
        <f t="shared" si="31"/>
        <v>479886.59000000008</v>
      </c>
      <c r="R884" s="91">
        <f t="shared" si="32"/>
        <v>624.67114717403479</v>
      </c>
    </row>
    <row r="885" spans="1:18" hidden="1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1244</v>
      </c>
      <c r="H885" s="99">
        <v>6722</v>
      </c>
      <c r="I885" s="97">
        <v>5</v>
      </c>
      <c r="J885" s="102">
        <f>สกลนคร!F187</f>
        <v>1221132.5900000001</v>
      </c>
      <c r="K885" s="101">
        <f>สกลนคร!AI187</f>
        <v>1325119.8900000001</v>
      </c>
      <c r="L885" s="102">
        <f>สกลนคร!AJ187</f>
        <v>3475265.31</v>
      </c>
      <c r="M885" s="102">
        <f>สกลนคร!AK187</f>
        <v>2669035.73</v>
      </c>
      <c r="N885" s="98"/>
      <c r="O885" s="98"/>
      <c r="P885" s="98"/>
      <c r="Q885" s="90">
        <f t="shared" si="31"/>
        <v>806229.58000000007</v>
      </c>
      <c r="R885" s="91">
        <f t="shared" si="32"/>
        <v>516.99870722999106</v>
      </c>
    </row>
    <row r="886" spans="1:18" hidden="1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1245</v>
      </c>
      <c r="H886" s="99">
        <v>1051</v>
      </c>
      <c r="I886" s="97">
        <v>1</v>
      </c>
      <c r="J886" s="102">
        <f>สกลนคร!F188</f>
        <v>353760.73</v>
      </c>
      <c r="K886" s="101">
        <f>สกลนคร!AI188</f>
        <v>447577</v>
      </c>
      <c r="L886" s="102">
        <f>สกลนคร!AJ188</f>
        <v>1289609.29</v>
      </c>
      <c r="M886" s="102">
        <f>สกลนคร!AK188</f>
        <v>1002457.94</v>
      </c>
      <c r="N886" s="98"/>
      <c r="O886" s="98"/>
      <c r="P886" s="98"/>
      <c r="Q886" s="90">
        <f t="shared" si="31"/>
        <v>287151.35000000009</v>
      </c>
      <c r="R886" s="91">
        <f t="shared" si="32"/>
        <v>1227.0307231208374</v>
      </c>
    </row>
    <row r="887" spans="1:18" hidden="1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1246</v>
      </c>
      <c r="H887" s="99">
        <v>3165</v>
      </c>
      <c r="I887" s="97">
        <v>3</v>
      </c>
      <c r="J887" s="102">
        <f>สกลนคร!F189</f>
        <v>820896.07</v>
      </c>
      <c r="K887" s="101">
        <f>สกลนคร!AI189</f>
        <v>753935.15999999992</v>
      </c>
      <c r="L887" s="102">
        <f>สกลนคร!AJ189</f>
        <v>2131484.89</v>
      </c>
      <c r="M887" s="102">
        <f>สกลนคร!AK189</f>
        <v>1623947.42</v>
      </c>
      <c r="N887" s="98"/>
      <c r="O887" s="98"/>
      <c r="P887" s="98"/>
      <c r="Q887" s="90">
        <f t="shared" si="31"/>
        <v>507537.4700000002</v>
      </c>
      <c r="R887" s="91">
        <f t="shared" si="32"/>
        <v>673.45494154818334</v>
      </c>
    </row>
    <row r="888" spans="1:18" s="109" customFormat="1" hidden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5437868.5099999998</v>
      </c>
      <c r="K888" s="106">
        <f>SUM(K879:K887)</f>
        <v>5796469.1300000008</v>
      </c>
      <c r="L888" s="106">
        <f>SUM(L879:L887)</f>
        <v>15281658.84</v>
      </c>
      <c r="M888" s="106">
        <f>SUM(M879:M887)</f>
        <v>11650399.52</v>
      </c>
      <c r="N888" s="104">
        <v>8</v>
      </c>
      <c r="O888" s="104">
        <v>8</v>
      </c>
      <c r="P888" s="104">
        <f>N888-O888</f>
        <v>0</v>
      </c>
      <c r="Q888" s="107">
        <f t="shared" si="31"/>
        <v>3631259.3200000003</v>
      </c>
      <c r="R888" s="108">
        <f t="shared" si="32"/>
        <v>621.30666937713454</v>
      </c>
    </row>
    <row r="889" spans="1:18" s="109" customFormat="1" ht="25.2" hidden="1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124123275.55999999</v>
      </c>
      <c r="K889" s="122">
        <f t="shared" si="33"/>
        <v>143355830.66</v>
      </c>
      <c r="L889" s="121">
        <f t="shared" si="33"/>
        <v>431865821.47000003</v>
      </c>
      <c r="M889" s="121">
        <f t="shared" si="33"/>
        <v>360926750.01999998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70939071.450000048</v>
      </c>
      <c r="R889" s="108">
        <f t="shared" si="32"/>
        <v>650.07236028509715</v>
      </c>
    </row>
    <row r="890" spans="1:18" ht="25.8" hidden="1" thickTop="1" thickBot="1" x14ac:dyDescent="0.75">
      <c r="A890" s="123"/>
      <c r="B890" s="124"/>
      <c r="C890" s="124"/>
      <c r="D890" s="124"/>
      <c r="E890" s="363" t="s">
        <v>523</v>
      </c>
      <c r="F890" s="364"/>
      <c r="G890" s="365"/>
      <c r="H890" s="125"/>
      <c r="I890" s="123"/>
      <c r="J890" s="126">
        <f>J889/O889</f>
        <v>738829.02119047614</v>
      </c>
      <c r="K890" s="127">
        <f>K889/O889</f>
        <v>853308.51583333337</v>
      </c>
      <c r="L890" s="126">
        <f>L889/O889</f>
        <v>2570629.8897023811</v>
      </c>
      <c r="M890" s="126">
        <f>M889/O889</f>
        <v>2148373.5120238094</v>
      </c>
      <c r="N890" s="171"/>
      <c r="O890" s="171"/>
      <c r="P890" s="171"/>
      <c r="Q890" s="90">
        <f t="shared" si="31"/>
        <v>422256.37767857173</v>
      </c>
    </row>
    <row r="891" spans="1:18" hidden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hidden="1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1247</v>
      </c>
      <c r="H892" s="99">
        <v>3670</v>
      </c>
      <c r="I892" s="97">
        <v>3</v>
      </c>
      <c r="J892" s="100">
        <f>นครพนม!F4</f>
        <v>943553.98</v>
      </c>
      <c r="K892" s="101">
        <f>นครพนม!AO4</f>
        <v>974483.98</v>
      </c>
      <c r="L892" s="102">
        <f>นครพนม!AP4</f>
        <v>1446795.5699999998</v>
      </c>
      <c r="M892" s="102">
        <f>นครพนม!AQ4</f>
        <v>995717.07</v>
      </c>
      <c r="N892" s="98"/>
      <c r="O892" s="98"/>
      <c r="P892" s="98"/>
      <c r="Q892" s="90">
        <f t="shared" si="31"/>
        <v>451078.49999999988</v>
      </c>
      <c r="R892" s="91">
        <f t="shared" si="32"/>
        <v>394.2222261580381</v>
      </c>
    </row>
    <row r="893" spans="1:18" hidden="1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1248</v>
      </c>
      <c r="H893" s="99">
        <v>5247</v>
      </c>
      <c r="I893" s="97">
        <v>4</v>
      </c>
      <c r="J893" s="100">
        <f>นครพนม!F5</f>
        <v>819373.36</v>
      </c>
      <c r="K893" s="101">
        <f>นครพนม!AO5</f>
        <v>940690.14</v>
      </c>
      <c r="L893" s="102">
        <f>นครพนม!AP5</f>
        <v>1698819.2999999998</v>
      </c>
      <c r="M893" s="102">
        <f>นครพนม!AQ5</f>
        <v>1363425.99</v>
      </c>
      <c r="N893" s="98"/>
      <c r="O893" s="98"/>
      <c r="P893" s="98"/>
      <c r="Q893" s="90">
        <f t="shared" si="31"/>
        <v>335393.30999999982</v>
      </c>
      <c r="R893" s="91">
        <f t="shared" si="32"/>
        <v>323.76963979416809</v>
      </c>
    </row>
    <row r="894" spans="1:18" hidden="1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1249</v>
      </c>
      <c r="H894" s="99">
        <v>4843</v>
      </c>
      <c r="I894" s="97">
        <v>4</v>
      </c>
      <c r="J894" s="100">
        <f>นครพนม!F6</f>
        <v>809015.55</v>
      </c>
      <c r="K894" s="101">
        <f>นครพนม!AO6</f>
        <v>667614.14</v>
      </c>
      <c r="L894" s="102">
        <f>นครพนม!AP6</f>
        <v>2251170.87</v>
      </c>
      <c r="M894" s="102">
        <f>นครพนม!AQ6</f>
        <v>2027552.1</v>
      </c>
      <c r="N894" s="98"/>
      <c r="O894" s="98"/>
      <c r="P894" s="98"/>
      <c r="Q894" s="90">
        <f t="shared" si="31"/>
        <v>223618.77000000002</v>
      </c>
      <c r="R894" s="91">
        <f t="shared" si="32"/>
        <v>464.82983068346067</v>
      </c>
    </row>
    <row r="895" spans="1:18" hidden="1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1250</v>
      </c>
      <c r="H895" s="99">
        <v>4324</v>
      </c>
      <c r="I895" s="97">
        <v>3</v>
      </c>
      <c r="J895" s="100">
        <f>นครพนม!F7</f>
        <v>683613.24</v>
      </c>
      <c r="K895" s="101">
        <f>นครพนม!AO7</f>
        <v>681985.74</v>
      </c>
      <c r="L895" s="102">
        <f>นครพนม!AP7</f>
        <v>1219340.55</v>
      </c>
      <c r="M895" s="102">
        <f>นครพนม!AQ7</f>
        <v>1018565.78</v>
      </c>
      <c r="N895" s="98"/>
      <c r="O895" s="98"/>
      <c r="P895" s="98"/>
      <c r="Q895" s="90">
        <f t="shared" si="31"/>
        <v>200774.77000000002</v>
      </c>
      <c r="R895" s="91">
        <f t="shared" si="32"/>
        <v>281.99365171137839</v>
      </c>
    </row>
    <row r="896" spans="1:18" hidden="1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1251</v>
      </c>
      <c r="H896" s="99">
        <v>4095</v>
      </c>
      <c r="I896" s="97">
        <v>3</v>
      </c>
      <c r="J896" s="100">
        <f>นครพนม!F8</f>
        <v>613894.41</v>
      </c>
      <c r="K896" s="101">
        <f>นครพนม!AO8</f>
        <v>641310.15</v>
      </c>
      <c r="L896" s="102">
        <f>นครพนม!AP8</f>
        <v>1538795.76</v>
      </c>
      <c r="M896" s="102">
        <f>นครพนม!AQ8</f>
        <v>1275871.07</v>
      </c>
      <c r="N896" s="98"/>
      <c r="O896" s="98"/>
      <c r="P896" s="98"/>
      <c r="Q896" s="90">
        <f t="shared" si="31"/>
        <v>262924.68999999994</v>
      </c>
      <c r="R896" s="91">
        <f t="shared" si="32"/>
        <v>375.77430036630039</v>
      </c>
    </row>
    <row r="897" spans="1:18" hidden="1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1252</v>
      </c>
      <c r="H897" s="99">
        <v>3972</v>
      </c>
      <c r="I897" s="97">
        <v>3</v>
      </c>
      <c r="J897" s="100">
        <f>นครพนม!F9</f>
        <v>444722.23</v>
      </c>
      <c r="K897" s="101">
        <f>นครพนม!AO9</f>
        <v>630973.74</v>
      </c>
      <c r="L897" s="102">
        <f>นครพนม!AP9</f>
        <v>1122484.53</v>
      </c>
      <c r="M897" s="102">
        <f>นครพนม!AQ9</f>
        <v>716224.78</v>
      </c>
      <c r="N897" s="98"/>
      <c r="O897" s="98"/>
      <c r="P897" s="98"/>
      <c r="Q897" s="90">
        <f t="shared" si="31"/>
        <v>406259.75</v>
      </c>
      <c r="R897" s="91">
        <f t="shared" si="32"/>
        <v>282.59932779456193</v>
      </c>
    </row>
    <row r="898" spans="1:18" hidden="1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1253</v>
      </c>
      <c r="H898" s="99">
        <v>2524</v>
      </c>
      <c r="I898" s="97">
        <v>2</v>
      </c>
      <c r="J898" s="100">
        <f>นครพนม!F10</f>
        <v>671670.9</v>
      </c>
      <c r="K898" s="101">
        <f>นครพนม!AO10</f>
        <v>747868.54</v>
      </c>
      <c r="L898" s="102">
        <f>นครพนม!AP10</f>
        <v>1656759.15</v>
      </c>
      <c r="M898" s="102">
        <f>นครพนม!AQ10</f>
        <v>1473875.08</v>
      </c>
      <c r="N898" s="98"/>
      <c r="O898" s="98"/>
      <c r="P898" s="98"/>
      <c r="Q898" s="90">
        <f t="shared" si="31"/>
        <v>182884.06999999983</v>
      </c>
      <c r="R898" s="91">
        <f t="shared" si="32"/>
        <v>656.40219889064974</v>
      </c>
    </row>
    <row r="899" spans="1:18" hidden="1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1254</v>
      </c>
      <c r="H899" s="99">
        <v>2586</v>
      </c>
      <c r="I899" s="97">
        <v>2</v>
      </c>
      <c r="J899" s="100">
        <f>นครพนม!F11</f>
        <v>778247.07</v>
      </c>
      <c r="K899" s="101">
        <f>นครพนม!AO11</f>
        <v>865961.75</v>
      </c>
      <c r="L899" s="102">
        <f>นครพนม!AP11</f>
        <v>1583730.6600000001</v>
      </c>
      <c r="M899" s="102">
        <f>นครพนม!AQ11</f>
        <v>1433767.93</v>
      </c>
      <c r="N899" s="98"/>
      <c r="O899" s="98"/>
      <c r="P899" s="98"/>
      <c r="Q899" s="90">
        <f t="shared" si="31"/>
        <v>149962.73000000021</v>
      </c>
      <c r="R899" s="91">
        <f t="shared" si="32"/>
        <v>612.42484918793514</v>
      </c>
    </row>
    <row r="900" spans="1:18" hidden="1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1255</v>
      </c>
      <c r="H900" s="99">
        <v>2657</v>
      </c>
      <c r="I900" s="97">
        <v>2</v>
      </c>
      <c r="J900" s="100">
        <f>นครพนม!F12</f>
        <v>804339.03</v>
      </c>
      <c r="K900" s="101">
        <f>นครพนม!AO12</f>
        <v>973392.24</v>
      </c>
      <c r="L900" s="102">
        <f>นครพนม!AP12</f>
        <v>1238508.6000000001</v>
      </c>
      <c r="M900" s="102">
        <f>นครพนม!AQ12</f>
        <v>1144448.74</v>
      </c>
      <c r="N900" s="98"/>
      <c r="O900" s="98"/>
      <c r="P900" s="98"/>
      <c r="Q900" s="90">
        <f t="shared" si="31"/>
        <v>94059.860000000102</v>
      </c>
      <c r="R900" s="91">
        <f t="shared" si="32"/>
        <v>466.13044787354164</v>
      </c>
    </row>
    <row r="901" spans="1:18" hidden="1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1256</v>
      </c>
      <c r="H901" s="99">
        <v>2342</v>
      </c>
      <c r="I901" s="97">
        <v>2</v>
      </c>
      <c r="J901" s="100">
        <f>นครพนม!F13</f>
        <v>536642.87</v>
      </c>
      <c r="K901" s="101">
        <f>นครพนม!AO13</f>
        <v>626521.37</v>
      </c>
      <c r="L901" s="102">
        <f>นครพนม!AP13</f>
        <v>1273667.1099999999</v>
      </c>
      <c r="M901" s="102">
        <f>นครพนม!AQ13</f>
        <v>1154773.9099999999</v>
      </c>
      <c r="N901" s="98"/>
      <c r="O901" s="98"/>
      <c r="P901" s="98"/>
      <c r="Q901" s="90">
        <f t="shared" si="31"/>
        <v>118893.19999999995</v>
      </c>
      <c r="R901" s="91">
        <f t="shared" si="32"/>
        <v>543.83736549957291</v>
      </c>
    </row>
    <row r="902" spans="1:18" hidden="1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1257</v>
      </c>
      <c r="H902" s="99">
        <v>2776</v>
      </c>
      <c r="I902" s="97">
        <v>2</v>
      </c>
      <c r="J902" s="100">
        <f>นครพนม!F14</f>
        <v>643653.9</v>
      </c>
      <c r="K902" s="101">
        <f>นครพนม!AO14</f>
        <v>876882.05</v>
      </c>
      <c r="L902" s="102">
        <f>นครพนม!AP14</f>
        <v>1322899.6400000001</v>
      </c>
      <c r="M902" s="102">
        <f>นครพนม!AQ14</f>
        <v>1023459.46</v>
      </c>
      <c r="N902" s="98"/>
      <c r="O902" s="98"/>
      <c r="P902" s="98"/>
      <c r="Q902" s="90">
        <f t="shared" ref="Q902:Q965" si="34">L902-M902</f>
        <v>299440.18000000017</v>
      </c>
      <c r="R902" s="91">
        <f t="shared" ref="R902:R965" si="35">L902/H902</f>
        <v>476.54886167146981</v>
      </c>
    </row>
    <row r="903" spans="1:18" hidden="1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1258</v>
      </c>
      <c r="H903" s="99">
        <v>3352</v>
      </c>
      <c r="I903" s="97">
        <v>3</v>
      </c>
      <c r="J903" s="100">
        <f>นครพนม!F15</f>
        <v>979608.9</v>
      </c>
      <c r="K903" s="101">
        <f>นครพนม!AO15</f>
        <v>1006980.74</v>
      </c>
      <c r="L903" s="102">
        <f>นครพนม!AP15</f>
        <v>1949947.6600000001</v>
      </c>
      <c r="M903" s="102">
        <f>นครพนม!AQ15</f>
        <v>1300903.68</v>
      </c>
      <c r="N903" s="98"/>
      <c r="O903" s="98"/>
      <c r="P903" s="98"/>
      <c r="Q903" s="90">
        <f t="shared" si="34"/>
        <v>649043.98000000021</v>
      </c>
      <c r="R903" s="91">
        <f t="shared" si="35"/>
        <v>581.72662887828164</v>
      </c>
    </row>
    <row r="904" spans="1:18" hidden="1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1259</v>
      </c>
      <c r="H904" s="99">
        <v>2657</v>
      </c>
      <c r="I904" s="97">
        <v>2</v>
      </c>
      <c r="J904" s="100">
        <f>นครพนม!F16</f>
        <v>446519.51</v>
      </c>
      <c r="K904" s="101">
        <f>นครพนม!AO16</f>
        <v>501259.79</v>
      </c>
      <c r="L904" s="102">
        <f>นครพนม!AP16</f>
        <v>1725372.41</v>
      </c>
      <c r="M904" s="102">
        <f>นครพนม!AQ16</f>
        <v>1522731.7799999998</v>
      </c>
      <c r="N904" s="98"/>
      <c r="O904" s="98"/>
      <c r="P904" s="98"/>
      <c r="Q904" s="90">
        <f t="shared" si="34"/>
        <v>202640.63000000012</v>
      </c>
      <c r="R904" s="91">
        <f t="shared" si="35"/>
        <v>649.36861497929988</v>
      </c>
    </row>
    <row r="905" spans="1:18" hidden="1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1260</v>
      </c>
      <c r="H905" s="99">
        <v>1514</v>
      </c>
      <c r="I905" s="97">
        <v>2</v>
      </c>
      <c r="J905" s="100">
        <f>นครพนม!F17</f>
        <v>416260.34</v>
      </c>
      <c r="K905" s="101">
        <f>นครพนม!AO17</f>
        <v>490448.35000000003</v>
      </c>
      <c r="L905" s="102">
        <f>นครพนม!AP17</f>
        <v>1345113.81</v>
      </c>
      <c r="M905" s="102">
        <f>นครพนม!AQ17</f>
        <v>1179613.76</v>
      </c>
      <c r="N905" s="98"/>
      <c r="O905" s="98"/>
      <c r="P905" s="98"/>
      <c r="Q905" s="90">
        <f t="shared" si="34"/>
        <v>165500.05000000005</v>
      </c>
      <c r="R905" s="91">
        <f t="shared" si="35"/>
        <v>888.45033685601061</v>
      </c>
    </row>
    <row r="906" spans="1:18" hidden="1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1261</v>
      </c>
      <c r="H906" s="99">
        <v>2063</v>
      </c>
      <c r="I906" s="97">
        <v>2</v>
      </c>
      <c r="J906" s="100">
        <f>นครพนม!F18</f>
        <v>137446.85</v>
      </c>
      <c r="K906" s="101">
        <f>นครพนม!AO18</f>
        <v>339456.32</v>
      </c>
      <c r="L906" s="102">
        <f>นครพนม!AP18</f>
        <v>1398888.75</v>
      </c>
      <c r="M906" s="102">
        <f>นครพนม!AQ18</f>
        <v>992577.79999999993</v>
      </c>
      <c r="N906" s="98"/>
      <c r="O906" s="98"/>
      <c r="P906" s="98"/>
      <c r="Q906" s="90">
        <f t="shared" si="34"/>
        <v>406310.95000000007</v>
      </c>
      <c r="R906" s="91">
        <f t="shared" si="35"/>
        <v>678.0847067377606</v>
      </c>
    </row>
    <row r="907" spans="1:18" hidden="1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1262</v>
      </c>
      <c r="H907" s="99">
        <v>3822</v>
      </c>
      <c r="I907" s="97">
        <v>3</v>
      </c>
      <c r="J907" s="100">
        <f>นครพนม!F19</f>
        <v>377926.79</v>
      </c>
      <c r="K907" s="101">
        <f>นครพนม!AO19</f>
        <v>420245.43</v>
      </c>
      <c r="L907" s="102">
        <f>นครพนม!AP19</f>
        <v>1593137.56</v>
      </c>
      <c r="M907" s="102">
        <f>นครพนม!AQ19</f>
        <v>1299870.19</v>
      </c>
      <c r="N907" s="98"/>
      <c r="O907" s="98"/>
      <c r="P907" s="98"/>
      <c r="Q907" s="90">
        <f t="shared" si="34"/>
        <v>293267.37000000011</v>
      </c>
      <c r="R907" s="91">
        <f t="shared" si="35"/>
        <v>416.83347985347984</v>
      </c>
    </row>
    <row r="908" spans="1:18" hidden="1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1263</v>
      </c>
      <c r="H908" s="99">
        <v>2841</v>
      </c>
      <c r="I908" s="97">
        <v>2</v>
      </c>
      <c r="J908" s="100">
        <f>นครพนม!F20</f>
        <v>594131.53</v>
      </c>
      <c r="K908" s="101">
        <f>นครพนม!AO20</f>
        <v>767628.71</v>
      </c>
      <c r="L908" s="102">
        <f>นครพนม!AP20</f>
        <v>1731554.34</v>
      </c>
      <c r="M908" s="102">
        <f>นครพนม!AQ20</f>
        <v>1485314.3900000001</v>
      </c>
      <c r="N908" s="98"/>
      <c r="O908" s="98"/>
      <c r="P908" s="98"/>
      <c r="Q908" s="90">
        <f t="shared" si="34"/>
        <v>246239.94999999995</v>
      </c>
      <c r="R908" s="91">
        <f t="shared" si="35"/>
        <v>609.48762407602965</v>
      </c>
    </row>
    <row r="909" spans="1:18" hidden="1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1264</v>
      </c>
      <c r="H909" s="99">
        <v>4029</v>
      </c>
      <c r="I909" s="97">
        <v>3</v>
      </c>
      <c r="J909" s="100">
        <f>นครพนม!F21</f>
        <v>730633.14</v>
      </c>
      <c r="K909" s="101">
        <f>นครพนม!AO21</f>
        <v>816268.98</v>
      </c>
      <c r="L909" s="102">
        <f>นครพนม!AP21</f>
        <v>2899464.1100000003</v>
      </c>
      <c r="M909" s="102">
        <f>นครพนม!AQ21</f>
        <v>2576858.0499999998</v>
      </c>
      <c r="N909" s="98"/>
      <c r="O909" s="98"/>
      <c r="P909" s="98"/>
      <c r="Q909" s="90">
        <f t="shared" si="34"/>
        <v>322606.06000000052</v>
      </c>
      <c r="R909" s="91">
        <f t="shared" si="35"/>
        <v>719.64857532886583</v>
      </c>
    </row>
    <row r="910" spans="1:18" hidden="1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1265</v>
      </c>
      <c r="H910" s="99">
        <v>3626</v>
      </c>
      <c r="I910" s="97">
        <v>3</v>
      </c>
      <c r="J910" s="100">
        <f>นครพนม!F22</f>
        <v>1085785.77</v>
      </c>
      <c r="K910" s="101">
        <f>นครพนม!AO22</f>
        <v>1241951.8400000001</v>
      </c>
      <c r="L910" s="102">
        <f>นครพนม!AP22</f>
        <v>1143726.9700000002</v>
      </c>
      <c r="M910" s="102">
        <f>นครพนม!AQ22</f>
        <v>1092248.52</v>
      </c>
      <c r="N910" s="98"/>
      <c r="O910" s="98"/>
      <c r="P910" s="98"/>
      <c r="Q910" s="90">
        <f t="shared" si="34"/>
        <v>51478.450000000186</v>
      </c>
      <c r="R910" s="91">
        <f t="shared" si="35"/>
        <v>315.42387479316056</v>
      </c>
    </row>
    <row r="911" spans="1:18" hidden="1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1266</v>
      </c>
      <c r="H911" s="99">
        <v>2137</v>
      </c>
      <c r="I911" s="97">
        <v>2</v>
      </c>
      <c r="J911" s="100">
        <f>นครพนม!F23</f>
        <v>331188.59999999998</v>
      </c>
      <c r="K911" s="101">
        <f>นครพนม!AO23</f>
        <v>521488.51</v>
      </c>
      <c r="L911" s="102">
        <f>นครพนม!AP23</f>
        <v>1426968.6099999999</v>
      </c>
      <c r="M911" s="102">
        <f>นครพนม!AQ23</f>
        <v>1345321.99</v>
      </c>
      <c r="N911" s="98"/>
      <c r="O911" s="98"/>
      <c r="P911" s="98"/>
      <c r="Q911" s="90">
        <f t="shared" si="34"/>
        <v>81646.619999999879</v>
      </c>
      <c r="R911" s="91">
        <f t="shared" si="35"/>
        <v>667.74385119326155</v>
      </c>
    </row>
    <row r="912" spans="1:18" hidden="1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1267</v>
      </c>
      <c r="H912" s="99">
        <v>2602</v>
      </c>
      <c r="I912" s="97">
        <v>2</v>
      </c>
      <c r="J912" s="100">
        <f>นครพนม!F24</f>
        <v>671583.91</v>
      </c>
      <c r="K912" s="101">
        <f>นครพนม!AO24</f>
        <v>694460.54</v>
      </c>
      <c r="L912" s="102">
        <f>นครพนม!AP24</f>
        <v>967693.63</v>
      </c>
      <c r="M912" s="102">
        <f>นครพนม!AQ24</f>
        <v>800206.88</v>
      </c>
      <c r="N912" s="98"/>
      <c r="O912" s="98"/>
      <c r="P912" s="98"/>
      <c r="Q912" s="90">
        <f t="shared" si="34"/>
        <v>167486.75</v>
      </c>
      <c r="R912" s="91">
        <f t="shared" si="35"/>
        <v>371.90377786318214</v>
      </c>
    </row>
    <row r="913" spans="1:18" hidden="1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1268</v>
      </c>
      <c r="H913" s="99">
        <v>6245</v>
      </c>
      <c r="I913" s="97">
        <v>5</v>
      </c>
      <c r="J913" s="100">
        <f>นครพนม!F25</f>
        <v>406665.69</v>
      </c>
      <c r="K913" s="101">
        <f>นครพนม!AO25</f>
        <v>671730.82000000007</v>
      </c>
      <c r="L913" s="102">
        <f>นครพนม!AP25</f>
        <v>1915839.78</v>
      </c>
      <c r="M913" s="102">
        <f>นครพนม!AQ25</f>
        <v>1562233.99</v>
      </c>
      <c r="N913" s="98"/>
      <c r="O913" s="98"/>
      <c r="P913" s="98"/>
      <c r="Q913" s="90">
        <f t="shared" si="34"/>
        <v>353605.79000000004</v>
      </c>
      <c r="R913" s="91">
        <f t="shared" si="35"/>
        <v>306.7797886309047</v>
      </c>
    </row>
    <row r="914" spans="1:18" hidden="1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1269</v>
      </c>
      <c r="H914" s="99">
        <v>5141</v>
      </c>
      <c r="I914" s="97">
        <v>4</v>
      </c>
      <c r="J914" s="100">
        <f>นครพนม!F26</f>
        <v>429796.91</v>
      </c>
      <c r="K914" s="101">
        <f>นครพนม!AO26</f>
        <v>392067.17999999993</v>
      </c>
      <c r="L914" s="102">
        <f>นครพนม!AP26</f>
        <v>1625281.26</v>
      </c>
      <c r="M914" s="102">
        <f>นครพนม!AQ26</f>
        <v>1299936.77</v>
      </c>
      <c r="N914" s="98"/>
      <c r="O914" s="98"/>
      <c r="P914" s="98"/>
      <c r="Q914" s="90">
        <f t="shared" si="34"/>
        <v>325344.49</v>
      </c>
      <c r="R914" s="91">
        <f t="shared" si="35"/>
        <v>316.14107372106594</v>
      </c>
    </row>
    <row r="915" spans="1:18" hidden="1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1270</v>
      </c>
      <c r="H915" s="99">
        <v>2939</v>
      </c>
      <c r="I915" s="97">
        <v>2</v>
      </c>
      <c r="J915" s="100">
        <f>นครพนม!F27</f>
        <v>500180.76</v>
      </c>
      <c r="K915" s="101">
        <f>นครพนม!AO27</f>
        <v>511861.76000000001</v>
      </c>
      <c r="L915" s="102">
        <f>นครพนม!AP27</f>
        <v>1253466.3700000001</v>
      </c>
      <c r="M915" s="102">
        <f>นครพนม!AQ27</f>
        <v>992706.12</v>
      </c>
      <c r="N915" s="98"/>
      <c r="O915" s="98"/>
      <c r="P915" s="98"/>
      <c r="Q915" s="90">
        <f t="shared" si="34"/>
        <v>260760.25000000012</v>
      </c>
      <c r="R915" s="91">
        <f t="shared" si="35"/>
        <v>426.49417148690037</v>
      </c>
    </row>
    <row r="916" spans="1:18" hidden="1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1271</v>
      </c>
      <c r="H916" s="99">
        <v>2933</v>
      </c>
      <c r="I916" s="97">
        <v>2</v>
      </c>
      <c r="J916" s="100">
        <f>นครพนม!F28</f>
        <v>491447.13</v>
      </c>
      <c r="K916" s="101">
        <f>นครพนม!AO28</f>
        <v>633885.16</v>
      </c>
      <c r="L916" s="102">
        <f>นครพนม!AP28</f>
        <v>930569.82</v>
      </c>
      <c r="M916" s="102">
        <f>นครพนม!AQ28</f>
        <v>789473.52</v>
      </c>
      <c r="N916" s="98"/>
      <c r="O916" s="98"/>
      <c r="P916" s="98"/>
      <c r="Q916" s="90">
        <f t="shared" si="34"/>
        <v>141096.29999999993</v>
      </c>
      <c r="R916" s="91">
        <f t="shared" si="35"/>
        <v>317.2757654278895</v>
      </c>
    </row>
    <row r="917" spans="1:18" s="109" customFormat="1" hidden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15347902.369999999</v>
      </c>
      <c r="K917" s="141">
        <f>SUM(K891:K916)</f>
        <v>17637417.970000003</v>
      </c>
      <c r="L917" s="106">
        <f>SUM(L892:L916)</f>
        <v>38259996.819999985</v>
      </c>
      <c r="M917" s="106">
        <f>SUM(M892:M916)</f>
        <v>31867679.349999998</v>
      </c>
      <c r="N917" s="104">
        <v>25</v>
      </c>
      <c r="O917" s="104">
        <v>25</v>
      </c>
      <c r="P917" s="104">
        <f>N917-O917</f>
        <v>0</v>
      </c>
      <c r="Q917" s="107">
        <f t="shared" si="34"/>
        <v>6392317.4699999876</v>
      </c>
      <c r="R917" s="108">
        <f>L917/H917</f>
        <v>450.45147368049243</v>
      </c>
    </row>
    <row r="918" spans="1:18" hidden="1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hidden="1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1272</v>
      </c>
      <c r="H919" s="99">
        <v>4015</v>
      </c>
      <c r="I919" s="97">
        <v>3</v>
      </c>
      <c r="J919" s="100">
        <f>นครพนม!F29</f>
        <v>757366.46</v>
      </c>
      <c r="K919" s="101">
        <f>นครพนม!AO29</f>
        <v>769412.42999999993</v>
      </c>
      <c r="L919" s="102">
        <f>นครพนม!AP29</f>
        <v>2601132</v>
      </c>
      <c r="M919" s="102">
        <f>นครพนม!AQ29</f>
        <v>2053392.41</v>
      </c>
      <c r="N919" s="98"/>
      <c r="O919" s="98"/>
      <c r="P919" s="98"/>
      <c r="Q919" s="90">
        <f t="shared" si="34"/>
        <v>547739.59000000008</v>
      </c>
      <c r="R919" s="91">
        <f t="shared" si="35"/>
        <v>647.85354919053555</v>
      </c>
    </row>
    <row r="920" spans="1:18" hidden="1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1273</v>
      </c>
      <c r="H920" s="99">
        <v>5032</v>
      </c>
      <c r="I920" s="97">
        <v>4</v>
      </c>
      <c r="J920" s="100">
        <f>นครพนม!F30</f>
        <v>679810.8</v>
      </c>
      <c r="K920" s="101">
        <f>นครพนม!AO30</f>
        <v>1106252.04</v>
      </c>
      <c r="L920" s="102">
        <f>นครพนม!AP30</f>
        <v>2261875.09</v>
      </c>
      <c r="M920" s="102">
        <f>นครพนม!AQ30</f>
        <v>2158828.85</v>
      </c>
      <c r="N920" s="98"/>
      <c r="O920" s="98"/>
      <c r="P920" s="98"/>
      <c r="Q920" s="90">
        <f t="shared" si="34"/>
        <v>103046.23999999976</v>
      </c>
      <c r="R920" s="91">
        <f t="shared" si="35"/>
        <v>449.49822933227341</v>
      </c>
    </row>
    <row r="921" spans="1:18" hidden="1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1274</v>
      </c>
      <c r="H921" s="99">
        <v>2960</v>
      </c>
      <c r="I921" s="97">
        <v>2</v>
      </c>
      <c r="J921" s="100">
        <f>นครพนม!F31</f>
        <v>330670.88</v>
      </c>
      <c r="K921" s="101">
        <f>นครพนม!AO31</f>
        <v>363250.33</v>
      </c>
      <c r="L921" s="102">
        <f>นครพนม!AP31</f>
        <v>1645887.9000000001</v>
      </c>
      <c r="M921" s="102">
        <f>นครพนม!AQ31</f>
        <v>1454073.42</v>
      </c>
      <c r="N921" s="98"/>
      <c r="O921" s="98"/>
      <c r="P921" s="98"/>
      <c r="Q921" s="90">
        <f t="shared" si="34"/>
        <v>191814.48000000021</v>
      </c>
      <c r="R921" s="91">
        <f t="shared" si="35"/>
        <v>556.04320945945949</v>
      </c>
    </row>
    <row r="922" spans="1:18" hidden="1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1275</v>
      </c>
      <c r="H922" s="99">
        <v>3363</v>
      </c>
      <c r="I922" s="97">
        <v>3</v>
      </c>
      <c r="J922" s="100">
        <f>นครพนม!F32</f>
        <v>487322.64</v>
      </c>
      <c r="K922" s="100">
        <f>นครพนม!AO32</f>
        <v>437737.61</v>
      </c>
      <c r="L922" s="102">
        <f>นครพนม!AP32</f>
        <v>986703.07</v>
      </c>
      <c r="M922" s="102">
        <f>นครพนม!AQ32</f>
        <v>787729.82</v>
      </c>
      <c r="N922" s="98"/>
      <c r="O922" s="98"/>
      <c r="P922" s="98"/>
      <c r="Q922" s="90">
        <f t="shared" si="34"/>
        <v>198973.25</v>
      </c>
      <c r="R922" s="91">
        <f t="shared" si="35"/>
        <v>293.39966399048467</v>
      </c>
    </row>
    <row r="923" spans="1:18" hidden="1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1276</v>
      </c>
      <c r="H923" s="99">
        <v>3862</v>
      </c>
      <c r="I923" s="97">
        <v>3</v>
      </c>
      <c r="J923" s="100">
        <f>นครพนม!F33</f>
        <v>416561.79</v>
      </c>
      <c r="K923" s="101">
        <f>นครพนม!AO33</f>
        <v>499684.17</v>
      </c>
      <c r="L923" s="102">
        <f>นครพนม!AP33</f>
        <v>1886307.99</v>
      </c>
      <c r="M923" s="102">
        <f>นครพนม!AQ33</f>
        <v>1737070.64</v>
      </c>
      <c r="N923" s="98"/>
      <c r="O923" s="98"/>
      <c r="P923" s="98"/>
      <c r="Q923" s="90">
        <f t="shared" si="34"/>
        <v>149237.35000000009</v>
      </c>
      <c r="R923" s="91">
        <f t="shared" si="35"/>
        <v>488.42775504919729</v>
      </c>
    </row>
    <row r="924" spans="1:18" hidden="1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1277</v>
      </c>
      <c r="H924" s="99">
        <v>4449</v>
      </c>
      <c r="I924" s="97">
        <v>3</v>
      </c>
      <c r="J924" s="100">
        <f>นครพนม!F34</f>
        <v>326831.15000000002</v>
      </c>
      <c r="K924" s="101">
        <f>นครพนม!AO34</f>
        <v>349797.36</v>
      </c>
      <c r="L924" s="102">
        <f>นครพนม!AP34</f>
        <v>814150.92</v>
      </c>
      <c r="M924" s="102">
        <f>นครพนม!AQ34</f>
        <v>634057.14</v>
      </c>
      <c r="N924" s="98"/>
      <c r="O924" s="98"/>
      <c r="P924" s="98"/>
      <c r="Q924" s="90">
        <f t="shared" si="34"/>
        <v>180093.78000000003</v>
      </c>
      <c r="R924" s="91">
        <f t="shared" si="35"/>
        <v>182.99638570465274</v>
      </c>
    </row>
    <row r="925" spans="1:18" s="154" customFormat="1" hidden="1" x14ac:dyDescent="0.7">
      <c r="A925" s="148">
        <v>8</v>
      </c>
      <c r="B925" s="149" t="s">
        <v>44</v>
      </c>
      <c r="C925" s="149" t="s">
        <v>529</v>
      </c>
      <c r="D925" s="149" t="s">
        <v>65</v>
      </c>
      <c r="E925" s="149" t="s">
        <v>530</v>
      </c>
      <c r="F925" s="149" t="s">
        <v>166</v>
      </c>
      <c r="G925" s="149" t="s">
        <v>1278</v>
      </c>
      <c r="H925" s="144">
        <v>2114</v>
      </c>
      <c r="I925" s="148">
        <v>2</v>
      </c>
      <c r="J925" s="150">
        <f>นครพนม!F35</f>
        <v>28930.3</v>
      </c>
      <c r="K925" s="151">
        <f>นครพนม!AO35</f>
        <v>105118.95</v>
      </c>
      <c r="L925" s="150">
        <f>นครพนม!AP35</f>
        <v>397066.72</v>
      </c>
      <c r="M925" s="150">
        <f>นครพนม!AQ35</f>
        <v>388449.70000000007</v>
      </c>
      <c r="N925" s="149"/>
      <c r="O925" s="149"/>
      <c r="P925" s="149"/>
      <c r="Q925" s="152">
        <f t="shared" si="34"/>
        <v>8617.0199999999022</v>
      </c>
      <c r="R925" s="153">
        <f t="shared" si="35"/>
        <v>187.8272090823084</v>
      </c>
    </row>
    <row r="926" spans="1:18" hidden="1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1279</v>
      </c>
      <c r="H926" s="99">
        <v>2727</v>
      </c>
      <c r="I926" s="97">
        <v>2</v>
      </c>
      <c r="J926" s="100">
        <f>นครพนม!F36</f>
        <v>622196.32999999996</v>
      </c>
      <c r="K926" s="101">
        <f>นครพนม!AO36</f>
        <v>812168.75</v>
      </c>
      <c r="L926" s="102">
        <f>นครพนม!AP36</f>
        <v>747729.36</v>
      </c>
      <c r="M926" s="102">
        <f>นครพนม!AQ36</f>
        <v>481082.17000000004</v>
      </c>
      <c r="N926" s="98"/>
      <c r="O926" s="98"/>
      <c r="P926" s="98"/>
      <c r="Q926" s="90">
        <f t="shared" si="34"/>
        <v>266647.18999999994</v>
      </c>
      <c r="R926" s="91">
        <f t="shared" si="35"/>
        <v>274.19485148514849</v>
      </c>
    </row>
    <row r="927" spans="1:18" hidden="1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1280</v>
      </c>
      <c r="H927" s="99">
        <v>2481</v>
      </c>
      <c r="I927" s="97">
        <v>2</v>
      </c>
      <c r="J927" s="100">
        <f>นครพนม!F37</f>
        <v>925357.92</v>
      </c>
      <c r="K927" s="101">
        <f>นครพนม!AO37</f>
        <v>1101689.1900000002</v>
      </c>
      <c r="L927" s="102">
        <f>นครพนม!AP37</f>
        <v>1251158.27</v>
      </c>
      <c r="M927" s="102">
        <f>นครพนม!AQ37</f>
        <v>841389.34</v>
      </c>
      <c r="N927" s="98"/>
      <c r="O927" s="98"/>
      <c r="P927" s="98"/>
      <c r="Q927" s="90">
        <f t="shared" si="34"/>
        <v>409768.93000000005</v>
      </c>
      <c r="R927" s="91">
        <f t="shared" si="35"/>
        <v>504.29595727529221</v>
      </c>
    </row>
    <row r="928" spans="1:18" s="109" customFormat="1" hidden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4575048.2700000005</v>
      </c>
      <c r="K928" s="141">
        <f>SUM(K918:K927)</f>
        <v>5545110.8300000001</v>
      </c>
      <c r="L928" s="106">
        <f>SUM(L918:L927)</f>
        <v>12592011.32</v>
      </c>
      <c r="M928" s="106">
        <f>SUM(M918:M927)</f>
        <v>10536073.489999998</v>
      </c>
      <c r="N928" s="104">
        <v>9</v>
      </c>
      <c r="O928" s="104">
        <v>9</v>
      </c>
      <c r="P928" s="104">
        <f>N928-O928</f>
        <v>0</v>
      </c>
      <c r="Q928" s="107">
        <f t="shared" si="34"/>
        <v>2055937.8300000019</v>
      </c>
      <c r="R928" s="108">
        <f>L928/H928</f>
        <v>406.1546082637164</v>
      </c>
    </row>
    <row r="929" spans="1:18" hidden="1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hidden="1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1281</v>
      </c>
      <c r="H930" s="99">
        <v>3561</v>
      </c>
      <c r="I930" s="97">
        <v>3</v>
      </c>
      <c r="J930" s="100">
        <f>นครพนม!F38</f>
        <v>726605.59</v>
      </c>
      <c r="K930" s="101">
        <f>นครพนม!AO38</f>
        <v>856451.33</v>
      </c>
      <c r="L930" s="102">
        <f>นครพนม!AP38</f>
        <v>1360684.63</v>
      </c>
      <c r="M930" s="102">
        <f>นครพนม!AQ38</f>
        <v>978780.88000000012</v>
      </c>
      <c r="N930" s="98"/>
      <c r="O930" s="98"/>
      <c r="P930" s="98"/>
      <c r="Q930" s="90">
        <f t="shared" si="34"/>
        <v>381903.74999999977</v>
      </c>
      <c r="R930" s="91">
        <f t="shared" si="35"/>
        <v>382.10745015445099</v>
      </c>
    </row>
    <row r="931" spans="1:18" hidden="1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1282</v>
      </c>
      <c r="H931" s="99">
        <v>4235</v>
      </c>
      <c r="I931" s="97">
        <v>3</v>
      </c>
      <c r="J931" s="100">
        <f>นครพนม!F39</f>
        <v>803290.24</v>
      </c>
      <c r="K931" s="101">
        <f>นครพนม!AO39</f>
        <v>1281802.8399999999</v>
      </c>
      <c r="L931" s="102">
        <f>นครพนม!AP39</f>
        <v>1460694.15</v>
      </c>
      <c r="M931" s="102">
        <f>นครพนม!AQ39</f>
        <v>1051892.4000000001</v>
      </c>
      <c r="N931" s="98"/>
      <c r="O931" s="98"/>
      <c r="P931" s="98"/>
      <c r="Q931" s="90">
        <f t="shared" si="34"/>
        <v>408801.74999999977</v>
      </c>
      <c r="R931" s="91">
        <f t="shared" si="35"/>
        <v>344.91007083825264</v>
      </c>
    </row>
    <row r="932" spans="1:18" hidden="1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1283</v>
      </c>
      <c r="H932" s="99">
        <v>1123</v>
      </c>
      <c r="I932" s="97">
        <v>1</v>
      </c>
      <c r="J932" s="100">
        <f>นครพนม!F40</f>
        <v>463943.83</v>
      </c>
      <c r="K932" s="101">
        <f>นครพนม!AO40</f>
        <v>632475.93999999994</v>
      </c>
      <c r="L932" s="102">
        <f>นครพนม!AP40</f>
        <v>1261781.58</v>
      </c>
      <c r="M932" s="102">
        <f>นครพนม!AQ40</f>
        <v>1301826.32</v>
      </c>
      <c r="N932" s="98"/>
      <c r="O932" s="98"/>
      <c r="P932" s="98"/>
      <c r="Q932" s="90">
        <f t="shared" si="34"/>
        <v>-40044.739999999991</v>
      </c>
      <c r="R932" s="91">
        <f t="shared" si="35"/>
        <v>1123.5811041852182</v>
      </c>
    </row>
    <row r="933" spans="1:18" hidden="1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1284</v>
      </c>
      <c r="H933" s="99">
        <v>1984</v>
      </c>
      <c r="I933" s="97">
        <v>2</v>
      </c>
      <c r="J933" s="100">
        <f>นครพนม!F41</f>
        <v>803829.62</v>
      </c>
      <c r="K933" s="101">
        <f>นครพนม!AO41</f>
        <v>855001.08</v>
      </c>
      <c r="L933" s="102">
        <f>นครพนม!AP41</f>
        <v>1435280.62</v>
      </c>
      <c r="M933" s="102">
        <f>นครพนม!AQ41</f>
        <v>1142571.1700000002</v>
      </c>
      <c r="N933" s="98"/>
      <c r="O933" s="98"/>
      <c r="P933" s="98"/>
      <c r="Q933" s="90">
        <f t="shared" si="34"/>
        <v>292709.44999999995</v>
      </c>
      <c r="R933" s="91">
        <f t="shared" si="35"/>
        <v>723.42773185483873</v>
      </c>
    </row>
    <row r="934" spans="1:18" hidden="1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1285</v>
      </c>
      <c r="H934" s="99">
        <v>2515</v>
      </c>
      <c r="I934" s="97">
        <v>2</v>
      </c>
      <c r="J934" s="100">
        <f>นครพนม!F42</f>
        <v>262878.31</v>
      </c>
      <c r="K934" s="101">
        <f>นครพนม!AO42</f>
        <v>571003.44999999995</v>
      </c>
      <c r="L934" s="102">
        <f>นครพนม!AP42</f>
        <v>1264811.1200000001</v>
      </c>
      <c r="M934" s="102">
        <f>นครพนม!AQ42</f>
        <v>1111949.1500000001</v>
      </c>
      <c r="N934" s="98"/>
      <c r="O934" s="98"/>
      <c r="P934" s="98"/>
      <c r="Q934" s="90">
        <f t="shared" si="34"/>
        <v>152861.96999999997</v>
      </c>
      <c r="R934" s="91">
        <f t="shared" si="35"/>
        <v>502.90700596421476</v>
      </c>
    </row>
    <row r="935" spans="1:18" hidden="1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1286</v>
      </c>
      <c r="H935" s="99">
        <v>2195</v>
      </c>
      <c r="I935" s="97">
        <v>2</v>
      </c>
      <c r="J935" s="100">
        <f>นครพนม!F43</f>
        <v>416005.49</v>
      </c>
      <c r="K935" s="101">
        <f>นครพนม!AO43</f>
        <v>708935.32000000007</v>
      </c>
      <c r="L935" s="102">
        <f>นครพนม!AP43</f>
        <v>1534375.52</v>
      </c>
      <c r="M935" s="102">
        <f>นครพนม!AQ43</f>
        <v>1243451.98</v>
      </c>
      <c r="N935" s="98"/>
      <c r="O935" s="98"/>
      <c r="P935" s="98"/>
      <c r="Q935" s="90">
        <f t="shared" si="34"/>
        <v>290923.54000000004</v>
      </c>
      <c r="R935" s="91">
        <f t="shared" si="35"/>
        <v>699.03212756264236</v>
      </c>
    </row>
    <row r="936" spans="1:18" hidden="1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1287</v>
      </c>
      <c r="H936" s="99">
        <v>2113</v>
      </c>
      <c r="I936" s="97">
        <v>2</v>
      </c>
      <c r="J936" s="100">
        <f>นครพนม!F44</f>
        <v>830586.42</v>
      </c>
      <c r="K936" s="101">
        <f>นครพนม!AO44</f>
        <v>1073437.5900000001</v>
      </c>
      <c r="L936" s="102">
        <f>นครพนม!AP44</f>
        <v>493010.36</v>
      </c>
      <c r="M936" s="102">
        <f>นครพนม!AQ44</f>
        <v>226317.28</v>
      </c>
      <c r="N936" s="98"/>
      <c r="O936" s="98"/>
      <c r="P936" s="98"/>
      <c r="Q936" s="90">
        <f t="shared" si="34"/>
        <v>266693.07999999996</v>
      </c>
      <c r="R936" s="91">
        <f t="shared" si="35"/>
        <v>233.32246095598674</v>
      </c>
    </row>
    <row r="937" spans="1:18" hidden="1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1288</v>
      </c>
      <c r="H937" s="99">
        <v>2880</v>
      </c>
      <c r="I937" s="97">
        <v>2</v>
      </c>
      <c r="J937" s="100">
        <f>นครพนม!F45</f>
        <v>1448272.17</v>
      </c>
      <c r="K937" s="101">
        <f>นครพนม!AO45</f>
        <v>1511766.4799999997</v>
      </c>
      <c r="L937" s="102">
        <f>นครพนม!AP45</f>
        <v>1837628.4900000002</v>
      </c>
      <c r="M937" s="102">
        <f>นครพนม!AQ45</f>
        <v>1242677.1600000001</v>
      </c>
      <c r="N937" s="98"/>
      <c r="O937" s="98"/>
      <c r="P937" s="98"/>
      <c r="Q937" s="90">
        <f t="shared" si="34"/>
        <v>594951.33000000007</v>
      </c>
      <c r="R937" s="91">
        <f t="shared" si="35"/>
        <v>638.0654479166667</v>
      </c>
    </row>
    <row r="938" spans="1:18" hidden="1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1289</v>
      </c>
      <c r="H938" s="99">
        <v>2008</v>
      </c>
      <c r="I938" s="97">
        <v>2</v>
      </c>
      <c r="J938" s="100">
        <f>นครพนม!F46</f>
        <v>368997.42</v>
      </c>
      <c r="K938" s="101">
        <f>นครพนม!AO46</f>
        <v>470922.07999999996</v>
      </c>
      <c r="L938" s="102">
        <f>นครพนม!AP46</f>
        <v>1398415.21</v>
      </c>
      <c r="M938" s="102">
        <f>นครพนม!AQ46</f>
        <v>1229292.42</v>
      </c>
      <c r="N938" s="98"/>
      <c r="O938" s="98"/>
      <c r="P938" s="98"/>
      <c r="Q938" s="90">
        <f t="shared" si="34"/>
        <v>169122.79000000004</v>
      </c>
      <c r="R938" s="91">
        <f t="shared" si="35"/>
        <v>696.42191733067727</v>
      </c>
    </row>
    <row r="939" spans="1:18" hidden="1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1290</v>
      </c>
      <c r="H939" s="99">
        <v>1706</v>
      </c>
      <c r="I939" s="97">
        <v>2</v>
      </c>
      <c r="J939" s="100">
        <f>นครพนม!F47</f>
        <v>529618.51</v>
      </c>
      <c r="K939" s="101">
        <f>นครพนม!AO47</f>
        <v>606995.32999999996</v>
      </c>
      <c r="L939" s="102">
        <f>นครพนม!AP47</f>
        <v>956931</v>
      </c>
      <c r="M939" s="102">
        <f>นครพนม!AQ47</f>
        <v>710673.44000000006</v>
      </c>
      <c r="N939" s="98"/>
      <c r="O939" s="98"/>
      <c r="P939" s="98"/>
      <c r="Q939" s="90">
        <f t="shared" si="34"/>
        <v>246257.55999999994</v>
      </c>
      <c r="R939" s="91">
        <f t="shared" si="35"/>
        <v>560.92086752637749</v>
      </c>
    </row>
    <row r="940" spans="1:18" hidden="1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1291</v>
      </c>
      <c r="H940" s="99">
        <v>1846</v>
      </c>
      <c r="I940" s="97">
        <v>2</v>
      </c>
      <c r="J940" s="100">
        <f>นครพนม!F48</f>
        <v>172908.77</v>
      </c>
      <c r="K940" s="101">
        <f>นครพนม!AO48</f>
        <v>407626.12</v>
      </c>
      <c r="L940" s="102">
        <f>นครพนม!AP48</f>
        <v>1274668.07</v>
      </c>
      <c r="M940" s="102">
        <f>นครพนม!AQ48</f>
        <v>1052378.45</v>
      </c>
      <c r="N940" s="98"/>
      <c r="O940" s="98"/>
      <c r="P940" s="98"/>
      <c r="Q940" s="90">
        <f t="shared" si="34"/>
        <v>222289.62000000011</v>
      </c>
      <c r="R940" s="91">
        <f t="shared" si="35"/>
        <v>690.50274647887329</v>
      </c>
    </row>
    <row r="941" spans="1:18" hidden="1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1292</v>
      </c>
      <c r="H941" s="99">
        <v>2707</v>
      </c>
      <c r="I941" s="97">
        <v>2</v>
      </c>
      <c r="J941" s="100">
        <f>นครพนม!F49</f>
        <v>656954.23</v>
      </c>
      <c r="K941" s="101">
        <f>นครพนม!AO49</f>
        <v>710349.45</v>
      </c>
      <c r="L941" s="102">
        <f>นครพนม!AP49</f>
        <v>1353433.17</v>
      </c>
      <c r="M941" s="102">
        <f>นครพนม!AQ49</f>
        <v>990940.09</v>
      </c>
      <c r="N941" s="98"/>
      <c r="O941" s="98"/>
      <c r="P941" s="98"/>
      <c r="Q941" s="90">
        <f t="shared" si="34"/>
        <v>362493.07999999996</v>
      </c>
      <c r="R941" s="91">
        <f t="shared" si="35"/>
        <v>499.97531215367565</v>
      </c>
    </row>
    <row r="942" spans="1:18" hidden="1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1293</v>
      </c>
      <c r="H942" s="99">
        <v>2688</v>
      </c>
      <c r="I942" s="97">
        <v>2</v>
      </c>
      <c r="J942" s="100">
        <f>นครพนม!F50</f>
        <v>296612.37</v>
      </c>
      <c r="K942" s="101">
        <f>นครพนม!AO50</f>
        <v>745178.14</v>
      </c>
      <c r="L942" s="102">
        <f>นครพนม!AP50</f>
        <v>1424426.85</v>
      </c>
      <c r="M942" s="102">
        <f>นครพนม!AQ50</f>
        <v>1156263.5699999998</v>
      </c>
      <c r="N942" s="98"/>
      <c r="O942" s="98"/>
      <c r="P942" s="98"/>
      <c r="Q942" s="90">
        <f t="shared" si="34"/>
        <v>268163.28000000026</v>
      </c>
      <c r="R942" s="91">
        <f t="shared" si="35"/>
        <v>529.92070312500005</v>
      </c>
    </row>
    <row r="943" spans="1:18" hidden="1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1294</v>
      </c>
      <c r="H943" s="99">
        <v>2663</v>
      </c>
      <c r="I943" s="97">
        <v>2</v>
      </c>
      <c r="J943" s="100">
        <f>นครพนม!F51</f>
        <v>690702.56</v>
      </c>
      <c r="K943" s="101">
        <f>นครพนม!AO51</f>
        <v>1082825.2</v>
      </c>
      <c r="L943" s="102">
        <f>นครพนม!AP51</f>
        <v>1600864.59</v>
      </c>
      <c r="M943" s="102">
        <f>นครพนม!AQ51</f>
        <v>1080584.97</v>
      </c>
      <c r="N943" s="98"/>
      <c r="O943" s="98"/>
      <c r="P943" s="98"/>
      <c r="Q943" s="90">
        <f t="shared" si="34"/>
        <v>520279.62000000011</v>
      </c>
      <c r="R943" s="91">
        <f t="shared" si="35"/>
        <v>601.15080360495688</v>
      </c>
    </row>
    <row r="944" spans="1:18" hidden="1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1295</v>
      </c>
      <c r="H944" s="99">
        <v>1880</v>
      </c>
      <c r="I944" s="97">
        <v>2</v>
      </c>
      <c r="J944" s="100">
        <f>นครพนม!F52</f>
        <v>967821.54</v>
      </c>
      <c r="K944" s="101">
        <f>นครพนม!AO52</f>
        <v>1128341.17</v>
      </c>
      <c r="L944" s="102">
        <f>นครพนม!AP52</f>
        <v>1158707.45</v>
      </c>
      <c r="M944" s="102">
        <f>นครพนม!AQ52</f>
        <v>936017.83000000007</v>
      </c>
      <c r="N944" s="98"/>
      <c r="O944" s="98"/>
      <c r="P944" s="98"/>
      <c r="Q944" s="90">
        <f t="shared" si="34"/>
        <v>222689.61999999988</v>
      </c>
      <c r="R944" s="91">
        <f t="shared" si="35"/>
        <v>616.33375000000001</v>
      </c>
    </row>
    <row r="945" spans="1:18" hidden="1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1296</v>
      </c>
      <c r="H945" s="113">
        <v>2375</v>
      </c>
      <c r="I945" s="111">
        <v>2</v>
      </c>
      <c r="J945" s="100">
        <f>นครพนม!F53</f>
        <v>428346.49</v>
      </c>
      <c r="K945" s="101">
        <f>นครพนม!AO53</f>
        <v>490607.95999999996</v>
      </c>
      <c r="L945" s="102">
        <f>นครพนม!AP53</f>
        <v>721135.41</v>
      </c>
      <c r="M945" s="102">
        <f>นครพนม!AQ53</f>
        <v>334429.27</v>
      </c>
      <c r="N945" s="98"/>
      <c r="O945" s="98"/>
      <c r="P945" s="98"/>
      <c r="Q945" s="90">
        <f t="shared" si="34"/>
        <v>386706.14</v>
      </c>
      <c r="R945" s="91">
        <f t="shared" si="35"/>
        <v>303.63596210526316</v>
      </c>
    </row>
    <row r="946" spans="1:18" hidden="1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1297</v>
      </c>
      <c r="H946" s="113">
        <v>1804</v>
      </c>
      <c r="I946" s="111">
        <v>2</v>
      </c>
      <c r="J946" s="100">
        <f>นครพนม!F54</f>
        <v>302071.84999999998</v>
      </c>
      <c r="K946" s="101">
        <f>นครพนม!AO54</f>
        <v>592091.29</v>
      </c>
      <c r="L946" s="102">
        <f>นครพนม!AP54</f>
        <v>1433904.77</v>
      </c>
      <c r="M946" s="102">
        <f>นครพนม!AQ54</f>
        <v>984311.97</v>
      </c>
      <c r="N946" s="98"/>
      <c r="O946" s="98"/>
      <c r="P946" s="98"/>
      <c r="Q946" s="90">
        <f t="shared" si="34"/>
        <v>449592.80000000005</v>
      </c>
      <c r="R946" s="91">
        <f t="shared" si="35"/>
        <v>794.84743348115296</v>
      </c>
    </row>
    <row r="947" spans="1:18" s="109" customFormat="1" hidden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10169445.41</v>
      </c>
      <c r="K947" s="106">
        <f>SUM(K929:K946)</f>
        <v>13725810.769999996</v>
      </c>
      <c r="L947" s="106">
        <f>SUM(L929:L946)</f>
        <v>21970752.989999998</v>
      </c>
      <c r="M947" s="106">
        <f>SUM(M929:M946)</f>
        <v>16774358.350000001</v>
      </c>
      <c r="N947" s="104">
        <v>17</v>
      </c>
      <c r="O947" s="104">
        <v>17</v>
      </c>
      <c r="P947" s="104">
        <f>N947-O947</f>
        <v>0</v>
      </c>
      <c r="Q947" s="107">
        <f t="shared" si="34"/>
        <v>5196394.6399999969</v>
      </c>
      <c r="R947" s="108">
        <f>L947/H947</f>
        <v>545.41004865576042</v>
      </c>
    </row>
    <row r="948" spans="1:18" hidden="1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hidden="1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1298</v>
      </c>
      <c r="H949" s="99">
        <v>2423</v>
      </c>
      <c r="I949" s="97">
        <v>2</v>
      </c>
      <c r="J949" s="100">
        <f>นครพนม!F55</f>
        <v>663613.23</v>
      </c>
      <c r="K949" s="101">
        <f>นครพนม!AO55</f>
        <v>748633.02</v>
      </c>
      <c r="L949" s="102">
        <f>นครพนม!AP55</f>
        <v>1341398.8799999999</v>
      </c>
      <c r="M949" s="102">
        <f>นครพนม!AQ55</f>
        <v>946676.64</v>
      </c>
      <c r="N949" s="98"/>
      <c r="O949" s="98"/>
      <c r="P949" s="98"/>
      <c r="Q949" s="90">
        <f t="shared" si="34"/>
        <v>394722.23999999987</v>
      </c>
      <c r="R949" s="91">
        <f t="shared" si="35"/>
        <v>553.61076351630209</v>
      </c>
    </row>
    <row r="950" spans="1:18" hidden="1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1299</v>
      </c>
      <c r="H950" s="99">
        <v>1424</v>
      </c>
      <c r="I950" s="97">
        <v>1</v>
      </c>
      <c r="J950" s="100">
        <f>นครพนม!F56</f>
        <v>408527.46</v>
      </c>
      <c r="K950" s="101">
        <f>นครพนม!AO56</f>
        <v>482124.73000000004</v>
      </c>
      <c r="L950" s="102">
        <f>นครพนม!AP56</f>
        <v>867752.73</v>
      </c>
      <c r="M950" s="102">
        <f>นครพนม!AQ56</f>
        <v>660631.61</v>
      </c>
      <c r="N950" s="98"/>
      <c r="O950" s="98"/>
      <c r="P950" s="98"/>
      <c r="Q950" s="90">
        <f t="shared" si="34"/>
        <v>207121.12</v>
      </c>
      <c r="R950" s="91">
        <f t="shared" si="35"/>
        <v>609.3769171348315</v>
      </c>
    </row>
    <row r="951" spans="1:18" hidden="1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1300</v>
      </c>
      <c r="H951" s="99">
        <v>1355</v>
      </c>
      <c r="I951" s="97">
        <v>1</v>
      </c>
      <c r="J951" s="100">
        <f>นครพนม!F57</f>
        <v>289267.96000000002</v>
      </c>
      <c r="K951" s="101">
        <f>นครพนม!AO57</f>
        <v>329723.24</v>
      </c>
      <c r="L951" s="102">
        <f>นครพนม!AP57</f>
        <v>898682.06</v>
      </c>
      <c r="M951" s="102">
        <f>นครพนม!AQ57</f>
        <v>701627.41999999993</v>
      </c>
      <c r="N951" s="98"/>
      <c r="O951" s="98"/>
      <c r="P951" s="98"/>
      <c r="Q951" s="90">
        <f t="shared" si="34"/>
        <v>197054.64000000013</v>
      </c>
      <c r="R951" s="91">
        <f t="shared" si="35"/>
        <v>663.2339926199262</v>
      </c>
    </row>
    <row r="952" spans="1:18" hidden="1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1301</v>
      </c>
      <c r="H952" s="99">
        <v>2385</v>
      </c>
      <c r="I952" s="97">
        <v>2</v>
      </c>
      <c r="J952" s="100">
        <f>นครพนม!F58</f>
        <v>958131.61</v>
      </c>
      <c r="K952" s="101">
        <f>นครพนม!AO58</f>
        <v>1007953.85</v>
      </c>
      <c r="L952" s="102">
        <f>นครพนม!AP58</f>
        <v>1227088.4300000002</v>
      </c>
      <c r="M952" s="102">
        <f>นครพนม!AQ58</f>
        <v>834607.77</v>
      </c>
      <c r="N952" s="98"/>
      <c r="O952" s="98"/>
      <c r="P952" s="98"/>
      <c r="Q952" s="90">
        <f t="shared" si="34"/>
        <v>392480.66000000015</v>
      </c>
      <c r="R952" s="91">
        <f t="shared" si="35"/>
        <v>514.50248637316565</v>
      </c>
    </row>
    <row r="953" spans="1:18" hidden="1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1302</v>
      </c>
      <c r="H953" s="99">
        <v>1462</v>
      </c>
      <c r="I953" s="97">
        <v>1</v>
      </c>
      <c r="J953" s="100">
        <f>นครพนม!F59</f>
        <v>348903.03</v>
      </c>
      <c r="K953" s="101">
        <f>นครพนม!AO59</f>
        <v>411955.76</v>
      </c>
      <c r="L953" s="102">
        <f>นครพนม!AP59</f>
        <v>1129628.03</v>
      </c>
      <c r="M953" s="102">
        <f>นครพนม!AQ59</f>
        <v>904970.34</v>
      </c>
      <c r="N953" s="98"/>
      <c r="O953" s="98"/>
      <c r="P953" s="98"/>
      <c r="Q953" s="90">
        <f t="shared" si="34"/>
        <v>224657.69000000006</v>
      </c>
      <c r="R953" s="91">
        <f t="shared" si="35"/>
        <v>772.65939124487011</v>
      </c>
    </row>
    <row r="954" spans="1:18" hidden="1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298" t="s">
        <v>1303</v>
      </c>
      <c r="H954" s="99">
        <v>2682</v>
      </c>
      <c r="I954" s="97">
        <v>2</v>
      </c>
      <c r="J954" s="100">
        <f>นครพนม!F60</f>
        <v>207700.57</v>
      </c>
      <c r="K954" s="101">
        <f>นครพนม!AO60</f>
        <v>255245.07</v>
      </c>
      <c r="L954" s="102">
        <f>นครพนม!AP60</f>
        <v>1506266.04</v>
      </c>
      <c r="M954" s="102">
        <f>นครพนม!AQ60</f>
        <v>1309466.55</v>
      </c>
      <c r="N954" s="98"/>
      <c r="O954" s="98"/>
      <c r="P954" s="98"/>
      <c r="Q954" s="90">
        <f t="shared" si="34"/>
        <v>196799.49</v>
      </c>
      <c r="R954" s="91">
        <f t="shared" si="35"/>
        <v>561.62044742729313</v>
      </c>
    </row>
    <row r="955" spans="1:18" hidden="1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1304</v>
      </c>
      <c r="H955" s="99">
        <v>4067</v>
      </c>
      <c r="I955" s="97">
        <v>3</v>
      </c>
      <c r="J955" s="100">
        <f>นครพนม!F61</f>
        <v>675541.47</v>
      </c>
      <c r="K955" s="101">
        <f>นครพนม!AO61</f>
        <v>718777.09</v>
      </c>
      <c r="L955" s="102">
        <f>นครพนม!AP61</f>
        <v>1489238.3599999999</v>
      </c>
      <c r="M955" s="102">
        <f>นครพนม!AQ61</f>
        <v>1118736.24</v>
      </c>
      <c r="N955" s="98"/>
      <c r="O955" s="98"/>
      <c r="P955" s="98"/>
      <c r="Q955" s="90">
        <f t="shared" si="34"/>
        <v>370502.11999999988</v>
      </c>
      <c r="R955" s="91">
        <f t="shared" si="35"/>
        <v>366.17613966068353</v>
      </c>
    </row>
    <row r="956" spans="1:18" hidden="1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1305</v>
      </c>
      <c r="H956" s="99">
        <v>2581</v>
      </c>
      <c r="I956" s="97">
        <v>2</v>
      </c>
      <c r="J956" s="100">
        <f>นครพนม!F62</f>
        <v>413427.22</v>
      </c>
      <c r="K956" s="101">
        <f>นครพนม!AO62</f>
        <v>470665.13999999996</v>
      </c>
      <c r="L956" s="102">
        <f>นครพนม!AP62</f>
        <v>1509211.26</v>
      </c>
      <c r="M956" s="102">
        <f>นครพนม!AQ62</f>
        <v>1264471.47</v>
      </c>
      <c r="N956" s="98"/>
      <c r="O956" s="98"/>
      <c r="P956" s="98"/>
      <c r="Q956" s="90">
        <f t="shared" si="34"/>
        <v>244739.79000000004</v>
      </c>
      <c r="R956" s="91">
        <f t="shared" si="35"/>
        <v>584.73896164277414</v>
      </c>
    </row>
    <row r="957" spans="1:18" hidden="1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1306</v>
      </c>
      <c r="H957" s="99">
        <v>1424</v>
      </c>
      <c r="I957" s="97">
        <v>1</v>
      </c>
      <c r="J957" s="100">
        <f>นครพนม!F63</f>
        <v>337953.73</v>
      </c>
      <c r="K957" s="101">
        <f>นครพนม!AO63</f>
        <v>348240.36</v>
      </c>
      <c r="L957" s="102">
        <f>นครพนม!AP63</f>
        <v>1680742.18</v>
      </c>
      <c r="M957" s="102">
        <f>นครพนม!AQ63</f>
        <v>1490726.98</v>
      </c>
      <c r="N957" s="98"/>
      <c r="O957" s="98"/>
      <c r="P957" s="98"/>
      <c r="Q957" s="90">
        <f t="shared" si="34"/>
        <v>190015.19999999995</v>
      </c>
      <c r="R957" s="91">
        <f t="shared" si="35"/>
        <v>1180.2964747191011</v>
      </c>
    </row>
    <row r="958" spans="1:18" s="109" customFormat="1" hidden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4303066.2799999993</v>
      </c>
      <c r="K958" s="106">
        <f>SUM(K948:K957)</f>
        <v>4773318.26</v>
      </c>
      <c r="L958" s="106">
        <f>SUM(L948:L957)</f>
        <v>11650007.969999999</v>
      </c>
      <c r="M958" s="106">
        <f>SUM(M948:M957)</f>
        <v>9231915.0199999996</v>
      </c>
      <c r="N958" s="104">
        <v>9</v>
      </c>
      <c r="O958" s="104">
        <v>9</v>
      </c>
      <c r="P958" s="104">
        <f>N958-O958</f>
        <v>0</v>
      </c>
      <c r="Q958" s="107">
        <f t="shared" si="34"/>
        <v>2418092.9499999993</v>
      </c>
      <c r="R958" s="108">
        <f>L958/H958</f>
        <v>588.2951052870776</v>
      </c>
    </row>
    <row r="959" spans="1:18" hidden="1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hidden="1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1307</v>
      </c>
      <c r="H960" s="99">
        <v>4840</v>
      </c>
      <c r="I960" s="97">
        <v>4</v>
      </c>
      <c r="J960" s="100">
        <f>นครพนม!F64</f>
        <v>1247088.98</v>
      </c>
      <c r="K960" s="101">
        <f>นครพนม!AO64</f>
        <v>1683770.04</v>
      </c>
      <c r="L960" s="102">
        <f>นครพนม!AP64</f>
        <v>2218679.7999999998</v>
      </c>
      <c r="M960" s="102">
        <f>นครพนม!AQ64</f>
        <v>1836184.8900000001</v>
      </c>
      <c r="N960" s="98"/>
      <c r="O960" s="98"/>
      <c r="P960" s="98"/>
      <c r="Q960" s="90">
        <f t="shared" si="34"/>
        <v>382494.90999999968</v>
      </c>
      <c r="R960" s="91">
        <f t="shared" si="35"/>
        <v>458.40491735537188</v>
      </c>
    </row>
    <row r="961" spans="1:18" hidden="1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1308</v>
      </c>
      <c r="H961" s="99">
        <v>1989</v>
      </c>
      <c r="I961" s="97">
        <v>2</v>
      </c>
      <c r="J961" s="100">
        <f>นครพนม!F65</f>
        <v>764316.02</v>
      </c>
      <c r="K961" s="101">
        <f>นครพนม!AO65</f>
        <v>731083.33000000007</v>
      </c>
      <c r="L961" s="102">
        <f>นครพนม!AP65</f>
        <v>958847.72000000009</v>
      </c>
      <c r="M961" s="102">
        <f>นครพนม!AQ65</f>
        <v>888991.65</v>
      </c>
      <c r="N961" s="98"/>
      <c r="O961" s="98"/>
      <c r="P961" s="98"/>
      <c r="Q961" s="90">
        <f t="shared" si="34"/>
        <v>69856.070000000065</v>
      </c>
      <c r="R961" s="91">
        <f t="shared" si="35"/>
        <v>482.07527400703873</v>
      </c>
    </row>
    <row r="962" spans="1:18" hidden="1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1309</v>
      </c>
      <c r="H962" s="99">
        <v>1664</v>
      </c>
      <c r="I962" s="97">
        <v>2</v>
      </c>
      <c r="J962" s="100">
        <f>นครพนม!F66</f>
        <v>389110.61</v>
      </c>
      <c r="K962" s="101">
        <f>นครพนม!AO66</f>
        <v>473219.35</v>
      </c>
      <c r="L962" s="102">
        <f>นครพนม!AP66</f>
        <v>1110941</v>
      </c>
      <c r="M962" s="102">
        <f>นครพนม!AQ66</f>
        <v>1258086.3599999999</v>
      </c>
      <c r="N962" s="98"/>
      <c r="O962" s="98"/>
      <c r="P962" s="98"/>
      <c r="Q962" s="90">
        <f t="shared" si="34"/>
        <v>-147145.35999999987</v>
      </c>
      <c r="R962" s="91">
        <f t="shared" si="35"/>
        <v>667.6328125</v>
      </c>
    </row>
    <row r="963" spans="1:18" hidden="1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1310</v>
      </c>
      <c r="H963" s="99">
        <v>4566</v>
      </c>
      <c r="I963" s="97">
        <v>4</v>
      </c>
      <c r="J963" s="100">
        <f>นครพนม!F67</f>
        <v>511860.47</v>
      </c>
      <c r="K963" s="101">
        <f>นครพนม!AO67</f>
        <v>756564.37</v>
      </c>
      <c r="L963" s="102">
        <f>นครพนม!AP67</f>
        <v>1769831.1099999999</v>
      </c>
      <c r="M963" s="102">
        <f>นครพนม!AQ67</f>
        <v>1721314.73</v>
      </c>
      <c r="N963" s="98"/>
      <c r="O963" s="98"/>
      <c r="P963" s="98"/>
      <c r="Q963" s="90">
        <f t="shared" si="34"/>
        <v>48516.379999999888</v>
      </c>
      <c r="R963" s="91">
        <f t="shared" si="35"/>
        <v>387.61084318878665</v>
      </c>
    </row>
    <row r="964" spans="1:18" hidden="1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1311</v>
      </c>
      <c r="H964" s="99">
        <v>3846</v>
      </c>
      <c r="I964" s="97">
        <v>3</v>
      </c>
      <c r="J964" s="100">
        <f>นครพนม!F68</f>
        <v>588929.18000000005</v>
      </c>
      <c r="K964" s="101">
        <f>นครพนม!AO68</f>
        <v>627988</v>
      </c>
      <c r="L964" s="102">
        <f>นครพนม!AP68</f>
        <v>2773048.9400000004</v>
      </c>
      <c r="M964" s="102">
        <f>นครพนม!AQ68</f>
        <v>2757697.9099999997</v>
      </c>
      <c r="N964" s="98"/>
      <c r="O964" s="98"/>
      <c r="P964" s="98"/>
      <c r="Q964" s="90">
        <f t="shared" si="34"/>
        <v>15351.030000000726</v>
      </c>
      <c r="R964" s="91">
        <f t="shared" si="35"/>
        <v>721.02156526261058</v>
      </c>
    </row>
    <row r="965" spans="1:18" hidden="1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1312</v>
      </c>
      <c r="H965" s="99">
        <v>2300</v>
      </c>
      <c r="I965" s="97">
        <v>2</v>
      </c>
      <c r="J965" s="100">
        <f>นครพนม!F69</f>
        <v>633550.64</v>
      </c>
      <c r="K965" s="101">
        <f>นครพนม!AO69</f>
        <v>786634.96000000008</v>
      </c>
      <c r="L965" s="102">
        <f>นครพนม!AP69</f>
        <v>1164980.54</v>
      </c>
      <c r="M965" s="102">
        <f>นครพนม!AQ69</f>
        <v>1129140.3900000001</v>
      </c>
      <c r="N965" s="98"/>
      <c r="O965" s="98"/>
      <c r="P965" s="98"/>
      <c r="Q965" s="90">
        <f t="shared" si="34"/>
        <v>35840.149999999907</v>
      </c>
      <c r="R965" s="91">
        <f t="shared" si="35"/>
        <v>506.51327826086958</v>
      </c>
    </row>
    <row r="966" spans="1:18" hidden="1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1313</v>
      </c>
      <c r="H966" s="99">
        <v>2685</v>
      </c>
      <c r="I966" s="97">
        <v>2</v>
      </c>
      <c r="J966" s="100">
        <f>นครพนม!F70</f>
        <v>829540.72</v>
      </c>
      <c r="K966" s="101">
        <f>นครพนม!AO70</f>
        <v>904287.25</v>
      </c>
      <c r="L966" s="102">
        <f>นครพนม!AP70</f>
        <v>1482074.6300000001</v>
      </c>
      <c r="M966" s="102">
        <f>นครพนม!AQ70</f>
        <v>1492318.64</v>
      </c>
      <c r="N966" s="98"/>
      <c r="O966" s="98"/>
      <c r="P966" s="98"/>
      <c r="Q966" s="90">
        <f t="shared" ref="Q966:Q1028" si="36">L966-M966</f>
        <v>-10244.009999999776</v>
      </c>
      <c r="R966" s="91">
        <f t="shared" ref="R966:R1027" si="37">L966/H966</f>
        <v>551.98310242085665</v>
      </c>
    </row>
    <row r="967" spans="1:18" hidden="1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1314</v>
      </c>
      <c r="H967" s="99">
        <v>4912</v>
      </c>
      <c r="I967" s="97">
        <v>4</v>
      </c>
      <c r="J967" s="100">
        <f>นครพนม!F71</f>
        <v>885499.72</v>
      </c>
      <c r="K967" s="101">
        <f>นครพนม!AO71</f>
        <v>942799.30999999994</v>
      </c>
      <c r="L967" s="102">
        <f>นครพนม!AP71</f>
        <v>1807084.8900000001</v>
      </c>
      <c r="M967" s="102">
        <f>นครพนม!AQ71</f>
        <v>1669058.6</v>
      </c>
      <c r="N967" s="98"/>
      <c r="O967" s="98"/>
      <c r="P967" s="98"/>
      <c r="Q967" s="90">
        <f t="shared" si="36"/>
        <v>138026.29000000004</v>
      </c>
      <c r="R967" s="91">
        <f t="shared" si="37"/>
        <v>367.89187500000003</v>
      </c>
    </row>
    <row r="968" spans="1:18" hidden="1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1315</v>
      </c>
      <c r="H968" s="99">
        <v>4333</v>
      </c>
      <c r="I968" s="97">
        <v>3</v>
      </c>
      <c r="J968" s="100">
        <f>นครพนม!F72</f>
        <v>687920.66</v>
      </c>
      <c r="K968" s="101">
        <f>นครพนม!AO72</f>
        <v>637334.6100000001</v>
      </c>
      <c r="L968" s="102">
        <f>นครพนม!AP72</f>
        <v>1962937.76</v>
      </c>
      <c r="M968" s="102">
        <f>นครพนม!AQ72</f>
        <v>1610614.6700000002</v>
      </c>
      <c r="N968" s="98"/>
      <c r="O968" s="98"/>
      <c r="P968" s="98"/>
      <c r="Q968" s="90">
        <f t="shared" si="36"/>
        <v>352323.08999999985</v>
      </c>
      <c r="R968" s="91">
        <f t="shared" si="37"/>
        <v>453.02048465266557</v>
      </c>
    </row>
    <row r="969" spans="1:18" hidden="1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1316</v>
      </c>
      <c r="H969" s="99">
        <v>3150</v>
      </c>
      <c r="I969" s="97">
        <v>3</v>
      </c>
      <c r="J969" s="100">
        <f>นครพนม!F73</f>
        <v>808723.92</v>
      </c>
      <c r="K969" s="101">
        <f>นครพนม!AO73</f>
        <v>798652.40000000014</v>
      </c>
      <c r="L969" s="102">
        <f>นครพนม!AP73</f>
        <v>1731201.09</v>
      </c>
      <c r="M969" s="102">
        <f>นครพนม!AQ73</f>
        <v>1538533.77</v>
      </c>
      <c r="N969" s="98"/>
      <c r="O969" s="98"/>
      <c r="P969" s="98"/>
      <c r="Q969" s="90">
        <f t="shared" si="36"/>
        <v>192667.32000000007</v>
      </c>
      <c r="R969" s="91">
        <f t="shared" si="37"/>
        <v>549.58764761904763</v>
      </c>
    </row>
    <row r="970" spans="1:18" hidden="1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1317</v>
      </c>
      <c r="H970" s="99">
        <v>1574</v>
      </c>
      <c r="I970" s="97">
        <v>2</v>
      </c>
      <c r="J970" s="100">
        <f>นครพนม!F74</f>
        <v>988625.04</v>
      </c>
      <c r="K970" s="101">
        <f>นครพนม!AO74</f>
        <v>813843.02000000014</v>
      </c>
      <c r="L970" s="102">
        <f>นครพนม!AP74</f>
        <v>1377045.7200000002</v>
      </c>
      <c r="M970" s="102">
        <f>นครพนม!AQ74</f>
        <v>1400946.56</v>
      </c>
      <c r="N970" s="98"/>
      <c r="O970" s="98"/>
      <c r="P970" s="98"/>
      <c r="Q970" s="90">
        <f t="shared" si="36"/>
        <v>-23900.839999999851</v>
      </c>
      <c r="R970" s="91">
        <f t="shared" si="37"/>
        <v>874.87021601016534</v>
      </c>
    </row>
    <row r="971" spans="1:18" hidden="1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1318</v>
      </c>
      <c r="H971" s="99">
        <v>4253</v>
      </c>
      <c r="I971" s="97">
        <v>3</v>
      </c>
      <c r="J971" s="100">
        <f>นครพนม!F75</f>
        <v>689974.88</v>
      </c>
      <c r="K971" s="101">
        <f>นครพนม!AO75</f>
        <v>789264.46</v>
      </c>
      <c r="L971" s="102">
        <f>นครพนม!AP75</f>
        <v>1471668.91</v>
      </c>
      <c r="M971" s="102">
        <f>นครพนม!AQ75</f>
        <v>1414530.31</v>
      </c>
      <c r="N971" s="98"/>
      <c r="O971" s="98"/>
      <c r="P971" s="98"/>
      <c r="Q971" s="90">
        <f t="shared" si="36"/>
        <v>57138.59999999986</v>
      </c>
      <c r="R971" s="91">
        <f t="shared" si="37"/>
        <v>346.03078062544085</v>
      </c>
    </row>
    <row r="972" spans="1:18" hidden="1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1319</v>
      </c>
      <c r="H972" s="99">
        <v>4225</v>
      </c>
      <c r="I972" s="97">
        <v>3</v>
      </c>
      <c r="J972" s="100">
        <f>นครพนม!F76</f>
        <v>942447.13</v>
      </c>
      <c r="K972" s="101">
        <f>นครพนม!AO76</f>
        <v>968503.3</v>
      </c>
      <c r="L972" s="102">
        <f>นครพนม!AP76</f>
        <v>1595972.08</v>
      </c>
      <c r="M972" s="102">
        <f>นครพนม!AQ76</f>
        <v>1264885.42</v>
      </c>
      <c r="N972" s="98"/>
      <c r="O972" s="98"/>
      <c r="P972" s="98"/>
      <c r="Q972" s="90">
        <f t="shared" si="36"/>
        <v>331086.66000000015</v>
      </c>
      <c r="R972" s="91">
        <f t="shared" si="37"/>
        <v>377.74487100591716</v>
      </c>
    </row>
    <row r="973" spans="1:18" hidden="1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1320</v>
      </c>
      <c r="H973" s="99">
        <v>3156</v>
      </c>
      <c r="I973" s="97">
        <v>3</v>
      </c>
      <c r="J973" s="100">
        <f>นครพนม!F77</f>
        <v>856522.46</v>
      </c>
      <c r="K973" s="101">
        <f>นครพนม!AO77</f>
        <v>597162.74</v>
      </c>
      <c r="L973" s="102">
        <f>นครพนม!AP77</f>
        <v>1359790.13</v>
      </c>
      <c r="M973" s="102">
        <f>นครพนม!AQ77</f>
        <v>1402533.1600000001</v>
      </c>
      <c r="N973" s="98"/>
      <c r="O973" s="98"/>
      <c r="P973" s="98"/>
      <c r="Q973" s="90">
        <f t="shared" si="36"/>
        <v>-42743.030000000261</v>
      </c>
      <c r="R973" s="91">
        <f t="shared" si="37"/>
        <v>430.85872306717363</v>
      </c>
    </row>
    <row r="974" spans="1:18" hidden="1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1321</v>
      </c>
      <c r="H974" s="99">
        <v>2114</v>
      </c>
      <c r="I974" s="97">
        <v>2</v>
      </c>
      <c r="J974" s="100">
        <f>นครพนม!F78</f>
        <v>563238.23</v>
      </c>
      <c r="K974" s="101">
        <f>นครพนม!AO78</f>
        <v>651560.69999999995</v>
      </c>
      <c r="L974" s="102">
        <f>นครพนม!AP78</f>
        <v>1411133.53</v>
      </c>
      <c r="M974" s="102">
        <f>นครพนม!AQ78</f>
        <v>1340430.94</v>
      </c>
      <c r="N974" s="98"/>
      <c r="O974" s="98"/>
      <c r="P974" s="98"/>
      <c r="Q974" s="90">
        <f t="shared" si="36"/>
        <v>70702.590000000084</v>
      </c>
      <c r="R974" s="91">
        <f t="shared" si="37"/>
        <v>667.51822611163675</v>
      </c>
    </row>
    <row r="975" spans="1:18" s="109" customFormat="1" hidden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SUM(J959:J973)</f>
        <v>10824110.43</v>
      </c>
      <c r="K975" s="106">
        <f>SUM(K959:K973)</f>
        <v>11511107.140000002</v>
      </c>
      <c r="L975" s="106">
        <f>SUM(L959:L973)</f>
        <v>22784104.319999997</v>
      </c>
      <c r="M975" s="106">
        <f>SUM(M959:M973)</f>
        <v>21384837.059999999</v>
      </c>
      <c r="N975" s="104">
        <v>15</v>
      </c>
      <c r="O975" s="104">
        <v>15</v>
      </c>
      <c r="P975" s="104">
        <f>N975-O975</f>
        <v>0</v>
      </c>
      <c r="Q975" s="107">
        <f t="shared" si="36"/>
        <v>1399267.2599999979</v>
      </c>
      <c r="R975" s="108">
        <f>L975/H975</f>
        <v>479.73605204977571</v>
      </c>
    </row>
    <row r="976" spans="1:18" hidden="1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hidden="1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1322</v>
      </c>
      <c r="H977" s="99">
        <v>3378</v>
      </c>
      <c r="I977" s="97">
        <v>3</v>
      </c>
      <c r="J977" s="100">
        <f>นครพนม!F79</f>
        <v>62343.040000000001</v>
      </c>
      <c r="K977" s="101">
        <f>นครพนม!AO79</f>
        <v>295042.27</v>
      </c>
      <c r="L977" s="102">
        <f>นครพนม!AP79</f>
        <v>1402722.32</v>
      </c>
      <c r="M977" s="102">
        <f>นครพนม!AQ79</f>
        <v>1122742.0999999999</v>
      </c>
      <c r="N977" s="98"/>
      <c r="O977" s="98"/>
      <c r="P977" s="98"/>
      <c r="Q977" s="90">
        <f t="shared" si="36"/>
        <v>279980.2200000002</v>
      </c>
      <c r="R977" s="91">
        <f t="shared" si="37"/>
        <v>415.25231497927768</v>
      </c>
    </row>
    <row r="978" spans="1:18" hidden="1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1323</v>
      </c>
      <c r="H978" s="99">
        <v>2146</v>
      </c>
      <c r="I978" s="97">
        <v>2</v>
      </c>
      <c r="J978" s="100">
        <f>นครพนม!F80</f>
        <v>54360.76</v>
      </c>
      <c r="K978" s="101">
        <f>นครพนม!AO80</f>
        <v>-56105.75</v>
      </c>
      <c r="L978" s="102">
        <f>นครพนม!AP80</f>
        <v>1358252.67</v>
      </c>
      <c r="M978" s="102">
        <f>นครพนม!AQ80</f>
        <v>1343450.98</v>
      </c>
      <c r="N978" s="98"/>
      <c r="O978" s="98"/>
      <c r="P978" s="98"/>
      <c r="Q978" s="90">
        <f t="shared" si="36"/>
        <v>14801.689999999944</v>
      </c>
      <c r="R978" s="91">
        <f t="shared" si="37"/>
        <v>632.92295899347619</v>
      </c>
    </row>
    <row r="979" spans="1:18" hidden="1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1324</v>
      </c>
      <c r="H979" s="99">
        <v>4006</v>
      </c>
      <c r="I979" s="97">
        <v>3</v>
      </c>
      <c r="J979" s="100">
        <f>นครพนม!F81</f>
        <v>483679.5</v>
      </c>
      <c r="K979" s="101">
        <f>นครพนม!AO81</f>
        <v>325155.76</v>
      </c>
      <c r="L979" s="102">
        <f>นครพนม!AP81</f>
        <v>2219280.08</v>
      </c>
      <c r="M979" s="102">
        <f>นครพนม!AQ81</f>
        <v>2009967.52</v>
      </c>
      <c r="N979" s="98"/>
      <c r="O979" s="98"/>
      <c r="P979" s="98"/>
      <c r="Q979" s="90">
        <f t="shared" si="36"/>
        <v>209312.56000000006</v>
      </c>
      <c r="R979" s="91">
        <f t="shared" si="37"/>
        <v>553.98903644533198</v>
      </c>
    </row>
    <row r="980" spans="1:18" hidden="1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1325</v>
      </c>
      <c r="H980" s="99">
        <v>2776</v>
      </c>
      <c r="I980" s="97">
        <v>2</v>
      </c>
      <c r="J980" s="100">
        <f>นครพนม!F82</f>
        <v>301953.84000000003</v>
      </c>
      <c r="K980" s="101">
        <f>นครพนม!AO82</f>
        <v>347181.03</v>
      </c>
      <c r="L980" s="102">
        <f>นครพนม!AP82</f>
        <v>1461324.26</v>
      </c>
      <c r="M980" s="102">
        <f>นครพนม!AQ82</f>
        <v>1202972.22</v>
      </c>
      <c r="N980" s="98"/>
      <c r="O980" s="98"/>
      <c r="P980" s="98"/>
      <c r="Q980" s="90">
        <f t="shared" si="36"/>
        <v>258352.04000000004</v>
      </c>
      <c r="R980" s="91">
        <f t="shared" si="37"/>
        <v>526.41363832853028</v>
      </c>
    </row>
    <row r="981" spans="1:18" hidden="1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1326</v>
      </c>
      <c r="H981" s="99">
        <v>2929</v>
      </c>
      <c r="I981" s="97">
        <v>2</v>
      </c>
      <c r="J981" s="100">
        <f>นครพนม!F83</f>
        <v>485695.84</v>
      </c>
      <c r="K981" s="101">
        <f>นครพนม!AO83</f>
        <v>885457.22</v>
      </c>
      <c r="L981" s="102">
        <f>นครพนม!AP83</f>
        <v>2066578.51</v>
      </c>
      <c r="M981" s="102">
        <f>นครพนม!AQ83</f>
        <v>1820572.47</v>
      </c>
      <c r="N981" s="98"/>
      <c r="O981" s="98"/>
      <c r="P981" s="98"/>
      <c r="Q981" s="90">
        <f t="shared" si="36"/>
        <v>246006.04000000004</v>
      </c>
      <c r="R981" s="91">
        <f t="shared" si="37"/>
        <v>705.55770228747008</v>
      </c>
    </row>
    <row r="982" spans="1:18" hidden="1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1327</v>
      </c>
      <c r="H982" s="99">
        <v>1882</v>
      </c>
      <c r="I982" s="97">
        <v>2</v>
      </c>
      <c r="J982" s="100">
        <f>นครพนม!F84</f>
        <v>187299.49</v>
      </c>
      <c r="K982" s="101">
        <f>นครพนม!AO84</f>
        <v>366078.27999999997</v>
      </c>
      <c r="L982" s="102">
        <f>นครพนม!AP84</f>
        <v>1585459.79</v>
      </c>
      <c r="M982" s="102">
        <f>นครพนม!AQ84</f>
        <v>1428903.76</v>
      </c>
      <c r="N982" s="98"/>
      <c r="O982" s="98"/>
      <c r="P982" s="98"/>
      <c r="Q982" s="90">
        <f t="shared" si="36"/>
        <v>156556.03000000003</v>
      </c>
      <c r="R982" s="91">
        <f t="shared" si="37"/>
        <v>842.43346971307119</v>
      </c>
    </row>
    <row r="983" spans="1:18" hidden="1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1328</v>
      </c>
      <c r="H983" s="99">
        <v>2733</v>
      </c>
      <c r="I983" s="97">
        <v>2</v>
      </c>
      <c r="J983" s="100">
        <f>นครพนม!F85</f>
        <v>519729.13</v>
      </c>
      <c r="K983" s="101">
        <f>นครพนม!AO85</f>
        <v>503934.38000000006</v>
      </c>
      <c r="L983" s="102">
        <f>นครพนม!AP85</f>
        <v>1370465.7</v>
      </c>
      <c r="M983" s="102">
        <f>นครพนม!AQ85</f>
        <v>1347177.49</v>
      </c>
      <c r="N983" s="98"/>
      <c r="O983" s="98"/>
      <c r="P983" s="98"/>
      <c r="Q983" s="90">
        <f t="shared" si="36"/>
        <v>23288.209999999963</v>
      </c>
      <c r="R983" s="91">
        <f t="shared" si="37"/>
        <v>501.45104281009878</v>
      </c>
    </row>
    <row r="984" spans="1:18" hidden="1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1329</v>
      </c>
      <c r="H984" s="99">
        <v>1930</v>
      </c>
      <c r="I984" s="97">
        <v>2</v>
      </c>
      <c r="J984" s="100">
        <f>นครพนม!F86</f>
        <v>69947.039999999994</v>
      </c>
      <c r="K984" s="101">
        <f>นครพนม!AO86</f>
        <v>426468.8</v>
      </c>
      <c r="L984" s="102">
        <f>นครพนม!AP86</f>
        <v>962143.2</v>
      </c>
      <c r="M984" s="102">
        <f>นครพนม!AQ86</f>
        <v>1001687.58</v>
      </c>
      <c r="N984" s="98"/>
      <c r="O984" s="98"/>
      <c r="P984" s="98"/>
      <c r="Q984" s="90">
        <f t="shared" si="36"/>
        <v>-39544.380000000005</v>
      </c>
      <c r="R984" s="91">
        <f t="shared" si="37"/>
        <v>498.51979274611398</v>
      </c>
    </row>
    <row r="985" spans="1:18" hidden="1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1330</v>
      </c>
      <c r="H985" s="99">
        <v>2859</v>
      </c>
      <c r="I985" s="97">
        <v>2</v>
      </c>
      <c r="J985" s="100">
        <f>นครพนม!F87</f>
        <v>476694.51</v>
      </c>
      <c r="K985" s="101">
        <f>นครพนม!AO87</f>
        <v>502517.39</v>
      </c>
      <c r="L985" s="102">
        <f>นครพนม!AP87</f>
        <v>1963419.48</v>
      </c>
      <c r="M985" s="102">
        <f>นครพนม!AQ87</f>
        <v>2023239.48</v>
      </c>
      <c r="N985" s="98"/>
      <c r="O985" s="98"/>
      <c r="P985" s="98"/>
      <c r="Q985" s="90">
        <f t="shared" si="36"/>
        <v>-59820</v>
      </c>
      <c r="R985" s="91">
        <f t="shared" si="37"/>
        <v>686.75043022035675</v>
      </c>
    </row>
    <row r="986" spans="1:18" s="191" customFormat="1" hidden="1" x14ac:dyDescent="0.7">
      <c r="A986" s="186">
        <v>11</v>
      </c>
      <c r="B986" s="187" t="s">
        <v>44</v>
      </c>
      <c r="C986" s="187" t="s">
        <v>545</v>
      </c>
      <c r="D986" s="187" t="s">
        <v>93</v>
      </c>
      <c r="E986" s="187" t="s">
        <v>546</v>
      </c>
      <c r="F986" s="187" t="s">
        <v>166</v>
      </c>
      <c r="G986" s="98" t="s">
        <v>1331</v>
      </c>
      <c r="H986" s="188">
        <v>1615</v>
      </c>
      <c r="I986" s="186">
        <v>2</v>
      </c>
      <c r="J986" s="100">
        <f>นครพนม!F88</f>
        <v>281835.06</v>
      </c>
      <c r="K986" s="101">
        <f>นครพนม!AO88</f>
        <v>228784.47999999998</v>
      </c>
      <c r="L986" s="102">
        <f>นครพนม!AP88</f>
        <v>1586900.76</v>
      </c>
      <c r="M986" s="102">
        <f>นครพนม!AQ88</f>
        <v>1569767.37</v>
      </c>
      <c r="N986" s="187"/>
      <c r="O986" s="187"/>
      <c r="P986" s="187"/>
      <c r="Q986" s="189">
        <f t="shared" si="36"/>
        <v>17133.389999999898</v>
      </c>
      <c r="R986" s="190">
        <f t="shared" si="37"/>
        <v>982.60108978328174</v>
      </c>
    </row>
    <row r="987" spans="1:18" s="109" customFormat="1" hidden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2923538.2100000004</v>
      </c>
      <c r="K987" s="106">
        <f>SUM(K976:K986)</f>
        <v>3824513.86</v>
      </c>
      <c r="L987" s="106">
        <f>SUM(L976:L986)</f>
        <v>15976546.769999998</v>
      </c>
      <c r="M987" s="106">
        <f>SUM(M976:M986)</f>
        <v>14870480.969999999</v>
      </c>
      <c r="N987" s="104">
        <v>10</v>
      </c>
      <c r="O987" s="104">
        <v>10</v>
      </c>
      <c r="P987" s="104">
        <f>N987-O987</f>
        <v>0</v>
      </c>
      <c r="Q987" s="107">
        <f t="shared" si="36"/>
        <v>1106065.7999999989</v>
      </c>
      <c r="R987" s="108">
        <f>L987/H987</f>
        <v>608.53762360021324</v>
      </c>
    </row>
    <row r="988" spans="1:18" hidden="1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hidden="1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1332</v>
      </c>
      <c r="H989" s="99">
        <v>3691</v>
      </c>
      <c r="I989" s="97">
        <v>3</v>
      </c>
      <c r="J989" s="100">
        <f>นครพนม!F89</f>
        <v>418620.2</v>
      </c>
      <c r="K989" s="101">
        <f>นครพนม!AO89</f>
        <v>429574.77</v>
      </c>
      <c r="L989" s="102">
        <f>นครพนม!AP89</f>
        <v>1140139.49</v>
      </c>
      <c r="M989" s="102">
        <f>นครพนม!AQ89</f>
        <v>805908.51</v>
      </c>
      <c r="N989" s="98"/>
      <c r="O989" s="98"/>
      <c r="P989" s="98"/>
      <c r="Q989" s="90">
        <f t="shared" si="36"/>
        <v>334230.98</v>
      </c>
      <c r="R989" s="91">
        <f t="shared" si="37"/>
        <v>308.89717962611758</v>
      </c>
    </row>
    <row r="990" spans="1:18" hidden="1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1333</v>
      </c>
      <c r="H990" s="99">
        <v>1589</v>
      </c>
      <c r="I990" s="97">
        <v>2</v>
      </c>
      <c r="J990" s="100">
        <f>นครพนม!F90</f>
        <v>569971.02</v>
      </c>
      <c r="K990" s="101">
        <f>นครพนม!AO90</f>
        <v>576607.14</v>
      </c>
      <c r="L990" s="102">
        <f>นครพนม!AP90</f>
        <v>1717360.65</v>
      </c>
      <c r="M990" s="102">
        <f>นครพนม!AQ90</f>
        <v>1504201.26</v>
      </c>
      <c r="N990" s="98"/>
      <c r="O990" s="98"/>
      <c r="P990" s="98"/>
      <c r="Q990" s="90">
        <f t="shared" si="36"/>
        <v>213159.3899999999</v>
      </c>
      <c r="R990" s="91">
        <f t="shared" si="37"/>
        <v>1080.7807740717433</v>
      </c>
    </row>
    <row r="991" spans="1:18" hidden="1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1334</v>
      </c>
      <c r="H991" s="99">
        <v>3400</v>
      </c>
      <c r="I991" s="97">
        <v>3</v>
      </c>
      <c r="J991" s="100">
        <f>นครพนม!F91</f>
        <v>543218.28</v>
      </c>
      <c r="K991" s="101">
        <f>นครพนม!AO91</f>
        <v>591213.44000000006</v>
      </c>
      <c r="L991" s="102">
        <f>นครพนม!AP91</f>
        <v>1893002.26</v>
      </c>
      <c r="M991" s="102">
        <f>นครพนม!AQ91</f>
        <v>1446004.85</v>
      </c>
      <c r="N991" s="98"/>
      <c r="O991" s="98"/>
      <c r="P991" s="98"/>
      <c r="Q991" s="90">
        <f t="shared" si="36"/>
        <v>446997.40999999992</v>
      </c>
      <c r="R991" s="91">
        <f t="shared" si="37"/>
        <v>556.76537058823533</v>
      </c>
    </row>
    <row r="992" spans="1:18" hidden="1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1335</v>
      </c>
      <c r="H992" s="99">
        <v>2389</v>
      </c>
      <c r="I992" s="97">
        <v>2</v>
      </c>
      <c r="J992" s="100">
        <f>นครพนม!F92</f>
        <v>456408.93</v>
      </c>
      <c r="K992" s="101">
        <f>นครพนม!AO92</f>
        <v>510655.26999999996</v>
      </c>
      <c r="L992" s="102">
        <f>นครพนม!AP92</f>
        <v>1511532.56</v>
      </c>
      <c r="M992" s="102">
        <f>นครพนม!AQ92</f>
        <v>1258143.1600000001</v>
      </c>
      <c r="N992" s="98"/>
      <c r="O992" s="98"/>
      <c r="P992" s="98"/>
      <c r="Q992" s="90">
        <f t="shared" si="36"/>
        <v>253389.39999999991</v>
      </c>
      <c r="R992" s="91">
        <f t="shared" si="37"/>
        <v>632.70513185433242</v>
      </c>
    </row>
    <row r="993" spans="1:18" hidden="1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1336</v>
      </c>
      <c r="H993" s="99">
        <v>2341</v>
      </c>
      <c r="I993" s="97">
        <v>2</v>
      </c>
      <c r="J993" s="100">
        <f>นครพนม!F93</f>
        <v>519051.44</v>
      </c>
      <c r="K993" s="101">
        <f>นครพนม!AO93</f>
        <v>556405.46</v>
      </c>
      <c r="L993" s="102">
        <f>นครพนม!AP93</f>
        <v>1829112.42</v>
      </c>
      <c r="M993" s="102">
        <f>นครพนม!AQ93</f>
        <v>1321511.2799999998</v>
      </c>
      <c r="N993" s="98"/>
      <c r="O993" s="98"/>
      <c r="P993" s="98"/>
      <c r="Q993" s="90">
        <f t="shared" si="36"/>
        <v>507601.14000000013</v>
      </c>
      <c r="R993" s="91">
        <f t="shared" si="37"/>
        <v>781.33806920119605</v>
      </c>
    </row>
    <row r="994" spans="1:18" hidden="1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1337</v>
      </c>
      <c r="H994" s="99">
        <v>1781</v>
      </c>
      <c r="I994" s="97">
        <v>2</v>
      </c>
      <c r="J994" s="100">
        <f>นครพนม!F94</f>
        <v>537497.62</v>
      </c>
      <c r="K994" s="101">
        <f>นครพนม!AO94</f>
        <v>552392.99</v>
      </c>
      <c r="L994" s="102">
        <f>นครพนม!AP94</f>
        <v>1086994.08</v>
      </c>
      <c r="M994" s="102">
        <f>นครพนม!AQ94</f>
        <v>797776.29999999993</v>
      </c>
      <c r="N994" s="98"/>
      <c r="O994" s="98"/>
      <c r="P994" s="98"/>
      <c r="Q994" s="90">
        <f t="shared" si="36"/>
        <v>289217.78000000014</v>
      </c>
      <c r="R994" s="91">
        <f t="shared" si="37"/>
        <v>610.32795058955651</v>
      </c>
    </row>
    <row r="995" spans="1:18" hidden="1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1338</v>
      </c>
      <c r="H995" s="99">
        <v>2682</v>
      </c>
      <c r="I995" s="97">
        <v>2</v>
      </c>
      <c r="J995" s="100">
        <f>นครพนม!F95</f>
        <v>141958.85999999999</v>
      </c>
      <c r="K995" s="101">
        <f>นครพนม!AO95</f>
        <v>330538.78999999998</v>
      </c>
      <c r="L995" s="102">
        <f>นครพนม!AP95</f>
        <v>1902965.7000000002</v>
      </c>
      <c r="M995" s="102">
        <f>นครพนม!AQ95</f>
        <v>1680844.8900000001</v>
      </c>
      <c r="N995" s="98"/>
      <c r="O995" s="98"/>
      <c r="P995" s="98"/>
      <c r="Q995" s="90">
        <f t="shared" si="36"/>
        <v>222120.81000000006</v>
      </c>
      <c r="R995" s="91">
        <f t="shared" si="37"/>
        <v>709.53232662192397</v>
      </c>
    </row>
    <row r="996" spans="1:18" hidden="1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1339</v>
      </c>
      <c r="H996" s="99">
        <v>1785</v>
      </c>
      <c r="I996" s="97">
        <v>2</v>
      </c>
      <c r="J996" s="100">
        <f>นครพนม!F96</f>
        <v>166489.07</v>
      </c>
      <c r="K996" s="101">
        <f>นครพนม!AO96</f>
        <v>170027.19</v>
      </c>
      <c r="L996" s="102">
        <f>นครพนม!AP96</f>
        <v>1361268.6800000002</v>
      </c>
      <c r="M996" s="102">
        <f>นครพนม!AQ96</f>
        <v>1323398.76</v>
      </c>
      <c r="N996" s="98"/>
      <c r="O996" s="98"/>
      <c r="P996" s="98"/>
      <c r="Q996" s="90">
        <f t="shared" si="36"/>
        <v>37869.920000000158</v>
      </c>
      <c r="R996" s="91">
        <f t="shared" si="37"/>
        <v>762.61550700280122</v>
      </c>
    </row>
    <row r="997" spans="1:18" hidden="1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1340</v>
      </c>
      <c r="H997" s="99">
        <v>3086</v>
      </c>
      <c r="I997" s="97">
        <v>3</v>
      </c>
      <c r="J997" s="100">
        <f>นครพนม!F97</f>
        <v>635616.02</v>
      </c>
      <c r="K997" s="101">
        <f>นครพนม!AO97</f>
        <v>748786.73</v>
      </c>
      <c r="L997" s="102">
        <f>นครพนม!AP97</f>
        <v>1772637.41</v>
      </c>
      <c r="M997" s="102">
        <f>นครพนม!AQ97</f>
        <v>1343425.6300000001</v>
      </c>
      <c r="N997" s="98"/>
      <c r="O997" s="98"/>
      <c r="P997" s="98"/>
      <c r="Q997" s="90">
        <f t="shared" si="36"/>
        <v>429211.7799999998</v>
      </c>
      <c r="R997" s="91">
        <f t="shared" si="37"/>
        <v>574.4126409591704</v>
      </c>
    </row>
    <row r="998" spans="1:18" hidden="1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1341</v>
      </c>
      <c r="H998" s="99">
        <v>2935</v>
      </c>
      <c r="I998" s="97">
        <v>2</v>
      </c>
      <c r="J998" s="100">
        <f>นครพนม!F98</f>
        <v>846272.22</v>
      </c>
      <c r="K998" s="101">
        <f>นครพนม!AO98</f>
        <v>882536.76</v>
      </c>
      <c r="L998" s="102">
        <f>นครพนม!AP98</f>
        <v>2220394.2399999998</v>
      </c>
      <c r="M998" s="102">
        <f>นครพนม!AQ98</f>
        <v>1497517.28</v>
      </c>
      <c r="N998" s="98"/>
      <c r="O998" s="98"/>
      <c r="P998" s="98"/>
      <c r="Q998" s="90">
        <f t="shared" si="36"/>
        <v>722876.95999999973</v>
      </c>
      <c r="R998" s="91">
        <f t="shared" si="37"/>
        <v>756.52273935264043</v>
      </c>
    </row>
    <row r="999" spans="1:18" hidden="1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1342</v>
      </c>
      <c r="H999" s="99">
        <v>3083</v>
      </c>
      <c r="I999" s="97">
        <v>3</v>
      </c>
      <c r="J999" s="100">
        <f>นครพนม!F99</f>
        <v>666888.06000000006</v>
      </c>
      <c r="K999" s="101">
        <f>นครพนม!AO99</f>
        <v>861385.01000000013</v>
      </c>
      <c r="L999" s="102">
        <f>นครพนม!AP99</f>
        <v>2218851.5100000002</v>
      </c>
      <c r="M999" s="102">
        <f>นครพนม!AQ99</f>
        <v>1523678.3699999999</v>
      </c>
      <c r="N999" s="98"/>
      <c r="O999" s="98"/>
      <c r="P999" s="98"/>
      <c r="Q999" s="90">
        <f t="shared" si="36"/>
        <v>695173.14000000036</v>
      </c>
      <c r="R999" s="91">
        <f t="shared" si="37"/>
        <v>719.70532273759329</v>
      </c>
    </row>
    <row r="1000" spans="1:18" hidden="1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1343</v>
      </c>
      <c r="H1000" s="99">
        <v>2178</v>
      </c>
      <c r="I1000" s="97">
        <v>2</v>
      </c>
      <c r="J1000" s="100">
        <f>นครพนม!F100</f>
        <v>348160.53</v>
      </c>
      <c r="K1000" s="101">
        <f>นครพนม!AO100</f>
        <v>408572.11000000004</v>
      </c>
      <c r="L1000" s="102">
        <f>นครพนม!AP100</f>
        <v>916753.61</v>
      </c>
      <c r="M1000" s="102">
        <f>นครพนม!AQ100</f>
        <v>985824.04999999993</v>
      </c>
      <c r="N1000" s="98"/>
      <c r="O1000" s="98"/>
      <c r="P1000" s="98"/>
      <c r="Q1000" s="90">
        <f t="shared" si="36"/>
        <v>-69070.439999999944</v>
      </c>
      <c r="R1000" s="91">
        <f t="shared" si="37"/>
        <v>420.91533976124884</v>
      </c>
    </row>
    <row r="1001" spans="1:18" hidden="1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1344</v>
      </c>
      <c r="H1001" s="99">
        <v>1955</v>
      </c>
      <c r="I1001" s="97">
        <v>2</v>
      </c>
      <c r="J1001" s="100">
        <f>นครพนม!F101</f>
        <v>433596.31</v>
      </c>
      <c r="K1001" s="101">
        <f>นครพนม!AO101</f>
        <v>428374.02</v>
      </c>
      <c r="L1001" s="102">
        <f>นครพนม!AP101</f>
        <v>1348961.78</v>
      </c>
      <c r="M1001" s="102">
        <f>นครพนม!AQ101</f>
        <v>1314887.45</v>
      </c>
      <c r="N1001" s="98"/>
      <c r="O1001" s="98"/>
      <c r="P1001" s="98"/>
      <c r="Q1001" s="90">
        <f t="shared" si="36"/>
        <v>34074.330000000075</v>
      </c>
      <c r="R1001" s="91">
        <f t="shared" si="37"/>
        <v>690.00602557544755</v>
      </c>
    </row>
    <row r="1002" spans="1:18" hidden="1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1345</v>
      </c>
      <c r="H1002" s="99">
        <v>2753</v>
      </c>
      <c r="I1002" s="97">
        <v>2</v>
      </c>
      <c r="J1002" s="100">
        <f>นครพนม!F102</f>
        <v>229589.25</v>
      </c>
      <c r="K1002" s="101">
        <f>นครพนม!AO102</f>
        <v>307618.98</v>
      </c>
      <c r="L1002" s="102">
        <f>นครพนม!AP102</f>
        <v>2891589.29</v>
      </c>
      <c r="M1002" s="102">
        <f>นครพนม!AQ102</f>
        <v>3068804.82</v>
      </c>
      <c r="N1002" s="98"/>
      <c r="O1002" s="98"/>
      <c r="P1002" s="98"/>
      <c r="Q1002" s="90">
        <f t="shared" si="36"/>
        <v>-177215.5299999998</v>
      </c>
      <c r="R1002" s="91">
        <f t="shared" si="37"/>
        <v>1050.3411877951326</v>
      </c>
    </row>
    <row r="1003" spans="1:18" hidden="1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1346</v>
      </c>
      <c r="H1003" s="99">
        <v>2934</v>
      </c>
      <c r="I1003" s="97">
        <v>2</v>
      </c>
      <c r="J1003" s="100">
        <f>นครพนม!F103</f>
        <v>126256.25</v>
      </c>
      <c r="K1003" s="101">
        <f>นครพนม!AO103</f>
        <v>252495.13</v>
      </c>
      <c r="L1003" s="102">
        <f>นครพนม!AP103</f>
        <v>1808367.0899999999</v>
      </c>
      <c r="M1003" s="102">
        <f>นครพนม!AQ103</f>
        <v>1578721.2</v>
      </c>
      <c r="N1003" s="98"/>
      <c r="O1003" s="98"/>
      <c r="P1003" s="98"/>
      <c r="Q1003" s="90">
        <f t="shared" si="36"/>
        <v>229645.8899999999</v>
      </c>
      <c r="R1003" s="91">
        <f t="shared" si="37"/>
        <v>616.34870143149283</v>
      </c>
    </row>
    <row r="1004" spans="1:18" hidden="1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1347</v>
      </c>
      <c r="H1004" s="99">
        <v>3440</v>
      </c>
      <c r="I1004" s="97">
        <v>3</v>
      </c>
      <c r="J1004" s="100">
        <f>นครพนม!F104</f>
        <v>631599.72</v>
      </c>
      <c r="K1004" s="101">
        <f>นครพนม!AO104</f>
        <v>1040566.5900000001</v>
      </c>
      <c r="L1004" s="102">
        <f>นครพนม!AP104</f>
        <v>1311844.6600000001</v>
      </c>
      <c r="M1004" s="102">
        <f>นครพนม!AQ104</f>
        <v>1270573.28</v>
      </c>
      <c r="N1004" s="98"/>
      <c r="O1004" s="98"/>
      <c r="P1004" s="98"/>
      <c r="Q1004" s="90">
        <f t="shared" si="36"/>
        <v>41271.380000000121</v>
      </c>
      <c r="R1004" s="91">
        <f t="shared" si="37"/>
        <v>381.35019186046515</v>
      </c>
    </row>
    <row r="1005" spans="1:18" hidden="1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1348</v>
      </c>
      <c r="H1005" s="99">
        <v>1937</v>
      </c>
      <c r="I1005" s="97">
        <v>2</v>
      </c>
      <c r="J1005" s="100">
        <f>นครพนม!F105</f>
        <v>389866.16</v>
      </c>
      <c r="K1005" s="101">
        <f>นครพนม!AO105</f>
        <v>408080.20999999996</v>
      </c>
      <c r="L1005" s="102">
        <f>นครพนม!AP105</f>
        <v>1723444.43</v>
      </c>
      <c r="M1005" s="102">
        <f>นครพนม!AQ105</f>
        <v>1470123.0999999999</v>
      </c>
      <c r="N1005" s="98"/>
      <c r="O1005" s="98"/>
      <c r="P1005" s="98"/>
      <c r="Q1005" s="90">
        <f t="shared" si="36"/>
        <v>253321.33000000007</v>
      </c>
      <c r="R1005" s="91">
        <f t="shared" si="37"/>
        <v>889.7493185338152</v>
      </c>
    </row>
    <row r="1006" spans="1:18" hidden="1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1349</v>
      </c>
      <c r="H1006" s="99">
        <v>2642</v>
      </c>
      <c r="I1006" s="97">
        <v>2</v>
      </c>
      <c r="J1006" s="100">
        <f>นครพนม!F106</f>
        <v>236081</v>
      </c>
      <c r="K1006" s="101">
        <f>นครพนม!AO106</f>
        <v>248370.3</v>
      </c>
      <c r="L1006" s="102">
        <f>นครพนม!AP106</f>
        <v>1548809.8599999999</v>
      </c>
      <c r="M1006" s="102">
        <f>นครพนม!AQ106</f>
        <v>1502880.15</v>
      </c>
      <c r="N1006" s="98"/>
      <c r="O1006" s="98"/>
      <c r="P1006" s="98"/>
      <c r="Q1006" s="90">
        <f t="shared" si="36"/>
        <v>45929.709999999963</v>
      </c>
      <c r="R1006" s="91">
        <f t="shared" si="37"/>
        <v>586.22629068887204</v>
      </c>
    </row>
    <row r="1007" spans="1:18" hidden="1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1350</v>
      </c>
      <c r="H1007" s="99">
        <v>2293</v>
      </c>
      <c r="I1007" s="97">
        <v>2</v>
      </c>
      <c r="J1007" s="100">
        <f>นครพนม!F107</f>
        <v>1321413.08</v>
      </c>
      <c r="K1007" s="101">
        <f>นครพนม!AO107</f>
        <v>1360837.3</v>
      </c>
      <c r="L1007" s="102">
        <f>นครพนม!AP107</f>
        <v>1255750.96</v>
      </c>
      <c r="M1007" s="102">
        <f>นครพนม!AQ107</f>
        <v>720673.29999999993</v>
      </c>
      <c r="N1007" s="98"/>
      <c r="O1007" s="98"/>
      <c r="P1007" s="98"/>
      <c r="Q1007" s="90">
        <f t="shared" si="36"/>
        <v>535077.66</v>
      </c>
      <c r="R1007" s="91">
        <f t="shared" si="37"/>
        <v>547.64542520715213</v>
      </c>
    </row>
    <row r="1008" spans="1:18" s="109" customFormat="1" hidden="1" x14ac:dyDescent="0.7">
      <c r="A1008" s="103">
        <v>7</v>
      </c>
      <c r="B1008" s="104" t="s">
        <v>44</v>
      </c>
      <c r="C1008" s="104"/>
      <c r="D1008" s="104"/>
      <c r="E1008" s="192" t="s">
        <v>63</v>
      </c>
      <c r="F1008" s="192"/>
      <c r="G1008" s="192" t="s">
        <v>552</v>
      </c>
      <c r="H1008" s="110">
        <f>SUM(H988:H1007)</f>
        <v>48894</v>
      </c>
      <c r="I1008" s="103"/>
      <c r="J1008" s="106">
        <f>SUM(J988:J1007)</f>
        <v>9218554.0199999996</v>
      </c>
      <c r="K1008" s="106">
        <f>SUM(K988:K1007)</f>
        <v>10665038.190000001</v>
      </c>
      <c r="L1008" s="106">
        <f>SUM(L988:L1007)</f>
        <v>31459780.68</v>
      </c>
      <c r="M1008" s="106">
        <f>SUM(M988:M1007)</f>
        <v>26414897.640000001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5044883.0399999991</v>
      </c>
      <c r="R1008" s="108">
        <f>L1008/H1008</f>
        <v>643.42824641060247</v>
      </c>
    </row>
    <row r="1009" spans="1:18" hidden="1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hidden="1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1351</v>
      </c>
      <c r="H1010" s="99">
        <v>2877</v>
      </c>
      <c r="I1010" s="97">
        <v>2</v>
      </c>
      <c r="J1010" s="100">
        <f>นครพนม!F108</f>
        <v>299817.34999999998</v>
      </c>
      <c r="K1010" s="101">
        <f>นครพนม!AO108</f>
        <v>358410.33999999997</v>
      </c>
      <c r="L1010" s="102">
        <f>นครพนม!AP108</f>
        <v>1660974.85</v>
      </c>
      <c r="M1010" s="102">
        <f>นครพนม!AQ108</f>
        <v>1440304.5399999998</v>
      </c>
      <c r="N1010" s="98"/>
      <c r="O1010" s="98"/>
      <c r="P1010" s="98"/>
      <c r="Q1010" s="90">
        <f t="shared" si="36"/>
        <v>220670.31000000029</v>
      </c>
      <c r="R1010" s="91">
        <f t="shared" si="37"/>
        <v>577.32876259993054</v>
      </c>
    </row>
    <row r="1011" spans="1:18" hidden="1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1352</v>
      </c>
      <c r="H1011" s="99">
        <v>2927</v>
      </c>
      <c r="I1011" s="97">
        <v>2</v>
      </c>
      <c r="J1011" s="100">
        <f>นครพนม!F109</f>
        <v>953669.76</v>
      </c>
      <c r="K1011" s="101">
        <f>นครพนม!AO109</f>
        <v>968070.31</v>
      </c>
      <c r="L1011" s="102">
        <f>นครพนม!AP109</f>
        <v>1365764.48</v>
      </c>
      <c r="M1011" s="102">
        <f>นครพนม!AQ109</f>
        <v>1025398.81</v>
      </c>
      <c r="N1011" s="98"/>
      <c r="O1011" s="98"/>
      <c r="P1011" s="98"/>
      <c r="Q1011" s="90">
        <f t="shared" si="36"/>
        <v>340365.66999999993</v>
      </c>
      <c r="R1011" s="91">
        <f t="shared" si="37"/>
        <v>466.60897847625557</v>
      </c>
    </row>
    <row r="1012" spans="1:18" hidden="1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1353</v>
      </c>
      <c r="H1012" s="99">
        <v>4184</v>
      </c>
      <c r="I1012" s="97">
        <v>3</v>
      </c>
      <c r="J1012" s="100">
        <f>นครพนม!F110</f>
        <v>379727.16</v>
      </c>
      <c r="K1012" s="101">
        <f>นครพนม!AO110</f>
        <v>403323.98</v>
      </c>
      <c r="L1012" s="102">
        <f>นครพนม!AP110</f>
        <v>1648089.8</v>
      </c>
      <c r="M1012" s="102">
        <f>นครพนม!AQ110</f>
        <v>1322830.7000000002</v>
      </c>
      <c r="N1012" s="98"/>
      <c r="O1012" s="98"/>
      <c r="P1012" s="98"/>
      <c r="Q1012" s="90">
        <f t="shared" si="36"/>
        <v>325259.09999999986</v>
      </c>
      <c r="R1012" s="91">
        <f t="shared" si="37"/>
        <v>393.90291586998092</v>
      </c>
    </row>
    <row r="1013" spans="1:18" hidden="1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1354</v>
      </c>
      <c r="H1013" s="99">
        <v>4677</v>
      </c>
      <c r="I1013" s="97">
        <v>4</v>
      </c>
      <c r="J1013" s="100">
        <f>นครพนม!F111</f>
        <v>437233.28</v>
      </c>
      <c r="K1013" s="101">
        <f>นครพนม!AO111</f>
        <v>582393.61</v>
      </c>
      <c r="L1013" s="102">
        <f>นครพนม!AP111</f>
        <v>1803745.93</v>
      </c>
      <c r="M1013" s="102">
        <f>นครพนม!AQ111</f>
        <v>1693399.01</v>
      </c>
      <c r="N1013" s="98"/>
      <c r="O1013" s="98"/>
      <c r="P1013" s="98"/>
      <c r="Q1013" s="90">
        <f t="shared" si="36"/>
        <v>110346.91999999993</v>
      </c>
      <c r="R1013" s="91">
        <f t="shared" si="37"/>
        <v>385.66301689116955</v>
      </c>
    </row>
    <row r="1014" spans="1:18" hidden="1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1355</v>
      </c>
      <c r="H1014" s="99">
        <v>2227</v>
      </c>
      <c r="I1014" s="97">
        <v>2</v>
      </c>
      <c r="J1014" s="100">
        <f>นครพนม!F112</f>
        <v>514908.27</v>
      </c>
      <c r="K1014" s="101">
        <f>นครพนม!AO112</f>
        <v>565958.43000000005</v>
      </c>
      <c r="L1014" s="102">
        <f>นครพนม!AP112</f>
        <v>1356332.85</v>
      </c>
      <c r="M1014" s="102">
        <f>นครพนม!AQ112</f>
        <v>1085363.06</v>
      </c>
      <c r="N1014" s="98"/>
      <c r="O1014" s="98"/>
      <c r="P1014" s="98"/>
      <c r="Q1014" s="90">
        <f t="shared" si="36"/>
        <v>270969.79000000004</v>
      </c>
      <c r="R1014" s="91">
        <f t="shared" si="37"/>
        <v>609.04034575662331</v>
      </c>
    </row>
    <row r="1015" spans="1:18" hidden="1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1356</v>
      </c>
      <c r="H1015" s="99">
        <v>815</v>
      </c>
      <c r="I1015" s="97">
        <v>1</v>
      </c>
      <c r="J1015" s="100">
        <f>นครพนม!F113</f>
        <v>373059.44</v>
      </c>
      <c r="K1015" s="101">
        <f>นครพนม!AO113</f>
        <v>392096.76</v>
      </c>
      <c r="L1015" s="102">
        <f>นครพนม!AP113</f>
        <v>1196724.1400000001</v>
      </c>
      <c r="M1015" s="102">
        <f>นครพนม!AQ113</f>
        <v>1092948.92</v>
      </c>
      <c r="N1015" s="98"/>
      <c r="O1015" s="98"/>
      <c r="P1015" s="98"/>
      <c r="Q1015" s="90">
        <f t="shared" si="36"/>
        <v>103775.2200000002</v>
      </c>
      <c r="R1015" s="91">
        <f t="shared" si="37"/>
        <v>1468.3731779141106</v>
      </c>
    </row>
    <row r="1016" spans="1:18" hidden="1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1357</v>
      </c>
      <c r="H1016" s="99">
        <v>3601</v>
      </c>
      <c r="I1016" s="97">
        <v>3</v>
      </c>
      <c r="J1016" s="100">
        <f>นครพนม!F114</f>
        <v>456613.8</v>
      </c>
      <c r="K1016" s="101">
        <f>นครพนม!AO114</f>
        <v>889484.6</v>
      </c>
      <c r="L1016" s="102">
        <f>นครพนม!AP114</f>
        <v>2196958.7199999997</v>
      </c>
      <c r="M1016" s="102">
        <f>นครพนม!AQ114</f>
        <v>1647137.29</v>
      </c>
      <c r="N1016" s="98"/>
      <c r="O1016" s="98"/>
      <c r="P1016" s="98"/>
      <c r="Q1016" s="90">
        <f t="shared" si="36"/>
        <v>549821.4299999997</v>
      </c>
      <c r="R1016" s="91">
        <f t="shared" si="37"/>
        <v>610.09683976673136</v>
      </c>
    </row>
    <row r="1017" spans="1:18" hidden="1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1358</v>
      </c>
      <c r="H1017" s="99">
        <v>2371</v>
      </c>
      <c r="I1017" s="97">
        <v>2</v>
      </c>
      <c r="J1017" s="100">
        <f>นครพนม!F115</f>
        <v>652558.43000000005</v>
      </c>
      <c r="K1017" s="101">
        <f>นครพนม!AO115</f>
        <v>689415.79</v>
      </c>
      <c r="L1017" s="102">
        <f>นครพนม!AP115</f>
        <v>1391414.94</v>
      </c>
      <c r="M1017" s="102">
        <f>นครพนม!AQ115</f>
        <v>1140888.77</v>
      </c>
      <c r="N1017" s="98"/>
      <c r="O1017" s="98"/>
      <c r="P1017" s="98"/>
      <c r="Q1017" s="90">
        <f t="shared" si="36"/>
        <v>250526.16999999993</v>
      </c>
      <c r="R1017" s="91">
        <f t="shared" si="37"/>
        <v>586.8472964993673</v>
      </c>
    </row>
    <row r="1018" spans="1:18" hidden="1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1359</v>
      </c>
      <c r="H1018" s="99">
        <v>1293</v>
      </c>
      <c r="I1018" s="97">
        <v>1</v>
      </c>
      <c r="J1018" s="100">
        <f>นครพนม!F116</f>
        <v>458415.47</v>
      </c>
      <c r="K1018" s="101">
        <f>นครพนม!AO116</f>
        <v>502098.39999999997</v>
      </c>
      <c r="L1018" s="102">
        <f>นครพนม!AP116</f>
        <v>1389418.65</v>
      </c>
      <c r="M1018" s="102">
        <f>นครพนม!AQ116</f>
        <v>1181564.92</v>
      </c>
      <c r="N1018" s="98"/>
      <c r="O1018" s="98"/>
      <c r="P1018" s="98"/>
      <c r="Q1018" s="90">
        <f t="shared" si="36"/>
        <v>207853.72999999998</v>
      </c>
      <c r="R1018" s="91">
        <f t="shared" si="37"/>
        <v>1074.5697215777261</v>
      </c>
    </row>
    <row r="1019" spans="1:18" hidden="1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1360</v>
      </c>
      <c r="H1019" s="99">
        <v>3237</v>
      </c>
      <c r="I1019" s="97">
        <v>3</v>
      </c>
      <c r="J1019" s="100">
        <f>นครพนม!F117</f>
        <v>683780.27</v>
      </c>
      <c r="K1019" s="101">
        <f>นครพนม!AO117</f>
        <v>749299.9</v>
      </c>
      <c r="L1019" s="102">
        <f>นครพนม!AP117</f>
        <v>2055117.37</v>
      </c>
      <c r="M1019" s="102">
        <f>นครพนม!AQ117</f>
        <v>1682821.2799999998</v>
      </c>
      <c r="N1019" s="98"/>
      <c r="O1019" s="98"/>
      <c r="P1019" s="98"/>
      <c r="Q1019" s="90">
        <f t="shared" si="36"/>
        <v>372296.09000000032</v>
      </c>
      <c r="R1019" s="91">
        <f t="shared" si="37"/>
        <v>634.88333951189372</v>
      </c>
    </row>
    <row r="1020" spans="1:18" hidden="1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1361</v>
      </c>
      <c r="H1020" s="99">
        <v>1500</v>
      </c>
      <c r="I1020" s="97">
        <v>1</v>
      </c>
      <c r="J1020" s="100">
        <f>นครพนม!F118</f>
        <v>324928.36</v>
      </c>
      <c r="K1020" s="101">
        <f>นครพนม!AO118</f>
        <v>351497.69</v>
      </c>
      <c r="L1020" s="102">
        <f>นครพนม!AP118</f>
        <v>1522827.09</v>
      </c>
      <c r="M1020" s="102">
        <f>นครพนม!AQ118</f>
        <v>1289099.8099999998</v>
      </c>
      <c r="N1020" s="98"/>
      <c r="O1020" s="98"/>
      <c r="P1020" s="98"/>
      <c r="Q1020" s="90">
        <f t="shared" si="36"/>
        <v>233727.28000000026</v>
      </c>
      <c r="R1020" s="91">
        <f t="shared" si="37"/>
        <v>1015.21806</v>
      </c>
    </row>
    <row r="1021" spans="1:18" hidden="1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1362</v>
      </c>
      <c r="H1021" s="99">
        <v>2077</v>
      </c>
      <c r="I1021" s="97">
        <v>2</v>
      </c>
      <c r="J1021" s="100">
        <f>นครพนม!F119</f>
        <v>240110.06</v>
      </c>
      <c r="K1021" s="101">
        <f>นครพนม!AO119</f>
        <v>269210.03999999998</v>
      </c>
      <c r="L1021" s="102">
        <f>นครพนม!AP119</f>
        <v>1362524.79</v>
      </c>
      <c r="M1021" s="102">
        <f>นครพนม!AQ119</f>
        <v>1173999.47</v>
      </c>
      <c r="N1021" s="98"/>
      <c r="O1021" s="98"/>
      <c r="P1021" s="98"/>
      <c r="Q1021" s="90">
        <f t="shared" si="36"/>
        <v>188525.32000000007</v>
      </c>
      <c r="R1021" s="91">
        <f t="shared" si="37"/>
        <v>656.00615792007704</v>
      </c>
    </row>
    <row r="1022" spans="1:18" hidden="1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1363</v>
      </c>
      <c r="H1022" s="99">
        <v>2981</v>
      </c>
      <c r="I1022" s="97">
        <v>2</v>
      </c>
      <c r="J1022" s="100">
        <f>นครพนม!F120</f>
        <v>497586.37</v>
      </c>
      <c r="K1022" s="101">
        <f>นครพนม!AO120</f>
        <v>535908.92000000004</v>
      </c>
      <c r="L1022" s="102">
        <f>นครพนม!AP120</f>
        <v>1549331.38</v>
      </c>
      <c r="M1022" s="102">
        <f>นครพนม!AQ120</f>
        <v>1153042.1100000001</v>
      </c>
      <c r="N1022" s="98"/>
      <c r="O1022" s="98"/>
      <c r="P1022" s="98"/>
      <c r="Q1022" s="90">
        <f t="shared" si="36"/>
        <v>396289.26999999979</v>
      </c>
      <c r="R1022" s="91">
        <f t="shared" si="37"/>
        <v>519.73545119087555</v>
      </c>
    </row>
    <row r="1023" spans="1:18" hidden="1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1364</v>
      </c>
      <c r="H1023" s="99">
        <v>2573</v>
      </c>
      <c r="I1023" s="97">
        <v>2</v>
      </c>
      <c r="J1023" s="100">
        <f>นครพนม!F121</f>
        <v>432175.35999999999</v>
      </c>
      <c r="K1023" s="101">
        <f>นครพนม!AO121</f>
        <v>238118.93000000002</v>
      </c>
      <c r="L1023" s="102">
        <f>นครพนม!AP121</f>
        <v>1621008.79</v>
      </c>
      <c r="M1023" s="102">
        <f>นครพนม!AQ121</f>
        <v>1397041.89</v>
      </c>
      <c r="N1023" s="98"/>
      <c r="O1023" s="98"/>
      <c r="P1023" s="98"/>
      <c r="Q1023" s="90">
        <f t="shared" si="36"/>
        <v>223966.90000000014</v>
      </c>
      <c r="R1023" s="91">
        <f t="shared" si="37"/>
        <v>630.00730275942476</v>
      </c>
    </row>
    <row r="1024" spans="1:18" hidden="1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1365</v>
      </c>
      <c r="H1024" s="99">
        <v>1978</v>
      </c>
      <c r="I1024" s="97">
        <v>2</v>
      </c>
      <c r="J1024" s="100">
        <f>นครพนม!F122</f>
        <v>214818.95</v>
      </c>
      <c r="K1024" s="101">
        <f>นครพนม!AO122</f>
        <v>475692.25</v>
      </c>
      <c r="L1024" s="102">
        <f>นครพนม!AP122</f>
        <v>941825.77</v>
      </c>
      <c r="M1024" s="102">
        <f>นครพนม!AQ122</f>
        <v>772509.55</v>
      </c>
      <c r="N1024" s="98"/>
      <c r="O1024" s="98"/>
      <c r="P1024" s="98"/>
      <c r="Q1024" s="90">
        <f t="shared" si="36"/>
        <v>169316.21999999997</v>
      </c>
      <c r="R1024" s="91">
        <f t="shared" si="37"/>
        <v>476.15054095045502</v>
      </c>
    </row>
    <row r="1025" spans="1:18" hidden="1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1366</v>
      </c>
      <c r="H1025" s="99">
        <v>2350</v>
      </c>
      <c r="I1025" s="97">
        <v>2</v>
      </c>
      <c r="J1025" s="100">
        <f>นครพนม!F123</f>
        <v>627808.86</v>
      </c>
      <c r="K1025" s="101">
        <f>นครพนม!AO123</f>
        <v>658372.24</v>
      </c>
      <c r="L1025" s="102">
        <f>นครพนม!AP123</f>
        <v>1699473.0699999998</v>
      </c>
      <c r="M1025" s="102">
        <f>นครพนม!AQ123</f>
        <v>1171691.4200000002</v>
      </c>
      <c r="N1025" s="98"/>
      <c r="O1025" s="98"/>
      <c r="P1025" s="98"/>
      <c r="Q1025" s="90">
        <f t="shared" si="36"/>
        <v>527781.64999999967</v>
      </c>
      <c r="R1025" s="91">
        <f t="shared" si="37"/>
        <v>723.18002978723393</v>
      </c>
    </row>
    <row r="1026" spans="1:18" hidden="1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1367</v>
      </c>
      <c r="H1026" s="99">
        <v>1698</v>
      </c>
      <c r="I1026" s="97">
        <v>2</v>
      </c>
      <c r="J1026" s="100">
        <f>นครพนม!F124</f>
        <v>249258.04</v>
      </c>
      <c r="K1026" s="101">
        <f>นครพนม!AO124</f>
        <v>637688.53</v>
      </c>
      <c r="L1026" s="102">
        <f>นครพนม!AP124</f>
        <v>756217.03</v>
      </c>
      <c r="M1026" s="102">
        <f>นครพนม!AQ124</f>
        <v>418012.56</v>
      </c>
      <c r="N1026" s="98"/>
      <c r="O1026" s="98"/>
      <c r="P1026" s="98"/>
      <c r="Q1026" s="90">
        <f t="shared" si="36"/>
        <v>338204.47000000003</v>
      </c>
      <c r="R1026" s="91">
        <f t="shared" si="37"/>
        <v>445.35749705535926</v>
      </c>
    </row>
    <row r="1027" spans="1:18" hidden="1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1368</v>
      </c>
      <c r="H1027" s="99">
        <v>2110</v>
      </c>
      <c r="I1027" s="97">
        <v>2</v>
      </c>
      <c r="J1027" s="100">
        <f>นครพนม!F125</f>
        <v>367979.54</v>
      </c>
      <c r="K1027" s="101">
        <f>นครพนม!AO125</f>
        <v>418088.42</v>
      </c>
      <c r="L1027" s="102">
        <f>นครพนม!AP125</f>
        <v>1544309.87</v>
      </c>
      <c r="M1027" s="102">
        <f>นครพนม!AQ125</f>
        <v>1335357.71</v>
      </c>
      <c r="N1027" s="98"/>
      <c r="O1027" s="98"/>
      <c r="P1027" s="98"/>
      <c r="Q1027" s="90">
        <f t="shared" si="36"/>
        <v>208952.16000000015</v>
      </c>
      <c r="R1027" s="91">
        <f t="shared" si="37"/>
        <v>731.90041232227497</v>
      </c>
    </row>
    <row r="1028" spans="1:18" s="109" customFormat="1" hidden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8164448.7700000014</v>
      </c>
      <c r="K1028" s="141">
        <f>SUM(K1009:K1027)</f>
        <v>9685129.1400000006</v>
      </c>
      <c r="L1028" s="106">
        <f>SUM(L1009:L1027)</f>
        <v>27062059.52</v>
      </c>
      <c r="M1028" s="106">
        <f>SUM(M1009:M1027)</f>
        <v>22023411.82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5038647.6999999993</v>
      </c>
      <c r="R1028" s="108">
        <f>L1028/H1028</f>
        <v>595.08442958923388</v>
      </c>
    </row>
    <row r="1029" spans="1:18" hidden="1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hidden="1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1369</v>
      </c>
      <c r="H1030" s="99">
        <v>3653</v>
      </c>
      <c r="I1030" s="97">
        <v>3</v>
      </c>
      <c r="J1030" s="100">
        <f>นครพนม!F126</f>
        <v>525840.71</v>
      </c>
      <c r="K1030" s="101">
        <f>นครพนม!AO126</f>
        <v>733110.55999999994</v>
      </c>
      <c r="L1030" s="102">
        <f>นครพนม!AP126</f>
        <v>1963096.5899999999</v>
      </c>
      <c r="M1030" s="102">
        <f>นครพนม!AQ126</f>
        <v>1637176.4700000002</v>
      </c>
      <c r="N1030" s="98"/>
      <c r="O1030" s="98"/>
      <c r="P1030" s="98"/>
      <c r="Q1030" s="90">
        <f t="shared" ref="Q1030:Q1067" si="38">L1030-M1030</f>
        <v>325920.11999999965</v>
      </c>
      <c r="R1030" s="91">
        <f t="shared" ref="R1030:R1068" si="39">L1030/H1030</f>
        <v>537.39298932384338</v>
      </c>
    </row>
    <row r="1031" spans="1:18" hidden="1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1370</v>
      </c>
      <c r="H1031" s="99">
        <v>1433</v>
      </c>
      <c r="I1031" s="97">
        <v>1</v>
      </c>
      <c r="J1031" s="100">
        <f>นครพนม!F127</f>
        <v>295856.33</v>
      </c>
      <c r="K1031" s="101">
        <f>นครพนม!AO127</f>
        <v>416984.30000000005</v>
      </c>
      <c r="L1031" s="102">
        <f>นครพนม!AP127</f>
        <v>1419166.83</v>
      </c>
      <c r="M1031" s="102">
        <f>นครพนม!AQ127</f>
        <v>1223813.33</v>
      </c>
      <c r="N1031" s="98"/>
      <c r="O1031" s="98"/>
      <c r="P1031" s="98"/>
      <c r="Q1031" s="90">
        <f t="shared" si="38"/>
        <v>195353.5</v>
      </c>
      <c r="R1031" s="91">
        <f t="shared" si="39"/>
        <v>990.34670621074679</v>
      </c>
    </row>
    <row r="1032" spans="1:18" hidden="1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1371</v>
      </c>
      <c r="H1032" s="99">
        <v>2145</v>
      </c>
      <c r="I1032" s="97">
        <v>2</v>
      </c>
      <c r="J1032" s="100">
        <f>นครพนม!F128</f>
        <v>676041.56</v>
      </c>
      <c r="K1032" s="101">
        <f>นครพนม!AO128</f>
        <v>976488.43</v>
      </c>
      <c r="L1032" s="102">
        <f>นครพนม!AP128</f>
        <v>1967551.47</v>
      </c>
      <c r="M1032" s="102">
        <f>นครพนม!AQ128</f>
        <v>1681323.97</v>
      </c>
      <c r="N1032" s="98"/>
      <c r="O1032" s="98"/>
      <c r="P1032" s="98"/>
      <c r="Q1032" s="90">
        <f t="shared" si="38"/>
        <v>286227.5</v>
      </c>
      <c r="R1032" s="91">
        <f t="shared" si="39"/>
        <v>917.27341258741262</v>
      </c>
    </row>
    <row r="1033" spans="1:18" hidden="1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1372</v>
      </c>
      <c r="H1033" s="99">
        <v>2238</v>
      </c>
      <c r="I1033" s="97">
        <v>2</v>
      </c>
      <c r="J1033" s="100">
        <f>นครพนม!F129</f>
        <v>262887.65999999997</v>
      </c>
      <c r="K1033" s="101">
        <f>นครพนม!AO129</f>
        <v>298712.78999999998</v>
      </c>
      <c r="L1033" s="102">
        <f>นครพนม!AP129</f>
        <v>1447756.63</v>
      </c>
      <c r="M1033" s="102">
        <f>นครพนม!AQ129</f>
        <v>1299711.0499999998</v>
      </c>
      <c r="N1033" s="98"/>
      <c r="O1033" s="98"/>
      <c r="P1033" s="98"/>
      <c r="Q1033" s="90">
        <f t="shared" si="38"/>
        <v>148045.58000000007</v>
      </c>
      <c r="R1033" s="91">
        <f t="shared" si="39"/>
        <v>646.89751117068806</v>
      </c>
    </row>
    <row r="1034" spans="1:18" hidden="1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1373</v>
      </c>
      <c r="H1034" s="99">
        <v>2480</v>
      </c>
      <c r="I1034" s="97">
        <v>2</v>
      </c>
      <c r="J1034" s="100">
        <f>นครพนม!F130</f>
        <v>283337.76</v>
      </c>
      <c r="K1034" s="101">
        <f>นครพนม!AO130</f>
        <v>340088.49</v>
      </c>
      <c r="L1034" s="102">
        <f>นครพนม!AP130</f>
        <v>587462.42999999993</v>
      </c>
      <c r="M1034" s="102">
        <f>นครพนม!AQ130</f>
        <v>536512.14</v>
      </c>
      <c r="N1034" s="98"/>
      <c r="O1034" s="98"/>
      <c r="P1034" s="98"/>
      <c r="Q1034" s="90">
        <f t="shared" si="38"/>
        <v>50950.289999999921</v>
      </c>
      <c r="R1034" s="91">
        <f t="shared" si="39"/>
        <v>236.88001209677418</v>
      </c>
    </row>
    <row r="1035" spans="1:18" hidden="1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1374</v>
      </c>
      <c r="H1035" s="99">
        <v>3442</v>
      </c>
      <c r="I1035" s="97">
        <v>3</v>
      </c>
      <c r="J1035" s="100">
        <f>นครพนม!F131</f>
        <v>681655.24</v>
      </c>
      <c r="K1035" s="101">
        <f>นครพนม!AO131</f>
        <v>730799.23</v>
      </c>
      <c r="L1035" s="102">
        <f>นครพนม!AP131</f>
        <v>2012482.69</v>
      </c>
      <c r="M1035" s="102">
        <f>นครพนม!AQ131</f>
        <v>1645142.35</v>
      </c>
      <c r="N1035" s="98"/>
      <c r="O1035" s="98"/>
      <c r="P1035" s="98"/>
      <c r="Q1035" s="90">
        <f t="shared" si="38"/>
        <v>367340.33999999985</v>
      </c>
      <c r="R1035" s="91">
        <f t="shared" si="39"/>
        <v>584.68410517141194</v>
      </c>
    </row>
    <row r="1036" spans="1:18" hidden="1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1375</v>
      </c>
      <c r="H1036" s="99">
        <v>3463</v>
      </c>
      <c r="I1036" s="97">
        <v>3</v>
      </c>
      <c r="J1036" s="100">
        <f>นครพนม!F132</f>
        <v>407851.74</v>
      </c>
      <c r="K1036" s="101">
        <f>นครพนม!AO132</f>
        <v>413941.32</v>
      </c>
      <c r="L1036" s="102">
        <f>นครพนม!AP132</f>
        <v>1913853.02</v>
      </c>
      <c r="M1036" s="102">
        <f>นครพนม!AQ132</f>
        <v>2024260.3900000001</v>
      </c>
      <c r="N1036" s="98"/>
      <c r="O1036" s="98"/>
      <c r="P1036" s="98"/>
      <c r="Q1036" s="90">
        <f t="shared" si="38"/>
        <v>-110407.37000000011</v>
      </c>
      <c r="R1036" s="91">
        <f t="shared" si="39"/>
        <v>552.65752815477913</v>
      </c>
    </row>
    <row r="1037" spans="1:18" hidden="1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1376</v>
      </c>
      <c r="H1037" s="99">
        <v>3634</v>
      </c>
      <c r="I1037" s="97">
        <v>3</v>
      </c>
      <c r="J1037" s="100">
        <f>นครพนม!F133</f>
        <v>295040.21999999997</v>
      </c>
      <c r="K1037" s="101">
        <f>นครพนม!AO133</f>
        <v>344199.17</v>
      </c>
      <c r="L1037" s="102">
        <f>นครพนม!AP133</f>
        <v>1633002.6</v>
      </c>
      <c r="M1037" s="102">
        <f>นครพนม!AQ133</f>
        <v>1871829.92</v>
      </c>
      <c r="N1037" s="98"/>
      <c r="O1037" s="98"/>
      <c r="P1037" s="98"/>
      <c r="Q1037" s="90">
        <f t="shared" si="38"/>
        <v>-238827.31999999983</v>
      </c>
      <c r="R1037" s="91">
        <f t="shared" si="39"/>
        <v>449.36780407264723</v>
      </c>
    </row>
    <row r="1038" spans="1:18" hidden="1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1377</v>
      </c>
      <c r="H1038" s="99">
        <v>4283</v>
      </c>
      <c r="I1038" s="97">
        <v>3</v>
      </c>
      <c r="J1038" s="100">
        <f>นครพนม!F134</f>
        <v>526982.29</v>
      </c>
      <c r="K1038" s="101">
        <f>นครพนม!AO134</f>
        <v>595198.62</v>
      </c>
      <c r="L1038" s="102">
        <f>นครพนม!AP134</f>
        <v>1814039.62</v>
      </c>
      <c r="M1038" s="102">
        <f>นครพนม!AQ134</f>
        <v>1638313.47</v>
      </c>
      <c r="N1038" s="98"/>
      <c r="O1038" s="98"/>
      <c r="P1038" s="98"/>
      <c r="Q1038" s="90">
        <f t="shared" si="38"/>
        <v>175726.15000000014</v>
      </c>
      <c r="R1038" s="91">
        <f t="shared" si="39"/>
        <v>423.54415596544482</v>
      </c>
    </row>
    <row r="1039" spans="1:18" s="109" customFormat="1" hidden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3955493.51</v>
      </c>
      <c r="K1039" s="106">
        <f>SUM(K1029:K1038)</f>
        <v>4849522.91</v>
      </c>
      <c r="L1039" s="106">
        <f>SUM(L1029:L1038)</f>
        <v>14758411.879999999</v>
      </c>
      <c r="M1039" s="106">
        <f>SUM(M1029:M1038)</f>
        <v>13558083.090000002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1200328.7899999972</v>
      </c>
      <c r="R1039" s="108">
        <f>L1039/H1039</f>
        <v>551.28354861603975</v>
      </c>
    </row>
    <row r="1040" spans="1:18" hidden="1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hidden="1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1378</v>
      </c>
      <c r="H1041" s="99">
        <v>2029</v>
      </c>
      <c r="I1041" s="97">
        <v>2</v>
      </c>
      <c r="J1041" s="100">
        <f>นครพนม!F135</f>
        <v>690919.56</v>
      </c>
      <c r="K1041" s="101">
        <f>นครพนม!AO135</f>
        <v>840712.20000000007</v>
      </c>
      <c r="L1041" s="102">
        <f>นครพนม!AP135</f>
        <v>1791042.79</v>
      </c>
      <c r="M1041" s="102">
        <f>นครพนม!AQ135</f>
        <v>1238700.0900000001</v>
      </c>
      <c r="N1041" s="98"/>
      <c r="O1041" s="98"/>
      <c r="P1041" s="98"/>
      <c r="R1041" s="91">
        <f t="shared" si="39"/>
        <v>882.72192705766395</v>
      </c>
    </row>
    <row r="1042" spans="1:18" hidden="1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1379</v>
      </c>
      <c r="H1042" s="99">
        <v>3205</v>
      </c>
      <c r="I1042" s="97">
        <v>3</v>
      </c>
      <c r="J1042" s="100">
        <f>นครพนม!F136</f>
        <v>618871.07999999996</v>
      </c>
      <c r="K1042" s="101">
        <f>นครพนม!AO136</f>
        <v>1395469.69</v>
      </c>
      <c r="L1042" s="102">
        <f>นครพนม!AP136</f>
        <v>1629401.59</v>
      </c>
      <c r="M1042" s="102">
        <f>นครพนม!AQ136</f>
        <v>1127829.19</v>
      </c>
      <c r="N1042" s="98"/>
      <c r="O1042" s="98"/>
      <c r="P1042" s="98"/>
      <c r="Q1042" s="90">
        <f t="shared" si="38"/>
        <v>501572.40000000014</v>
      </c>
      <c r="R1042" s="91">
        <f t="shared" si="39"/>
        <v>508.39363182527302</v>
      </c>
    </row>
    <row r="1043" spans="1:18" hidden="1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1380</v>
      </c>
      <c r="H1043" s="99">
        <v>1268</v>
      </c>
      <c r="I1043" s="97">
        <v>1</v>
      </c>
      <c r="J1043" s="100">
        <f>นครพนม!F137</f>
        <v>539522.31000000006</v>
      </c>
      <c r="K1043" s="101">
        <f>นครพนม!AO137</f>
        <v>749841.66</v>
      </c>
      <c r="L1043" s="102">
        <f>นครพนม!AP137</f>
        <v>539172.24</v>
      </c>
      <c r="M1043" s="102">
        <f>นครพนม!AQ137</f>
        <v>318307.13</v>
      </c>
      <c r="N1043" s="98"/>
      <c r="O1043" s="98"/>
      <c r="P1043" s="98"/>
      <c r="Q1043" s="90">
        <f t="shared" si="38"/>
        <v>220865.11</v>
      </c>
      <c r="R1043" s="91">
        <f t="shared" si="39"/>
        <v>425.21470031545738</v>
      </c>
    </row>
    <row r="1044" spans="1:18" hidden="1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1381</v>
      </c>
      <c r="H1044" s="99">
        <v>2239</v>
      </c>
      <c r="I1044" s="97">
        <v>2</v>
      </c>
      <c r="J1044" s="100">
        <f>นครพนม!F138</f>
        <v>266798.71999999997</v>
      </c>
      <c r="K1044" s="101">
        <f>นครพนม!AO138</f>
        <v>839188.58</v>
      </c>
      <c r="L1044" s="102">
        <f>นครพนม!AP138</f>
        <v>589848.11</v>
      </c>
      <c r="M1044" s="102">
        <f>นครพนม!AQ138</f>
        <v>325289.95</v>
      </c>
      <c r="N1044" s="98"/>
      <c r="O1044" s="98"/>
      <c r="P1044" s="98"/>
      <c r="Q1044" s="90">
        <f t="shared" si="38"/>
        <v>264558.15999999997</v>
      </c>
      <c r="R1044" s="91">
        <f t="shared" si="39"/>
        <v>263.44265743635549</v>
      </c>
    </row>
    <row r="1045" spans="1:18" hidden="1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1382</v>
      </c>
      <c r="H1045" s="99">
        <v>4836</v>
      </c>
      <c r="I1045" s="97">
        <v>4</v>
      </c>
      <c r="J1045" s="100">
        <f>นครพนม!F139</f>
        <v>762919.62</v>
      </c>
      <c r="K1045" s="101">
        <f>นครพนม!AO139</f>
        <v>1289543.3500000001</v>
      </c>
      <c r="L1045" s="102">
        <f>นครพนม!AP139</f>
        <v>2103141.83</v>
      </c>
      <c r="M1045" s="102">
        <f>นครพนม!AQ139</f>
        <v>1526225.08</v>
      </c>
      <c r="N1045" s="98"/>
      <c r="O1045" s="98"/>
      <c r="P1045" s="98"/>
      <c r="Q1045" s="90">
        <f t="shared" si="38"/>
        <v>576916.75</v>
      </c>
      <c r="R1045" s="91">
        <f t="shared" si="39"/>
        <v>434.89285153019023</v>
      </c>
    </row>
    <row r="1046" spans="1:18" hidden="1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1383</v>
      </c>
      <c r="H1046" s="99">
        <v>4185</v>
      </c>
      <c r="I1046" s="97">
        <v>3</v>
      </c>
      <c r="J1046" s="100">
        <f>นครพนม!F140</f>
        <v>445306.96</v>
      </c>
      <c r="K1046" s="101">
        <f>นครพนม!AO140</f>
        <v>1039111.56</v>
      </c>
      <c r="L1046" s="102">
        <f>นครพนม!AP140</f>
        <v>840884.59000000008</v>
      </c>
      <c r="M1046" s="102">
        <f>นครพนม!AQ140</f>
        <v>386599.75</v>
      </c>
      <c r="N1046" s="98"/>
      <c r="O1046" s="98"/>
      <c r="P1046" s="98"/>
      <c r="Q1046" s="90">
        <f t="shared" si="38"/>
        <v>454284.84000000008</v>
      </c>
      <c r="R1046" s="91">
        <f t="shared" si="39"/>
        <v>200.92821744324971</v>
      </c>
    </row>
    <row r="1047" spans="1:18" hidden="1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1384</v>
      </c>
      <c r="H1047" s="99">
        <v>4152</v>
      </c>
      <c r="I1047" s="97">
        <v>3</v>
      </c>
      <c r="J1047" s="100">
        <f>นครพนม!F141</f>
        <v>1100793.23</v>
      </c>
      <c r="K1047" s="101">
        <f>นครพนม!AO141</f>
        <v>1938265.76</v>
      </c>
      <c r="L1047" s="102">
        <f>นครพนม!AP141</f>
        <v>1778838.8599999999</v>
      </c>
      <c r="M1047" s="102">
        <f>นครพนม!AQ141</f>
        <v>975366.12</v>
      </c>
      <c r="N1047" s="98"/>
      <c r="O1047" s="98"/>
      <c r="P1047" s="98"/>
      <c r="Q1047" s="90">
        <f t="shared" si="38"/>
        <v>803472.73999999987</v>
      </c>
      <c r="R1047" s="91">
        <f t="shared" si="39"/>
        <v>428.42939788053945</v>
      </c>
    </row>
    <row r="1048" spans="1:18" hidden="1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1385</v>
      </c>
      <c r="H1048" s="99">
        <v>2523</v>
      </c>
      <c r="I1048" s="97">
        <v>2</v>
      </c>
      <c r="J1048" s="100">
        <f>นครพนม!F142</f>
        <v>898419.23</v>
      </c>
      <c r="K1048" s="100">
        <f>นครพนม!AO142</f>
        <v>970647.39</v>
      </c>
      <c r="L1048" s="102">
        <f>นครพนม!AP142</f>
        <v>2342094.4500000002</v>
      </c>
      <c r="M1048" s="102">
        <f>นครพนม!AQ142</f>
        <v>1626349.66</v>
      </c>
      <c r="N1048" s="98"/>
      <c r="O1048" s="98"/>
      <c r="P1048" s="98"/>
      <c r="Q1048" s="90">
        <f t="shared" si="38"/>
        <v>715744.79000000027</v>
      </c>
      <c r="R1048" s="91">
        <f t="shared" si="39"/>
        <v>928.29744351961961</v>
      </c>
    </row>
    <row r="1049" spans="1:18" hidden="1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1386</v>
      </c>
      <c r="H1049" s="99">
        <v>3309</v>
      </c>
      <c r="I1049" s="97">
        <v>3</v>
      </c>
      <c r="J1049" s="100">
        <f>นครพนม!F143</f>
        <v>917209.69</v>
      </c>
      <c r="K1049" s="100">
        <f>นครพนม!AO143</f>
        <v>939535.59</v>
      </c>
      <c r="L1049" s="102">
        <f>นครพนม!AP143</f>
        <v>1994946.54</v>
      </c>
      <c r="M1049" s="102">
        <f>นครพนม!AQ143</f>
        <v>1509524.55</v>
      </c>
      <c r="N1049" s="98"/>
      <c r="O1049" s="98"/>
      <c r="P1049" s="98"/>
      <c r="Q1049" s="90">
        <f t="shared" si="38"/>
        <v>485421.99</v>
      </c>
      <c r="R1049" s="91">
        <f t="shared" si="39"/>
        <v>602.88502266545788</v>
      </c>
    </row>
    <row r="1050" spans="1:18" hidden="1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1387</v>
      </c>
      <c r="H1050" s="99">
        <v>3484</v>
      </c>
      <c r="I1050" s="97">
        <v>3</v>
      </c>
      <c r="J1050" s="100">
        <f>นครพนม!F144</f>
        <v>323797.25</v>
      </c>
      <c r="K1050" s="101">
        <f>นครพนม!AO144</f>
        <v>489274.04000000004</v>
      </c>
      <c r="L1050" s="102">
        <f>นครพนม!AP144</f>
        <v>755255.7</v>
      </c>
      <c r="M1050" s="102">
        <f>นครพนม!AQ144</f>
        <v>588139.69999999995</v>
      </c>
      <c r="N1050" s="98"/>
      <c r="O1050" s="98"/>
      <c r="P1050" s="98"/>
      <c r="Q1050" s="90">
        <f t="shared" si="38"/>
        <v>167116</v>
      </c>
      <c r="R1050" s="91">
        <f t="shared" si="39"/>
        <v>216.77832950631458</v>
      </c>
    </row>
    <row r="1051" spans="1:18" hidden="1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1388</v>
      </c>
      <c r="H1051" s="99">
        <v>3542</v>
      </c>
      <c r="I1051" s="97">
        <v>3</v>
      </c>
      <c r="J1051" s="100">
        <f>นครพนม!F145</f>
        <v>1677534.6</v>
      </c>
      <c r="K1051" s="101">
        <f>นครพนม!AO145</f>
        <v>1743528.31</v>
      </c>
      <c r="L1051" s="102">
        <f>นครพนม!AP145</f>
        <v>2135762.2599999998</v>
      </c>
      <c r="M1051" s="102">
        <f>นครพนม!AQ145</f>
        <v>1029297.27</v>
      </c>
      <c r="N1051" s="98"/>
      <c r="O1051" s="98"/>
      <c r="P1051" s="98"/>
      <c r="Q1051" s="90">
        <f t="shared" si="38"/>
        <v>1106464.9899999998</v>
      </c>
      <c r="R1051" s="91">
        <f t="shared" si="39"/>
        <v>602.98200451722187</v>
      </c>
    </row>
    <row r="1052" spans="1:18" s="109" customFormat="1" hidden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8242092.25</v>
      </c>
      <c r="K1052" s="141">
        <f>SUM(K1040:K1051)</f>
        <v>12235118.130000001</v>
      </c>
      <c r="L1052" s="106">
        <f>SUM(L1040:L1051)</f>
        <v>16500388.959999999</v>
      </c>
      <c r="M1052" s="106">
        <f>SUM(M1040:M1051)</f>
        <v>10651628.49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5848760.4699999988</v>
      </c>
      <c r="R1052" s="108">
        <f>L1052/H1052</f>
        <v>474.53091452893131</v>
      </c>
    </row>
    <row r="1053" spans="1:18" hidden="1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hidden="1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1389</v>
      </c>
      <c r="H1054" s="99">
        <v>2245</v>
      </c>
      <c r="I1054" s="97">
        <v>2</v>
      </c>
      <c r="J1054" s="100">
        <f>นครพนม!F146</f>
        <v>728879.62</v>
      </c>
      <c r="K1054" s="101">
        <f>นครพนม!AO146</f>
        <v>1406711.31</v>
      </c>
      <c r="L1054" s="102">
        <f>นครพนม!AP146</f>
        <v>1890992.63</v>
      </c>
      <c r="M1054" s="102">
        <f>นครพนม!AQ146</f>
        <v>993312.61</v>
      </c>
      <c r="N1054" s="98"/>
      <c r="O1054" s="98"/>
      <c r="P1054" s="98"/>
      <c r="Q1054" s="90">
        <f t="shared" si="38"/>
        <v>897680.0199999999</v>
      </c>
      <c r="R1054" s="91">
        <f t="shared" si="39"/>
        <v>842.31297550111356</v>
      </c>
    </row>
    <row r="1055" spans="1:18" hidden="1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1390</v>
      </c>
      <c r="H1055" s="99">
        <v>3530</v>
      </c>
      <c r="I1055" s="97">
        <v>3</v>
      </c>
      <c r="J1055" s="100">
        <f>นครพนม!F147</f>
        <v>572878.30000000005</v>
      </c>
      <c r="K1055" s="101">
        <f>นครพนม!AO147</f>
        <v>705727.06</v>
      </c>
      <c r="L1055" s="102">
        <f>นครพนม!AP147</f>
        <v>2487241.29</v>
      </c>
      <c r="M1055" s="102">
        <f>นครพนม!AQ147</f>
        <v>1729038.4899999998</v>
      </c>
      <c r="N1055" s="98"/>
      <c r="O1055" s="98"/>
      <c r="P1055" s="98"/>
      <c r="Q1055" s="90">
        <f t="shared" si="38"/>
        <v>758202.80000000028</v>
      </c>
      <c r="R1055" s="91">
        <f t="shared" si="39"/>
        <v>704.60093201133145</v>
      </c>
    </row>
    <row r="1056" spans="1:18" hidden="1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1391</v>
      </c>
      <c r="H1056" s="99">
        <v>4925</v>
      </c>
      <c r="I1056" s="97">
        <v>4</v>
      </c>
      <c r="J1056" s="100">
        <f>นครพนม!F148</f>
        <v>486534.59</v>
      </c>
      <c r="K1056" s="101">
        <f>นครพนม!AO148</f>
        <v>513597.56</v>
      </c>
      <c r="L1056" s="102">
        <f>นครพนม!AP148</f>
        <v>1955594.98</v>
      </c>
      <c r="M1056" s="102">
        <f>นครพนม!AQ148</f>
        <v>1644894.9999999998</v>
      </c>
      <c r="N1056" s="98"/>
      <c r="O1056" s="98"/>
      <c r="P1056" s="98"/>
      <c r="Q1056" s="90">
        <f t="shared" si="38"/>
        <v>310699.98000000021</v>
      </c>
      <c r="R1056" s="91">
        <f t="shared" si="39"/>
        <v>397.07512284263959</v>
      </c>
    </row>
    <row r="1057" spans="1:18" hidden="1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1392</v>
      </c>
      <c r="H1057" s="99">
        <v>2110</v>
      </c>
      <c r="I1057" s="97">
        <v>2</v>
      </c>
      <c r="J1057" s="100">
        <f>นครพนม!F149</f>
        <v>220059.77</v>
      </c>
      <c r="K1057" s="101">
        <f>นครพนม!AO149</f>
        <v>467147.24</v>
      </c>
      <c r="L1057" s="102">
        <f>นครพนม!AP149</f>
        <v>1835886.68</v>
      </c>
      <c r="M1057" s="102">
        <f>นครพนม!AQ149</f>
        <v>1611595.27</v>
      </c>
      <c r="N1057" s="98"/>
      <c r="O1057" s="98"/>
      <c r="P1057" s="98"/>
      <c r="Q1057" s="90">
        <f t="shared" si="38"/>
        <v>224291.40999999992</v>
      </c>
      <c r="R1057" s="91">
        <f t="shared" si="39"/>
        <v>870.08847393364931</v>
      </c>
    </row>
    <row r="1058" spans="1:18" hidden="1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1393</v>
      </c>
      <c r="H1058" s="99">
        <v>2011</v>
      </c>
      <c r="I1058" s="97">
        <v>2</v>
      </c>
      <c r="J1058" s="100">
        <f>นครพนม!F150</f>
        <v>295309.28000000003</v>
      </c>
      <c r="K1058" s="101">
        <f>นครพนม!AO150</f>
        <v>423376.46</v>
      </c>
      <c r="L1058" s="102">
        <f>นครพนม!AP150</f>
        <v>1257911.6400000001</v>
      </c>
      <c r="M1058" s="102">
        <f>นครพนม!AQ150</f>
        <v>1020721.3799999999</v>
      </c>
      <c r="N1058" s="98"/>
      <c r="O1058" s="98"/>
      <c r="P1058" s="98"/>
      <c r="Q1058" s="90">
        <f>L1058-M1058</f>
        <v>237190.26000000024</v>
      </c>
      <c r="R1058" s="91">
        <f>L1058/H1058</f>
        <v>625.51548483341628</v>
      </c>
    </row>
    <row r="1059" spans="1:18" s="109" customFormat="1" hidden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2303661.56</v>
      </c>
      <c r="K1059" s="141">
        <f>SUM(K1053:K1058)</f>
        <v>3516559.63</v>
      </c>
      <c r="L1059" s="106">
        <f>SUM(L1054:L1058)</f>
        <v>9427627.2200000007</v>
      </c>
      <c r="M1059" s="106">
        <f>SUM(M1054:M1058)</f>
        <v>6999562.7499999991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2428064.4700000016</v>
      </c>
      <c r="R1059" s="108">
        <f>L1059/H1059</f>
        <v>636.09926590648411</v>
      </c>
    </row>
    <row r="1060" spans="1:18" hidden="1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hidden="1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1394</v>
      </c>
      <c r="H1061" s="99">
        <v>2552</v>
      </c>
      <c r="I1061" s="97">
        <v>2</v>
      </c>
      <c r="J1061" s="100">
        <f>นครพนม!F151</f>
        <v>380876.1</v>
      </c>
      <c r="K1061" s="101">
        <f>นครพนม!AO151</f>
        <v>354704.22</v>
      </c>
      <c r="L1061" s="102">
        <f>นครพนม!AP151</f>
        <v>1771256.19</v>
      </c>
      <c r="M1061" s="102">
        <f>นครพนม!AQ151</f>
        <v>1441219.2000000002</v>
      </c>
      <c r="N1061" s="98"/>
      <c r="O1061" s="98"/>
      <c r="P1061" s="98"/>
      <c r="Q1061" s="90">
        <f t="shared" si="38"/>
        <v>330036.98999999976</v>
      </c>
      <c r="R1061" s="91">
        <f t="shared" si="39"/>
        <v>694.06590517241375</v>
      </c>
    </row>
    <row r="1062" spans="1:18" hidden="1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1395</v>
      </c>
      <c r="H1062" s="99">
        <v>996</v>
      </c>
      <c r="I1062" s="97">
        <v>1</v>
      </c>
      <c r="J1062" s="100">
        <f>นครพนม!F152</f>
        <v>540091.84</v>
      </c>
      <c r="K1062" s="101">
        <f>นครพนม!AO152</f>
        <v>834217.97</v>
      </c>
      <c r="L1062" s="102">
        <f>นครพนม!AP152</f>
        <v>1713770</v>
      </c>
      <c r="M1062" s="102">
        <f>นครพนม!AQ152</f>
        <v>1048908.02</v>
      </c>
      <c r="N1062" s="98"/>
      <c r="O1062" s="98"/>
      <c r="P1062" s="98"/>
      <c r="Q1062" s="90">
        <f t="shared" si="38"/>
        <v>664861.98</v>
      </c>
      <c r="R1062" s="91">
        <f t="shared" si="39"/>
        <v>1720.6526104417671</v>
      </c>
    </row>
    <row r="1063" spans="1:18" hidden="1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1396</v>
      </c>
      <c r="H1063" s="99">
        <v>3861</v>
      </c>
      <c r="I1063" s="97">
        <v>3</v>
      </c>
      <c r="J1063" s="100">
        <f>นครพนม!F153</f>
        <v>1059598.42</v>
      </c>
      <c r="K1063" s="101">
        <f>นครพนม!AO153</f>
        <v>966139.67999999993</v>
      </c>
      <c r="L1063" s="102">
        <f>นครพนม!AP153</f>
        <v>1657284.7</v>
      </c>
      <c r="M1063" s="102">
        <f>นครพนม!AQ153</f>
        <v>1470071.22</v>
      </c>
      <c r="N1063" s="98"/>
      <c r="O1063" s="98"/>
      <c r="P1063" s="98"/>
      <c r="Q1063" s="90">
        <f t="shared" si="38"/>
        <v>187213.47999999998</v>
      </c>
      <c r="R1063" s="91">
        <f t="shared" si="39"/>
        <v>429.2371665371665</v>
      </c>
    </row>
    <row r="1064" spans="1:18" hidden="1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1397</v>
      </c>
      <c r="H1064" s="99">
        <v>1812</v>
      </c>
      <c r="I1064" s="97">
        <v>2</v>
      </c>
      <c r="J1064" s="100">
        <f>นครพนม!F154</f>
        <v>328489.55</v>
      </c>
      <c r="K1064" s="101">
        <f>นครพนม!AO154</f>
        <v>527120.18999999994</v>
      </c>
      <c r="L1064" s="102">
        <f>นครพนม!AP154</f>
        <v>1635640.7999999998</v>
      </c>
      <c r="M1064" s="102">
        <f>นครพนม!AQ154</f>
        <v>1317594.56</v>
      </c>
      <c r="N1064" s="98"/>
      <c r="O1064" s="98"/>
      <c r="P1064" s="98"/>
      <c r="Q1064" s="90">
        <f t="shared" si="38"/>
        <v>318046.23999999976</v>
      </c>
      <c r="R1064" s="91">
        <f t="shared" si="39"/>
        <v>902.67152317880789</v>
      </c>
    </row>
    <row r="1065" spans="1:18" s="109" customFormat="1" hidden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2309055.9099999997</v>
      </c>
      <c r="K1065" s="141">
        <f>SUM(K1060:K1064)</f>
        <v>2682182.06</v>
      </c>
      <c r="L1065" s="106">
        <f>SUM(L1060:L1064)</f>
        <v>6777951.6899999995</v>
      </c>
      <c r="M1065" s="106">
        <f>SUM(M1060:M1064)</f>
        <v>5277793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1500158.6899999995</v>
      </c>
      <c r="R1065" s="108">
        <f t="shared" si="39"/>
        <v>735.05603405270574</v>
      </c>
    </row>
    <row r="1066" spans="1:18" s="109" customFormat="1" hidden="1" x14ac:dyDescent="0.7">
      <c r="A1066" s="172"/>
      <c r="B1066" s="173" t="s">
        <v>44</v>
      </c>
      <c r="C1066" s="173" t="s">
        <v>44</v>
      </c>
      <c r="D1066" s="173" t="s">
        <v>44</v>
      </c>
      <c r="E1066" s="173" t="s">
        <v>44</v>
      </c>
      <c r="F1066" s="173"/>
      <c r="G1066" s="173" t="s">
        <v>574</v>
      </c>
      <c r="H1066" s="174">
        <f>H917+H928+H947+H958+H975+H987+H1008+H1028+H1039+H1052+H1059+H1065</f>
        <v>429728</v>
      </c>
      <c r="I1066" s="172"/>
      <c r="J1066" s="175">
        <f t="shared" ref="J1066:O1066" si="40">J917+J928+J947+J958+J975+J987+J1008+J1028+J1039+J1052+J1059+J1065</f>
        <v>82336416.989999995</v>
      </c>
      <c r="K1066" s="176">
        <f t="shared" si="40"/>
        <v>100650828.88999999</v>
      </c>
      <c r="L1066" s="175">
        <f t="shared" si="40"/>
        <v>229219640.13999999</v>
      </c>
      <c r="M1066" s="175">
        <f t="shared" si="40"/>
        <v>189590721.03</v>
      </c>
      <c r="N1066" s="173">
        <f t="shared" si="40"/>
        <v>151</v>
      </c>
      <c r="O1066" s="173">
        <f t="shared" si="40"/>
        <v>151</v>
      </c>
      <c r="P1066" s="173">
        <f>N1066-O1066</f>
        <v>0</v>
      </c>
      <c r="Q1066" s="107">
        <f t="shared" si="38"/>
        <v>39628919.109999985</v>
      </c>
      <c r="R1066" s="108">
        <f t="shared" si="39"/>
        <v>533.40634108086977</v>
      </c>
    </row>
    <row r="1067" spans="1:18" hidden="1" x14ac:dyDescent="0.7">
      <c r="A1067" s="193"/>
      <c r="B1067" s="194"/>
      <c r="C1067" s="194"/>
      <c r="D1067" s="194"/>
      <c r="E1067" s="373" t="s">
        <v>575</v>
      </c>
      <c r="F1067" s="374"/>
      <c r="G1067" s="375"/>
      <c r="H1067" s="195"/>
      <c r="I1067" s="193"/>
      <c r="J1067" s="196">
        <f>J1066/O1066</f>
        <v>545274.2847019867</v>
      </c>
      <c r="K1067" s="197">
        <f>K1066/O1066</f>
        <v>666561.7807284767</v>
      </c>
      <c r="L1067" s="196">
        <f>L1066/O1066</f>
        <v>1518010.8618543046</v>
      </c>
      <c r="M1067" s="196">
        <f>M1066/O1066</f>
        <v>1255567.6889403975</v>
      </c>
      <c r="N1067" s="198"/>
      <c r="O1067" s="198"/>
      <c r="P1067" s="194"/>
      <c r="Q1067" s="90">
        <f t="shared" si="38"/>
        <v>262443.1729139071</v>
      </c>
      <c r="R1067" s="108"/>
    </row>
    <row r="1068" spans="1:18" s="109" customFormat="1" hidden="1" x14ac:dyDescent="0.7">
      <c r="A1068" s="198"/>
      <c r="B1068" s="198"/>
      <c r="C1068" s="198"/>
      <c r="D1068" s="198"/>
      <c r="E1068" s="360" t="s">
        <v>580</v>
      </c>
      <c r="F1068" s="361"/>
      <c r="G1068" s="362"/>
      <c r="H1068" s="199">
        <f>H82+H179+H432+H589+H683+H889+H1066</f>
        <v>3402936</v>
      </c>
      <c r="I1068" s="200"/>
      <c r="J1068" s="196">
        <f t="shared" ref="J1068:P1068" si="41">J82+J179+J432+J589+J683+J889+J1066</f>
        <v>664934173.14999986</v>
      </c>
      <c r="K1068" s="197">
        <f t="shared" si="41"/>
        <v>786142660</v>
      </c>
      <c r="L1068" s="196">
        <f t="shared" si="41"/>
        <v>1864119893.75</v>
      </c>
      <c r="M1068" s="196">
        <f t="shared" si="41"/>
        <v>1556746509.1800001</v>
      </c>
      <c r="N1068" s="201">
        <f t="shared" si="41"/>
        <v>873</v>
      </c>
      <c r="O1068" s="201">
        <f t="shared" si="41"/>
        <v>873</v>
      </c>
      <c r="P1068" s="201">
        <f t="shared" si="41"/>
        <v>0</v>
      </c>
      <c r="Q1068" s="107">
        <f>L1068-M1068</f>
        <v>307373384.56999993</v>
      </c>
      <c r="R1068" s="108">
        <f t="shared" si="39"/>
        <v>547.79751771705378</v>
      </c>
    </row>
    <row r="1069" spans="1:18" s="109" customFormat="1" hidden="1" x14ac:dyDescent="0.7">
      <c r="A1069" s="198"/>
      <c r="B1069" s="198"/>
      <c r="C1069" s="198"/>
      <c r="D1069" s="198"/>
      <c r="E1069" s="360" t="s">
        <v>581</v>
      </c>
      <c r="F1069" s="361"/>
      <c r="G1069" s="362"/>
      <c r="H1069" s="199"/>
      <c r="I1069" s="200"/>
      <c r="J1069" s="196">
        <f>J1068/O1068</f>
        <v>761665.71953035495</v>
      </c>
      <c r="K1069" s="196">
        <f>K1068/O1068</f>
        <v>900507.05612829328</v>
      </c>
      <c r="L1069" s="196">
        <f>L1068/O1068</f>
        <v>2135303.4292668956</v>
      </c>
      <c r="M1069" s="196">
        <f>M1068/O1068</f>
        <v>1783214.7871477664</v>
      </c>
      <c r="N1069" s="198"/>
      <c r="O1069" s="198"/>
      <c r="P1069" s="198"/>
      <c r="Q1069" s="107">
        <f>L1069-M1069</f>
        <v>352088.64211912919</v>
      </c>
      <c r="R1069" s="108"/>
    </row>
    <row r="1072" spans="1:18" x14ac:dyDescent="0.7">
      <c r="K1072" s="203"/>
      <c r="M1072" s="203"/>
    </row>
    <row r="1073" spans="11:13" x14ac:dyDescent="0.7">
      <c r="K1073" s="203"/>
      <c r="M1073" s="203"/>
    </row>
    <row r="1074" spans="11:13" x14ac:dyDescent="0.7">
      <c r="K1074" s="203"/>
      <c r="M1074" s="203"/>
    </row>
    <row r="1075" spans="11:13" x14ac:dyDescent="0.7">
      <c r="K1075" s="203"/>
      <c r="M1075" s="203"/>
    </row>
    <row r="1076" spans="11:13" x14ac:dyDescent="0.7">
      <c r="K1076" s="203"/>
      <c r="M1076" s="203"/>
    </row>
    <row r="1077" spans="11:13" x14ac:dyDescent="0.7">
      <c r="K1077" s="203"/>
      <c r="M1077" s="203"/>
    </row>
    <row r="1078" spans="11:13" x14ac:dyDescent="0.7">
      <c r="K1078" s="203"/>
      <c r="M1078" s="203"/>
    </row>
    <row r="1079" spans="11:13" x14ac:dyDescent="0.7">
      <c r="K1079" s="203"/>
      <c r="M1079" s="203"/>
    </row>
    <row r="1080" spans="11:13" x14ac:dyDescent="0.7">
      <c r="K1080" s="203"/>
      <c r="M1080" s="203"/>
    </row>
  </sheetData>
  <autoFilter ref="A4:WVM1069">
    <filterColumn colId="10">
      <filters>
        <filter val="-246,332.77"/>
      </filters>
    </filterColumn>
  </autoFilter>
  <mergeCells count="27"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18" right="0.17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zoomScale="98" zoomScaleNormal="98" workbookViewId="0">
      <selection activeCell="AM10" sqref="AM10:AM71"/>
    </sheetView>
  </sheetViews>
  <sheetFormatPr defaultColWidth="4.8984375" defaultRowHeight="13.8" x14ac:dyDescent="0.25"/>
  <cols>
    <col min="1" max="1" width="6.09765625" style="240" bestFit="1" customWidth="1"/>
    <col min="2" max="2" width="13.19921875" style="240" bestFit="1" customWidth="1"/>
    <col min="3" max="3" width="8.19921875" style="240" bestFit="1" customWidth="1"/>
    <col min="4" max="4" width="27.3984375" style="240" bestFit="1" customWidth="1"/>
    <col min="5" max="5" width="26.59765625" bestFit="1" customWidth="1"/>
    <col min="6" max="9" width="8.796875" style="297"/>
    <col min="10" max="12" width="8.796875"/>
    <col min="13" max="18" width="8.796875" style="297"/>
    <col min="19" max="22" width="8.796875"/>
    <col min="23" max="28" width="8.796875" style="297"/>
    <col min="29" max="34" width="8.796875"/>
    <col min="35" max="35" width="15.09765625" style="242" bestFit="1" customWidth="1"/>
    <col min="36" max="36" width="15.69921875" style="254" bestFit="1" customWidth="1"/>
    <col min="37" max="37" width="14" style="244" bestFit="1" customWidth="1"/>
    <col min="38" max="38" width="15.8984375" style="255" bestFit="1" customWidth="1"/>
    <col min="39" max="39" width="16.59765625" style="256" bestFit="1" customWidth="1"/>
    <col min="40" max="40" width="14.8984375" style="244" bestFit="1" customWidth="1"/>
    <col min="41" max="16384" width="4.8984375" style="248"/>
  </cols>
  <sheetData>
    <row r="1" spans="1:40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s="297" t="s">
        <v>2448</v>
      </c>
      <c r="N1" s="297" t="s">
        <v>2449</v>
      </c>
      <c r="O1" s="297" t="s">
        <v>3347</v>
      </c>
      <c r="P1" s="297" t="s">
        <v>3335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2456</v>
      </c>
      <c r="X1" s="297" t="s">
        <v>2457</v>
      </c>
      <c r="Y1" s="297" t="s">
        <v>2458</v>
      </c>
      <c r="Z1" s="297" t="s">
        <v>2459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2467</v>
      </c>
      <c r="AI1" s="242" t="s">
        <v>6</v>
      </c>
      <c r="AJ1" s="243" t="s">
        <v>7</v>
      </c>
      <c r="AK1" s="244" t="s">
        <v>8</v>
      </c>
      <c r="AL1" s="245" t="s">
        <v>9</v>
      </c>
      <c r="AM1" s="246" t="s">
        <v>10</v>
      </c>
      <c r="AN1" s="247" t="s">
        <v>11</v>
      </c>
    </row>
    <row r="2" spans="1:40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s="297" t="s">
        <v>2476</v>
      </c>
      <c r="N2" s="297" t="s">
        <v>2477</v>
      </c>
      <c r="O2" s="297" t="s">
        <v>3348</v>
      </c>
      <c r="P2" s="297" t="s">
        <v>3336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2484</v>
      </c>
      <c r="X2" s="297" t="s">
        <v>2485</v>
      </c>
      <c r="Y2" s="297" t="s">
        <v>2486</v>
      </c>
      <c r="Z2" s="297" t="s">
        <v>2487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2495</v>
      </c>
    </row>
    <row r="3" spans="1:40" x14ac:dyDescent="0.25">
      <c r="E3" t="s">
        <v>2496</v>
      </c>
      <c r="F3" s="297">
        <v>50702261.649999999</v>
      </c>
      <c r="G3" s="297">
        <v>3862628.84</v>
      </c>
      <c r="H3" s="297">
        <v>4713442.26</v>
      </c>
      <c r="I3" s="297">
        <v>21469</v>
      </c>
      <c r="J3">
        <v>68210179.290000007</v>
      </c>
      <c r="K3">
        <v>30341507.050000001</v>
      </c>
      <c r="L3">
        <v>74000</v>
      </c>
      <c r="M3" s="297">
        <v>333451</v>
      </c>
      <c r="N3" s="297">
        <v>956.8</v>
      </c>
      <c r="O3" s="297">
        <v>191520</v>
      </c>
      <c r="P3" s="297">
        <v>4604.17</v>
      </c>
      <c r="Q3" s="297">
        <v>11501209.25</v>
      </c>
      <c r="R3" s="297">
        <v>16549165.619999999</v>
      </c>
      <c r="S3">
        <v>-8463529.6099999994</v>
      </c>
      <c r="T3">
        <v>1462467.19</v>
      </c>
      <c r="U3">
        <v>6013633.5800000001</v>
      </c>
      <c r="V3">
        <v>124056280.84</v>
      </c>
      <c r="W3" s="297">
        <v>3925.69</v>
      </c>
      <c r="X3" s="297">
        <v>62471060.789999999</v>
      </c>
      <c r="Y3" s="297">
        <v>3290250</v>
      </c>
      <c r="Z3" s="297">
        <v>41149.71</v>
      </c>
      <c r="AA3" s="297">
        <v>48596803.869999997</v>
      </c>
      <c r="AB3" s="297">
        <v>10753625.16</v>
      </c>
      <c r="AC3">
        <v>62918918.780000001</v>
      </c>
      <c r="AD3">
        <v>128697</v>
      </c>
      <c r="AE3">
        <v>36339</v>
      </c>
      <c r="AF3">
        <v>38450265.189999998</v>
      </c>
      <c r="AG3">
        <v>7801742.6600000001</v>
      </c>
      <c r="AH3">
        <v>441537.17</v>
      </c>
      <c r="AI3" s="242">
        <f t="shared" ref="AI3:AN3" si="0">SUM(AI4:AI71)</f>
        <v>59454482.429999992</v>
      </c>
      <c r="AJ3" s="249">
        <f t="shared" si="0"/>
        <v>11818318.200000001</v>
      </c>
      <c r="AK3" s="244">
        <f t="shared" si="0"/>
        <v>47636164.230000004</v>
      </c>
      <c r="AL3" s="250">
        <f t="shared" si="0"/>
        <v>122832756.15000002</v>
      </c>
      <c r="AM3" s="251">
        <f t="shared" si="0"/>
        <v>117361536.70000003</v>
      </c>
      <c r="AN3" s="244">
        <f t="shared" si="0"/>
        <v>5471219.4500000002</v>
      </c>
    </row>
    <row r="4" spans="1:40" x14ac:dyDescent="0.25">
      <c r="E4" t="s">
        <v>3349</v>
      </c>
      <c r="F4" s="297">
        <v>276063.05</v>
      </c>
      <c r="H4" s="297">
        <v>66200.19</v>
      </c>
      <c r="J4">
        <v>3337673.98</v>
      </c>
      <c r="K4">
        <v>78700.95</v>
      </c>
      <c r="Q4" s="297">
        <v>2980</v>
      </c>
      <c r="R4" s="297">
        <v>1483.06</v>
      </c>
      <c r="U4">
        <v>3527664.76</v>
      </c>
      <c r="V4">
        <v>13498.58</v>
      </c>
      <c r="Z4" s="297">
        <v>222.9</v>
      </c>
      <c r="AB4" s="297">
        <v>698320</v>
      </c>
      <c r="AC4">
        <v>231857.28</v>
      </c>
      <c r="AE4">
        <v>5312</v>
      </c>
      <c r="AF4">
        <v>140395.23000000001</v>
      </c>
      <c r="AG4">
        <v>101966.62</v>
      </c>
      <c r="AI4" s="242">
        <f t="shared" ref="AI4:AI9" si="1">SUM(F4:H4)</f>
        <v>342263.24</v>
      </c>
      <c r="AJ4" s="249">
        <f t="shared" ref="AJ4:AJ9" si="2">SUM(L4:P4)</f>
        <v>0</v>
      </c>
      <c r="AK4" s="244">
        <f>AI4-AJ4</f>
        <v>342263.24</v>
      </c>
      <c r="AL4" s="250">
        <f t="shared" ref="AL4:AL9" si="3">SUM(U4:Y4)</f>
        <v>3541163.34</v>
      </c>
      <c r="AM4" s="251">
        <f t="shared" ref="AM4:AM9" si="4">SUM(Z4:AH4)</f>
        <v>1178074.0300000003</v>
      </c>
      <c r="AN4" s="244">
        <f>AL4-AM4</f>
        <v>2363089.3099999996</v>
      </c>
    </row>
    <row r="5" spans="1:40" x14ac:dyDescent="0.25">
      <c r="E5" t="s">
        <v>2497</v>
      </c>
      <c r="F5" s="297">
        <v>99566.95</v>
      </c>
      <c r="H5" s="297">
        <v>5895</v>
      </c>
      <c r="J5">
        <v>1093247.02</v>
      </c>
      <c r="K5">
        <v>13.04</v>
      </c>
      <c r="M5" s="297">
        <v>0</v>
      </c>
      <c r="R5" s="297">
        <v>0</v>
      </c>
      <c r="U5">
        <v>-1659785.21</v>
      </c>
      <c r="V5">
        <v>2794467.22</v>
      </c>
      <c r="X5" s="297">
        <v>2260</v>
      </c>
      <c r="Z5" s="297">
        <v>48.72</v>
      </c>
      <c r="AA5" s="297">
        <v>392700</v>
      </c>
      <c r="AB5" s="297">
        <v>183056</v>
      </c>
      <c r="AC5">
        <v>470034</v>
      </c>
      <c r="AF5">
        <v>6982.94</v>
      </c>
      <c r="AG5">
        <v>37007.78</v>
      </c>
      <c r="AI5" s="242">
        <f t="shared" si="1"/>
        <v>105461.95</v>
      </c>
      <c r="AJ5" s="249">
        <f t="shared" si="2"/>
        <v>0</v>
      </c>
      <c r="AK5" s="244">
        <f t="shared" ref="AK5:AK9" si="5">AI5-AJ5</f>
        <v>105461.95</v>
      </c>
      <c r="AL5" s="250">
        <f t="shared" si="3"/>
        <v>1136942.0100000002</v>
      </c>
      <c r="AM5" s="251">
        <f t="shared" si="4"/>
        <v>1089829.44</v>
      </c>
      <c r="AN5" s="244">
        <f t="shared" ref="AN5:AN69" si="6">AL5-AM5</f>
        <v>47112.570000000298</v>
      </c>
    </row>
    <row r="6" spans="1:40" x14ac:dyDescent="0.25">
      <c r="E6" t="s">
        <v>3337</v>
      </c>
      <c r="F6" s="297">
        <v>200638.2</v>
      </c>
      <c r="J6">
        <v>1856981.03</v>
      </c>
      <c r="K6">
        <v>77286</v>
      </c>
      <c r="P6" s="297">
        <v>4604.17</v>
      </c>
      <c r="R6" s="297">
        <v>16304246.58</v>
      </c>
      <c r="S6">
        <v>-8464080.6099999994</v>
      </c>
      <c r="U6">
        <v>-2222928.63</v>
      </c>
      <c r="AA6" s="297">
        <v>1057770</v>
      </c>
      <c r="AC6">
        <v>1175238</v>
      </c>
      <c r="AF6">
        <v>3369468.28</v>
      </c>
      <c r="AI6" s="242">
        <f t="shared" si="1"/>
        <v>200638.2</v>
      </c>
      <c r="AJ6" s="249">
        <f t="shared" si="2"/>
        <v>4604.17</v>
      </c>
      <c r="AK6" s="244">
        <f t="shared" si="5"/>
        <v>196034.03</v>
      </c>
      <c r="AL6" s="250">
        <f t="shared" si="3"/>
        <v>-2222928.63</v>
      </c>
      <c r="AM6" s="251">
        <f t="shared" si="4"/>
        <v>5602476.2799999993</v>
      </c>
      <c r="AN6" s="244">
        <f t="shared" si="6"/>
        <v>-7825404.9099999992</v>
      </c>
    </row>
    <row r="7" spans="1:40" x14ac:dyDescent="0.25">
      <c r="E7" t="s">
        <v>2498</v>
      </c>
      <c r="F7" s="297">
        <v>62704.35</v>
      </c>
      <c r="H7" s="297">
        <v>3032</v>
      </c>
      <c r="J7">
        <v>2495553.7400000002</v>
      </c>
      <c r="K7">
        <v>18127.25</v>
      </c>
      <c r="R7" s="297">
        <v>39151</v>
      </c>
      <c r="U7">
        <v>1735684.81</v>
      </c>
      <c r="V7">
        <v>840540.25</v>
      </c>
      <c r="X7" s="297">
        <v>50000</v>
      </c>
      <c r="Z7" s="297">
        <v>49.52</v>
      </c>
      <c r="AA7" s="297">
        <v>741730.5</v>
      </c>
      <c r="AC7">
        <v>741730.5</v>
      </c>
      <c r="AE7">
        <v>2260</v>
      </c>
      <c r="AF7">
        <v>4040</v>
      </c>
      <c r="AG7">
        <v>79708.240000000005</v>
      </c>
      <c r="AI7" s="242">
        <f t="shared" si="1"/>
        <v>65736.350000000006</v>
      </c>
      <c r="AJ7" s="249">
        <f t="shared" si="2"/>
        <v>0</v>
      </c>
      <c r="AK7" s="244">
        <f t="shared" si="5"/>
        <v>65736.350000000006</v>
      </c>
      <c r="AL7" s="250">
        <f t="shared" si="3"/>
        <v>2626225.06</v>
      </c>
      <c r="AM7" s="251">
        <f t="shared" si="4"/>
        <v>1569518.76</v>
      </c>
      <c r="AN7" s="244">
        <f t="shared" si="6"/>
        <v>1056706.3</v>
      </c>
    </row>
    <row r="8" spans="1:40" x14ac:dyDescent="0.25">
      <c r="E8" t="s">
        <v>3350</v>
      </c>
      <c r="F8" s="297">
        <v>473900.34</v>
      </c>
      <c r="H8" s="297">
        <v>2081.7399999999998</v>
      </c>
      <c r="J8">
        <v>7</v>
      </c>
      <c r="K8">
        <v>2</v>
      </c>
      <c r="Q8" s="297">
        <v>400772</v>
      </c>
      <c r="U8">
        <v>-2981183.68</v>
      </c>
      <c r="V8">
        <v>3075853.92</v>
      </c>
      <c r="X8" s="297">
        <v>93420</v>
      </c>
      <c r="Z8" s="297">
        <v>102.49</v>
      </c>
      <c r="AA8" s="297">
        <v>1975100</v>
      </c>
      <c r="AB8" s="297">
        <v>50200</v>
      </c>
      <c r="AC8">
        <v>1975100</v>
      </c>
      <c r="AF8">
        <v>155674.15</v>
      </c>
      <c r="AG8">
        <v>7499.5</v>
      </c>
      <c r="AI8" s="242">
        <f t="shared" si="1"/>
        <v>475982.08000000002</v>
      </c>
      <c r="AJ8" s="249">
        <f t="shared" si="2"/>
        <v>0</v>
      </c>
      <c r="AK8" s="244">
        <f t="shared" si="5"/>
        <v>475982.08000000002</v>
      </c>
      <c r="AL8" s="250">
        <f t="shared" si="3"/>
        <v>188090.23999999976</v>
      </c>
      <c r="AM8" s="251">
        <f t="shared" si="4"/>
        <v>4163676.14</v>
      </c>
      <c r="AN8" s="244">
        <f t="shared" si="6"/>
        <v>-3975585.9000000004</v>
      </c>
    </row>
    <row r="9" spans="1:40" x14ac:dyDescent="0.25">
      <c r="E9" t="s">
        <v>2499</v>
      </c>
      <c r="F9" s="297">
        <v>24092.799999999999</v>
      </c>
      <c r="J9">
        <v>389187.53</v>
      </c>
      <c r="K9">
        <v>3</v>
      </c>
      <c r="Q9" s="297">
        <v>13200</v>
      </c>
      <c r="R9" s="297">
        <v>750</v>
      </c>
      <c r="U9">
        <v>-1704605.67</v>
      </c>
      <c r="V9">
        <v>2129382.7599999998</v>
      </c>
      <c r="Z9" s="297">
        <v>10.55</v>
      </c>
      <c r="AA9" s="297">
        <v>575896</v>
      </c>
      <c r="AB9" s="297">
        <v>2066856</v>
      </c>
      <c r="AC9">
        <v>741636</v>
      </c>
      <c r="AE9">
        <v>8991</v>
      </c>
      <c r="AF9">
        <v>66616</v>
      </c>
      <c r="AG9">
        <v>48463.31</v>
      </c>
      <c r="AI9" s="242">
        <f t="shared" si="1"/>
        <v>24092.799999999999</v>
      </c>
      <c r="AJ9" s="249">
        <f t="shared" si="2"/>
        <v>0</v>
      </c>
      <c r="AK9" s="244">
        <f t="shared" si="5"/>
        <v>24092.799999999999</v>
      </c>
      <c r="AL9" s="250">
        <f t="shared" si="3"/>
        <v>424777.08999999985</v>
      </c>
      <c r="AM9" s="251">
        <f t="shared" si="4"/>
        <v>3508468.86</v>
      </c>
      <c r="AN9" s="244">
        <f t="shared" si="6"/>
        <v>-3083691.77</v>
      </c>
    </row>
    <row r="10" spans="1:40" x14ac:dyDescent="0.25">
      <c r="A10" s="240" t="s">
        <v>161</v>
      </c>
      <c r="B10" s="240" t="s">
        <v>162</v>
      </c>
      <c r="C10" s="240">
        <v>9017</v>
      </c>
      <c r="D10" s="240" t="s">
        <v>167</v>
      </c>
      <c r="E10" t="s">
        <v>167</v>
      </c>
      <c r="F10" s="297">
        <v>1957748.01</v>
      </c>
      <c r="G10" s="297">
        <v>25243</v>
      </c>
      <c r="H10" s="297">
        <v>103603.13</v>
      </c>
      <c r="J10">
        <v>213254.55</v>
      </c>
      <c r="K10">
        <v>328197.28000000003</v>
      </c>
      <c r="Q10" s="297">
        <v>616321</v>
      </c>
      <c r="R10" s="297">
        <v>3818.36</v>
      </c>
      <c r="U10">
        <v>-518828.81</v>
      </c>
      <c r="V10">
        <v>2551638.71</v>
      </c>
      <c r="X10" s="297">
        <v>1621797.78</v>
      </c>
      <c r="Z10" s="297">
        <v>1638.48</v>
      </c>
      <c r="AA10" s="297">
        <v>1340887.8</v>
      </c>
      <c r="AB10" s="297">
        <v>-50000</v>
      </c>
      <c r="AC10">
        <v>1542334.8</v>
      </c>
      <c r="AE10">
        <v>4060</v>
      </c>
      <c r="AF10">
        <v>1066171.45</v>
      </c>
      <c r="AG10">
        <v>236585.1</v>
      </c>
      <c r="AH10">
        <v>1200</v>
      </c>
      <c r="AI10" s="242">
        <f t="shared" ref="AI10:AI41" si="7">SUM(F10:I10)</f>
        <v>2086594.1400000001</v>
      </c>
      <c r="AJ10" s="249">
        <f>SUM(M10:R10)</f>
        <v>620139.36</v>
      </c>
      <c r="AK10" s="244">
        <f>AI10-AJ10</f>
        <v>1466454.7800000003</v>
      </c>
      <c r="AL10" s="250">
        <f>SUM(W10:AB10)</f>
        <v>2914324.06</v>
      </c>
      <c r="AM10" s="251">
        <f>SUM(AC10:AH10)</f>
        <v>2850351.35</v>
      </c>
      <c r="AN10" s="244">
        <f t="shared" si="6"/>
        <v>63972.709999999963</v>
      </c>
    </row>
    <row r="11" spans="1:40" x14ac:dyDescent="0.25">
      <c r="A11" s="240" t="s">
        <v>161</v>
      </c>
      <c r="B11" s="240" t="s">
        <v>162</v>
      </c>
      <c r="C11" s="240">
        <v>4386</v>
      </c>
      <c r="D11" s="240" t="s">
        <v>169</v>
      </c>
      <c r="E11" t="s">
        <v>169</v>
      </c>
      <c r="F11" s="297">
        <v>1318385.6599999999</v>
      </c>
      <c r="G11" s="297">
        <v>0</v>
      </c>
      <c r="H11" s="297">
        <v>94711.26</v>
      </c>
      <c r="J11">
        <v>1917729.64</v>
      </c>
      <c r="K11">
        <v>622717.02</v>
      </c>
      <c r="Q11" s="297">
        <v>161459</v>
      </c>
      <c r="R11" s="297">
        <v>0</v>
      </c>
      <c r="U11">
        <v>1330380.94</v>
      </c>
      <c r="V11">
        <v>2241809.08</v>
      </c>
      <c r="X11" s="297">
        <v>1205552.7</v>
      </c>
      <c r="Y11" s="297">
        <v>120500</v>
      </c>
      <c r="Z11" s="297">
        <v>1101.81</v>
      </c>
      <c r="AA11" s="297">
        <v>739480</v>
      </c>
      <c r="AC11">
        <v>962339</v>
      </c>
      <c r="AD11">
        <v>8336</v>
      </c>
      <c r="AF11">
        <v>536323.25</v>
      </c>
      <c r="AG11">
        <v>259291.7</v>
      </c>
      <c r="AI11" s="242">
        <f t="shared" si="7"/>
        <v>1413096.92</v>
      </c>
      <c r="AJ11" s="249">
        <f t="shared" ref="AJ11:AJ71" si="8">SUM(M11:R11)</f>
        <v>161459</v>
      </c>
      <c r="AK11" s="244">
        <f t="shared" ref="AK11:AK71" si="9">AI11-AJ11</f>
        <v>1251637.92</v>
      </c>
      <c r="AL11" s="250">
        <f t="shared" ref="AL11:AL71" si="10">SUM(W11:AB11)</f>
        <v>2066634.51</v>
      </c>
      <c r="AM11" s="251">
        <f t="shared" ref="AM11:AM71" si="11">SUM(AC11:AH11)</f>
        <v>1766289.95</v>
      </c>
      <c r="AN11" s="244">
        <f t="shared" si="6"/>
        <v>300344.56000000006</v>
      </c>
    </row>
    <row r="12" spans="1:40" x14ac:dyDescent="0.25">
      <c r="A12" s="240" t="s">
        <v>161</v>
      </c>
      <c r="B12" s="240" t="s">
        <v>162</v>
      </c>
      <c r="C12" s="240">
        <v>3088</v>
      </c>
      <c r="D12" s="240" t="s">
        <v>171</v>
      </c>
      <c r="E12" t="s">
        <v>171</v>
      </c>
      <c r="F12" s="297">
        <v>712434.7</v>
      </c>
      <c r="G12" s="297">
        <v>414521.92</v>
      </c>
      <c r="H12" s="297">
        <v>36099.68</v>
      </c>
      <c r="J12">
        <v>943366.9</v>
      </c>
      <c r="K12">
        <v>585631.43000000005</v>
      </c>
      <c r="M12" s="297">
        <v>0</v>
      </c>
      <c r="Q12" s="297">
        <v>132167.85</v>
      </c>
      <c r="R12" s="297">
        <v>277.27</v>
      </c>
      <c r="U12">
        <v>616123.66</v>
      </c>
      <c r="V12">
        <v>1390481.55</v>
      </c>
      <c r="X12" s="297">
        <v>1934070.86</v>
      </c>
      <c r="Y12" s="297">
        <v>261800</v>
      </c>
      <c r="Z12" s="297">
        <v>795.53</v>
      </c>
      <c r="AA12" s="297">
        <v>793080</v>
      </c>
      <c r="AC12">
        <v>958843</v>
      </c>
      <c r="AD12">
        <v>1698</v>
      </c>
      <c r="AE12">
        <v>8148</v>
      </c>
      <c r="AF12">
        <v>942742.6</v>
      </c>
      <c r="AG12">
        <v>179650.49</v>
      </c>
      <c r="AH12">
        <v>480</v>
      </c>
      <c r="AI12" s="242">
        <f t="shared" si="7"/>
        <v>1163056.2999999998</v>
      </c>
      <c r="AJ12" s="249">
        <f t="shared" si="8"/>
        <v>132445.12</v>
      </c>
      <c r="AK12" s="244">
        <f t="shared" si="9"/>
        <v>1030611.1799999998</v>
      </c>
      <c r="AL12" s="250">
        <f t="shared" si="10"/>
        <v>2989746.39</v>
      </c>
      <c r="AM12" s="251">
        <f t="shared" si="11"/>
        <v>2091562.09</v>
      </c>
      <c r="AN12" s="244">
        <f t="shared" si="6"/>
        <v>898184.3</v>
      </c>
    </row>
    <row r="13" spans="1:40" x14ac:dyDescent="0.25">
      <c r="A13" s="240" t="s">
        <v>161</v>
      </c>
      <c r="B13" s="240" t="s">
        <v>162</v>
      </c>
      <c r="C13" s="240">
        <v>2345</v>
      </c>
      <c r="D13" s="240" t="s">
        <v>173</v>
      </c>
      <c r="E13" t="s">
        <v>173</v>
      </c>
      <c r="F13" s="297">
        <v>1515628.88</v>
      </c>
      <c r="G13" s="297">
        <v>192265.91</v>
      </c>
      <c r="H13" s="297">
        <v>81471.47</v>
      </c>
      <c r="J13">
        <v>258042.8</v>
      </c>
      <c r="K13">
        <v>458486.55</v>
      </c>
      <c r="M13" s="297">
        <v>0</v>
      </c>
      <c r="Q13" s="297">
        <v>192248.9</v>
      </c>
      <c r="R13" s="297">
        <v>237.38</v>
      </c>
      <c r="U13">
        <v>25810.73</v>
      </c>
      <c r="V13">
        <v>1997230.39</v>
      </c>
      <c r="X13" s="297">
        <v>1337555.56</v>
      </c>
      <c r="Z13" s="297">
        <v>1499.4</v>
      </c>
      <c r="AA13" s="297">
        <v>720628.3</v>
      </c>
      <c r="AC13">
        <v>1042713.3</v>
      </c>
      <c r="AD13">
        <v>4060</v>
      </c>
      <c r="AF13">
        <v>406713.95</v>
      </c>
      <c r="AG13">
        <v>192181.78</v>
      </c>
      <c r="AI13" s="242">
        <f t="shared" si="7"/>
        <v>1789366.2599999998</v>
      </c>
      <c r="AJ13" s="249">
        <f t="shared" si="8"/>
        <v>192486.28</v>
      </c>
      <c r="AK13" s="244">
        <f t="shared" si="9"/>
        <v>1596879.9799999997</v>
      </c>
      <c r="AL13" s="250">
        <f t="shared" si="10"/>
        <v>2059683.26</v>
      </c>
      <c r="AM13" s="251">
        <f t="shared" si="11"/>
        <v>1645669.03</v>
      </c>
      <c r="AN13" s="244">
        <f t="shared" si="6"/>
        <v>414014.23</v>
      </c>
    </row>
    <row r="14" spans="1:40" s="252" customFormat="1" x14ac:dyDescent="0.25">
      <c r="A14" s="240" t="s">
        <v>161</v>
      </c>
      <c r="B14" s="240" t="s">
        <v>162</v>
      </c>
      <c r="C14" s="240">
        <v>6935</v>
      </c>
      <c r="D14" s="240" t="s">
        <v>175</v>
      </c>
      <c r="E14" t="s">
        <v>175</v>
      </c>
      <c r="F14" s="297">
        <v>1092731.95</v>
      </c>
      <c r="G14" s="297">
        <v>41991.5</v>
      </c>
      <c r="H14" s="297">
        <v>36106.79</v>
      </c>
      <c r="I14" s="297"/>
      <c r="J14">
        <v>420310.11</v>
      </c>
      <c r="K14">
        <v>232832.17</v>
      </c>
      <c r="L14"/>
      <c r="M14" s="297">
        <v>-83200</v>
      </c>
      <c r="N14" s="297"/>
      <c r="O14" s="297"/>
      <c r="P14" s="297"/>
      <c r="Q14" s="297">
        <v>74773</v>
      </c>
      <c r="R14" s="297">
        <v>3631.11</v>
      </c>
      <c r="S14"/>
      <c r="T14"/>
      <c r="U14">
        <v>-998656.89</v>
      </c>
      <c r="V14">
        <v>2502473.91</v>
      </c>
      <c r="W14" s="297"/>
      <c r="X14" s="297">
        <v>1699334.32</v>
      </c>
      <c r="Y14" s="297">
        <v>121920</v>
      </c>
      <c r="Z14" s="297">
        <v>1140.8900000000001</v>
      </c>
      <c r="AA14" s="297">
        <v>1100829.3999999999</v>
      </c>
      <c r="AB14" s="297"/>
      <c r="AC14">
        <v>1554452.4</v>
      </c>
      <c r="AD14"/>
      <c r="AE14"/>
      <c r="AF14">
        <v>720341.62</v>
      </c>
      <c r="AG14">
        <v>89464.92</v>
      </c>
      <c r="AH14"/>
      <c r="AI14" s="242">
        <f t="shared" si="7"/>
        <v>1170830.24</v>
      </c>
      <c r="AJ14" s="249">
        <f t="shared" si="8"/>
        <v>-4795.8899999999994</v>
      </c>
      <c r="AK14" s="244">
        <f t="shared" si="9"/>
        <v>1175626.1299999999</v>
      </c>
      <c r="AL14" s="250">
        <f t="shared" si="10"/>
        <v>2923224.61</v>
      </c>
      <c r="AM14" s="251">
        <f t="shared" si="11"/>
        <v>2364258.94</v>
      </c>
      <c r="AN14" s="244">
        <f t="shared" si="6"/>
        <v>558965.66999999993</v>
      </c>
    </row>
    <row r="15" spans="1:40" x14ac:dyDescent="0.25">
      <c r="A15" s="240" t="s">
        <v>161</v>
      </c>
      <c r="B15" s="240" t="s">
        <v>162</v>
      </c>
      <c r="C15" s="240">
        <v>5524</v>
      </c>
      <c r="D15" s="240" t="s">
        <v>177</v>
      </c>
      <c r="E15" t="s">
        <v>177</v>
      </c>
      <c r="F15" s="297">
        <v>683692.87</v>
      </c>
      <c r="G15" s="297">
        <v>28292</v>
      </c>
      <c r="H15" s="297">
        <v>443645.12</v>
      </c>
      <c r="J15">
        <v>122620.12</v>
      </c>
      <c r="K15">
        <v>652057.06999999995</v>
      </c>
      <c r="M15" s="297">
        <v>8500</v>
      </c>
      <c r="Q15" s="297">
        <v>91283.77</v>
      </c>
      <c r="R15" s="297">
        <v>11707.57</v>
      </c>
      <c r="U15">
        <v>-280526.63</v>
      </c>
      <c r="V15">
        <v>2525004.41</v>
      </c>
      <c r="X15" s="297">
        <v>959896.92</v>
      </c>
      <c r="Z15" s="297">
        <v>825.55</v>
      </c>
      <c r="AA15" s="297">
        <v>1146963.3</v>
      </c>
      <c r="AC15">
        <v>1309831.3</v>
      </c>
      <c r="AD15">
        <v>35520</v>
      </c>
      <c r="AF15">
        <v>771676.43</v>
      </c>
      <c r="AG15">
        <v>277729.98</v>
      </c>
      <c r="AI15" s="242">
        <f t="shared" si="7"/>
        <v>1155629.99</v>
      </c>
      <c r="AJ15" s="249">
        <f t="shared" si="8"/>
        <v>111491.34</v>
      </c>
      <c r="AK15" s="244">
        <f t="shared" si="9"/>
        <v>1044138.65</v>
      </c>
      <c r="AL15" s="250">
        <f t="shared" si="10"/>
        <v>2107685.77</v>
      </c>
      <c r="AM15" s="251">
        <f t="shared" si="11"/>
        <v>2394757.71</v>
      </c>
      <c r="AN15" s="244">
        <f t="shared" si="6"/>
        <v>-287071.93999999994</v>
      </c>
    </row>
    <row r="16" spans="1:40" x14ac:dyDescent="0.25">
      <c r="A16" s="240" t="s">
        <v>161</v>
      </c>
      <c r="B16" s="240" t="s">
        <v>162</v>
      </c>
      <c r="C16" s="240">
        <v>5657</v>
      </c>
      <c r="D16" s="240" t="s">
        <v>179</v>
      </c>
      <c r="E16" t="s">
        <v>179</v>
      </c>
      <c r="F16" s="297">
        <v>333289.61</v>
      </c>
      <c r="G16" s="297">
        <v>11692</v>
      </c>
      <c r="H16" s="297">
        <v>101377.66</v>
      </c>
      <c r="J16">
        <v>201456.74</v>
      </c>
      <c r="K16">
        <v>789345.55</v>
      </c>
      <c r="Q16" s="297">
        <v>60000</v>
      </c>
      <c r="R16" s="297">
        <v>2393.0500000000002</v>
      </c>
      <c r="U16">
        <v>-2973935.87</v>
      </c>
      <c r="V16">
        <v>4613167.97</v>
      </c>
      <c r="X16" s="297">
        <v>917501.08</v>
      </c>
      <c r="Z16" s="297">
        <v>318.11</v>
      </c>
      <c r="AC16">
        <v>313817.24</v>
      </c>
      <c r="AF16">
        <v>721176.35</v>
      </c>
      <c r="AG16">
        <v>52489.45</v>
      </c>
      <c r="AI16" s="242">
        <f t="shared" si="7"/>
        <v>446359.27</v>
      </c>
      <c r="AJ16" s="249">
        <f t="shared" si="8"/>
        <v>62393.05</v>
      </c>
      <c r="AK16" s="244">
        <f t="shared" si="9"/>
        <v>383966.22000000003</v>
      </c>
      <c r="AL16" s="250">
        <f t="shared" si="10"/>
        <v>917819.19</v>
      </c>
      <c r="AM16" s="251">
        <f t="shared" si="11"/>
        <v>1087483.04</v>
      </c>
      <c r="AN16" s="244">
        <f t="shared" si="6"/>
        <v>-169663.85000000009</v>
      </c>
    </row>
    <row r="17" spans="1:40" x14ac:dyDescent="0.25">
      <c r="A17" s="240" t="s">
        <v>161</v>
      </c>
      <c r="B17" s="240" t="s">
        <v>162</v>
      </c>
      <c r="C17" s="240">
        <v>4057</v>
      </c>
      <c r="D17" s="240" t="s">
        <v>181</v>
      </c>
      <c r="E17" t="s">
        <v>181</v>
      </c>
      <c r="F17" s="297">
        <v>313453.08</v>
      </c>
      <c r="G17" s="297">
        <v>1121.53</v>
      </c>
      <c r="H17" s="297">
        <v>303039.12</v>
      </c>
      <c r="J17">
        <v>1581361.89</v>
      </c>
      <c r="K17">
        <v>691318.39</v>
      </c>
      <c r="Q17" s="297">
        <v>289428.36</v>
      </c>
      <c r="R17" s="297">
        <v>11504</v>
      </c>
      <c r="U17">
        <v>-15012.72</v>
      </c>
      <c r="V17">
        <v>2841083.43</v>
      </c>
      <c r="X17" s="297">
        <v>830216.52</v>
      </c>
      <c r="Z17" s="297">
        <v>601.52</v>
      </c>
      <c r="AA17" s="297">
        <v>599820</v>
      </c>
      <c r="AB17" s="297">
        <v>86836.53</v>
      </c>
      <c r="AC17">
        <v>1057068</v>
      </c>
      <c r="AF17">
        <v>220935.6</v>
      </c>
      <c r="AG17">
        <v>86441.95</v>
      </c>
      <c r="AI17" s="242">
        <f t="shared" si="7"/>
        <v>617613.73</v>
      </c>
      <c r="AJ17" s="249">
        <f t="shared" si="8"/>
        <v>300932.36</v>
      </c>
      <c r="AK17" s="244">
        <f t="shared" si="9"/>
        <v>316681.37</v>
      </c>
      <c r="AL17" s="250">
        <f t="shared" si="10"/>
        <v>1517474.57</v>
      </c>
      <c r="AM17" s="251">
        <f t="shared" si="11"/>
        <v>1364445.55</v>
      </c>
      <c r="AN17" s="244">
        <f t="shared" si="6"/>
        <v>153029.02000000002</v>
      </c>
    </row>
    <row r="18" spans="1:40" x14ac:dyDescent="0.25">
      <c r="A18" s="240" t="s">
        <v>161</v>
      </c>
      <c r="B18" s="240" t="s">
        <v>162</v>
      </c>
      <c r="C18" s="240">
        <v>2737</v>
      </c>
      <c r="D18" s="240" t="s">
        <v>183</v>
      </c>
      <c r="E18" t="s">
        <v>183</v>
      </c>
      <c r="F18" s="297">
        <v>468476.74</v>
      </c>
      <c r="G18" s="297">
        <v>0</v>
      </c>
      <c r="H18" s="297">
        <v>59603.14</v>
      </c>
      <c r="J18">
        <v>3721608.04</v>
      </c>
      <c r="K18">
        <v>410360.85</v>
      </c>
      <c r="M18" s="297">
        <v>0</v>
      </c>
      <c r="Q18" s="297">
        <v>373112.61</v>
      </c>
      <c r="R18" s="297">
        <v>93.45</v>
      </c>
      <c r="T18">
        <v>2424646.83</v>
      </c>
      <c r="V18">
        <v>675062.61</v>
      </c>
      <c r="X18" s="297">
        <v>551431.63</v>
      </c>
      <c r="Z18" s="297">
        <v>742.06</v>
      </c>
      <c r="AA18" s="297">
        <v>1804485</v>
      </c>
      <c r="AB18" s="297">
        <v>230000</v>
      </c>
      <c r="AC18">
        <v>818531.16</v>
      </c>
      <c r="AF18">
        <v>498449.17</v>
      </c>
      <c r="AG18">
        <v>203553.13</v>
      </c>
      <c r="AI18" s="242">
        <f t="shared" si="7"/>
        <v>528079.88</v>
      </c>
      <c r="AJ18" s="249">
        <f t="shared" si="8"/>
        <v>373206.06</v>
      </c>
      <c r="AK18" s="244">
        <f t="shared" si="9"/>
        <v>154873.82</v>
      </c>
      <c r="AL18" s="250">
        <f t="shared" si="10"/>
        <v>2586658.69</v>
      </c>
      <c r="AM18" s="251">
        <f t="shared" si="11"/>
        <v>1520533.46</v>
      </c>
      <c r="AN18" s="244">
        <f t="shared" si="6"/>
        <v>1066125.23</v>
      </c>
    </row>
    <row r="19" spans="1:40" x14ac:dyDescent="0.25">
      <c r="A19" s="240" t="s">
        <v>161</v>
      </c>
      <c r="B19" s="240" t="s">
        <v>162</v>
      </c>
      <c r="C19" s="240">
        <v>4167</v>
      </c>
      <c r="D19" s="240" t="s">
        <v>185</v>
      </c>
      <c r="E19" t="s">
        <v>185</v>
      </c>
      <c r="F19" s="297">
        <v>884058.51</v>
      </c>
      <c r="G19" s="297">
        <v>179470</v>
      </c>
      <c r="H19" s="297">
        <v>184540.59</v>
      </c>
      <c r="J19">
        <v>165944.16</v>
      </c>
      <c r="K19">
        <v>648913.81999999995</v>
      </c>
      <c r="M19" s="297">
        <v>0</v>
      </c>
      <c r="Q19" s="297">
        <v>139047.96</v>
      </c>
      <c r="R19" s="297">
        <v>8314.92</v>
      </c>
      <c r="U19">
        <v>-271654.02</v>
      </c>
      <c r="V19">
        <v>1767990.24</v>
      </c>
      <c r="X19" s="297">
        <v>1889102.08</v>
      </c>
      <c r="Z19" s="297">
        <v>722.41</v>
      </c>
      <c r="AA19" s="297">
        <v>847820</v>
      </c>
      <c r="AC19">
        <v>1023944</v>
      </c>
      <c r="AD19">
        <v>4060</v>
      </c>
      <c r="AF19">
        <v>1048425.62</v>
      </c>
      <c r="AG19">
        <v>120586.89</v>
      </c>
      <c r="AI19" s="242">
        <f t="shared" si="7"/>
        <v>1248069.1000000001</v>
      </c>
      <c r="AJ19" s="249">
        <f t="shared" si="8"/>
        <v>147362.88</v>
      </c>
      <c r="AK19" s="244">
        <f t="shared" si="9"/>
        <v>1100706.2200000002</v>
      </c>
      <c r="AL19" s="250">
        <f t="shared" si="10"/>
        <v>2737644.49</v>
      </c>
      <c r="AM19" s="251">
        <f t="shared" si="11"/>
        <v>2197016.5100000002</v>
      </c>
      <c r="AN19" s="244">
        <f t="shared" si="6"/>
        <v>540627.98</v>
      </c>
    </row>
    <row r="20" spans="1:40" x14ac:dyDescent="0.25">
      <c r="A20" s="240" t="s">
        <v>161</v>
      </c>
      <c r="B20" s="240" t="s">
        <v>162</v>
      </c>
      <c r="C20" s="240">
        <v>7036</v>
      </c>
      <c r="D20" s="240" t="s">
        <v>187</v>
      </c>
      <c r="E20" t="s">
        <v>187</v>
      </c>
      <c r="F20" s="297">
        <v>619619.57999999996</v>
      </c>
      <c r="G20" s="297">
        <v>0</v>
      </c>
      <c r="H20" s="297">
        <v>121557.93</v>
      </c>
      <c r="J20">
        <v>3602961.96</v>
      </c>
      <c r="K20">
        <v>926337.79</v>
      </c>
      <c r="Q20" s="297">
        <v>243609.7</v>
      </c>
      <c r="R20" s="297">
        <v>18058.099999999999</v>
      </c>
      <c r="T20">
        <v>3333463.4</v>
      </c>
      <c r="U20">
        <v>81721.210000000006</v>
      </c>
      <c r="V20">
        <v>938360.62</v>
      </c>
      <c r="X20" s="297">
        <v>1005441.77</v>
      </c>
      <c r="AA20" s="297">
        <v>1622327.1</v>
      </c>
      <c r="AC20">
        <v>1965294.1</v>
      </c>
      <c r="AF20">
        <v>478116.24</v>
      </c>
      <c r="AG20">
        <v>147346.95000000001</v>
      </c>
      <c r="AI20" s="242">
        <f t="shared" si="7"/>
        <v>741177.51</v>
      </c>
      <c r="AJ20" s="249">
        <f t="shared" si="8"/>
        <v>261667.80000000002</v>
      </c>
      <c r="AK20" s="244">
        <f t="shared" si="9"/>
        <v>479509.70999999996</v>
      </c>
      <c r="AL20" s="250">
        <f t="shared" si="10"/>
        <v>2627768.87</v>
      </c>
      <c r="AM20" s="251">
        <f t="shared" si="11"/>
        <v>2590757.29</v>
      </c>
      <c r="AN20" s="244">
        <f t="shared" si="6"/>
        <v>37011.580000000075</v>
      </c>
    </row>
    <row r="21" spans="1:40" x14ac:dyDescent="0.25">
      <c r="A21" s="240" t="s">
        <v>161</v>
      </c>
      <c r="B21" s="240" t="s">
        <v>162</v>
      </c>
      <c r="C21" s="240">
        <v>4248</v>
      </c>
      <c r="D21" s="240" t="s">
        <v>189</v>
      </c>
      <c r="E21" t="s">
        <v>189</v>
      </c>
      <c r="F21" s="297">
        <v>618128.88</v>
      </c>
      <c r="G21" s="297">
        <v>0</v>
      </c>
      <c r="H21" s="297">
        <v>135982.9</v>
      </c>
      <c r="J21">
        <v>243061.87</v>
      </c>
      <c r="K21">
        <v>825598.42</v>
      </c>
      <c r="Q21" s="297">
        <v>220288.45</v>
      </c>
      <c r="R21" s="297">
        <v>4230</v>
      </c>
      <c r="U21">
        <v>1245479.32</v>
      </c>
      <c r="V21">
        <v>909939.73</v>
      </c>
      <c r="X21" s="297">
        <v>608814.77</v>
      </c>
      <c r="Z21" s="297">
        <v>514.5</v>
      </c>
      <c r="AA21" s="297">
        <v>1013110</v>
      </c>
      <c r="AC21">
        <v>1399458</v>
      </c>
      <c r="AF21">
        <v>444760.05</v>
      </c>
      <c r="AG21">
        <v>140486.65</v>
      </c>
      <c r="AI21" s="242">
        <f t="shared" si="7"/>
        <v>754111.78</v>
      </c>
      <c r="AJ21" s="249">
        <f t="shared" si="8"/>
        <v>224518.45</v>
      </c>
      <c r="AK21" s="244">
        <f t="shared" si="9"/>
        <v>529593.33000000007</v>
      </c>
      <c r="AL21" s="250">
        <f t="shared" si="10"/>
        <v>1622439.27</v>
      </c>
      <c r="AM21" s="251">
        <f t="shared" si="11"/>
        <v>1984704.7</v>
      </c>
      <c r="AN21" s="244">
        <f t="shared" si="6"/>
        <v>-362265.42999999993</v>
      </c>
    </row>
    <row r="22" spans="1:40" x14ac:dyDescent="0.25">
      <c r="A22" s="240" t="s">
        <v>161</v>
      </c>
      <c r="B22" s="240" t="s">
        <v>162</v>
      </c>
      <c r="C22" s="240">
        <v>4016</v>
      </c>
      <c r="D22" s="240" t="s">
        <v>191</v>
      </c>
      <c r="E22" t="s">
        <v>191</v>
      </c>
      <c r="F22" s="297">
        <v>1263199.6399999999</v>
      </c>
      <c r="G22" s="297">
        <v>12000</v>
      </c>
      <c r="H22" s="297">
        <v>210407.99</v>
      </c>
      <c r="J22">
        <v>667024.5</v>
      </c>
      <c r="K22">
        <v>510108.85</v>
      </c>
      <c r="M22" s="297">
        <v>0</v>
      </c>
      <c r="Q22" s="297">
        <v>988709.51</v>
      </c>
      <c r="R22" s="297">
        <v>-1143.5899999999999</v>
      </c>
      <c r="U22">
        <v>385101.72</v>
      </c>
      <c r="V22">
        <v>1741975.93</v>
      </c>
      <c r="X22" s="297">
        <v>978500.78</v>
      </c>
      <c r="Y22" s="297">
        <v>7780</v>
      </c>
      <c r="AA22" s="297">
        <v>813960</v>
      </c>
      <c r="AC22">
        <v>860543</v>
      </c>
      <c r="AF22">
        <v>1208897.3</v>
      </c>
      <c r="AG22">
        <v>50553.07</v>
      </c>
      <c r="AI22" s="242">
        <f t="shared" si="7"/>
        <v>1485607.63</v>
      </c>
      <c r="AJ22" s="249">
        <f t="shared" si="8"/>
        <v>987565.92</v>
      </c>
      <c r="AK22" s="244">
        <f t="shared" si="9"/>
        <v>498041.70999999985</v>
      </c>
      <c r="AL22" s="250">
        <f t="shared" si="10"/>
        <v>1800240.78</v>
      </c>
      <c r="AM22" s="251">
        <f t="shared" si="11"/>
        <v>2119993.37</v>
      </c>
      <c r="AN22" s="244">
        <f t="shared" si="6"/>
        <v>-319752.59000000008</v>
      </c>
    </row>
    <row r="23" spans="1:40" x14ac:dyDescent="0.25">
      <c r="A23" s="240" t="s">
        <v>161</v>
      </c>
      <c r="B23" s="240" t="s">
        <v>162</v>
      </c>
      <c r="C23" s="240">
        <v>1202</v>
      </c>
      <c r="D23" s="240" t="s">
        <v>193</v>
      </c>
      <c r="E23" t="s">
        <v>193</v>
      </c>
      <c r="F23" s="297">
        <v>493326.25</v>
      </c>
      <c r="G23" s="297">
        <v>29324.14</v>
      </c>
      <c r="H23" s="297">
        <v>244279.79</v>
      </c>
      <c r="J23">
        <v>1754712.47</v>
      </c>
      <c r="K23">
        <v>444921.99</v>
      </c>
      <c r="M23" s="297">
        <v>0</v>
      </c>
      <c r="Q23" s="297">
        <v>171067.15</v>
      </c>
      <c r="R23" s="297">
        <v>286.54000000000002</v>
      </c>
      <c r="U23">
        <v>850249.28</v>
      </c>
      <c r="V23">
        <v>2083742</v>
      </c>
      <c r="X23" s="297">
        <v>827683.38</v>
      </c>
      <c r="Z23" s="297">
        <v>571.34</v>
      </c>
      <c r="AA23" s="297">
        <v>430260</v>
      </c>
      <c r="AC23">
        <v>728947</v>
      </c>
      <c r="AF23">
        <v>388376.78</v>
      </c>
      <c r="AG23">
        <v>131291.26999999999</v>
      </c>
      <c r="AI23" s="242">
        <f t="shared" si="7"/>
        <v>766930.18</v>
      </c>
      <c r="AJ23" s="249">
        <f t="shared" si="8"/>
        <v>171353.69</v>
      </c>
      <c r="AK23" s="244">
        <f t="shared" si="9"/>
        <v>595576.49</v>
      </c>
      <c r="AL23" s="250">
        <f t="shared" si="10"/>
        <v>1258514.72</v>
      </c>
      <c r="AM23" s="251">
        <f t="shared" si="11"/>
        <v>1248615.05</v>
      </c>
      <c r="AN23" s="244">
        <f t="shared" si="6"/>
        <v>9899.6699999999255</v>
      </c>
    </row>
    <row r="24" spans="1:40" x14ac:dyDescent="0.25">
      <c r="A24" s="240" t="s">
        <v>165</v>
      </c>
      <c r="B24" s="240" t="s">
        <v>195</v>
      </c>
      <c r="C24" s="240">
        <v>6244</v>
      </c>
      <c r="D24" s="240" t="s">
        <v>198</v>
      </c>
      <c r="E24" t="s">
        <v>198</v>
      </c>
      <c r="F24" s="297">
        <v>550962.27</v>
      </c>
      <c r="G24" s="297">
        <v>0</v>
      </c>
      <c r="H24" s="297">
        <v>21155.51</v>
      </c>
      <c r="J24">
        <v>161872.38</v>
      </c>
      <c r="K24">
        <v>39480.519999999997</v>
      </c>
      <c r="R24" s="297">
        <v>0</v>
      </c>
      <c r="T24">
        <v>-183930.23999999999</v>
      </c>
      <c r="U24">
        <v>654578</v>
      </c>
      <c r="X24" s="297">
        <v>1838477.9</v>
      </c>
      <c r="Z24" s="297">
        <v>382.11</v>
      </c>
      <c r="AA24" s="297">
        <v>1096228</v>
      </c>
      <c r="AB24" s="297">
        <v>10500</v>
      </c>
      <c r="AC24">
        <v>1526717</v>
      </c>
      <c r="AE24">
        <v>3000</v>
      </c>
      <c r="AF24">
        <v>916623.84</v>
      </c>
      <c r="AG24">
        <v>65924.25</v>
      </c>
      <c r="AI24" s="242">
        <f t="shared" si="7"/>
        <v>572117.78</v>
      </c>
      <c r="AJ24" s="249">
        <f t="shared" si="8"/>
        <v>0</v>
      </c>
      <c r="AK24" s="244">
        <f t="shared" si="9"/>
        <v>572117.78</v>
      </c>
      <c r="AL24" s="250">
        <f t="shared" si="10"/>
        <v>2945588.01</v>
      </c>
      <c r="AM24" s="251">
        <f t="shared" si="11"/>
        <v>2512265.09</v>
      </c>
      <c r="AN24" s="244">
        <f t="shared" si="6"/>
        <v>433322.91999999993</v>
      </c>
    </row>
    <row r="25" spans="1:40" x14ac:dyDescent="0.25">
      <c r="A25" s="240" t="s">
        <v>165</v>
      </c>
      <c r="B25" s="240" t="s">
        <v>195</v>
      </c>
      <c r="C25" s="240">
        <v>4760</v>
      </c>
      <c r="D25" s="240" t="s">
        <v>199</v>
      </c>
      <c r="E25" t="s">
        <v>199</v>
      </c>
      <c r="F25" s="297">
        <v>404872.13</v>
      </c>
      <c r="G25" s="297">
        <v>0</v>
      </c>
      <c r="H25" s="297">
        <v>41162.47</v>
      </c>
      <c r="J25">
        <v>899953.64</v>
      </c>
      <c r="K25">
        <v>1350869.82</v>
      </c>
      <c r="R25" s="297">
        <v>0</v>
      </c>
      <c r="T25">
        <v>-160236.91</v>
      </c>
      <c r="U25">
        <v>2645305.21</v>
      </c>
      <c r="X25" s="297">
        <v>1504406.03</v>
      </c>
      <c r="Z25" s="297">
        <v>307.24</v>
      </c>
      <c r="AA25" s="297">
        <v>1268410</v>
      </c>
      <c r="AB25" s="297">
        <v>21000</v>
      </c>
      <c r="AC25">
        <v>1395565.97</v>
      </c>
      <c r="AF25">
        <v>848570.5</v>
      </c>
      <c r="AG25">
        <v>131552.04</v>
      </c>
      <c r="AI25" s="242">
        <f t="shared" si="7"/>
        <v>446034.6</v>
      </c>
      <c r="AJ25" s="249">
        <f t="shared" si="8"/>
        <v>0</v>
      </c>
      <c r="AK25" s="244">
        <f t="shared" si="9"/>
        <v>446034.6</v>
      </c>
      <c r="AL25" s="250">
        <f t="shared" si="10"/>
        <v>2794123.27</v>
      </c>
      <c r="AM25" s="251">
        <f t="shared" si="11"/>
        <v>2375688.5099999998</v>
      </c>
      <c r="AN25" s="244">
        <f t="shared" si="6"/>
        <v>418434.76000000024</v>
      </c>
    </row>
    <row r="26" spans="1:40" x14ac:dyDescent="0.25">
      <c r="A26" s="240" t="s">
        <v>165</v>
      </c>
      <c r="B26" s="240" t="s">
        <v>195</v>
      </c>
      <c r="C26" s="240">
        <v>3665</v>
      </c>
      <c r="D26" s="240" t="s">
        <v>200</v>
      </c>
      <c r="E26" t="s">
        <v>200</v>
      </c>
      <c r="F26" s="297">
        <v>295298.26</v>
      </c>
      <c r="G26" s="297">
        <v>1939730</v>
      </c>
      <c r="H26" s="297">
        <v>99838.71</v>
      </c>
      <c r="J26">
        <v>338857.72</v>
      </c>
      <c r="K26">
        <v>2207374.77</v>
      </c>
      <c r="Q26" s="297">
        <v>232636</v>
      </c>
      <c r="R26" s="297">
        <v>53298.58</v>
      </c>
      <c r="S26">
        <v>0</v>
      </c>
      <c r="U26">
        <v>2356065.7799999998</v>
      </c>
      <c r="V26">
        <v>1839928.23</v>
      </c>
      <c r="X26" s="297">
        <v>1058065.26</v>
      </c>
      <c r="AA26" s="297">
        <v>772240</v>
      </c>
      <c r="AB26" s="297">
        <v>63300</v>
      </c>
      <c r="AC26">
        <v>1028575</v>
      </c>
      <c r="AF26">
        <v>301837.23</v>
      </c>
      <c r="AG26">
        <v>9722.16</v>
      </c>
      <c r="AI26" s="242">
        <f t="shared" si="7"/>
        <v>2334866.9699999997</v>
      </c>
      <c r="AJ26" s="249">
        <f t="shared" si="8"/>
        <v>285934.58</v>
      </c>
      <c r="AK26" s="244">
        <f t="shared" si="9"/>
        <v>2048932.3899999997</v>
      </c>
      <c r="AL26" s="250">
        <f t="shared" si="10"/>
        <v>1893605.26</v>
      </c>
      <c r="AM26" s="251">
        <f t="shared" si="11"/>
        <v>1340134.3899999999</v>
      </c>
      <c r="AN26" s="244">
        <f t="shared" si="6"/>
        <v>553470.87000000011</v>
      </c>
    </row>
    <row r="27" spans="1:40" x14ac:dyDescent="0.25">
      <c r="A27" s="240" t="s">
        <v>165</v>
      </c>
      <c r="B27" s="240" t="s">
        <v>195</v>
      </c>
      <c r="C27" s="240">
        <v>4355</v>
      </c>
      <c r="D27" s="240" t="s">
        <v>201</v>
      </c>
      <c r="E27" t="s">
        <v>201</v>
      </c>
      <c r="F27" s="297">
        <v>194511.59</v>
      </c>
      <c r="G27" s="297">
        <v>0</v>
      </c>
      <c r="H27" s="297">
        <v>4761.99</v>
      </c>
      <c r="J27">
        <v>2066952.35</v>
      </c>
      <c r="K27">
        <v>711712.45</v>
      </c>
      <c r="R27" s="297">
        <v>1232</v>
      </c>
      <c r="U27">
        <v>-216749.42</v>
      </c>
      <c r="V27">
        <v>3263098.4</v>
      </c>
      <c r="W27" s="297">
        <v>294</v>
      </c>
      <c r="X27" s="297">
        <v>60528</v>
      </c>
      <c r="AA27" s="297">
        <v>120010</v>
      </c>
      <c r="AC27">
        <v>170270</v>
      </c>
      <c r="AF27">
        <v>62221</v>
      </c>
      <c r="AG27">
        <v>17983.599999999999</v>
      </c>
      <c r="AI27" s="242">
        <f t="shared" si="7"/>
        <v>199273.58</v>
      </c>
      <c r="AJ27" s="249">
        <f t="shared" si="8"/>
        <v>1232</v>
      </c>
      <c r="AK27" s="244">
        <f t="shared" si="9"/>
        <v>198041.58</v>
      </c>
      <c r="AL27" s="250">
        <f t="shared" si="10"/>
        <v>180832</v>
      </c>
      <c r="AM27" s="251">
        <f t="shared" si="11"/>
        <v>250474.6</v>
      </c>
      <c r="AN27" s="244">
        <f t="shared" si="6"/>
        <v>-69642.600000000006</v>
      </c>
    </row>
    <row r="28" spans="1:40" x14ac:dyDescent="0.25">
      <c r="A28" s="240" t="s">
        <v>165</v>
      </c>
      <c r="B28" s="240" t="s">
        <v>195</v>
      </c>
      <c r="C28" s="240">
        <v>2703</v>
      </c>
      <c r="D28" s="240" t="s">
        <v>202</v>
      </c>
      <c r="E28" t="s">
        <v>202</v>
      </c>
      <c r="F28" s="297">
        <v>165621.42000000001</v>
      </c>
      <c r="G28" s="297">
        <v>0</v>
      </c>
      <c r="H28" s="297">
        <v>15018.48</v>
      </c>
      <c r="J28">
        <v>1978643.38</v>
      </c>
      <c r="K28">
        <v>206857.78</v>
      </c>
      <c r="R28" s="297">
        <v>11517</v>
      </c>
      <c r="U28">
        <v>-567793.26</v>
      </c>
      <c r="V28">
        <v>3122820.6</v>
      </c>
      <c r="X28" s="297">
        <v>730250.4</v>
      </c>
      <c r="AA28" s="297">
        <v>458080</v>
      </c>
      <c r="AC28">
        <v>756814</v>
      </c>
      <c r="AF28">
        <v>348434.24</v>
      </c>
      <c r="AG28">
        <v>182835.44</v>
      </c>
      <c r="AI28" s="242">
        <f t="shared" si="7"/>
        <v>180639.90000000002</v>
      </c>
      <c r="AJ28" s="249">
        <f t="shared" si="8"/>
        <v>11517</v>
      </c>
      <c r="AK28" s="244">
        <f t="shared" si="9"/>
        <v>169122.90000000002</v>
      </c>
      <c r="AL28" s="250">
        <f t="shared" si="10"/>
        <v>1188330.3999999999</v>
      </c>
      <c r="AM28" s="251">
        <f t="shared" si="11"/>
        <v>1288083.68</v>
      </c>
      <c r="AN28" s="244">
        <f t="shared" si="6"/>
        <v>-99753.280000000028</v>
      </c>
    </row>
    <row r="29" spans="1:40" x14ac:dyDescent="0.25">
      <c r="A29" s="240" t="s">
        <v>165</v>
      </c>
      <c r="B29" s="240" t="s">
        <v>195</v>
      </c>
      <c r="C29" s="240">
        <v>3283</v>
      </c>
      <c r="D29" s="240" t="s">
        <v>203</v>
      </c>
      <c r="E29" t="s">
        <v>203</v>
      </c>
      <c r="F29" s="297">
        <v>614764.35</v>
      </c>
      <c r="G29" s="297">
        <v>0</v>
      </c>
      <c r="H29" s="297">
        <v>7656.39</v>
      </c>
      <c r="J29">
        <v>1069278.68</v>
      </c>
      <c r="K29">
        <v>961464.7</v>
      </c>
      <c r="Q29" s="297">
        <v>268675</v>
      </c>
      <c r="R29" s="297">
        <v>7420</v>
      </c>
      <c r="U29">
        <v>2155793.19</v>
      </c>
      <c r="X29" s="297">
        <v>1079021.81</v>
      </c>
      <c r="Z29" s="297">
        <v>668.43</v>
      </c>
      <c r="AA29" s="297">
        <v>285850</v>
      </c>
      <c r="AB29" s="297">
        <v>9000</v>
      </c>
      <c r="AC29">
        <v>689124</v>
      </c>
      <c r="AE29">
        <v>1048</v>
      </c>
      <c r="AF29">
        <v>344506.69</v>
      </c>
      <c r="AG29">
        <v>56185.62</v>
      </c>
      <c r="AI29" s="242">
        <f t="shared" si="7"/>
        <v>622420.74</v>
      </c>
      <c r="AJ29" s="249">
        <f t="shared" si="8"/>
        <v>276095</v>
      </c>
      <c r="AK29" s="244">
        <f t="shared" si="9"/>
        <v>346325.74</v>
      </c>
      <c r="AL29" s="250">
        <f t="shared" si="10"/>
        <v>1374540.24</v>
      </c>
      <c r="AM29" s="251">
        <f t="shared" si="11"/>
        <v>1090864.31</v>
      </c>
      <c r="AN29" s="244">
        <f t="shared" si="6"/>
        <v>283675.92999999993</v>
      </c>
    </row>
    <row r="30" spans="1:40" x14ac:dyDescent="0.25">
      <c r="A30" s="240" t="s">
        <v>165</v>
      </c>
      <c r="B30" s="240" t="s">
        <v>195</v>
      </c>
      <c r="C30" s="240">
        <v>1804</v>
      </c>
      <c r="D30" s="240" t="s">
        <v>204</v>
      </c>
      <c r="E30" t="s">
        <v>204</v>
      </c>
      <c r="F30" s="297">
        <v>707958.88</v>
      </c>
      <c r="G30" s="297">
        <v>58928</v>
      </c>
      <c r="H30" s="297">
        <v>93203.51</v>
      </c>
      <c r="J30">
        <v>809069.49</v>
      </c>
      <c r="K30">
        <v>1020763.69</v>
      </c>
      <c r="Q30" s="297">
        <v>231674</v>
      </c>
      <c r="R30" s="297">
        <v>-1663</v>
      </c>
      <c r="T30">
        <v>-210876.62</v>
      </c>
      <c r="U30">
        <v>2709594.88</v>
      </c>
      <c r="X30" s="297">
        <v>627098.44999999995</v>
      </c>
      <c r="Z30" s="297">
        <v>1.1299999999999999</v>
      </c>
      <c r="AA30" s="297">
        <v>438480</v>
      </c>
      <c r="AC30">
        <v>597040</v>
      </c>
      <c r="AF30">
        <v>267619.73</v>
      </c>
      <c r="AG30">
        <v>144925.54</v>
      </c>
      <c r="AI30" s="242">
        <f t="shared" si="7"/>
        <v>860090.39</v>
      </c>
      <c r="AJ30" s="249">
        <f t="shared" si="8"/>
        <v>230011</v>
      </c>
      <c r="AK30" s="244">
        <f t="shared" si="9"/>
        <v>630079.39</v>
      </c>
      <c r="AL30" s="250">
        <f t="shared" si="10"/>
        <v>1065579.58</v>
      </c>
      <c r="AM30" s="251">
        <f t="shared" si="11"/>
        <v>1009585.27</v>
      </c>
      <c r="AN30" s="244">
        <f t="shared" si="6"/>
        <v>55994.310000000056</v>
      </c>
    </row>
    <row r="31" spans="1:40" x14ac:dyDescent="0.25">
      <c r="A31" s="240" t="s">
        <v>165</v>
      </c>
      <c r="B31" s="240" t="s">
        <v>195</v>
      </c>
      <c r="C31" s="240">
        <v>2904</v>
      </c>
      <c r="D31" s="240" t="s">
        <v>205</v>
      </c>
      <c r="E31" t="s">
        <v>205</v>
      </c>
      <c r="F31" s="297">
        <v>437051.47</v>
      </c>
      <c r="G31" s="297">
        <v>0</v>
      </c>
      <c r="H31" s="297">
        <v>1022.96</v>
      </c>
      <c r="I31" s="297">
        <v>21469</v>
      </c>
      <c r="J31">
        <v>75173</v>
      </c>
      <c r="K31">
        <v>506997.27</v>
      </c>
      <c r="R31" s="297">
        <v>20144</v>
      </c>
      <c r="S31">
        <v>551</v>
      </c>
      <c r="T31">
        <v>-2190280.75</v>
      </c>
      <c r="U31">
        <v>41156.1</v>
      </c>
      <c r="V31">
        <v>3095144.84</v>
      </c>
      <c r="X31" s="297">
        <v>717696.33</v>
      </c>
      <c r="Y31" s="297">
        <v>85111</v>
      </c>
      <c r="Z31" s="297">
        <v>483.52</v>
      </c>
      <c r="AA31" s="297">
        <v>1084130</v>
      </c>
      <c r="AB31" s="297">
        <v>32109</v>
      </c>
      <c r="AC31">
        <v>1274081</v>
      </c>
      <c r="AF31">
        <v>329708.34000000003</v>
      </c>
      <c r="AG31">
        <v>143542</v>
      </c>
      <c r="AI31" s="242">
        <f t="shared" si="7"/>
        <v>459543.43</v>
      </c>
      <c r="AJ31" s="249">
        <f t="shared" si="8"/>
        <v>20144</v>
      </c>
      <c r="AK31" s="244">
        <f t="shared" si="9"/>
        <v>439399.43</v>
      </c>
      <c r="AL31" s="250">
        <f t="shared" si="10"/>
        <v>1919529.85</v>
      </c>
      <c r="AM31" s="251">
        <f t="shared" si="11"/>
        <v>1747331.34</v>
      </c>
      <c r="AN31" s="244">
        <f t="shared" si="6"/>
        <v>172198.51</v>
      </c>
    </row>
    <row r="32" spans="1:40" x14ac:dyDescent="0.25">
      <c r="A32" s="240" t="s">
        <v>165</v>
      </c>
      <c r="B32" s="240" t="s">
        <v>195</v>
      </c>
      <c r="C32" s="240">
        <v>6953</v>
      </c>
      <c r="D32" s="240" t="s">
        <v>206</v>
      </c>
      <c r="E32" t="s">
        <v>206</v>
      </c>
      <c r="F32" s="297">
        <v>718016.1</v>
      </c>
      <c r="G32" s="297">
        <v>0</v>
      </c>
      <c r="H32" s="297">
        <v>7346</v>
      </c>
      <c r="J32">
        <v>792979.67</v>
      </c>
      <c r="K32">
        <v>2676907.09</v>
      </c>
      <c r="R32" s="297">
        <v>3832</v>
      </c>
      <c r="U32">
        <v>3943255.19</v>
      </c>
      <c r="X32" s="297">
        <v>1301928.42</v>
      </c>
      <c r="AA32" s="297">
        <v>1058301</v>
      </c>
      <c r="AC32">
        <v>1392403</v>
      </c>
      <c r="AF32">
        <v>380762.04</v>
      </c>
      <c r="AG32">
        <v>265322.71000000002</v>
      </c>
      <c r="AI32" s="242">
        <f t="shared" si="7"/>
        <v>725362.1</v>
      </c>
      <c r="AJ32" s="249">
        <f t="shared" si="8"/>
        <v>3832</v>
      </c>
      <c r="AK32" s="244">
        <f t="shared" si="9"/>
        <v>721530.1</v>
      </c>
      <c r="AL32" s="250">
        <f t="shared" si="10"/>
        <v>2360229.42</v>
      </c>
      <c r="AM32" s="251">
        <f t="shared" si="11"/>
        <v>2038487.75</v>
      </c>
      <c r="AN32" s="244">
        <f t="shared" si="6"/>
        <v>321741.66999999993</v>
      </c>
    </row>
    <row r="33" spans="1:40" x14ac:dyDescent="0.25">
      <c r="A33" s="240" t="s">
        <v>165</v>
      </c>
      <c r="B33" s="240" t="s">
        <v>195</v>
      </c>
      <c r="C33" s="240">
        <v>5358</v>
      </c>
      <c r="D33" s="240" t="s">
        <v>207</v>
      </c>
      <c r="E33" t="s">
        <v>207</v>
      </c>
      <c r="F33" s="297">
        <v>582520.62</v>
      </c>
      <c r="G33" s="297">
        <v>15000</v>
      </c>
      <c r="H33" s="297">
        <v>33875.370000000003</v>
      </c>
      <c r="J33">
        <v>1270456.5</v>
      </c>
      <c r="K33">
        <v>24174</v>
      </c>
      <c r="R33" s="297">
        <v>3081</v>
      </c>
      <c r="U33">
        <v>-40536.97</v>
      </c>
      <c r="V33">
        <v>1455376.69</v>
      </c>
      <c r="X33" s="297">
        <v>1052628.01</v>
      </c>
      <c r="Z33" s="297">
        <v>198.66</v>
      </c>
      <c r="AC33">
        <v>265381</v>
      </c>
      <c r="AF33">
        <v>162800</v>
      </c>
      <c r="AG33">
        <v>46039.9</v>
      </c>
      <c r="AI33" s="242">
        <f t="shared" si="7"/>
        <v>631395.99</v>
      </c>
      <c r="AJ33" s="249">
        <f t="shared" si="8"/>
        <v>3081</v>
      </c>
      <c r="AK33" s="244">
        <f t="shared" si="9"/>
        <v>628314.99</v>
      </c>
      <c r="AL33" s="250">
        <f t="shared" si="10"/>
        <v>1052826.67</v>
      </c>
      <c r="AM33" s="251">
        <f t="shared" si="11"/>
        <v>474220.9</v>
      </c>
      <c r="AN33" s="244">
        <f t="shared" si="6"/>
        <v>578605.7699999999</v>
      </c>
    </row>
    <row r="34" spans="1:40" x14ac:dyDescent="0.25">
      <c r="A34" s="240" t="s">
        <v>165</v>
      </c>
      <c r="B34" s="240" t="s">
        <v>195</v>
      </c>
      <c r="C34" s="240">
        <v>1450</v>
      </c>
      <c r="D34" s="240" t="s">
        <v>208</v>
      </c>
      <c r="E34" t="s">
        <v>208</v>
      </c>
      <c r="F34" s="297">
        <v>557924.16</v>
      </c>
      <c r="G34" s="297">
        <v>56236.52</v>
      </c>
      <c r="H34" s="297">
        <v>216802.74</v>
      </c>
      <c r="J34">
        <v>644375.87</v>
      </c>
      <c r="K34">
        <v>266271.86</v>
      </c>
      <c r="R34" s="297">
        <v>0</v>
      </c>
      <c r="U34">
        <v>293859.27</v>
      </c>
      <c r="V34">
        <v>1829621.52</v>
      </c>
      <c r="X34" s="297">
        <v>1044154.31</v>
      </c>
      <c r="Z34" s="297">
        <v>531.34</v>
      </c>
      <c r="AC34">
        <v>399872</v>
      </c>
      <c r="AF34">
        <v>535073.96</v>
      </c>
      <c r="AG34">
        <v>146639.32999999999</v>
      </c>
      <c r="AI34" s="242">
        <f t="shared" si="7"/>
        <v>830963.42</v>
      </c>
      <c r="AJ34" s="249">
        <f t="shared" si="8"/>
        <v>0</v>
      </c>
      <c r="AK34" s="244">
        <f t="shared" si="9"/>
        <v>830963.42</v>
      </c>
      <c r="AL34" s="250">
        <f t="shared" si="10"/>
        <v>1044685.65</v>
      </c>
      <c r="AM34" s="251">
        <f t="shared" si="11"/>
        <v>1081585.29</v>
      </c>
      <c r="AN34" s="244">
        <f t="shared" si="6"/>
        <v>-36899.640000000014</v>
      </c>
    </row>
    <row r="35" spans="1:40" x14ac:dyDescent="0.25">
      <c r="A35" s="240" t="s">
        <v>165</v>
      </c>
      <c r="B35" s="240" t="s">
        <v>195</v>
      </c>
      <c r="C35" s="240">
        <v>1590</v>
      </c>
      <c r="D35" s="240" t="s">
        <v>209</v>
      </c>
      <c r="E35" t="s">
        <v>209</v>
      </c>
      <c r="F35" s="297">
        <v>508696.49</v>
      </c>
      <c r="G35" s="297">
        <v>0</v>
      </c>
      <c r="H35" s="297">
        <v>9534.7800000000007</v>
      </c>
      <c r="J35">
        <v>366286.27</v>
      </c>
      <c r="K35">
        <v>142767.1</v>
      </c>
      <c r="L35">
        <v>1</v>
      </c>
      <c r="Q35" s="297">
        <v>349174</v>
      </c>
      <c r="R35" s="297">
        <v>-2234</v>
      </c>
      <c r="U35">
        <v>-1995822.78</v>
      </c>
      <c r="V35">
        <v>2563303.2200000002</v>
      </c>
      <c r="X35" s="297">
        <v>1103818.1599999999</v>
      </c>
      <c r="AA35" s="297">
        <v>58890</v>
      </c>
      <c r="AC35">
        <v>589633</v>
      </c>
      <c r="AF35">
        <v>240679.49</v>
      </c>
      <c r="AG35">
        <v>81030.47</v>
      </c>
      <c r="AI35" s="242">
        <f t="shared" si="7"/>
        <v>518231.27</v>
      </c>
      <c r="AJ35" s="249">
        <f t="shared" si="8"/>
        <v>346940</v>
      </c>
      <c r="AK35" s="244">
        <f t="shared" si="9"/>
        <v>171291.27000000002</v>
      </c>
      <c r="AL35" s="250">
        <f t="shared" si="10"/>
        <v>1162708.1599999999</v>
      </c>
      <c r="AM35" s="251">
        <f t="shared" si="11"/>
        <v>911342.96</v>
      </c>
      <c r="AN35" s="244">
        <f t="shared" si="6"/>
        <v>251365.19999999995</v>
      </c>
    </row>
    <row r="36" spans="1:40" x14ac:dyDescent="0.25">
      <c r="A36" s="240" t="s">
        <v>168</v>
      </c>
      <c r="B36" s="240" t="s">
        <v>211</v>
      </c>
      <c r="C36" s="240">
        <v>6255</v>
      </c>
      <c r="D36" s="240" t="s">
        <v>213</v>
      </c>
      <c r="E36" t="s">
        <v>213</v>
      </c>
      <c r="F36" s="297">
        <v>1608709.21</v>
      </c>
      <c r="G36" s="297">
        <v>4928</v>
      </c>
      <c r="H36" s="297">
        <v>34255.4</v>
      </c>
      <c r="J36">
        <v>483477.12</v>
      </c>
      <c r="K36">
        <v>67611.710000000006</v>
      </c>
      <c r="M36" s="297">
        <v>14720</v>
      </c>
      <c r="Q36" s="297">
        <v>525496</v>
      </c>
      <c r="R36" s="297">
        <v>2519.8000000000002</v>
      </c>
      <c r="U36">
        <v>-2756755.41</v>
      </c>
      <c r="V36">
        <v>3551030.77</v>
      </c>
      <c r="X36" s="297">
        <v>1754126.48</v>
      </c>
      <c r="Z36" s="297">
        <v>1106.51</v>
      </c>
      <c r="AA36" s="297">
        <v>1364793.22</v>
      </c>
      <c r="AB36" s="297">
        <v>31880</v>
      </c>
      <c r="AC36">
        <v>1720754.22</v>
      </c>
      <c r="AF36">
        <v>381710.42</v>
      </c>
      <c r="AG36">
        <v>91801.29</v>
      </c>
      <c r="AH36">
        <v>20000</v>
      </c>
      <c r="AI36" s="242">
        <f t="shared" si="7"/>
        <v>1647892.6099999999</v>
      </c>
      <c r="AJ36" s="249">
        <f t="shared" si="8"/>
        <v>542735.80000000005</v>
      </c>
      <c r="AK36" s="244">
        <f t="shared" si="9"/>
        <v>1105156.8099999998</v>
      </c>
      <c r="AL36" s="250">
        <f t="shared" si="10"/>
        <v>3151906.21</v>
      </c>
      <c r="AM36" s="251">
        <f t="shared" si="11"/>
        <v>2214265.9300000002</v>
      </c>
      <c r="AN36" s="244">
        <f t="shared" si="6"/>
        <v>937640.2799999998</v>
      </c>
    </row>
    <row r="37" spans="1:40" x14ac:dyDescent="0.25">
      <c r="A37" s="240" t="s">
        <v>168</v>
      </c>
      <c r="B37" s="240" t="s">
        <v>211</v>
      </c>
      <c r="C37" s="240">
        <v>4295</v>
      </c>
      <c r="D37" s="240" t="s">
        <v>214</v>
      </c>
      <c r="E37" t="s">
        <v>214</v>
      </c>
      <c r="F37" s="297">
        <v>731487.24</v>
      </c>
      <c r="G37" s="297">
        <v>60672.88</v>
      </c>
      <c r="H37" s="297">
        <v>75674.41</v>
      </c>
      <c r="J37">
        <v>245186</v>
      </c>
      <c r="K37">
        <v>149643.32</v>
      </c>
      <c r="M37" s="297">
        <v>65000</v>
      </c>
      <c r="R37" s="297">
        <v>4624.96</v>
      </c>
      <c r="U37">
        <v>-719783.87</v>
      </c>
      <c r="V37">
        <v>1997207.95</v>
      </c>
      <c r="X37" s="297">
        <v>1064700.02</v>
      </c>
      <c r="Z37" s="297">
        <v>1048.05</v>
      </c>
      <c r="AA37" s="297">
        <v>567273</v>
      </c>
      <c r="AC37">
        <v>916127</v>
      </c>
      <c r="AF37">
        <v>692717.82</v>
      </c>
      <c r="AG37">
        <v>44608.18</v>
      </c>
      <c r="AI37" s="242">
        <f t="shared" si="7"/>
        <v>867834.53</v>
      </c>
      <c r="AJ37" s="249">
        <f t="shared" si="8"/>
        <v>69624.960000000006</v>
      </c>
      <c r="AK37" s="244">
        <f t="shared" si="9"/>
        <v>798209.57000000007</v>
      </c>
      <c r="AL37" s="250">
        <f t="shared" si="10"/>
        <v>1633021.07</v>
      </c>
      <c r="AM37" s="251">
        <f t="shared" si="11"/>
        <v>1653452.9999999998</v>
      </c>
      <c r="AN37" s="244">
        <f t="shared" si="6"/>
        <v>-20431.929999999702</v>
      </c>
    </row>
    <row r="38" spans="1:40" x14ac:dyDescent="0.25">
      <c r="A38" s="240" t="s">
        <v>168</v>
      </c>
      <c r="B38" s="240" t="s">
        <v>211</v>
      </c>
      <c r="C38" s="240">
        <v>5791</v>
      </c>
      <c r="D38" s="240" t="s">
        <v>215</v>
      </c>
      <c r="E38" t="s">
        <v>215</v>
      </c>
      <c r="F38" s="297">
        <v>674926.8</v>
      </c>
      <c r="G38" s="297">
        <v>89518.5</v>
      </c>
      <c r="H38" s="297">
        <v>19626.439999999999</v>
      </c>
      <c r="J38">
        <v>146952.94</v>
      </c>
      <c r="K38">
        <v>30936.23</v>
      </c>
      <c r="Q38" s="297">
        <v>283850</v>
      </c>
      <c r="R38" s="297">
        <v>4300.7299999999996</v>
      </c>
      <c r="U38">
        <v>-2481032.38</v>
      </c>
      <c r="V38">
        <v>2854572.07</v>
      </c>
      <c r="X38" s="297">
        <v>1261813.8400000001</v>
      </c>
      <c r="Y38" s="297">
        <v>1518800</v>
      </c>
      <c r="Z38" s="297">
        <v>311</v>
      </c>
      <c r="AA38" s="297">
        <v>754036.5</v>
      </c>
      <c r="AC38">
        <v>971283.5</v>
      </c>
      <c r="AD38">
        <v>3648</v>
      </c>
      <c r="AF38">
        <v>2132802.17</v>
      </c>
      <c r="AG38">
        <v>30553.74</v>
      </c>
      <c r="AH38">
        <v>20000</v>
      </c>
      <c r="AI38" s="242">
        <f t="shared" si="7"/>
        <v>784071.74</v>
      </c>
      <c r="AJ38" s="249">
        <f t="shared" si="8"/>
        <v>288150.73</v>
      </c>
      <c r="AK38" s="244">
        <f t="shared" si="9"/>
        <v>495921.01</v>
      </c>
      <c r="AL38" s="250">
        <f t="shared" si="10"/>
        <v>3534961.34</v>
      </c>
      <c r="AM38" s="251">
        <f t="shared" si="11"/>
        <v>3158287.41</v>
      </c>
      <c r="AN38" s="244">
        <f t="shared" si="6"/>
        <v>376673.9299999997</v>
      </c>
    </row>
    <row r="39" spans="1:40" x14ac:dyDescent="0.25">
      <c r="A39" s="240" t="s">
        <v>168</v>
      </c>
      <c r="B39" s="240" t="s">
        <v>211</v>
      </c>
      <c r="C39" s="240">
        <v>2483</v>
      </c>
      <c r="D39" s="240" t="s">
        <v>216</v>
      </c>
      <c r="E39" t="s">
        <v>216</v>
      </c>
      <c r="F39" s="297">
        <v>797540.37</v>
      </c>
      <c r="G39" s="297">
        <v>33992.65</v>
      </c>
      <c r="H39" s="297">
        <v>14052.4</v>
      </c>
      <c r="J39">
        <v>345501.15</v>
      </c>
      <c r="K39">
        <v>110164.26</v>
      </c>
      <c r="M39" s="297">
        <v>0</v>
      </c>
      <c r="R39" s="297">
        <v>1050</v>
      </c>
      <c r="U39">
        <v>-399490.11</v>
      </c>
      <c r="V39">
        <v>1440362.48</v>
      </c>
      <c r="X39" s="297">
        <v>865330.78</v>
      </c>
      <c r="Z39" s="297">
        <v>587.30999999999995</v>
      </c>
      <c r="AC39">
        <v>153115</v>
      </c>
      <c r="AD39">
        <v>6779</v>
      </c>
      <c r="AF39">
        <v>236590.86</v>
      </c>
      <c r="AG39">
        <v>133961.01999999999</v>
      </c>
      <c r="AI39" s="242">
        <f t="shared" si="7"/>
        <v>845585.42</v>
      </c>
      <c r="AJ39" s="249">
        <f t="shared" si="8"/>
        <v>1050</v>
      </c>
      <c r="AK39" s="244">
        <f t="shared" si="9"/>
        <v>844535.42</v>
      </c>
      <c r="AL39" s="250">
        <f t="shared" si="10"/>
        <v>865918.09000000008</v>
      </c>
      <c r="AM39" s="251">
        <f t="shared" si="11"/>
        <v>530445.88</v>
      </c>
      <c r="AN39" s="244">
        <f t="shared" si="6"/>
        <v>335472.21000000008</v>
      </c>
    </row>
    <row r="40" spans="1:40" x14ac:dyDescent="0.25">
      <c r="A40" s="240" t="s">
        <v>168</v>
      </c>
      <c r="B40" s="240" t="s">
        <v>211</v>
      </c>
      <c r="C40" s="240">
        <v>2151</v>
      </c>
      <c r="D40" s="240" t="s">
        <v>217</v>
      </c>
      <c r="E40" t="s">
        <v>217</v>
      </c>
      <c r="F40" s="297">
        <v>752389.87</v>
      </c>
      <c r="G40" s="297">
        <v>25662.55</v>
      </c>
      <c r="H40" s="297">
        <v>13486.57</v>
      </c>
      <c r="J40">
        <v>2477576.75</v>
      </c>
      <c r="K40">
        <v>280177.65000000002</v>
      </c>
      <c r="M40" s="297">
        <v>0</v>
      </c>
      <c r="Q40" s="297">
        <v>159744.9</v>
      </c>
      <c r="R40" s="297">
        <v>0</v>
      </c>
      <c r="U40">
        <v>2689157.8</v>
      </c>
      <c r="V40">
        <v>455164.99</v>
      </c>
      <c r="X40" s="297">
        <v>659263.01</v>
      </c>
      <c r="Y40" s="297">
        <v>28500</v>
      </c>
      <c r="Z40" s="297">
        <v>549.62</v>
      </c>
      <c r="AA40" s="297">
        <v>963302.6</v>
      </c>
      <c r="AC40">
        <v>1105028.6000000001</v>
      </c>
      <c r="AD40">
        <v>1040</v>
      </c>
      <c r="AF40">
        <v>229524.77</v>
      </c>
      <c r="AG40">
        <v>191986.16</v>
      </c>
      <c r="AI40" s="242">
        <f t="shared" si="7"/>
        <v>791538.99</v>
      </c>
      <c r="AJ40" s="249">
        <f t="shared" si="8"/>
        <v>159744.9</v>
      </c>
      <c r="AK40" s="244">
        <f t="shared" si="9"/>
        <v>631794.09</v>
      </c>
      <c r="AL40" s="250">
        <f t="shared" si="10"/>
        <v>1651615.23</v>
      </c>
      <c r="AM40" s="251">
        <f t="shared" si="11"/>
        <v>1527579.53</v>
      </c>
      <c r="AN40" s="244">
        <f t="shared" si="6"/>
        <v>124035.69999999995</v>
      </c>
    </row>
    <row r="41" spans="1:40" x14ac:dyDescent="0.25">
      <c r="A41" s="240" t="s">
        <v>168</v>
      </c>
      <c r="B41" s="240" t="s">
        <v>211</v>
      </c>
      <c r="C41" s="240">
        <v>2636</v>
      </c>
      <c r="D41" s="240" t="s">
        <v>218</v>
      </c>
      <c r="E41" t="s">
        <v>218</v>
      </c>
      <c r="F41" s="297">
        <v>668876.43000000005</v>
      </c>
      <c r="G41" s="297">
        <v>4576.2</v>
      </c>
      <c r="H41" s="297">
        <v>128619.91</v>
      </c>
      <c r="J41">
        <v>189936.84</v>
      </c>
      <c r="K41">
        <v>363488.06</v>
      </c>
      <c r="R41" s="297">
        <v>9905.51</v>
      </c>
      <c r="U41">
        <v>-966346.17</v>
      </c>
      <c r="V41">
        <v>1976836.89</v>
      </c>
      <c r="X41" s="297">
        <v>875468.74</v>
      </c>
      <c r="Z41" s="297">
        <v>500.53</v>
      </c>
      <c r="AA41" s="297">
        <v>692420</v>
      </c>
      <c r="AC41">
        <v>769545</v>
      </c>
      <c r="AD41">
        <v>5283</v>
      </c>
      <c r="AF41">
        <v>409916.92</v>
      </c>
      <c r="AG41">
        <v>75477.14</v>
      </c>
      <c r="AI41" s="242">
        <f t="shared" si="7"/>
        <v>802072.54</v>
      </c>
      <c r="AJ41" s="249">
        <f t="shared" si="8"/>
        <v>9905.51</v>
      </c>
      <c r="AK41" s="244">
        <f t="shared" si="9"/>
        <v>792167.03</v>
      </c>
      <c r="AL41" s="250">
        <f t="shared" si="10"/>
        <v>1568389.27</v>
      </c>
      <c r="AM41" s="251">
        <f t="shared" si="11"/>
        <v>1260222.0599999998</v>
      </c>
      <c r="AN41" s="244">
        <f t="shared" si="6"/>
        <v>308167.2100000002</v>
      </c>
    </row>
    <row r="42" spans="1:40" x14ac:dyDescent="0.25">
      <c r="A42" s="240" t="s">
        <v>168</v>
      </c>
      <c r="B42" s="240" t="s">
        <v>211</v>
      </c>
      <c r="C42" s="240">
        <v>4545</v>
      </c>
      <c r="D42" s="240" t="s">
        <v>219</v>
      </c>
      <c r="E42" t="s">
        <v>219</v>
      </c>
      <c r="F42" s="297">
        <v>1034832.24</v>
      </c>
      <c r="G42" s="297">
        <v>89384.25</v>
      </c>
      <c r="H42" s="297">
        <v>47348.480000000003</v>
      </c>
      <c r="J42">
        <v>273519.51</v>
      </c>
      <c r="K42">
        <v>212488.69</v>
      </c>
      <c r="M42" s="297">
        <v>0</v>
      </c>
      <c r="Q42" s="297">
        <v>3837.4</v>
      </c>
      <c r="R42" s="297">
        <v>2552.98</v>
      </c>
      <c r="U42">
        <v>-657163.15</v>
      </c>
      <c r="V42">
        <v>1732965.71</v>
      </c>
      <c r="X42" s="297">
        <v>1423223.9</v>
      </c>
      <c r="Y42" s="297">
        <v>62850</v>
      </c>
      <c r="Z42" s="297">
        <v>946.02</v>
      </c>
      <c r="AA42" s="297">
        <v>788811.5</v>
      </c>
      <c r="AC42">
        <v>1057990.5</v>
      </c>
      <c r="AD42">
        <v>850</v>
      </c>
      <c r="AF42">
        <v>484252.95</v>
      </c>
      <c r="AG42">
        <v>59094.98</v>
      </c>
      <c r="AI42" s="242">
        <f t="shared" ref="AI42:AI71" si="12">SUM(F42:I42)</f>
        <v>1171564.97</v>
      </c>
      <c r="AJ42" s="249">
        <f t="shared" si="8"/>
        <v>6390.38</v>
      </c>
      <c r="AK42" s="244">
        <f t="shared" si="9"/>
        <v>1165174.5900000001</v>
      </c>
      <c r="AL42" s="250">
        <f t="shared" si="10"/>
        <v>2275831.42</v>
      </c>
      <c r="AM42" s="251">
        <f t="shared" si="11"/>
        <v>1602188.43</v>
      </c>
      <c r="AN42" s="244">
        <f t="shared" si="6"/>
        <v>673642.99</v>
      </c>
    </row>
    <row r="43" spans="1:40" x14ac:dyDescent="0.25">
      <c r="A43" s="240" t="s">
        <v>168</v>
      </c>
      <c r="B43" s="240" t="s">
        <v>211</v>
      </c>
      <c r="C43" s="240">
        <v>2870</v>
      </c>
      <c r="D43" s="240" t="s">
        <v>220</v>
      </c>
      <c r="E43" t="s">
        <v>220</v>
      </c>
      <c r="F43" s="297">
        <v>621447.67000000004</v>
      </c>
      <c r="G43" s="297">
        <v>48128.92</v>
      </c>
      <c r="H43" s="297">
        <v>282893.15999999997</v>
      </c>
      <c r="J43">
        <v>187131</v>
      </c>
      <c r="K43">
        <v>62670.43</v>
      </c>
      <c r="M43" s="297">
        <v>194849</v>
      </c>
      <c r="Q43" s="297">
        <v>95847.039999999994</v>
      </c>
      <c r="R43" s="297">
        <v>1714.9</v>
      </c>
      <c r="U43">
        <v>-999664.08</v>
      </c>
      <c r="V43">
        <v>2083523.09</v>
      </c>
      <c r="X43" s="297">
        <v>936289.89</v>
      </c>
      <c r="Z43" s="297">
        <v>581.78</v>
      </c>
      <c r="AA43" s="297">
        <v>413154</v>
      </c>
      <c r="AC43">
        <v>626368</v>
      </c>
      <c r="AD43">
        <v>5723</v>
      </c>
      <c r="AF43">
        <v>607556.52</v>
      </c>
      <c r="AG43">
        <v>217739.76</v>
      </c>
      <c r="AI43" s="242">
        <f t="shared" si="12"/>
        <v>952469.75</v>
      </c>
      <c r="AJ43" s="249">
        <f t="shared" si="8"/>
        <v>292410.94</v>
      </c>
      <c r="AK43" s="244">
        <f t="shared" si="9"/>
        <v>660058.81000000006</v>
      </c>
      <c r="AL43" s="250">
        <f t="shared" si="10"/>
        <v>1350025.67</v>
      </c>
      <c r="AM43" s="251">
        <f t="shared" si="11"/>
        <v>1457387.28</v>
      </c>
      <c r="AN43" s="244">
        <f t="shared" si="6"/>
        <v>-107361.6100000001</v>
      </c>
    </row>
    <row r="44" spans="1:40" x14ac:dyDescent="0.25">
      <c r="A44" s="240" t="s">
        <v>168</v>
      </c>
      <c r="B44" s="240" t="s">
        <v>211</v>
      </c>
      <c r="C44" s="240">
        <v>3482</v>
      </c>
      <c r="D44" s="240" t="s">
        <v>221</v>
      </c>
      <c r="E44" t="s">
        <v>221</v>
      </c>
      <c r="F44" s="297">
        <v>702298.51</v>
      </c>
      <c r="G44" s="297">
        <v>22000</v>
      </c>
      <c r="H44" s="297">
        <v>30043.39</v>
      </c>
      <c r="J44">
        <v>1050175.6100000001</v>
      </c>
      <c r="K44">
        <v>213984.17</v>
      </c>
      <c r="M44" s="297">
        <v>0</v>
      </c>
      <c r="R44" s="297">
        <v>2500</v>
      </c>
      <c r="U44">
        <v>1905442.14</v>
      </c>
      <c r="X44" s="297">
        <v>1033933.94</v>
      </c>
      <c r="Z44" s="297">
        <v>621.42999999999995</v>
      </c>
      <c r="AA44" s="297">
        <v>594321</v>
      </c>
      <c r="AC44">
        <v>977535</v>
      </c>
      <c r="AD44">
        <v>920</v>
      </c>
      <c r="AE44">
        <v>640</v>
      </c>
      <c r="AF44">
        <v>346020.54</v>
      </c>
      <c r="AG44">
        <v>120705.07</v>
      </c>
      <c r="AI44" s="242">
        <f t="shared" si="12"/>
        <v>754341.9</v>
      </c>
      <c r="AJ44" s="249">
        <f t="shared" si="8"/>
        <v>2500</v>
      </c>
      <c r="AK44" s="244">
        <f t="shared" si="9"/>
        <v>751841.9</v>
      </c>
      <c r="AL44" s="250">
        <f t="shared" si="10"/>
        <v>1628876.37</v>
      </c>
      <c r="AM44" s="251">
        <f t="shared" si="11"/>
        <v>1445820.61</v>
      </c>
      <c r="AN44" s="244">
        <f t="shared" si="6"/>
        <v>183055.76</v>
      </c>
    </row>
    <row r="45" spans="1:40" x14ac:dyDescent="0.25">
      <c r="A45" s="240" t="s">
        <v>168</v>
      </c>
      <c r="B45" s="240" t="s">
        <v>211</v>
      </c>
      <c r="C45" s="240">
        <v>4225</v>
      </c>
      <c r="D45" s="240" t="s">
        <v>222</v>
      </c>
      <c r="E45" t="s">
        <v>222</v>
      </c>
      <c r="F45" s="297">
        <v>553980.67000000004</v>
      </c>
      <c r="G45" s="297">
        <v>144108.09</v>
      </c>
      <c r="H45" s="297">
        <v>35766.92</v>
      </c>
      <c r="J45">
        <v>615837.78</v>
      </c>
      <c r="K45">
        <v>229502.56</v>
      </c>
      <c r="M45" s="297">
        <v>59680</v>
      </c>
      <c r="Q45" s="297">
        <v>147100</v>
      </c>
      <c r="R45" s="297">
        <v>6812.07</v>
      </c>
      <c r="U45">
        <v>-423177.52</v>
      </c>
      <c r="V45">
        <v>1500565.11</v>
      </c>
      <c r="X45" s="297">
        <v>1108759.93</v>
      </c>
      <c r="Y45" s="297">
        <v>345750</v>
      </c>
      <c r="Z45" s="297">
        <v>241.3</v>
      </c>
      <c r="AA45" s="297">
        <v>840128.7</v>
      </c>
      <c r="AC45">
        <v>1089929.7</v>
      </c>
      <c r="AD45">
        <v>2663</v>
      </c>
      <c r="AF45">
        <v>759739.79</v>
      </c>
      <c r="AG45">
        <v>91655.96</v>
      </c>
      <c r="AI45" s="242">
        <f t="shared" si="12"/>
        <v>733855.68</v>
      </c>
      <c r="AJ45" s="249">
        <f t="shared" si="8"/>
        <v>213592.07</v>
      </c>
      <c r="AK45" s="244">
        <f t="shared" si="9"/>
        <v>520263.61000000004</v>
      </c>
      <c r="AL45" s="250">
        <f t="shared" si="10"/>
        <v>2294879.9299999997</v>
      </c>
      <c r="AM45" s="251">
        <f t="shared" si="11"/>
        <v>1943988.45</v>
      </c>
      <c r="AN45" s="244">
        <f t="shared" si="6"/>
        <v>350891.47999999975</v>
      </c>
    </row>
    <row r="46" spans="1:40" x14ac:dyDescent="0.25">
      <c r="A46" s="240" t="s">
        <v>168</v>
      </c>
      <c r="B46" s="240" t="s">
        <v>211</v>
      </c>
      <c r="C46" s="240">
        <v>3058</v>
      </c>
      <c r="D46" s="240" t="s">
        <v>224</v>
      </c>
      <c r="E46" t="s">
        <v>224</v>
      </c>
      <c r="F46" s="297">
        <v>573902.01</v>
      </c>
      <c r="G46" s="297">
        <v>4107.8999999999996</v>
      </c>
      <c r="H46" s="297">
        <v>5949.45</v>
      </c>
      <c r="J46">
        <v>17373</v>
      </c>
      <c r="K46">
        <v>33.979999999999997</v>
      </c>
      <c r="M46" s="297">
        <v>0</v>
      </c>
      <c r="Q46" s="297">
        <v>21000</v>
      </c>
      <c r="R46" s="297">
        <v>2164.27</v>
      </c>
      <c r="U46">
        <v>-2101244.9500000002</v>
      </c>
      <c r="V46">
        <v>2280594.58</v>
      </c>
      <c r="X46" s="297">
        <v>994319.73</v>
      </c>
      <c r="Z46" s="297">
        <v>299.57</v>
      </c>
      <c r="AA46" s="297">
        <v>1037637.7</v>
      </c>
      <c r="AC46">
        <v>1291478.17</v>
      </c>
      <c r="AD46">
        <v>6563</v>
      </c>
      <c r="AF46">
        <v>253059.68</v>
      </c>
      <c r="AG46">
        <v>11549.71</v>
      </c>
      <c r="AI46" s="242">
        <f t="shared" si="12"/>
        <v>583959.36</v>
      </c>
      <c r="AJ46" s="249">
        <f t="shared" si="8"/>
        <v>23164.27</v>
      </c>
      <c r="AK46" s="244">
        <f t="shared" si="9"/>
        <v>560795.09</v>
      </c>
      <c r="AL46" s="250">
        <f t="shared" si="10"/>
        <v>2032257</v>
      </c>
      <c r="AM46" s="251">
        <f t="shared" si="11"/>
        <v>1562650.5599999998</v>
      </c>
      <c r="AN46" s="244">
        <f t="shared" si="6"/>
        <v>469606.44000000018</v>
      </c>
    </row>
    <row r="47" spans="1:40" x14ac:dyDescent="0.25">
      <c r="A47" s="240" t="s">
        <v>170</v>
      </c>
      <c r="B47" s="240" t="s">
        <v>226</v>
      </c>
      <c r="C47" s="240">
        <v>2820</v>
      </c>
      <c r="D47" s="240" t="s">
        <v>228</v>
      </c>
      <c r="E47" t="s">
        <v>228</v>
      </c>
      <c r="F47" s="297">
        <v>100707.31</v>
      </c>
      <c r="G47" s="297">
        <v>22839.75</v>
      </c>
      <c r="H47" s="297">
        <v>140421.70000000001</v>
      </c>
      <c r="J47">
        <v>5724274.21</v>
      </c>
      <c r="K47">
        <v>1795193.74</v>
      </c>
      <c r="M47" s="297">
        <v>0</v>
      </c>
      <c r="R47" s="297">
        <v>2004.25</v>
      </c>
      <c r="T47">
        <v>-1378318.91</v>
      </c>
      <c r="U47">
        <v>7233484.8600000003</v>
      </c>
      <c r="V47">
        <v>2114009</v>
      </c>
      <c r="X47" s="297">
        <v>353418.28</v>
      </c>
      <c r="Y47" s="297">
        <v>94250</v>
      </c>
      <c r="Z47" s="297">
        <v>907.36</v>
      </c>
      <c r="AA47" s="297">
        <v>318529.15000000002</v>
      </c>
      <c r="AC47">
        <v>493007.15</v>
      </c>
      <c r="AF47">
        <v>140179.75</v>
      </c>
      <c r="AG47">
        <v>170581.69</v>
      </c>
      <c r="AI47" s="242">
        <f t="shared" si="12"/>
        <v>263968.76</v>
      </c>
      <c r="AJ47" s="249">
        <f t="shared" si="8"/>
        <v>2004.25</v>
      </c>
      <c r="AK47" s="244">
        <f t="shared" si="9"/>
        <v>261964.51</v>
      </c>
      <c r="AL47" s="250">
        <f t="shared" si="10"/>
        <v>767104.79</v>
      </c>
      <c r="AM47" s="251">
        <f t="shared" si="11"/>
        <v>803768.59000000008</v>
      </c>
      <c r="AN47" s="244">
        <f t="shared" si="6"/>
        <v>-36663.800000000047</v>
      </c>
    </row>
    <row r="48" spans="1:40" x14ac:dyDescent="0.25">
      <c r="A48" s="240" t="s">
        <v>170</v>
      </c>
      <c r="B48" s="240" t="s">
        <v>226</v>
      </c>
      <c r="C48" s="240">
        <v>3895</v>
      </c>
      <c r="D48" s="240" t="s">
        <v>229</v>
      </c>
      <c r="E48" t="s">
        <v>229</v>
      </c>
      <c r="F48" s="297">
        <v>260334.87</v>
      </c>
      <c r="G48" s="297">
        <v>18476.13</v>
      </c>
      <c r="H48" s="297">
        <v>19621.7</v>
      </c>
      <c r="J48">
        <v>3442621.77</v>
      </c>
      <c r="K48">
        <v>194522.51</v>
      </c>
      <c r="M48" s="297">
        <v>0</v>
      </c>
      <c r="R48" s="297">
        <v>1343.1</v>
      </c>
      <c r="U48">
        <v>2521978.5699999998</v>
      </c>
      <c r="V48">
        <v>1646714.98</v>
      </c>
      <c r="X48" s="297">
        <v>382683.88</v>
      </c>
      <c r="Z48" s="297">
        <v>671.14</v>
      </c>
      <c r="AA48" s="297">
        <v>621004.80000000005</v>
      </c>
      <c r="AC48">
        <v>785581.8</v>
      </c>
      <c r="AF48">
        <v>196644.22</v>
      </c>
      <c r="AG48">
        <v>129675.4</v>
      </c>
      <c r="AH48">
        <v>208040</v>
      </c>
      <c r="AI48" s="242">
        <f t="shared" si="12"/>
        <v>298432.7</v>
      </c>
      <c r="AJ48" s="249">
        <f t="shared" si="8"/>
        <v>1343.1</v>
      </c>
      <c r="AK48" s="244">
        <f t="shared" si="9"/>
        <v>297089.60000000003</v>
      </c>
      <c r="AL48" s="250">
        <f t="shared" si="10"/>
        <v>1004359.8200000001</v>
      </c>
      <c r="AM48" s="251">
        <f t="shared" si="11"/>
        <v>1319941.42</v>
      </c>
      <c r="AN48" s="244">
        <f t="shared" si="6"/>
        <v>-315581.59999999986</v>
      </c>
    </row>
    <row r="49" spans="1:40" x14ac:dyDescent="0.25">
      <c r="A49" s="240" t="s">
        <v>170</v>
      </c>
      <c r="B49" s="240" t="s">
        <v>226</v>
      </c>
      <c r="C49" s="240">
        <v>2041</v>
      </c>
      <c r="D49" s="240" t="s">
        <v>230</v>
      </c>
      <c r="E49" t="s">
        <v>230</v>
      </c>
      <c r="F49" s="297">
        <v>1050136.57</v>
      </c>
      <c r="G49" s="297">
        <v>6041.5</v>
      </c>
      <c r="H49" s="297">
        <v>13834.46</v>
      </c>
      <c r="J49">
        <v>1382929.23</v>
      </c>
      <c r="K49">
        <v>1941419.06</v>
      </c>
      <c r="L49">
        <v>73999</v>
      </c>
      <c r="M49" s="297">
        <v>0</v>
      </c>
      <c r="R49" s="297">
        <v>1172</v>
      </c>
      <c r="T49">
        <v>27700</v>
      </c>
      <c r="U49">
        <v>2294688.44</v>
      </c>
      <c r="V49">
        <v>2273364.33</v>
      </c>
      <c r="X49" s="297">
        <v>158324.28</v>
      </c>
      <c r="Z49" s="297">
        <v>1343.72</v>
      </c>
      <c r="AA49" s="297">
        <v>523349.2</v>
      </c>
      <c r="AC49">
        <v>695465.2</v>
      </c>
      <c r="AF49">
        <v>55824.61</v>
      </c>
      <c r="AG49">
        <v>158262.34</v>
      </c>
      <c r="AI49" s="242">
        <f t="shared" si="12"/>
        <v>1070012.53</v>
      </c>
      <c r="AJ49" s="249">
        <f t="shared" si="8"/>
        <v>1172</v>
      </c>
      <c r="AK49" s="244">
        <f t="shared" si="9"/>
        <v>1068840.53</v>
      </c>
      <c r="AL49" s="250">
        <f t="shared" si="10"/>
        <v>683017.2</v>
      </c>
      <c r="AM49" s="251">
        <f t="shared" si="11"/>
        <v>909552.14999999991</v>
      </c>
      <c r="AN49" s="244">
        <f t="shared" si="6"/>
        <v>-226534.94999999995</v>
      </c>
    </row>
    <row r="50" spans="1:40" x14ac:dyDescent="0.25">
      <c r="A50" s="240" t="s">
        <v>172</v>
      </c>
      <c r="B50" s="240" t="s">
        <v>232</v>
      </c>
      <c r="C50" s="240">
        <v>2880</v>
      </c>
      <c r="D50" s="240" t="s">
        <v>234</v>
      </c>
      <c r="E50" t="s">
        <v>234</v>
      </c>
      <c r="F50" s="297">
        <v>1363077.03</v>
      </c>
      <c r="G50" s="297">
        <v>0</v>
      </c>
      <c r="H50" s="297">
        <v>56.37</v>
      </c>
      <c r="J50">
        <v>26200.3</v>
      </c>
      <c r="K50">
        <v>596285.84</v>
      </c>
      <c r="M50" s="297">
        <v>0</v>
      </c>
      <c r="N50" s="297">
        <v>956.8</v>
      </c>
      <c r="R50" s="297">
        <v>3498.3</v>
      </c>
      <c r="U50">
        <v>-610377.69999999995</v>
      </c>
      <c r="V50">
        <v>2191305.25</v>
      </c>
      <c r="W50" s="297">
        <v>1131.93</v>
      </c>
      <c r="X50" s="297">
        <v>1075317.3999999999</v>
      </c>
      <c r="AA50" s="297">
        <v>904825.6</v>
      </c>
      <c r="AC50">
        <v>1035267.6</v>
      </c>
      <c r="AF50">
        <v>352615.44</v>
      </c>
      <c r="AG50">
        <v>54735</v>
      </c>
      <c r="AI50" s="242">
        <f t="shared" si="12"/>
        <v>1363133.4000000001</v>
      </c>
      <c r="AJ50" s="249">
        <f t="shared" si="8"/>
        <v>4455.1000000000004</v>
      </c>
      <c r="AK50" s="244">
        <f t="shared" si="9"/>
        <v>1358678.3</v>
      </c>
      <c r="AL50" s="250">
        <f t="shared" si="10"/>
        <v>1981274.9299999997</v>
      </c>
      <c r="AM50" s="251">
        <f t="shared" si="11"/>
        <v>1442618.04</v>
      </c>
      <c r="AN50" s="244">
        <f t="shared" si="6"/>
        <v>538656.88999999966</v>
      </c>
    </row>
    <row r="51" spans="1:40" x14ac:dyDescent="0.25">
      <c r="A51" s="240" t="s">
        <v>172</v>
      </c>
      <c r="B51" s="240" t="s">
        <v>232</v>
      </c>
      <c r="C51" s="240">
        <v>9821</v>
      </c>
      <c r="D51" s="240" t="s">
        <v>235</v>
      </c>
      <c r="E51" t="s">
        <v>235</v>
      </c>
      <c r="F51" s="297">
        <v>1993729.01</v>
      </c>
      <c r="G51" s="297">
        <v>0</v>
      </c>
      <c r="H51" s="297">
        <v>122827.41</v>
      </c>
      <c r="J51">
        <v>980295.28</v>
      </c>
      <c r="K51">
        <v>64672.42</v>
      </c>
      <c r="M51" s="297">
        <v>-4000</v>
      </c>
      <c r="Q51" s="297">
        <v>100950</v>
      </c>
      <c r="R51" s="297">
        <v>5892.04</v>
      </c>
      <c r="U51">
        <v>274569.81</v>
      </c>
      <c r="V51">
        <v>2281491.52</v>
      </c>
      <c r="X51" s="297">
        <v>2389972.81</v>
      </c>
      <c r="Z51" s="297">
        <v>1576.15</v>
      </c>
      <c r="AA51" s="297">
        <v>1799313.6</v>
      </c>
      <c r="AC51">
        <v>2047713.6</v>
      </c>
      <c r="AF51">
        <v>860114.01</v>
      </c>
      <c r="AG51">
        <v>107214.2</v>
      </c>
      <c r="AI51" s="242">
        <f t="shared" si="12"/>
        <v>2116556.42</v>
      </c>
      <c r="AJ51" s="249">
        <f t="shared" si="8"/>
        <v>102842.04</v>
      </c>
      <c r="AK51" s="244">
        <f t="shared" si="9"/>
        <v>2013714.38</v>
      </c>
      <c r="AL51" s="250">
        <f t="shared" si="10"/>
        <v>4190862.56</v>
      </c>
      <c r="AM51" s="251">
        <f t="shared" si="11"/>
        <v>3015041.8100000005</v>
      </c>
      <c r="AN51" s="244">
        <f t="shared" si="6"/>
        <v>1175820.7499999995</v>
      </c>
    </row>
    <row r="52" spans="1:40" x14ac:dyDescent="0.25">
      <c r="A52" s="240" t="s">
        <v>172</v>
      </c>
      <c r="B52" s="240" t="s">
        <v>232</v>
      </c>
      <c r="C52" s="240">
        <v>4858</v>
      </c>
      <c r="D52" s="240" t="s">
        <v>236</v>
      </c>
      <c r="E52" t="s">
        <v>236</v>
      </c>
      <c r="F52" s="297">
        <v>939296.78</v>
      </c>
      <c r="G52" s="297">
        <v>6192</v>
      </c>
      <c r="H52" s="297">
        <v>20469.43</v>
      </c>
      <c r="J52">
        <v>16180.34</v>
      </c>
      <c r="K52">
        <v>1367571.44</v>
      </c>
      <c r="M52" s="297">
        <v>0</v>
      </c>
      <c r="N52" s="297">
        <v>0</v>
      </c>
      <c r="R52" s="297">
        <v>3369.73</v>
      </c>
      <c r="U52">
        <v>-697981.57</v>
      </c>
      <c r="V52">
        <v>2647377.69</v>
      </c>
      <c r="X52" s="297">
        <v>1531152.26</v>
      </c>
      <c r="Z52" s="297">
        <v>362.71</v>
      </c>
      <c r="AA52" s="297">
        <v>1066157.3</v>
      </c>
      <c r="AC52">
        <v>1066157.3</v>
      </c>
      <c r="AF52">
        <v>851627.61</v>
      </c>
      <c r="AG52">
        <v>80441.05</v>
      </c>
      <c r="AH52">
        <v>202.17</v>
      </c>
      <c r="AI52" s="242">
        <f t="shared" si="12"/>
        <v>965958.21000000008</v>
      </c>
      <c r="AJ52" s="249">
        <f t="shared" si="8"/>
        <v>3369.73</v>
      </c>
      <c r="AK52" s="244">
        <f t="shared" si="9"/>
        <v>962588.4800000001</v>
      </c>
      <c r="AL52" s="250">
        <f t="shared" si="10"/>
        <v>2597672.27</v>
      </c>
      <c r="AM52" s="251">
        <f t="shared" si="11"/>
        <v>1998428.1300000001</v>
      </c>
      <c r="AN52" s="244">
        <f t="shared" si="6"/>
        <v>599244.1399999999</v>
      </c>
    </row>
    <row r="53" spans="1:40" x14ac:dyDescent="0.25">
      <c r="A53" s="240" t="s">
        <v>172</v>
      </c>
      <c r="B53" s="240" t="s">
        <v>232</v>
      </c>
      <c r="C53" s="240">
        <v>5652</v>
      </c>
      <c r="D53" s="240" t="s">
        <v>237</v>
      </c>
      <c r="E53" t="s">
        <v>237</v>
      </c>
      <c r="F53" s="297">
        <v>1714436.14</v>
      </c>
      <c r="G53" s="297">
        <v>0</v>
      </c>
      <c r="H53" s="297">
        <v>71394</v>
      </c>
      <c r="J53">
        <v>43555.22</v>
      </c>
      <c r="K53">
        <v>304015.23</v>
      </c>
      <c r="M53" s="297">
        <v>0</v>
      </c>
      <c r="O53" s="297">
        <v>191520</v>
      </c>
      <c r="R53" s="297">
        <v>5118.3999999999996</v>
      </c>
      <c r="U53">
        <v>-2944736.05</v>
      </c>
      <c r="V53">
        <v>4706462.17</v>
      </c>
      <c r="X53" s="297">
        <v>1403605.62</v>
      </c>
      <c r="Z53" s="297">
        <v>3161.97</v>
      </c>
      <c r="AA53" s="297">
        <v>1102299.8</v>
      </c>
      <c r="AC53">
        <v>1433233.8</v>
      </c>
      <c r="AF53">
        <v>578561.03</v>
      </c>
      <c r="AG53">
        <v>85996.49</v>
      </c>
      <c r="AI53" s="242">
        <f t="shared" si="12"/>
        <v>1785830.14</v>
      </c>
      <c r="AJ53" s="249">
        <f t="shared" si="8"/>
        <v>196638.4</v>
      </c>
      <c r="AK53" s="244">
        <f t="shared" si="9"/>
        <v>1589191.74</v>
      </c>
      <c r="AL53" s="250">
        <f t="shared" si="10"/>
        <v>2509067.39</v>
      </c>
      <c r="AM53" s="251">
        <f t="shared" si="11"/>
        <v>2097791.3200000003</v>
      </c>
      <c r="AN53" s="244">
        <f t="shared" si="6"/>
        <v>411276.06999999983</v>
      </c>
    </row>
    <row r="54" spans="1:40" s="299" customFormat="1" x14ac:dyDescent="0.25">
      <c r="A54" s="299" t="s">
        <v>174</v>
      </c>
      <c r="B54" s="299" t="s">
        <v>239</v>
      </c>
      <c r="C54" s="299">
        <v>2823</v>
      </c>
      <c r="D54" s="299" t="s">
        <v>241</v>
      </c>
      <c r="E54" t="s">
        <v>241</v>
      </c>
      <c r="F54" s="297">
        <v>1186611.49</v>
      </c>
      <c r="G54" s="297">
        <v>0</v>
      </c>
      <c r="H54" s="297">
        <v>73354.83</v>
      </c>
      <c r="I54" s="297"/>
      <c r="J54">
        <v>959184.25</v>
      </c>
      <c r="K54">
        <v>1167004.04</v>
      </c>
      <c r="L54"/>
      <c r="M54" s="297"/>
      <c r="N54" s="297"/>
      <c r="O54" s="297"/>
      <c r="P54" s="297"/>
      <c r="Q54" s="297">
        <v>175150</v>
      </c>
      <c r="R54" s="297">
        <v>-33255.800000000003</v>
      </c>
      <c r="S54"/>
      <c r="T54"/>
      <c r="U54">
        <v>2247188.98</v>
      </c>
      <c r="V54">
        <v>954921</v>
      </c>
      <c r="W54" s="297"/>
      <c r="X54" s="297">
        <v>114473.14</v>
      </c>
      <c r="Y54" s="297"/>
      <c r="Z54" s="297">
        <v>1502.07</v>
      </c>
      <c r="AA54" s="297">
        <v>588031.36</v>
      </c>
      <c r="AB54" s="297">
        <v>896500.05</v>
      </c>
      <c r="AC54">
        <v>965242.36</v>
      </c>
      <c r="AD54"/>
      <c r="AE54"/>
      <c r="AF54">
        <v>330475.71000000002</v>
      </c>
      <c r="AG54">
        <v>214138.12</v>
      </c>
      <c r="AH54">
        <v>48500</v>
      </c>
      <c r="AI54" s="300">
        <f t="shared" si="12"/>
        <v>1259966.32</v>
      </c>
      <c r="AJ54" s="249">
        <f t="shared" si="8"/>
        <v>141894.20000000001</v>
      </c>
      <c r="AK54" s="244">
        <f t="shared" si="9"/>
        <v>1118072.1200000001</v>
      </c>
      <c r="AL54" s="250">
        <f t="shared" si="10"/>
        <v>1600506.62</v>
      </c>
      <c r="AM54" s="251">
        <f t="shared" si="11"/>
        <v>1558356.19</v>
      </c>
      <c r="AN54" s="301">
        <f t="shared" si="6"/>
        <v>42150.430000000168</v>
      </c>
    </row>
    <row r="55" spans="1:40" s="299" customFormat="1" x14ac:dyDescent="0.25">
      <c r="A55" s="299" t="s">
        <v>174</v>
      </c>
      <c r="B55" s="299" t="s">
        <v>239</v>
      </c>
      <c r="C55" s="299">
        <v>4818</v>
      </c>
      <c r="D55" s="299" t="s">
        <v>242</v>
      </c>
      <c r="E55" t="s">
        <v>242</v>
      </c>
      <c r="F55" s="297">
        <v>2844543.29</v>
      </c>
      <c r="G55" s="297">
        <v>25520</v>
      </c>
      <c r="H55" s="297">
        <v>126691.7</v>
      </c>
      <c r="I55" s="297"/>
      <c r="J55">
        <v>1690892.62</v>
      </c>
      <c r="K55">
        <v>367072.98</v>
      </c>
      <c r="L55"/>
      <c r="M55" s="297"/>
      <c r="N55" s="297"/>
      <c r="O55" s="297"/>
      <c r="P55" s="297"/>
      <c r="Q55" s="297">
        <v>1604338.13</v>
      </c>
      <c r="R55" s="297">
        <v>-35448.199999999997</v>
      </c>
      <c r="S55"/>
      <c r="T55"/>
      <c r="U55">
        <v>-385757.9</v>
      </c>
      <c r="V55">
        <v>2528782.23</v>
      </c>
      <c r="W55" s="297"/>
      <c r="X55" s="297">
        <v>182809.11</v>
      </c>
      <c r="Y55" s="297">
        <v>112100</v>
      </c>
      <c r="Z55" s="297">
        <v>2772.09</v>
      </c>
      <c r="AA55" s="297">
        <v>738819</v>
      </c>
      <c r="AB55" s="297">
        <v>3381081.66</v>
      </c>
      <c r="AC55">
        <v>1126586</v>
      </c>
      <c r="AD55">
        <v>7038</v>
      </c>
      <c r="AE55"/>
      <c r="AF55">
        <v>1701603.34</v>
      </c>
      <c r="AG55">
        <v>188548.19</v>
      </c>
      <c r="AH55">
        <v>15000</v>
      </c>
      <c r="AI55" s="300">
        <f t="shared" si="12"/>
        <v>2996754.99</v>
      </c>
      <c r="AJ55" s="249">
        <f t="shared" si="8"/>
        <v>1568889.93</v>
      </c>
      <c r="AK55" s="244">
        <f t="shared" si="9"/>
        <v>1427865.0600000003</v>
      </c>
      <c r="AL55" s="250">
        <f t="shared" si="10"/>
        <v>4417581.8600000003</v>
      </c>
      <c r="AM55" s="251">
        <f t="shared" si="11"/>
        <v>3038775.53</v>
      </c>
      <c r="AN55" s="301">
        <f t="shared" si="6"/>
        <v>1378806.3300000005</v>
      </c>
    </row>
    <row r="56" spans="1:40" s="299" customFormat="1" x14ac:dyDescent="0.25">
      <c r="A56" s="299" t="s">
        <v>174</v>
      </c>
      <c r="B56" s="299" t="s">
        <v>239</v>
      </c>
      <c r="C56" s="299">
        <v>2500</v>
      </c>
      <c r="D56" s="299" t="s">
        <v>243</v>
      </c>
      <c r="E56" t="s">
        <v>243</v>
      </c>
      <c r="F56" s="297">
        <v>188434.49</v>
      </c>
      <c r="G56" s="297">
        <v>0</v>
      </c>
      <c r="H56" s="297">
        <v>25790</v>
      </c>
      <c r="I56" s="297"/>
      <c r="J56">
        <v>707089.31</v>
      </c>
      <c r="K56">
        <v>250714.79</v>
      </c>
      <c r="L56"/>
      <c r="M56" s="297"/>
      <c r="N56" s="297"/>
      <c r="O56" s="297"/>
      <c r="P56" s="297"/>
      <c r="Q56" s="297">
        <v>-738546</v>
      </c>
      <c r="R56" s="297">
        <v>1186.77</v>
      </c>
      <c r="S56"/>
      <c r="T56"/>
      <c r="U56">
        <v>-516090.56</v>
      </c>
      <c r="V56">
        <v>2500517.0699999998</v>
      </c>
      <c r="W56" s="297"/>
      <c r="X56" s="297">
        <v>198299.58</v>
      </c>
      <c r="Y56" s="297">
        <v>129789</v>
      </c>
      <c r="Z56" s="297">
        <v>399.93</v>
      </c>
      <c r="AA56" s="297">
        <v>1339932.5</v>
      </c>
      <c r="AB56" s="297">
        <v>549678.9</v>
      </c>
      <c r="AC56">
        <v>1512632.5</v>
      </c>
      <c r="AD56"/>
      <c r="AE56"/>
      <c r="AF56">
        <v>582909.81000000006</v>
      </c>
      <c r="AG56">
        <v>116216.29</v>
      </c>
      <c r="AH56">
        <v>26000</v>
      </c>
      <c r="AI56" s="300">
        <f t="shared" si="12"/>
        <v>214224.49</v>
      </c>
      <c r="AJ56" s="249">
        <f t="shared" si="8"/>
        <v>-737359.23</v>
      </c>
      <c r="AK56" s="244">
        <f t="shared" si="9"/>
        <v>951583.72</v>
      </c>
      <c r="AL56" s="250">
        <f t="shared" si="10"/>
        <v>2218099.91</v>
      </c>
      <c r="AM56" s="251">
        <f t="shared" si="11"/>
        <v>2237758.6</v>
      </c>
      <c r="AN56" s="301">
        <f t="shared" si="6"/>
        <v>-19658.689999999944</v>
      </c>
    </row>
    <row r="57" spans="1:40" s="299" customFormat="1" x14ac:dyDescent="0.25">
      <c r="A57" s="299" t="s">
        <v>174</v>
      </c>
      <c r="B57" s="299" t="s">
        <v>239</v>
      </c>
      <c r="C57" s="299">
        <v>4429</v>
      </c>
      <c r="D57" s="299" t="s">
        <v>244</v>
      </c>
      <c r="E57" t="s">
        <v>244</v>
      </c>
      <c r="F57" s="297">
        <v>705634.09</v>
      </c>
      <c r="G57" s="297">
        <v>0</v>
      </c>
      <c r="H57" s="297">
        <v>37026.199999999997</v>
      </c>
      <c r="I57" s="297"/>
      <c r="J57">
        <v>452058.77</v>
      </c>
      <c r="K57">
        <v>290061.65999999997</v>
      </c>
      <c r="L57"/>
      <c r="M57" s="297"/>
      <c r="N57" s="297"/>
      <c r="O57" s="297"/>
      <c r="P57" s="297"/>
      <c r="Q57" s="297"/>
      <c r="R57" s="297">
        <v>-8918.4</v>
      </c>
      <c r="S57"/>
      <c r="T57"/>
      <c r="U57">
        <v>-346557.21</v>
      </c>
      <c r="V57">
        <v>1946573.94</v>
      </c>
      <c r="W57" s="297"/>
      <c r="X57" s="297">
        <v>180860.38</v>
      </c>
      <c r="Y57" s="297"/>
      <c r="Z57" s="297">
        <v>727.66</v>
      </c>
      <c r="AA57" s="297">
        <v>657016</v>
      </c>
      <c r="AB57" s="297">
        <v>723278.4</v>
      </c>
      <c r="AC57">
        <v>930372</v>
      </c>
      <c r="AD57">
        <v>8344</v>
      </c>
      <c r="AE57"/>
      <c r="AF57">
        <v>354764.56</v>
      </c>
      <c r="AG57">
        <v>128238.49</v>
      </c>
      <c r="AH57">
        <v>26000</v>
      </c>
      <c r="AI57" s="300">
        <f t="shared" si="12"/>
        <v>742660.28999999992</v>
      </c>
      <c r="AJ57" s="249">
        <f t="shared" si="8"/>
        <v>-8918.4</v>
      </c>
      <c r="AK57" s="244">
        <f t="shared" si="9"/>
        <v>751578.69</v>
      </c>
      <c r="AL57" s="250">
        <f t="shared" si="10"/>
        <v>1561882.44</v>
      </c>
      <c r="AM57" s="251">
        <f t="shared" si="11"/>
        <v>1447719.05</v>
      </c>
      <c r="AN57" s="301">
        <f t="shared" si="6"/>
        <v>114163.3899999999</v>
      </c>
    </row>
    <row r="58" spans="1:40" s="299" customFormat="1" x14ac:dyDescent="0.25">
      <c r="A58" s="299" t="s">
        <v>174</v>
      </c>
      <c r="B58" s="299" t="s">
        <v>239</v>
      </c>
      <c r="C58" s="299">
        <v>3247</v>
      </c>
      <c r="D58" s="299" t="s">
        <v>245</v>
      </c>
      <c r="E58" t="s">
        <v>245</v>
      </c>
      <c r="F58" s="297">
        <v>724511.79</v>
      </c>
      <c r="G58" s="297">
        <v>0</v>
      </c>
      <c r="H58" s="297">
        <v>33108.07</v>
      </c>
      <c r="I58" s="297"/>
      <c r="J58">
        <v>311337.36</v>
      </c>
      <c r="K58">
        <v>219649.8</v>
      </c>
      <c r="L58"/>
      <c r="M58" s="297"/>
      <c r="N58" s="297"/>
      <c r="O58" s="297"/>
      <c r="P58" s="297"/>
      <c r="Q58" s="297">
        <v>163735.51999999999</v>
      </c>
      <c r="R58" s="297">
        <v>1001.1</v>
      </c>
      <c r="S58"/>
      <c r="T58"/>
      <c r="U58">
        <v>1881471.51</v>
      </c>
      <c r="V58">
        <v>-980950.37</v>
      </c>
      <c r="W58" s="297"/>
      <c r="X58" s="297">
        <v>286387.43</v>
      </c>
      <c r="Y58" s="297">
        <v>-61600</v>
      </c>
      <c r="Z58" s="297">
        <v>719.09</v>
      </c>
      <c r="AA58" s="297">
        <v>1195820.5</v>
      </c>
      <c r="AB58" s="297">
        <v>764440</v>
      </c>
      <c r="AC58">
        <v>1384022.5</v>
      </c>
      <c r="AD58"/>
      <c r="AE58"/>
      <c r="AF58">
        <v>451583.2</v>
      </c>
      <c r="AG58">
        <v>46844.06</v>
      </c>
      <c r="AH58"/>
      <c r="AI58" s="300">
        <f t="shared" si="12"/>
        <v>757619.86</v>
      </c>
      <c r="AJ58" s="249">
        <f t="shared" si="8"/>
        <v>164736.62</v>
      </c>
      <c r="AK58" s="244">
        <f t="shared" si="9"/>
        <v>592883.24</v>
      </c>
      <c r="AL58" s="250">
        <f t="shared" si="10"/>
        <v>2185767.02</v>
      </c>
      <c r="AM58" s="251">
        <f t="shared" si="11"/>
        <v>1882449.76</v>
      </c>
      <c r="AN58" s="301">
        <f t="shared" si="6"/>
        <v>303317.26</v>
      </c>
    </row>
    <row r="59" spans="1:40" s="299" customFormat="1" x14ac:dyDescent="0.25">
      <c r="A59" s="302" t="s">
        <v>174</v>
      </c>
      <c r="B59" s="302" t="s">
        <v>239</v>
      </c>
      <c r="C59" s="302">
        <v>1126</v>
      </c>
      <c r="D59" s="302" t="s">
        <v>246</v>
      </c>
      <c r="E59" t="s">
        <v>246</v>
      </c>
      <c r="F59" s="297">
        <v>581922.81000000006</v>
      </c>
      <c r="G59" s="297">
        <v>0</v>
      </c>
      <c r="H59" s="297">
        <v>6022.38</v>
      </c>
      <c r="I59" s="297"/>
      <c r="J59">
        <v>765663.5</v>
      </c>
      <c r="K59">
        <v>84390.1</v>
      </c>
      <c r="L59">
        <v>0</v>
      </c>
      <c r="M59" s="297"/>
      <c r="N59" s="297"/>
      <c r="O59" s="297"/>
      <c r="P59" s="297"/>
      <c r="Q59" s="297">
        <v>170945</v>
      </c>
      <c r="R59" s="297">
        <v>2582.4499999999998</v>
      </c>
      <c r="S59"/>
      <c r="T59"/>
      <c r="U59">
        <v>-435767.7</v>
      </c>
      <c r="V59">
        <v>1692734</v>
      </c>
      <c r="W59" s="297"/>
      <c r="X59" s="297">
        <v>71464.05</v>
      </c>
      <c r="Y59" s="297"/>
      <c r="Z59" s="297">
        <v>648.47</v>
      </c>
      <c r="AA59" s="297">
        <v>365442</v>
      </c>
      <c r="AB59" s="297">
        <v>712754.15</v>
      </c>
      <c r="AC59">
        <v>754419</v>
      </c>
      <c r="AD59"/>
      <c r="AE59"/>
      <c r="AF59">
        <v>279389.86</v>
      </c>
      <c r="AG59">
        <v>109683.77</v>
      </c>
      <c r="AH59"/>
      <c r="AI59" s="300">
        <f t="shared" si="12"/>
        <v>587945.19000000006</v>
      </c>
      <c r="AJ59" s="249">
        <f t="shared" si="8"/>
        <v>173527.45</v>
      </c>
      <c r="AK59" s="244">
        <f t="shared" si="9"/>
        <v>414417.74000000005</v>
      </c>
      <c r="AL59" s="250">
        <f t="shared" si="10"/>
        <v>1150308.67</v>
      </c>
      <c r="AM59" s="251">
        <f t="shared" si="11"/>
        <v>1143492.6299999999</v>
      </c>
      <c r="AN59" s="301">
        <f t="shared" si="6"/>
        <v>6816.0400000000373</v>
      </c>
    </row>
    <row r="60" spans="1:40" s="253" customFormat="1" x14ac:dyDescent="0.25">
      <c r="A60" s="240" t="s">
        <v>176</v>
      </c>
      <c r="B60" s="240" t="s">
        <v>248</v>
      </c>
      <c r="C60" s="240">
        <v>3728</v>
      </c>
      <c r="D60" s="240" t="s">
        <v>250</v>
      </c>
      <c r="E60" t="s">
        <v>250</v>
      </c>
      <c r="F60" s="297">
        <v>1306948.94</v>
      </c>
      <c r="G60" s="297">
        <v>0</v>
      </c>
      <c r="H60" s="297">
        <v>12635.5</v>
      </c>
      <c r="I60" s="297"/>
      <c r="J60">
        <v>501159.24</v>
      </c>
      <c r="K60">
        <v>-468580.24</v>
      </c>
      <c r="L60"/>
      <c r="M60" s="297">
        <v>-7980</v>
      </c>
      <c r="N60" s="297"/>
      <c r="O60" s="297"/>
      <c r="P60" s="297"/>
      <c r="Q60" s="297">
        <v>571999</v>
      </c>
      <c r="R60" s="297">
        <v>2454.65</v>
      </c>
      <c r="S60"/>
      <c r="T60"/>
      <c r="U60">
        <v>-1350422.64</v>
      </c>
      <c r="V60">
        <v>2210713.7999999998</v>
      </c>
      <c r="W60" s="297"/>
      <c r="X60" s="297">
        <v>1379069.93</v>
      </c>
      <c r="Y60" s="297"/>
      <c r="Z60" s="297">
        <v>1057.6500000000001</v>
      </c>
      <c r="AA60" s="297">
        <v>581994</v>
      </c>
      <c r="AB60" s="297">
        <v>61009.2</v>
      </c>
      <c r="AC60">
        <v>673436</v>
      </c>
      <c r="AD60"/>
      <c r="AE60">
        <v>408</v>
      </c>
      <c r="AF60">
        <v>583987.43999999994</v>
      </c>
      <c r="AG60">
        <v>372704.71</v>
      </c>
      <c r="AH60">
        <v>9590</v>
      </c>
      <c r="AI60" s="242">
        <f t="shared" si="12"/>
        <v>1319584.44</v>
      </c>
      <c r="AJ60" s="249">
        <f t="shared" si="8"/>
        <v>566473.65</v>
      </c>
      <c r="AK60" s="244">
        <f t="shared" si="9"/>
        <v>753110.78999999992</v>
      </c>
      <c r="AL60" s="250">
        <f t="shared" si="10"/>
        <v>2023130.7799999998</v>
      </c>
      <c r="AM60" s="251">
        <f t="shared" si="11"/>
        <v>1640126.15</v>
      </c>
      <c r="AN60" s="244">
        <f t="shared" si="6"/>
        <v>383004.62999999989</v>
      </c>
    </row>
    <row r="61" spans="1:40" x14ac:dyDescent="0.25">
      <c r="A61" s="240" t="s">
        <v>176</v>
      </c>
      <c r="B61" s="240" t="s">
        <v>248</v>
      </c>
      <c r="C61" s="240">
        <v>3543</v>
      </c>
      <c r="D61" s="240" t="s">
        <v>251</v>
      </c>
      <c r="E61" t="s">
        <v>251</v>
      </c>
      <c r="F61" s="297">
        <v>910771.24</v>
      </c>
      <c r="G61" s="297">
        <v>93943</v>
      </c>
      <c r="H61" s="297">
        <v>160251.82999999999</v>
      </c>
      <c r="J61">
        <v>302767.90999999997</v>
      </c>
      <c r="K61">
        <v>202305.45</v>
      </c>
      <c r="M61" s="297">
        <v>14080</v>
      </c>
      <c r="Q61" s="297">
        <v>303631</v>
      </c>
      <c r="R61" s="297">
        <v>0</v>
      </c>
      <c r="U61">
        <v>-439749.6</v>
      </c>
      <c r="V61">
        <v>1549075.07</v>
      </c>
      <c r="X61" s="297">
        <v>1559235.84</v>
      </c>
      <c r="Y61" s="297">
        <v>15300</v>
      </c>
      <c r="Z61" s="297">
        <v>539.29</v>
      </c>
      <c r="AA61" s="297">
        <v>1317218</v>
      </c>
      <c r="AB61" s="297">
        <v>52823.1</v>
      </c>
      <c r="AC61">
        <v>1638842.79</v>
      </c>
      <c r="AE61">
        <v>1392</v>
      </c>
      <c r="AF61">
        <v>630479.28</v>
      </c>
      <c r="AG61">
        <v>128843.2</v>
      </c>
      <c r="AH61">
        <v>13116</v>
      </c>
      <c r="AI61" s="242">
        <f t="shared" si="12"/>
        <v>1164966.07</v>
      </c>
      <c r="AJ61" s="249">
        <f t="shared" si="8"/>
        <v>317711</v>
      </c>
      <c r="AK61" s="244">
        <f t="shared" si="9"/>
        <v>847255.07000000007</v>
      </c>
      <c r="AL61" s="250">
        <f t="shared" si="10"/>
        <v>2945116.23</v>
      </c>
      <c r="AM61" s="251">
        <f t="shared" si="11"/>
        <v>2412673.2700000005</v>
      </c>
      <c r="AN61" s="244">
        <f t="shared" si="6"/>
        <v>532442.9599999995</v>
      </c>
    </row>
    <row r="62" spans="1:40" x14ac:dyDescent="0.25">
      <c r="A62" s="240" t="s">
        <v>176</v>
      </c>
      <c r="B62" s="240" t="s">
        <v>248</v>
      </c>
      <c r="C62" s="240">
        <v>6330</v>
      </c>
      <c r="D62" s="240" t="s">
        <v>252</v>
      </c>
      <c r="E62" t="s">
        <v>252</v>
      </c>
      <c r="F62" s="297">
        <v>768809.92</v>
      </c>
      <c r="G62" s="297">
        <v>39933</v>
      </c>
      <c r="H62" s="297">
        <v>65630.94</v>
      </c>
      <c r="J62">
        <v>132752.51999999999</v>
      </c>
      <c r="K62">
        <v>108069.29</v>
      </c>
      <c r="Q62" s="297">
        <v>253905</v>
      </c>
      <c r="R62" s="297">
        <v>0</v>
      </c>
      <c r="U62">
        <v>-2994067.77</v>
      </c>
      <c r="V62">
        <v>3406179.86</v>
      </c>
      <c r="X62" s="297">
        <v>1853173.81</v>
      </c>
      <c r="AB62" s="297">
        <v>69802.17</v>
      </c>
      <c r="AC62">
        <v>328933</v>
      </c>
      <c r="AF62">
        <v>844087.56</v>
      </c>
      <c r="AG62">
        <v>62351.41</v>
      </c>
      <c r="AH62">
        <v>19016</v>
      </c>
      <c r="AI62" s="242">
        <f t="shared" si="12"/>
        <v>874373.8600000001</v>
      </c>
      <c r="AJ62" s="249">
        <f t="shared" si="8"/>
        <v>253905</v>
      </c>
      <c r="AK62" s="244">
        <f t="shared" si="9"/>
        <v>620468.8600000001</v>
      </c>
      <c r="AL62" s="250">
        <f t="shared" si="10"/>
        <v>1922975.98</v>
      </c>
      <c r="AM62" s="251">
        <f t="shared" si="11"/>
        <v>1254387.97</v>
      </c>
      <c r="AN62" s="244">
        <f t="shared" si="6"/>
        <v>668588.01</v>
      </c>
    </row>
    <row r="63" spans="1:40" x14ac:dyDescent="0.25">
      <c r="A63" s="240" t="s">
        <v>176</v>
      </c>
      <c r="B63" s="240" t="s">
        <v>248</v>
      </c>
      <c r="C63" s="240">
        <v>3421</v>
      </c>
      <c r="D63" s="240" t="s">
        <v>253</v>
      </c>
      <c r="E63" t="s">
        <v>253</v>
      </c>
      <c r="F63" s="297">
        <v>1935091.94</v>
      </c>
      <c r="G63" s="297">
        <v>22086</v>
      </c>
      <c r="H63" s="297">
        <v>34568.089999999997</v>
      </c>
      <c r="J63">
        <v>170488.28</v>
      </c>
      <c r="K63">
        <v>176004.11</v>
      </c>
      <c r="M63" s="297">
        <v>8200</v>
      </c>
      <c r="Q63" s="297">
        <v>1386712</v>
      </c>
      <c r="R63" s="297">
        <v>1008.97</v>
      </c>
      <c r="U63">
        <v>-1184587.6599999999</v>
      </c>
      <c r="V63">
        <v>1679166.57</v>
      </c>
      <c r="X63" s="297">
        <v>1690418.74</v>
      </c>
      <c r="Y63" s="297">
        <v>95000</v>
      </c>
      <c r="Z63" s="297">
        <v>1716.45</v>
      </c>
      <c r="AA63" s="297">
        <v>656979.14</v>
      </c>
      <c r="AC63">
        <v>803170.14</v>
      </c>
      <c r="AF63">
        <v>962966.87</v>
      </c>
      <c r="AG63">
        <v>35979.78</v>
      </c>
      <c r="AH63">
        <v>11629</v>
      </c>
      <c r="AI63" s="242">
        <f t="shared" si="12"/>
        <v>1991746.03</v>
      </c>
      <c r="AJ63" s="249">
        <f t="shared" si="8"/>
        <v>1395920.97</v>
      </c>
      <c r="AK63" s="244">
        <f t="shared" si="9"/>
        <v>595825.06000000006</v>
      </c>
      <c r="AL63" s="250">
        <f t="shared" si="10"/>
        <v>2444114.33</v>
      </c>
      <c r="AM63" s="251">
        <f t="shared" si="11"/>
        <v>1813745.79</v>
      </c>
      <c r="AN63" s="244">
        <f t="shared" si="6"/>
        <v>630368.54</v>
      </c>
    </row>
    <row r="64" spans="1:40" x14ac:dyDescent="0.25">
      <c r="A64" s="240" t="s">
        <v>176</v>
      </c>
      <c r="B64" s="240" t="s">
        <v>248</v>
      </c>
      <c r="C64" s="240">
        <v>3591</v>
      </c>
      <c r="D64" s="240" t="s">
        <v>254</v>
      </c>
      <c r="E64" t="s">
        <v>254</v>
      </c>
      <c r="F64" s="297">
        <v>426762.65</v>
      </c>
      <c r="G64" s="297">
        <v>14018</v>
      </c>
      <c r="H64" s="297">
        <v>42642.16</v>
      </c>
      <c r="J64">
        <v>464722.89</v>
      </c>
      <c r="K64">
        <v>194268.57</v>
      </c>
      <c r="M64" s="297">
        <v>0</v>
      </c>
      <c r="Q64" s="297">
        <v>147900</v>
      </c>
      <c r="R64" s="297">
        <v>0</v>
      </c>
      <c r="U64">
        <v>-355511.83</v>
      </c>
      <c r="V64">
        <v>1290095.46</v>
      </c>
      <c r="X64" s="297">
        <v>1055695.1000000001</v>
      </c>
      <c r="Y64" s="297">
        <v>330800</v>
      </c>
      <c r="Z64" s="297">
        <v>417.28</v>
      </c>
      <c r="AA64" s="297">
        <v>1308703</v>
      </c>
      <c r="AB64" s="297">
        <v>109200</v>
      </c>
      <c r="AC64">
        <v>1437376</v>
      </c>
      <c r="AD64">
        <v>26172</v>
      </c>
      <c r="AE64">
        <v>1080</v>
      </c>
      <c r="AF64">
        <v>976836.96</v>
      </c>
      <c r="AG64">
        <v>123294.78</v>
      </c>
      <c r="AI64" s="242">
        <f t="shared" si="12"/>
        <v>483422.81000000006</v>
      </c>
      <c r="AJ64" s="249">
        <f t="shared" si="8"/>
        <v>147900</v>
      </c>
      <c r="AK64" s="244">
        <f t="shared" si="9"/>
        <v>335522.81000000006</v>
      </c>
      <c r="AL64" s="250">
        <f t="shared" si="10"/>
        <v>2804815.38</v>
      </c>
      <c r="AM64" s="251">
        <f t="shared" si="11"/>
        <v>2564759.7399999998</v>
      </c>
      <c r="AN64" s="244">
        <f t="shared" si="6"/>
        <v>240055.64000000013</v>
      </c>
    </row>
    <row r="65" spans="1:40" x14ac:dyDescent="0.25">
      <c r="A65" s="240" t="s">
        <v>176</v>
      </c>
      <c r="B65" s="240" t="s">
        <v>248</v>
      </c>
      <c r="C65" s="240">
        <v>4772</v>
      </c>
      <c r="D65" s="240" t="s">
        <v>255</v>
      </c>
      <c r="E65" t="s">
        <v>255</v>
      </c>
      <c r="F65" s="297">
        <v>1058296.05</v>
      </c>
      <c r="G65" s="297">
        <v>68283</v>
      </c>
      <c r="H65" s="297">
        <v>51937.89</v>
      </c>
      <c r="J65">
        <v>41262.78</v>
      </c>
      <c r="K65">
        <v>-78829.25</v>
      </c>
      <c r="M65" s="297">
        <v>0</v>
      </c>
      <c r="Q65" s="297">
        <v>252505</v>
      </c>
      <c r="R65" s="297">
        <v>23571</v>
      </c>
      <c r="U65">
        <v>-1459424</v>
      </c>
      <c r="V65">
        <v>2056145.55</v>
      </c>
      <c r="X65" s="297">
        <v>1277447.52</v>
      </c>
      <c r="Z65" s="297">
        <v>815.44</v>
      </c>
      <c r="AA65" s="297">
        <v>1007438.8</v>
      </c>
      <c r="AC65">
        <v>1191299.8</v>
      </c>
      <c r="AF65">
        <v>540897.75</v>
      </c>
      <c r="AG65">
        <v>57732.29</v>
      </c>
      <c r="AH65">
        <v>22764</v>
      </c>
      <c r="AI65" s="242">
        <f t="shared" si="12"/>
        <v>1178516.94</v>
      </c>
      <c r="AJ65" s="249">
        <f t="shared" si="8"/>
        <v>276076</v>
      </c>
      <c r="AK65" s="244">
        <f t="shared" si="9"/>
        <v>902440.94</v>
      </c>
      <c r="AL65" s="250">
        <f t="shared" si="10"/>
        <v>2285701.7599999998</v>
      </c>
      <c r="AM65" s="251">
        <f t="shared" si="11"/>
        <v>1812693.84</v>
      </c>
      <c r="AN65" s="244">
        <f t="shared" si="6"/>
        <v>473007.91999999969</v>
      </c>
    </row>
    <row r="66" spans="1:40" x14ac:dyDescent="0.25">
      <c r="A66" s="240" t="s">
        <v>178</v>
      </c>
      <c r="B66" s="240" t="s">
        <v>257</v>
      </c>
      <c r="C66" s="240">
        <v>5834</v>
      </c>
      <c r="D66" s="240" t="s">
        <v>259</v>
      </c>
      <c r="E66" t="s">
        <v>259</v>
      </c>
      <c r="F66" s="297">
        <v>583161.78</v>
      </c>
      <c r="G66" s="297">
        <v>0</v>
      </c>
      <c r="H66" s="297">
        <v>95308.27</v>
      </c>
      <c r="J66">
        <v>412200.5</v>
      </c>
      <c r="K66">
        <v>282188.08</v>
      </c>
      <c r="M66" s="297">
        <v>13850</v>
      </c>
      <c r="Q66" s="297">
        <v>48841</v>
      </c>
      <c r="R66" s="297">
        <v>20215.5</v>
      </c>
      <c r="U66">
        <v>-1577768.65</v>
      </c>
      <c r="V66">
        <v>2912713.08</v>
      </c>
      <c r="W66" s="297">
        <v>1097.74</v>
      </c>
      <c r="X66" s="297">
        <v>1094903.77</v>
      </c>
      <c r="Y66" s="297">
        <v>21600</v>
      </c>
      <c r="AC66">
        <v>188424</v>
      </c>
      <c r="AF66">
        <v>621340.4</v>
      </c>
      <c r="AG66">
        <v>158390.68</v>
      </c>
      <c r="AI66" s="242">
        <f t="shared" si="12"/>
        <v>678470.05</v>
      </c>
      <c r="AJ66" s="249">
        <f t="shared" si="8"/>
        <v>82906.5</v>
      </c>
      <c r="AK66" s="244">
        <f t="shared" si="9"/>
        <v>595563.55000000005</v>
      </c>
      <c r="AL66" s="250">
        <f t="shared" si="10"/>
        <v>1117601.51</v>
      </c>
      <c r="AM66" s="251">
        <f t="shared" si="11"/>
        <v>968155.08000000007</v>
      </c>
      <c r="AN66" s="244">
        <f t="shared" si="6"/>
        <v>149446.42999999993</v>
      </c>
    </row>
    <row r="67" spans="1:40" x14ac:dyDescent="0.25">
      <c r="A67" s="240" t="s">
        <v>178</v>
      </c>
      <c r="B67" s="240" t="s">
        <v>257</v>
      </c>
      <c r="C67" s="240">
        <v>4475</v>
      </c>
      <c r="D67" s="240" t="s">
        <v>260</v>
      </c>
      <c r="E67" t="s">
        <v>260</v>
      </c>
      <c r="F67" s="297">
        <v>680423.98</v>
      </c>
      <c r="G67" s="297">
        <v>0</v>
      </c>
      <c r="H67" s="297">
        <v>30478.28</v>
      </c>
      <c r="J67">
        <v>773506.25</v>
      </c>
      <c r="K67">
        <v>289259.43</v>
      </c>
      <c r="M67" s="297">
        <v>0</v>
      </c>
      <c r="Q67" s="297">
        <v>16200</v>
      </c>
      <c r="R67" s="297">
        <v>3040.32</v>
      </c>
      <c r="U67">
        <v>497299.53</v>
      </c>
      <c r="V67">
        <v>1364480.05</v>
      </c>
      <c r="X67" s="297">
        <v>704696.96</v>
      </c>
      <c r="Z67" s="297">
        <v>1083.48</v>
      </c>
      <c r="AC67">
        <v>179427</v>
      </c>
      <c r="AF67">
        <v>381365.73</v>
      </c>
      <c r="AG67">
        <v>107703.17</v>
      </c>
      <c r="AI67" s="242">
        <f t="shared" si="12"/>
        <v>710902.26</v>
      </c>
      <c r="AJ67" s="249">
        <f t="shared" si="8"/>
        <v>19240.32</v>
      </c>
      <c r="AK67" s="244">
        <f t="shared" si="9"/>
        <v>691661.94000000006</v>
      </c>
      <c r="AL67" s="250">
        <f t="shared" si="10"/>
        <v>705780.44</v>
      </c>
      <c r="AM67" s="251">
        <f t="shared" si="11"/>
        <v>668495.9</v>
      </c>
      <c r="AN67" s="244">
        <f t="shared" si="6"/>
        <v>37284.539999999921</v>
      </c>
    </row>
    <row r="68" spans="1:40" x14ac:dyDescent="0.25">
      <c r="A68" s="240" t="s">
        <v>178</v>
      </c>
      <c r="B68" s="240" t="s">
        <v>257</v>
      </c>
      <c r="C68" s="240">
        <v>1990</v>
      </c>
      <c r="D68" s="240" t="s">
        <v>261</v>
      </c>
      <c r="E68" t="s">
        <v>261</v>
      </c>
      <c r="F68" s="297">
        <v>189398.78</v>
      </c>
      <c r="G68" s="297">
        <v>0</v>
      </c>
      <c r="H68" s="297">
        <v>9329.9</v>
      </c>
      <c r="J68">
        <v>735762.42</v>
      </c>
      <c r="K68">
        <v>167997.89</v>
      </c>
      <c r="M68" s="297">
        <v>43248</v>
      </c>
      <c r="R68" s="297">
        <v>2340.84</v>
      </c>
      <c r="U68">
        <v>-899305.65</v>
      </c>
      <c r="V68">
        <v>2067672.51</v>
      </c>
      <c r="X68" s="297">
        <v>548437.27</v>
      </c>
      <c r="Z68" s="297">
        <v>456.43</v>
      </c>
      <c r="AC68">
        <v>66091</v>
      </c>
      <c r="AF68">
        <v>371137.78</v>
      </c>
      <c r="AG68">
        <v>88406.94</v>
      </c>
      <c r="AI68" s="242">
        <f t="shared" si="12"/>
        <v>198728.68</v>
      </c>
      <c r="AJ68" s="249">
        <f t="shared" si="8"/>
        <v>45588.84</v>
      </c>
      <c r="AK68" s="244">
        <f t="shared" si="9"/>
        <v>153139.84</v>
      </c>
      <c r="AL68" s="250">
        <f t="shared" si="10"/>
        <v>548893.70000000007</v>
      </c>
      <c r="AM68" s="251">
        <f t="shared" si="11"/>
        <v>525635.72</v>
      </c>
      <c r="AN68" s="244">
        <f t="shared" si="6"/>
        <v>23257.980000000098</v>
      </c>
    </row>
    <row r="69" spans="1:40" x14ac:dyDescent="0.25">
      <c r="A69" s="240" t="s">
        <v>178</v>
      </c>
      <c r="B69" s="240" t="s">
        <v>257</v>
      </c>
      <c r="C69" s="240">
        <v>5043</v>
      </c>
      <c r="D69" s="240" t="s">
        <v>262</v>
      </c>
      <c r="E69" t="s">
        <v>262</v>
      </c>
      <c r="F69" s="297">
        <v>551103.49</v>
      </c>
      <c r="G69" s="297">
        <v>0</v>
      </c>
      <c r="H69" s="297">
        <v>9864.4500000000007</v>
      </c>
      <c r="J69">
        <v>1117033.58</v>
      </c>
      <c r="K69">
        <v>235885.2</v>
      </c>
      <c r="M69" s="297">
        <v>6504</v>
      </c>
      <c r="Q69" s="297">
        <v>70000</v>
      </c>
      <c r="R69" s="297">
        <v>1502</v>
      </c>
      <c r="U69">
        <v>-526351.86</v>
      </c>
      <c r="V69">
        <v>2226508.67</v>
      </c>
      <c r="W69" s="297">
        <v>390.01</v>
      </c>
      <c r="X69" s="297">
        <v>1214705.18</v>
      </c>
      <c r="AC69">
        <v>224724</v>
      </c>
      <c r="AF69">
        <v>564809.55000000005</v>
      </c>
      <c r="AG69">
        <v>136467.23000000001</v>
      </c>
      <c r="AI69" s="242">
        <f t="shared" si="12"/>
        <v>560967.93999999994</v>
      </c>
      <c r="AJ69" s="249">
        <f t="shared" si="8"/>
        <v>78006</v>
      </c>
      <c r="AK69" s="244">
        <f t="shared" si="9"/>
        <v>482961.93999999994</v>
      </c>
      <c r="AL69" s="250">
        <f t="shared" si="10"/>
        <v>1215095.19</v>
      </c>
      <c r="AM69" s="251">
        <f t="shared" si="11"/>
        <v>926000.78</v>
      </c>
      <c r="AN69" s="244">
        <f t="shared" si="6"/>
        <v>289094.40999999992</v>
      </c>
    </row>
    <row r="70" spans="1:40" x14ac:dyDescent="0.25">
      <c r="A70" s="240" t="s">
        <v>178</v>
      </c>
      <c r="B70" s="240" t="s">
        <v>257</v>
      </c>
      <c r="C70" s="240">
        <v>5442</v>
      </c>
      <c r="D70" s="240" t="s">
        <v>263</v>
      </c>
      <c r="E70" t="s">
        <v>263</v>
      </c>
      <c r="F70" s="297">
        <v>923069.08</v>
      </c>
      <c r="G70" s="297">
        <v>12400</v>
      </c>
      <c r="H70" s="297">
        <v>37445.760000000002</v>
      </c>
      <c r="J70">
        <v>354268.06</v>
      </c>
      <c r="K70">
        <v>460220.39</v>
      </c>
      <c r="M70" s="297">
        <v>0</v>
      </c>
      <c r="Q70" s="297">
        <v>483440</v>
      </c>
      <c r="R70" s="297">
        <v>1669</v>
      </c>
      <c r="U70">
        <v>-726931.76</v>
      </c>
      <c r="V70">
        <v>2114406.96</v>
      </c>
      <c r="W70" s="297">
        <v>1012.01</v>
      </c>
      <c r="X70" s="297">
        <v>1156624.96</v>
      </c>
      <c r="AC70">
        <v>188566</v>
      </c>
      <c r="AF70">
        <v>752350.21</v>
      </c>
      <c r="AG70">
        <v>123418.25</v>
      </c>
      <c r="AI70" s="242">
        <f t="shared" si="12"/>
        <v>972914.84</v>
      </c>
      <c r="AJ70" s="249">
        <f t="shared" si="8"/>
        <v>485109</v>
      </c>
      <c r="AK70" s="244">
        <f t="shared" si="9"/>
        <v>487805.83999999997</v>
      </c>
      <c r="AL70" s="250">
        <f t="shared" si="10"/>
        <v>1157636.97</v>
      </c>
      <c r="AM70" s="251">
        <f t="shared" si="11"/>
        <v>1064334.46</v>
      </c>
      <c r="AN70" s="244">
        <f>AL70-AM70</f>
        <v>93302.510000000009</v>
      </c>
    </row>
    <row r="71" spans="1:40" ht="24.6" x14ac:dyDescent="0.7">
      <c r="D71" s="187"/>
      <c r="AI71" s="242">
        <f t="shared" si="12"/>
        <v>0</v>
      </c>
      <c r="AJ71" s="249">
        <f t="shared" si="8"/>
        <v>0</v>
      </c>
      <c r="AK71" s="244">
        <f t="shared" si="9"/>
        <v>0</v>
      </c>
      <c r="AL71" s="250">
        <f t="shared" si="10"/>
        <v>0</v>
      </c>
      <c r="AM71" s="251">
        <f t="shared" si="11"/>
        <v>0</v>
      </c>
      <c r="AN71" s="244">
        <f>AL71-AM71</f>
        <v>0</v>
      </c>
    </row>
    <row r="72" spans="1:40" x14ac:dyDescent="0.25">
      <c r="AJ72" s="249"/>
      <c r="AL72" s="250"/>
      <c r="AM72" s="251"/>
    </row>
    <row r="73" spans="1:40" x14ac:dyDescent="0.25">
      <c r="AJ73" s="249"/>
      <c r="AL73" s="250"/>
      <c r="AM73" s="251"/>
    </row>
    <row r="74" spans="1:40" x14ac:dyDescent="0.25">
      <c r="AJ74" s="249"/>
      <c r="AL74" s="250"/>
      <c r="AM74" s="251"/>
    </row>
    <row r="75" spans="1:40" x14ac:dyDescent="0.25">
      <c r="AJ75" s="249"/>
      <c r="AL75" s="250"/>
      <c r="AM75" s="251"/>
    </row>
    <row r="76" spans="1:40" x14ac:dyDescent="0.25">
      <c r="AJ76" s="249"/>
      <c r="AL76" s="250"/>
      <c r="AM76" s="251"/>
    </row>
    <row r="77" spans="1:40" x14ac:dyDescent="0.25">
      <c r="AJ77" s="249"/>
      <c r="AL77" s="250"/>
      <c r="AM77" s="251"/>
    </row>
    <row r="78" spans="1:40" x14ac:dyDescent="0.25">
      <c r="AJ78" s="249"/>
      <c r="AL78" s="250"/>
      <c r="AM78" s="251"/>
    </row>
    <row r="79" spans="1:40" x14ac:dyDescent="0.25">
      <c r="AJ79" s="249"/>
      <c r="AL79" s="250"/>
      <c r="AM79" s="251"/>
    </row>
    <row r="80" spans="1:40" x14ac:dyDescent="0.25">
      <c r="AJ80" s="249"/>
      <c r="AL80" s="250"/>
      <c r="AM80" s="251"/>
    </row>
    <row r="81" spans="36:39" x14ac:dyDescent="0.25">
      <c r="AJ81" s="249"/>
      <c r="AL81" s="250"/>
      <c r="AM81" s="251"/>
    </row>
    <row r="82" spans="36:39" x14ac:dyDescent="0.25">
      <c r="AJ82" s="249"/>
      <c r="AL82" s="250"/>
      <c r="AM82" s="251"/>
    </row>
    <row r="83" spans="36:39" x14ac:dyDescent="0.25">
      <c r="AJ83" s="249"/>
      <c r="AL83" s="250"/>
      <c r="AM83" s="251"/>
    </row>
    <row r="84" spans="36:39" x14ac:dyDescent="0.25">
      <c r="AJ84" s="249"/>
      <c r="AL84" s="250"/>
      <c r="AM84" s="251"/>
    </row>
    <row r="85" spans="36:39" x14ac:dyDescent="0.25">
      <c r="AJ85" s="249"/>
      <c r="AL85" s="250"/>
      <c r="AM85" s="251"/>
    </row>
    <row r="86" spans="36:39" x14ac:dyDescent="0.25">
      <c r="AJ86" s="249"/>
      <c r="AL86" s="250"/>
      <c r="AM86" s="251"/>
    </row>
    <row r="87" spans="36:39" x14ac:dyDescent="0.25">
      <c r="AJ87" s="249"/>
      <c r="AL87" s="250"/>
      <c r="AM87" s="251"/>
    </row>
    <row r="88" spans="36:39" x14ac:dyDescent="0.25">
      <c r="AJ88" s="249"/>
      <c r="AL88" s="250"/>
      <c r="AM88" s="251"/>
    </row>
    <row r="89" spans="36:39" x14ac:dyDescent="0.25">
      <c r="AJ89" s="249"/>
      <c r="AL89" s="250"/>
      <c r="AM89" s="251"/>
    </row>
    <row r="90" spans="36:39" x14ac:dyDescent="0.25">
      <c r="AJ90" s="249"/>
      <c r="AL90" s="250"/>
      <c r="AM90" s="251"/>
    </row>
    <row r="91" spans="36:39" x14ac:dyDescent="0.25">
      <c r="AJ91" s="249"/>
      <c r="AL91" s="250"/>
      <c r="AM91" s="251"/>
    </row>
    <row r="92" spans="36:39" x14ac:dyDescent="0.25">
      <c r="AJ92" s="249"/>
      <c r="AL92" s="250"/>
      <c r="AM92" s="251"/>
    </row>
    <row r="93" spans="36:39" x14ac:dyDescent="0.25">
      <c r="AJ93" s="249"/>
      <c r="AL93" s="250"/>
      <c r="AM93" s="251"/>
    </row>
    <row r="94" spans="36:39" x14ac:dyDescent="0.25">
      <c r="AJ94" s="249"/>
      <c r="AL94" s="250"/>
      <c r="AM94" s="251"/>
    </row>
    <row r="95" spans="36:39" x14ac:dyDescent="0.25">
      <c r="AJ95" s="249"/>
      <c r="AL95" s="250"/>
      <c r="AM95" s="251"/>
    </row>
    <row r="96" spans="36:39" x14ac:dyDescent="0.25">
      <c r="AJ96" s="249"/>
      <c r="AL96" s="250"/>
      <c r="AM96" s="251"/>
    </row>
    <row r="97" spans="36:39" x14ac:dyDescent="0.25">
      <c r="AJ97" s="249"/>
      <c r="AL97" s="250"/>
      <c r="AM97" s="251"/>
    </row>
    <row r="98" spans="36:39" x14ac:dyDescent="0.25">
      <c r="AJ98" s="249"/>
      <c r="AL98" s="250"/>
      <c r="AM98" s="251"/>
    </row>
    <row r="99" spans="36:39" x14ac:dyDescent="0.25">
      <c r="AJ99" s="249"/>
      <c r="AL99" s="250"/>
      <c r="AM99" s="251"/>
    </row>
    <row r="100" spans="36:39" x14ac:dyDescent="0.25">
      <c r="AJ100" s="249"/>
      <c r="AL100" s="250"/>
      <c r="AM100" s="251"/>
    </row>
    <row r="101" spans="36:39" x14ac:dyDescent="0.25">
      <c r="AJ101" s="249"/>
      <c r="AL101" s="250"/>
      <c r="AM101" s="251"/>
    </row>
    <row r="102" spans="36:39" x14ac:dyDescent="0.25">
      <c r="AJ102" s="249"/>
      <c r="AL102" s="250"/>
      <c r="AM102" s="251"/>
    </row>
    <row r="103" spans="36:39" x14ac:dyDescent="0.25">
      <c r="AJ103" s="249"/>
      <c r="AL103" s="250"/>
      <c r="AM103" s="251"/>
    </row>
    <row r="104" spans="36:39" x14ac:dyDescent="0.25">
      <c r="AJ104" s="249"/>
      <c r="AL104" s="250"/>
      <c r="AM104" s="251"/>
    </row>
    <row r="105" spans="36:39" x14ac:dyDescent="0.25">
      <c r="AJ105" s="249"/>
      <c r="AL105" s="250"/>
      <c r="AM105" s="251"/>
    </row>
    <row r="106" spans="36:39" x14ac:dyDescent="0.25">
      <c r="AJ106" s="249"/>
      <c r="AL106" s="250"/>
      <c r="AM106" s="251"/>
    </row>
    <row r="107" spans="36:39" x14ac:dyDescent="0.25">
      <c r="AJ107" s="249"/>
      <c r="AL107" s="250"/>
      <c r="AM107" s="251"/>
    </row>
    <row r="108" spans="36:39" x14ac:dyDescent="0.25">
      <c r="AJ108" s="249"/>
      <c r="AL108" s="250"/>
      <c r="AM108" s="251"/>
    </row>
    <row r="109" spans="36:39" x14ac:dyDescent="0.25">
      <c r="AJ109" s="249"/>
      <c r="AL109" s="250"/>
      <c r="AM109" s="251"/>
    </row>
    <row r="110" spans="36:39" x14ac:dyDescent="0.25">
      <c r="AJ110" s="249"/>
      <c r="AL110" s="250"/>
      <c r="AM110" s="251"/>
    </row>
    <row r="111" spans="36:39" x14ac:dyDescent="0.25">
      <c r="AJ111" s="249"/>
      <c r="AL111" s="250"/>
      <c r="AM111" s="251"/>
    </row>
    <row r="112" spans="36:39" x14ac:dyDescent="0.25">
      <c r="AJ112" s="249"/>
      <c r="AL112" s="250"/>
      <c r="AM112" s="251"/>
    </row>
    <row r="113" spans="36:39" x14ac:dyDescent="0.25">
      <c r="AJ113" s="249"/>
      <c r="AL113" s="250"/>
      <c r="AM113" s="251"/>
    </row>
    <row r="114" spans="36:39" x14ac:dyDescent="0.25">
      <c r="AJ114" s="249"/>
      <c r="AL114" s="250"/>
      <c r="AM114" s="251"/>
    </row>
    <row r="115" spans="36:39" x14ac:dyDescent="0.25">
      <c r="AJ115" s="249"/>
      <c r="AL115" s="250"/>
      <c r="AM115" s="251"/>
    </row>
    <row r="116" spans="36:39" x14ac:dyDescent="0.25">
      <c r="AJ116" s="249"/>
      <c r="AL116" s="250"/>
      <c r="AM116" s="251"/>
    </row>
    <row r="117" spans="36:39" x14ac:dyDescent="0.25">
      <c r="AJ117" s="249"/>
      <c r="AL117" s="250"/>
      <c r="AM117" s="251"/>
    </row>
    <row r="118" spans="36:39" x14ac:dyDescent="0.25">
      <c r="AJ118" s="249"/>
      <c r="AL118" s="250"/>
      <c r="AM118" s="251"/>
    </row>
    <row r="119" spans="36:39" x14ac:dyDescent="0.25">
      <c r="AJ119" s="249"/>
      <c r="AL119" s="250"/>
      <c r="AM119" s="251"/>
    </row>
    <row r="120" spans="36:39" x14ac:dyDescent="0.25">
      <c r="AJ120" s="249"/>
      <c r="AL120" s="250"/>
      <c r="AM120" s="251"/>
    </row>
    <row r="121" spans="36:39" x14ac:dyDescent="0.25">
      <c r="AJ121" s="249"/>
      <c r="AL121" s="250"/>
      <c r="AM121" s="251"/>
    </row>
    <row r="122" spans="36:39" x14ac:dyDescent="0.25">
      <c r="AJ122" s="249"/>
      <c r="AL122" s="250"/>
      <c r="AM122" s="251"/>
    </row>
    <row r="123" spans="36:39" x14ac:dyDescent="0.25">
      <c r="AJ123" s="249"/>
      <c r="AL123" s="250"/>
      <c r="AM123" s="251"/>
    </row>
    <row r="124" spans="36:39" x14ac:dyDescent="0.25">
      <c r="AJ124" s="249"/>
      <c r="AL124" s="250"/>
      <c r="AM124" s="251"/>
    </row>
    <row r="125" spans="36:39" x14ac:dyDescent="0.25">
      <c r="AJ125" s="249"/>
      <c r="AL125" s="250"/>
      <c r="AM125" s="251"/>
    </row>
    <row r="126" spans="36:39" x14ac:dyDescent="0.25">
      <c r="AJ126" s="249"/>
      <c r="AL126" s="250"/>
      <c r="AM126" s="251"/>
    </row>
    <row r="127" spans="36:39" x14ac:dyDescent="0.25">
      <c r="AJ127" s="249"/>
      <c r="AL127" s="250"/>
      <c r="AM127" s="251"/>
    </row>
    <row r="128" spans="36:39" x14ac:dyDescent="0.25">
      <c r="AJ128" s="249"/>
      <c r="AL128" s="250"/>
      <c r="AM128" s="251"/>
    </row>
    <row r="129" spans="36:39" x14ac:dyDescent="0.25">
      <c r="AJ129" s="249"/>
      <c r="AL129" s="250"/>
      <c r="AM129" s="251"/>
    </row>
    <row r="130" spans="36:39" x14ac:dyDescent="0.25">
      <c r="AJ130" s="249"/>
      <c r="AL130" s="250"/>
      <c r="AM130" s="251"/>
    </row>
    <row r="131" spans="36:39" x14ac:dyDescent="0.25">
      <c r="AJ131" s="249"/>
      <c r="AL131" s="250"/>
      <c r="AM131" s="251"/>
    </row>
    <row r="132" spans="36:39" x14ac:dyDescent="0.25">
      <c r="AJ132" s="249"/>
      <c r="AL132" s="250"/>
      <c r="AM132" s="251"/>
    </row>
    <row r="133" spans="36:39" x14ac:dyDescent="0.25">
      <c r="AJ133" s="249"/>
      <c r="AL133" s="250"/>
      <c r="AM133" s="251"/>
    </row>
    <row r="134" spans="36:39" x14ac:dyDescent="0.25">
      <c r="AJ134" s="249"/>
      <c r="AL134" s="250"/>
      <c r="AM134" s="251"/>
    </row>
    <row r="135" spans="36:39" x14ac:dyDescent="0.25">
      <c r="AJ135" s="249"/>
      <c r="AL135" s="250"/>
      <c r="AM135" s="251"/>
    </row>
    <row r="136" spans="36:39" x14ac:dyDescent="0.25">
      <c r="AJ136" s="249"/>
      <c r="AL136" s="250"/>
      <c r="AM136" s="251"/>
    </row>
    <row r="137" spans="36:39" x14ac:dyDescent="0.25">
      <c r="AJ137" s="249"/>
      <c r="AL137" s="250"/>
      <c r="AM137" s="251"/>
    </row>
    <row r="138" spans="36:39" x14ac:dyDescent="0.25">
      <c r="AJ138" s="249"/>
      <c r="AL138" s="250"/>
      <c r="AM138" s="251"/>
    </row>
    <row r="139" spans="36:39" x14ac:dyDescent="0.25">
      <c r="AJ139" s="249"/>
      <c r="AL139" s="250"/>
      <c r="AM139" s="251"/>
    </row>
    <row r="140" spans="36:39" x14ac:dyDescent="0.25">
      <c r="AJ140" s="249"/>
      <c r="AL140" s="250"/>
      <c r="AM140" s="251"/>
    </row>
    <row r="141" spans="36:39" x14ac:dyDescent="0.25">
      <c r="AJ141" s="249"/>
      <c r="AL141" s="250"/>
      <c r="AM141" s="251"/>
    </row>
    <row r="142" spans="36:39" x14ac:dyDescent="0.25">
      <c r="AJ142" s="249"/>
      <c r="AL142" s="250"/>
      <c r="AM142" s="251"/>
    </row>
    <row r="143" spans="36:39" x14ac:dyDescent="0.25">
      <c r="AJ143" s="249"/>
      <c r="AL143" s="250"/>
      <c r="AM143" s="251"/>
    </row>
    <row r="144" spans="36:39" x14ac:dyDescent="0.25">
      <c r="AJ144" s="249"/>
      <c r="AL144" s="250"/>
      <c r="AM144" s="251"/>
    </row>
    <row r="145" spans="36:39" x14ac:dyDescent="0.25">
      <c r="AJ145" s="249"/>
      <c r="AL145" s="250"/>
      <c r="AM145" s="251"/>
    </row>
    <row r="146" spans="36:39" x14ac:dyDescent="0.25">
      <c r="AJ146" s="249"/>
      <c r="AL146" s="250"/>
      <c r="AM146" s="251"/>
    </row>
    <row r="147" spans="36:39" x14ac:dyDescent="0.25">
      <c r="AJ147" s="249"/>
      <c r="AL147" s="250"/>
      <c r="AM147" s="251"/>
    </row>
    <row r="148" spans="36:39" x14ac:dyDescent="0.25">
      <c r="AJ148" s="249"/>
      <c r="AL148" s="250"/>
      <c r="AM148" s="251"/>
    </row>
    <row r="149" spans="36:39" x14ac:dyDescent="0.25">
      <c r="AJ149" s="249"/>
      <c r="AL149" s="250"/>
      <c r="AM149" s="251"/>
    </row>
    <row r="150" spans="36:39" x14ac:dyDescent="0.25">
      <c r="AJ150" s="249"/>
      <c r="AL150" s="250"/>
      <c r="AM150" s="251"/>
    </row>
    <row r="151" spans="36:39" x14ac:dyDescent="0.25">
      <c r="AJ151" s="249"/>
      <c r="AL151" s="250"/>
      <c r="AM151" s="2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zoomScale="96" zoomScaleNormal="96" workbookViewId="0">
      <selection sqref="A1:W1048576"/>
    </sheetView>
  </sheetViews>
  <sheetFormatPr defaultRowHeight="13.8" x14ac:dyDescent="0.25"/>
  <cols>
    <col min="1" max="1" width="42.59765625" bestFit="1" customWidth="1"/>
  </cols>
  <sheetData>
    <row r="1" spans="1:23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2449</v>
      </c>
      <c r="H1" t="s">
        <v>2451</v>
      </c>
      <c r="I1" t="s">
        <v>2452</v>
      </c>
      <c r="J1" t="s">
        <v>2453</v>
      </c>
      <c r="K1" t="s">
        <v>2454</v>
      </c>
      <c r="L1" t="s">
        <v>2455</v>
      </c>
      <c r="M1" t="s">
        <v>2457</v>
      </c>
      <c r="N1" t="s">
        <v>2458</v>
      </c>
      <c r="O1" t="s">
        <v>2459</v>
      </c>
      <c r="P1" t="s">
        <v>2460</v>
      </c>
      <c r="Q1" t="s">
        <v>2461</v>
      </c>
      <c r="R1" t="s">
        <v>2462</v>
      </c>
      <c r="S1" t="s">
        <v>2463</v>
      </c>
      <c r="T1" t="s">
        <v>2464</v>
      </c>
      <c r="U1" t="s">
        <v>2465</v>
      </c>
      <c r="V1" t="s">
        <v>2466</v>
      </c>
      <c r="W1" t="s">
        <v>2467</v>
      </c>
    </row>
    <row r="2" spans="1:23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2477</v>
      </c>
      <c r="H2" t="s">
        <v>2479</v>
      </c>
      <c r="I2" t="s">
        <v>2480</v>
      </c>
      <c r="J2" t="s">
        <v>2481</v>
      </c>
      <c r="K2" t="s">
        <v>2482</v>
      </c>
      <c r="L2" t="s">
        <v>2483</v>
      </c>
      <c r="M2" t="s">
        <v>2485</v>
      </c>
      <c r="N2" t="s">
        <v>2486</v>
      </c>
      <c r="O2" t="s">
        <v>2487</v>
      </c>
      <c r="P2" t="s">
        <v>2488</v>
      </c>
      <c r="Q2" t="s">
        <v>2489</v>
      </c>
      <c r="R2" t="s">
        <v>2490</v>
      </c>
      <c r="S2" t="s">
        <v>2491</v>
      </c>
      <c r="T2" t="s">
        <v>2492</v>
      </c>
      <c r="U2" t="s">
        <v>2493</v>
      </c>
      <c r="V2" t="s">
        <v>2494</v>
      </c>
      <c r="W2" t="s">
        <v>2495</v>
      </c>
    </row>
    <row r="3" spans="1:23" x14ac:dyDescent="0.25">
      <c r="A3" t="s">
        <v>2496</v>
      </c>
      <c r="B3">
        <v>65492350.780000001</v>
      </c>
      <c r="C3">
        <v>2045777.63</v>
      </c>
      <c r="D3">
        <v>6652333.0599999996</v>
      </c>
      <c r="E3">
        <v>40067514.270000003</v>
      </c>
      <c r="F3">
        <v>29955680.550000001</v>
      </c>
      <c r="G3">
        <v>1670</v>
      </c>
      <c r="H3">
        <v>202735.55</v>
      </c>
      <c r="I3">
        <v>19000</v>
      </c>
      <c r="J3">
        <v>-7570121.9699999997</v>
      </c>
      <c r="K3">
        <v>-39992195.409999996</v>
      </c>
      <c r="L3">
        <v>183787424.05000001</v>
      </c>
      <c r="M3">
        <v>69045331.469999999</v>
      </c>
      <c r="N3">
        <v>9777941</v>
      </c>
      <c r="O3">
        <v>84814.9</v>
      </c>
      <c r="P3">
        <v>69366656.299999997</v>
      </c>
      <c r="Q3">
        <v>2069761.84</v>
      </c>
      <c r="R3">
        <v>86996123.670000002</v>
      </c>
      <c r="S3">
        <v>215916.56</v>
      </c>
      <c r="T3">
        <v>66156</v>
      </c>
      <c r="U3">
        <v>34081206.579999998</v>
      </c>
      <c r="V3">
        <v>7740230.0499999998</v>
      </c>
      <c r="W3">
        <v>252877</v>
      </c>
    </row>
    <row r="4" spans="1:23" x14ac:dyDescent="0.25">
      <c r="A4" t="s">
        <v>2500</v>
      </c>
      <c r="B4">
        <v>647191.64</v>
      </c>
      <c r="C4">
        <v>8214.5</v>
      </c>
      <c r="D4">
        <v>55719.56</v>
      </c>
      <c r="E4">
        <v>2518969.25</v>
      </c>
      <c r="F4">
        <v>170722.37</v>
      </c>
      <c r="H4">
        <v>0</v>
      </c>
      <c r="J4">
        <v>3303680.37</v>
      </c>
      <c r="K4">
        <v>167667.78</v>
      </c>
      <c r="L4">
        <v>198336.84</v>
      </c>
      <c r="M4">
        <v>740827.04</v>
      </c>
      <c r="O4">
        <v>891.85</v>
      </c>
      <c r="P4">
        <v>792890</v>
      </c>
      <c r="Q4">
        <v>106840</v>
      </c>
      <c r="R4">
        <v>1172484</v>
      </c>
      <c r="U4">
        <v>435881.06</v>
      </c>
      <c r="V4">
        <v>103351.5</v>
      </c>
    </row>
    <row r="5" spans="1:23" x14ac:dyDescent="0.25">
      <c r="A5" t="s">
        <v>2501</v>
      </c>
      <c r="B5">
        <v>1214441.8600000001</v>
      </c>
      <c r="C5">
        <v>80751.73</v>
      </c>
      <c r="D5">
        <v>185442.31</v>
      </c>
      <c r="E5">
        <v>358408.17</v>
      </c>
      <c r="F5">
        <v>226991.42</v>
      </c>
      <c r="H5">
        <v>0</v>
      </c>
      <c r="J5">
        <v>-614134.56000000006</v>
      </c>
      <c r="K5">
        <v>229890.43</v>
      </c>
      <c r="L5">
        <v>2159407.13</v>
      </c>
      <c r="M5">
        <v>750113.91</v>
      </c>
      <c r="N5">
        <v>438850</v>
      </c>
      <c r="O5">
        <v>1088.6600000000001</v>
      </c>
      <c r="P5">
        <v>796600</v>
      </c>
      <c r="R5">
        <v>985842</v>
      </c>
      <c r="U5">
        <v>435146</v>
      </c>
      <c r="V5">
        <v>87192.08</v>
      </c>
    </row>
    <row r="6" spans="1:23" x14ac:dyDescent="0.25">
      <c r="A6" t="s">
        <v>2502</v>
      </c>
      <c r="B6">
        <v>580143.76</v>
      </c>
      <c r="C6">
        <v>17665.86</v>
      </c>
      <c r="D6">
        <v>53106.62</v>
      </c>
      <c r="E6">
        <v>683026.52</v>
      </c>
      <c r="F6">
        <v>841988.44</v>
      </c>
      <c r="H6">
        <v>0</v>
      </c>
      <c r="J6">
        <v>-813218.3</v>
      </c>
      <c r="K6">
        <v>219414.19</v>
      </c>
      <c r="L6">
        <v>3104237.14</v>
      </c>
      <c r="M6">
        <v>559411.98</v>
      </c>
      <c r="N6">
        <v>36500</v>
      </c>
      <c r="O6">
        <v>840.15</v>
      </c>
      <c r="P6">
        <v>1443960</v>
      </c>
      <c r="Q6">
        <v>8030</v>
      </c>
      <c r="R6">
        <v>1624383</v>
      </c>
      <c r="U6">
        <v>525006.13</v>
      </c>
      <c r="V6">
        <v>73784.83</v>
      </c>
    </row>
    <row r="7" spans="1:23" x14ac:dyDescent="0.25">
      <c r="A7" t="s">
        <v>2503</v>
      </c>
      <c r="B7">
        <v>1326452.75</v>
      </c>
      <c r="C7">
        <v>63814.55</v>
      </c>
      <c r="D7">
        <v>38696.83</v>
      </c>
      <c r="E7">
        <v>3</v>
      </c>
      <c r="F7">
        <v>298982.46999999997</v>
      </c>
      <c r="H7">
        <v>0</v>
      </c>
      <c r="J7">
        <v>-301857.08</v>
      </c>
      <c r="K7">
        <v>462007.2</v>
      </c>
      <c r="L7">
        <v>1481598.18</v>
      </c>
      <c r="M7">
        <v>884171.36</v>
      </c>
      <c r="N7">
        <v>1205000</v>
      </c>
      <c r="O7">
        <v>1126.78</v>
      </c>
      <c r="P7">
        <v>1363560</v>
      </c>
      <c r="R7">
        <v>1727921</v>
      </c>
      <c r="S7">
        <v>7210</v>
      </c>
      <c r="U7">
        <v>1298834.07</v>
      </c>
      <c r="V7">
        <v>15291.77</v>
      </c>
    </row>
    <row r="8" spans="1:23" x14ac:dyDescent="0.25">
      <c r="A8" t="s">
        <v>2504</v>
      </c>
      <c r="B8">
        <v>992655.12</v>
      </c>
      <c r="C8">
        <v>40188.57</v>
      </c>
      <c r="D8">
        <v>70779.320000000007</v>
      </c>
      <c r="E8">
        <v>3</v>
      </c>
      <c r="F8">
        <v>900484.78</v>
      </c>
      <c r="H8">
        <v>0</v>
      </c>
      <c r="J8">
        <v>-1615883.46</v>
      </c>
      <c r="K8">
        <v>211072.74</v>
      </c>
      <c r="L8">
        <v>3577514.61</v>
      </c>
      <c r="M8">
        <v>865541.79</v>
      </c>
      <c r="N8">
        <v>179391</v>
      </c>
      <c r="O8">
        <v>1299.98</v>
      </c>
      <c r="P8">
        <v>764260</v>
      </c>
      <c r="R8">
        <v>1167452</v>
      </c>
      <c r="U8">
        <v>524898.68999999994</v>
      </c>
      <c r="V8">
        <v>32835.18</v>
      </c>
    </row>
    <row r="9" spans="1:23" x14ac:dyDescent="0.25">
      <c r="A9" t="s">
        <v>2505</v>
      </c>
      <c r="B9">
        <v>510974.89</v>
      </c>
      <c r="C9">
        <v>1172.1500000000001</v>
      </c>
      <c r="D9">
        <v>18762.509999999998</v>
      </c>
      <c r="E9">
        <v>133180.91</v>
      </c>
      <c r="F9">
        <v>218655.21</v>
      </c>
      <c r="H9">
        <v>0</v>
      </c>
      <c r="J9">
        <v>859141.36</v>
      </c>
      <c r="K9">
        <v>91594.76</v>
      </c>
      <c r="L9">
        <v>80851.62</v>
      </c>
      <c r="M9">
        <v>321308.37</v>
      </c>
      <c r="N9">
        <v>86600</v>
      </c>
      <c r="O9">
        <v>545.49</v>
      </c>
      <c r="P9">
        <v>302470</v>
      </c>
      <c r="R9">
        <v>416850</v>
      </c>
      <c r="U9">
        <v>279618.73</v>
      </c>
      <c r="V9">
        <v>74022.2</v>
      </c>
    </row>
    <row r="10" spans="1:23" x14ac:dyDescent="0.25">
      <c r="A10" t="s">
        <v>2506</v>
      </c>
      <c r="B10">
        <v>927911.71</v>
      </c>
      <c r="C10">
        <v>33028.6</v>
      </c>
      <c r="D10">
        <v>221698.24</v>
      </c>
      <c r="E10">
        <v>931375.63</v>
      </c>
      <c r="F10">
        <v>1125512.23</v>
      </c>
      <c r="H10">
        <v>0</v>
      </c>
      <c r="J10">
        <v>924779.47</v>
      </c>
      <c r="K10">
        <v>260352.19</v>
      </c>
      <c r="L10">
        <v>2359303.7200000002</v>
      </c>
      <c r="M10">
        <v>678065.8</v>
      </c>
      <c r="N10">
        <v>363100</v>
      </c>
      <c r="O10">
        <v>1034.54</v>
      </c>
      <c r="P10">
        <v>1242640</v>
      </c>
      <c r="R10">
        <v>1520693</v>
      </c>
      <c r="S10">
        <v>6466.56</v>
      </c>
      <c r="T10">
        <v>21760</v>
      </c>
      <c r="U10">
        <v>688257.47</v>
      </c>
      <c r="V10">
        <v>215222.28</v>
      </c>
    </row>
    <row r="11" spans="1:23" x14ac:dyDescent="0.25">
      <c r="A11" t="s">
        <v>2507</v>
      </c>
      <c r="B11">
        <v>534224.4</v>
      </c>
      <c r="C11">
        <v>4402.2</v>
      </c>
      <c r="D11">
        <v>30079.38</v>
      </c>
      <c r="E11">
        <v>702324</v>
      </c>
      <c r="F11">
        <v>166370.57999999999</v>
      </c>
      <c r="H11">
        <v>0</v>
      </c>
      <c r="J11">
        <v>-706462.6</v>
      </c>
      <c r="K11">
        <v>155895.45000000001</v>
      </c>
      <c r="L11">
        <v>2243800.1</v>
      </c>
      <c r="M11">
        <v>381811.16</v>
      </c>
      <c r="N11">
        <v>108790</v>
      </c>
      <c r="O11">
        <v>711.34</v>
      </c>
      <c r="P11">
        <v>761950</v>
      </c>
      <c r="R11">
        <v>947789</v>
      </c>
      <c r="U11">
        <v>387174.3</v>
      </c>
      <c r="V11">
        <v>31831.59</v>
      </c>
    </row>
    <row r="12" spans="1:23" x14ac:dyDescent="0.25">
      <c r="A12" t="s">
        <v>2508</v>
      </c>
      <c r="B12">
        <v>1085519.95</v>
      </c>
      <c r="C12">
        <v>25567.3</v>
      </c>
      <c r="D12">
        <v>196219.66</v>
      </c>
      <c r="E12">
        <v>3</v>
      </c>
      <c r="F12">
        <v>216233.02</v>
      </c>
      <c r="H12">
        <v>0</v>
      </c>
      <c r="J12">
        <v>-1196332.52</v>
      </c>
      <c r="K12">
        <v>229747.12</v>
      </c>
      <c r="L12">
        <v>2541297.98</v>
      </c>
      <c r="M12">
        <v>597461.69999999995</v>
      </c>
      <c r="N12">
        <v>157800</v>
      </c>
      <c r="O12">
        <v>1202.04</v>
      </c>
      <c r="P12">
        <v>945770</v>
      </c>
      <c r="R12">
        <v>1152105</v>
      </c>
      <c r="S12">
        <v>4500</v>
      </c>
      <c r="U12">
        <v>438209.47</v>
      </c>
      <c r="V12">
        <v>12638.92</v>
      </c>
    </row>
    <row r="13" spans="1:23" x14ac:dyDescent="0.25">
      <c r="A13" t="s">
        <v>2509</v>
      </c>
      <c r="B13">
        <v>363229.82</v>
      </c>
      <c r="C13">
        <v>11311.03</v>
      </c>
      <c r="D13">
        <v>42782.36</v>
      </c>
      <c r="E13">
        <v>1728882.51</v>
      </c>
      <c r="F13">
        <v>218247.83</v>
      </c>
      <c r="H13">
        <v>0</v>
      </c>
      <c r="J13">
        <v>-155032.76</v>
      </c>
      <c r="K13">
        <v>63682.58</v>
      </c>
      <c r="L13">
        <v>2357450.56</v>
      </c>
      <c r="M13">
        <v>435889.82</v>
      </c>
      <c r="O13">
        <v>360.56</v>
      </c>
      <c r="P13">
        <v>294490</v>
      </c>
      <c r="Q13">
        <v>1850</v>
      </c>
      <c r="R13">
        <v>419816</v>
      </c>
      <c r="U13">
        <v>146031.44</v>
      </c>
      <c r="V13">
        <v>55489.77</v>
      </c>
    </row>
    <row r="14" spans="1:23" x14ac:dyDescent="0.25">
      <c r="A14" t="s">
        <v>2510</v>
      </c>
      <c r="B14">
        <v>506624.19</v>
      </c>
      <c r="C14">
        <v>19619.64</v>
      </c>
      <c r="D14">
        <v>72115.73</v>
      </c>
      <c r="E14">
        <v>672722.34</v>
      </c>
      <c r="F14">
        <v>337256.9</v>
      </c>
      <c r="H14">
        <v>0</v>
      </c>
      <c r="J14">
        <v>-1807595.1</v>
      </c>
      <c r="K14">
        <v>99674.36</v>
      </c>
      <c r="L14">
        <v>3416597.09</v>
      </c>
      <c r="M14">
        <v>470305.61</v>
      </c>
      <c r="O14">
        <v>535.12</v>
      </c>
      <c r="P14">
        <v>740250</v>
      </c>
      <c r="R14">
        <v>937634</v>
      </c>
      <c r="U14">
        <v>84017.74</v>
      </c>
      <c r="V14">
        <v>174780.84</v>
      </c>
    </row>
    <row r="15" spans="1:23" x14ac:dyDescent="0.25">
      <c r="A15" t="s">
        <v>2511</v>
      </c>
      <c r="B15">
        <v>1509230.71</v>
      </c>
      <c r="C15">
        <v>137779.66</v>
      </c>
      <c r="D15">
        <v>17148.3</v>
      </c>
      <c r="E15">
        <v>2019033.04</v>
      </c>
      <c r="F15">
        <v>334445.40999999997</v>
      </c>
      <c r="H15">
        <v>0</v>
      </c>
      <c r="J15">
        <v>306020.83</v>
      </c>
      <c r="K15">
        <v>203243.82</v>
      </c>
      <c r="L15">
        <v>3110817.16</v>
      </c>
      <c r="M15">
        <v>995658.15</v>
      </c>
      <c r="N15">
        <v>252000</v>
      </c>
      <c r="O15">
        <v>1305.26</v>
      </c>
      <c r="P15">
        <v>845320</v>
      </c>
      <c r="R15">
        <v>1044676</v>
      </c>
      <c r="U15">
        <v>422348.42</v>
      </c>
      <c r="V15">
        <v>91602.14</v>
      </c>
    </row>
    <row r="16" spans="1:23" x14ac:dyDescent="0.25">
      <c r="A16" t="s">
        <v>2512</v>
      </c>
      <c r="B16">
        <v>220046.63</v>
      </c>
      <c r="C16">
        <v>23649.25</v>
      </c>
      <c r="D16">
        <v>88493.13</v>
      </c>
      <c r="E16">
        <v>1358130.54</v>
      </c>
      <c r="F16">
        <v>524185.58</v>
      </c>
      <c r="H16">
        <v>0</v>
      </c>
      <c r="J16">
        <v>-1465393.28</v>
      </c>
      <c r="K16">
        <v>158506.38</v>
      </c>
      <c r="L16">
        <v>4381554.71</v>
      </c>
      <c r="M16">
        <v>639435.38</v>
      </c>
      <c r="O16">
        <v>961.95</v>
      </c>
      <c r="P16">
        <v>968400</v>
      </c>
      <c r="R16">
        <v>1154381</v>
      </c>
      <c r="S16">
        <v>22032</v>
      </c>
      <c r="U16">
        <v>975724.68</v>
      </c>
      <c r="V16">
        <v>126762.33</v>
      </c>
    </row>
    <row r="17" spans="1:23" x14ac:dyDescent="0.25">
      <c r="A17" t="s">
        <v>2513</v>
      </c>
      <c r="B17">
        <v>845888.33</v>
      </c>
      <c r="C17">
        <v>22770.799999999999</v>
      </c>
      <c r="D17">
        <v>72306.570000000007</v>
      </c>
      <c r="E17">
        <v>6</v>
      </c>
      <c r="F17">
        <v>195271.25</v>
      </c>
      <c r="H17">
        <v>0</v>
      </c>
      <c r="J17">
        <v>-1252991.06</v>
      </c>
      <c r="K17">
        <v>97481.69</v>
      </c>
      <c r="L17">
        <v>2824820.87</v>
      </c>
      <c r="M17">
        <v>577699.49</v>
      </c>
      <c r="O17">
        <v>1330.29</v>
      </c>
      <c r="P17">
        <v>964110</v>
      </c>
      <c r="R17">
        <v>1258483</v>
      </c>
      <c r="U17">
        <v>607353.34</v>
      </c>
      <c r="V17">
        <v>48921.99</v>
      </c>
    </row>
    <row r="18" spans="1:23" x14ac:dyDescent="0.25">
      <c r="A18" t="s">
        <v>2514</v>
      </c>
      <c r="B18">
        <v>748702</v>
      </c>
      <c r="C18">
        <v>11812.11</v>
      </c>
      <c r="D18">
        <v>51947.31</v>
      </c>
      <c r="E18">
        <v>12459.83</v>
      </c>
      <c r="F18">
        <v>343275.5</v>
      </c>
      <c r="H18">
        <v>0</v>
      </c>
      <c r="J18">
        <v>-886470.27</v>
      </c>
      <c r="K18">
        <v>258716.19</v>
      </c>
      <c r="L18">
        <v>2287611.84</v>
      </c>
      <c r="M18">
        <v>818594.86</v>
      </c>
      <c r="N18">
        <v>-110000</v>
      </c>
      <c r="O18">
        <v>1186.58</v>
      </c>
      <c r="P18">
        <v>799190</v>
      </c>
      <c r="R18">
        <v>1234934</v>
      </c>
      <c r="U18">
        <v>563355.18999999994</v>
      </c>
      <c r="V18">
        <v>14043.26</v>
      </c>
    </row>
    <row r="19" spans="1:23" x14ac:dyDescent="0.25">
      <c r="A19" t="s">
        <v>2515</v>
      </c>
      <c r="B19">
        <v>760069.39</v>
      </c>
      <c r="C19">
        <v>23957.200000000001</v>
      </c>
      <c r="D19">
        <v>68606.58</v>
      </c>
      <c r="E19">
        <v>10004</v>
      </c>
      <c r="F19">
        <v>120107.65</v>
      </c>
      <c r="H19">
        <v>0</v>
      </c>
      <c r="J19">
        <v>-1704007.85</v>
      </c>
      <c r="K19">
        <v>2199.52</v>
      </c>
      <c r="L19">
        <v>2658489.6</v>
      </c>
      <c r="M19">
        <v>668898.69999999995</v>
      </c>
      <c r="O19">
        <v>954.55</v>
      </c>
      <c r="P19">
        <v>1537970</v>
      </c>
      <c r="Q19">
        <v>24500</v>
      </c>
      <c r="R19">
        <v>1679137</v>
      </c>
      <c r="U19">
        <v>378439.9</v>
      </c>
      <c r="V19">
        <v>6932.8</v>
      </c>
    </row>
    <row r="20" spans="1:23" x14ac:dyDescent="0.25">
      <c r="A20" t="s">
        <v>2516</v>
      </c>
      <c r="B20">
        <v>884257.03</v>
      </c>
      <c r="C20">
        <v>22365.25</v>
      </c>
      <c r="D20">
        <v>32067.41</v>
      </c>
      <c r="E20">
        <v>3931123.01</v>
      </c>
      <c r="F20">
        <v>190228.43</v>
      </c>
      <c r="H20">
        <v>0</v>
      </c>
      <c r="J20">
        <v>4501432.5199999996</v>
      </c>
      <c r="K20">
        <v>185762.05</v>
      </c>
      <c r="L20">
        <v>712043.8</v>
      </c>
      <c r="M20">
        <v>369881.26</v>
      </c>
      <c r="P20">
        <v>864430</v>
      </c>
      <c r="R20">
        <v>1074638</v>
      </c>
      <c r="U20">
        <v>282791.73</v>
      </c>
      <c r="V20">
        <v>102718.77</v>
      </c>
    </row>
    <row r="21" spans="1:23" x14ac:dyDescent="0.25">
      <c r="A21" t="s">
        <v>2517</v>
      </c>
      <c r="B21">
        <v>458953.89</v>
      </c>
      <c r="C21">
        <v>19229.89</v>
      </c>
      <c r="D21">
        <v>29941.599999999999</v>
      </c>
      <c r="E21">
        <v>146838.39999999999</v>
      </c>
      <c r="F21">
        <v>382932.09</v>
      </c>
      <c r="H21">
        <v>0</v>
      </c>
      <c r="J21">
        <v>-3086676.26</v>
      </c>
      <c r="K21">
        <v>135346.35</v>
      </c>
      <c r="L21">
        <v>4272663.5999999996</v>
      </c>
      <c r="M21">
        <v>443952.39</v>
      </c>
      <c r="O21">
        <v>607.13</v>
      </c>
      <c r="P21">
        <v>847840</v>
      </c>
      <c r="R21">
        <v>983279</v>
      </c>
      <c r="U21">
        <v>353908.29</v>
      </c>
      <c r="V21">
        <v>105587.65</v>
      </c>
    </row>
    <row r="22" spans="1:23" x14ac:dyDescent="0.25">
      <c r="A22" t="s">
        <v>2518</v>
      </c>
      <c r="B22">
        <v>869563.66</v>
      </c>
      <c r="C22">
        <v>0</v>
      </c>
      <c r="D22">
        <v>38714.53</v>
      </c>
      <c r="E22">
        <v>975523.05</v>
      </c>
      <c r="F22">
        <v>369130.53</v>
      </c>
      <c r="H22">
        <v>0</v>
      </c>
      <c r="J22">
        <v>284081.45</v>
      </c>
      <c r="K22">
        <v>114076.75</v>
      </c>
      <c r="L22">
        <v>2054348.01</v>
      </c>
      <c r="M22">
        <v>601373.62</v>
      </c>
      <c r="O22">
        <v>1028.9000000000001</v>
      </c>
      <c r="P22">
        <v>831250</v>
      </c>
      <c r="R22">
        <v>960494</v>
      </c>
      <c r="U22">
        <v>326794.98</v>
      </c>
      <c r="V22">
        <v>107457.98</v>
      </c>
    </row>
    <row r="23" spans="1:23" x14ac:dyDescent="0.25">
      <c r="A23" t="s">
        <v>2579</v>
      </c>
      <c r="B23">
        <v>1961954.21</v>
      </c>
      <c r="C23">
        <v>62149.97</v>
      </c>
      <c r="D23">
        <v>14026.91</v>
      </c>
      <c r="E23">
        <v>4</v>
      </c>
      <c r="F23">
        <v>36772.68</v>
      </c>
      <c r="H23">
        <v>0</v>
      </c>
      <c r="J23">
        <v>-641799.1</v>
      </c>
      <c r="K23">
        <v>302379.13</v>
      </c>
      <c r="L23">
        <v>2203520.5099999998</v>
      </c>
      <c r="M23">
        <v>602079.99</v>
      </c>
      <c r="N23">
        <v>348540</v>
      </c>
      <c r="O23">
        <v>2042.66</v>
      </c>
      <c r="P23">
        <v>579700</v>
      </c>
      <c r="Q23">
        <v>800</v>
      </c>
      <c r="R23">
        <v>953352</v>
      </c>
      <c r="U23">
        <v>191430.8</v>
      </c>
      <c r="V23">
        <v>34563.269999999997</v>
      </c>
    </row>
    <row r="24" spans="1:23" x14ac:dyDescent="0.25">
      <c r="A24" t="s">
        <v>2519</v>
      </c>
      <c r="B24">
        <v>1173390.74</v>
      </c>
      <c r="C24">
        <v>27067.4</v>
      </c>
      <c r="D24">
        <v>80409.05</v>
      </c>
      <c r="E24">
        <v>137445.5</v>
      </c>
      <c r="F24">
        <v>1117704.52</v>
      </c>
      <c r="H24">
        <v>0</v>
      </c>
      <c r="K24">
        <v>235848.49</v>
      </c>
      <c r="L24">
        <v>2350727.5299999998</v>
      </c>
      <c r="M24">
        <v>1027972.04</v>
      </c>
      <c r="N24">
        <v>492000</v>
      </c>
      <c r="O24">
        <v>1728.42</v>
      </c>
      <c r="P24">
        <v>1243236.3999999999</v>
      </c>
      <c r="Q24">
        <v>285000</v>
      </c>
      <c r="R24">
        <v>1490865.4</v>
      </c>
      <c r="S24">
        <v>1230</v>
      </c>
      <c r="T24">
        <v>1288</v>
      </c>
      <c r="U24">
        <v>1075245.3799999999</v>
      </c>
      <c r="V24">
        <v>211077.09</v>
      </c>
      <c r="W24">
        <v>106965</v>
      </c>
    </row>
    <row r="25" spans="1:23" x14ac:dyDescent="0.25">
      <c r="A25" t="s">
        <v>2520</v>
      </c>
      <c r="B25">
        <v>255938.8</v>
      </c>
      <c r="C25">
        <v>20922.95</v>
      </c>
      <c r="D25">
        <v>79820.899999999994</v>
      </c>
      <c r="E25">
        <v>1034743.45</v>
      </c>
      <c r="F25">
        <v>368165.26</v>
      </c>
      <c r="H25">
        <v>0</v>
      </c>
      <c r="K25">
        <v>-1239454.57</v>
      </c>
      <c r="L25">
        <v>3163898.35</v>
      </c>
      <c r="M25">
        <v>738389.72</v>
      </c>
      <c r="N25">
        <v>143600</v>
      </c>
      <c r="O25">
        <v>298.52999999999997</v>
      </c>
      <c r="P25">
        <v>947439.5</v>
      </c>
      <c r="Q25">
        <v>6712</v>
      </c>
      <c r="R25">
        <v>1147019.5</v>
      </c>
      <c r="U25">
        <v>566429.03</v>
      </c>
      <c r="V25">
        <v>114733.64</v>
      </c>
      <c r="W25">
        <v>4812</v>
      </c>
    </row>
    <row r="26" spans="1:23" x14ac:dyDescent="0.25">
      <c r="A26" t="s">
        <v>2521</v>
      </c>
      <c r="B26">
        <v>1030820.66</v>
      </c>
      <c r="C26">
        <v>45106.54</v>
      </c>
      <c r="D26">
        <v>93093.78</v>
      </c>
      <c r="E26">
        <v>1055884.42</v>
      </c>
      <c r="F26">
        <v>733417.27</v>
      </c>
      <c r="H26">
        <v>35.4</v>
      </c>
      <c r="K26">
        <v>4826866.46</v>
      </c>
      <c r="L26">
        <v>-2060186.09</v>
      </c>
      <c r="M26">
        <v>1047929.8</v>
      </c>
      <c r="N26">
        <v>288150</v>
      </c>
      <c r="O26">
        <v>963.02</v>
      </c>
      <c r="P26">
        <v>1477381.5</v>
      </c>
      <c r="Q26">
        <v>7771</v>
      </c>
      <c r="R26">
        <v>1663738.5</v>
      </c>
      <c r="S26">
        <v>2678</v>
      </c>
      <c r="U26">
        <v>475184.88</v>
      </c>
      <c r="V26">
        <v>221995.69</v>
      </c>
    </row>
    <row r="27" spans="1:23" x14ac:dyDescent="0.25">
      <c r="A27" t="s">
        <v>2522</v>
      </c>
      <c r="B27">
        <v>609735.31000000006</v>
      </c>
      <c r="C27">
        <v>22034.68</v>
      </c>
      <c r="D27">
        <v>67410.87</v>
      </c>
      <c r="E27">
        <v>402026.37</v>
      </c>
      <c r="F27">
        <v>427895.21</v>
      </c>
      <c r="H27">
        <v>0</v>
      </c>
      <c r="K27">
        <v>-1182994.96</v>
      </c>
      <c r="L27">
        <v>2920599.11</v>
      </c>
      <c r="M27">
        <v>853953.72</v>
      </c>
      <c r="N27">
        <v>-25200</v>
      </c>
      <c r="O27">
        <v>848.33</v>
      </c>
      <c r="P27">
        <v>1447907.3</v>
      </c>
      <c r="R27">
        <v>1656519.3</v>
      </c>
      <c r="S27">
        <v>4858</v>
      </c>
      <c r="U27">
        <v>580962.18000000005</v>
      </c>
      <c r="V27">
        <v>128631.58</v>
      </c>
    </row>
    <row r="28" spans="1:23" x14ac:dyDescent="0.25">
      <c r="A28" t="s">
        <v>2523</v>
      </c>
      <c r="B28">
        <v>617204.82999999996</v>
      </c>
      <c r="C28">
        <v>13775.68</v>
      </c>
      <c r="D28">
        <v>19274.439999999999</v>
      </c>
      <c r="E28">
        <v>458342.7</v>
      </c>
      <c r="F28">
        <v>212653.01</v>
      </c>
      <c r="H28">
        <v>0</v>
      </c>
      <c r="K28">
        <v>71144.55</v>
      </c>
      <c r="L28">
        <v>1187021.07</v>
      </c>
      <c r="M28">
        <v>699201.24</v>
      </c>
      <c r="O28">
        <v>738.35</v>
      </c>
      <c r="P28">
        <v>1560576.5</v>
      </c>
      <c r="R28">
        <v>1738262.5</v>
      </c>
      <c r="S28">
        <v>2366</v>
      </c>
      <c r="U28">
        <v>246002.68</v>
      </c>
      <c r="V28">
        <v>83517.070000000007</v>
      </c>
    </row>
    <row r="29" spans="1:23" x14ac:dyDescent="0.25">
      <c r="A29" t="s">
        <v>2524</v>
      </c>
      <c r="B29">
        <v>543410.86</v>
      </c>
      <c r="C29">
        <v>57218.62</v>
      </c>
      <c r="D29">
        <v>71648.490000000005</v>
      </c>
      <c r="E29">
        <v>694890.01</v>
      </c>
      <c r="F29">
        <v>299424.44</v>
      </c>
      <c r="H29">
        <v>0</v>
      </c>
      <c r="K29">
        <v>-1250268.82</v>
      </c>
      <c r="L29">
        <v>2650223.29</v>
      </c>
      <c r="M29">
        <v>730070.07</v>
      </c>
      <c r="N29">
        <v>271200</v>
      </c>
      <c r="O29">
        <v>568.19000000000005</v>
      </c>
      <c r="P29">
        <v>1049972</v>
      </c>
      <c r="Q29">
        <v>7826</v>
      </c>
      <c r="R29">
        <v>1110574</v>
      </c>
      <c r="S29">
        <v>2774</v>
      </c>
      <c r="U29">
        <v>423466.9</v>
      </c>
      <c r="V29">
        <v>93915.29</v>
      </c>
    </row>
    <row r="30" spans="1:23" x14ac:dyDescent="0.25">
      <c r="A30" t="s">
        <v>2525</v>
      </c>
      <c r="B30">
        <v>421276.79</v>
      </c>
      <c r="C30">
        <v>40035</v>
      </c>
      <c r="D30">
        <v>159989.25</v>
      </c>
      <c r="E30">
        <v>1834052.93</v>
      </c>
      <c r="F30">
        <v>90203.36</v>
      </c>
      <c r="H30">
        <v>0</v>
      </c>
      <c r="K30">
        <v>931499.57</v>
      </c>
      <c r="L30">
        <v>1714501.17</v>
      </c>
      <c r="M30">
        <v>659641.84</v>
      </c>
      <c r="N30">
        <v>108500</v>
      </c>
      <c r="O30">
        <v>593.66999999999996</v>
      </c>
      <c r="P30">
        <v>443030</v>
      </c>
      <c r="R30">
        <v>659735</v>
      </c>
      <c r="U30">
        <v>403739.25</v>
      </c>
      <c r="V30">
        <v>100784.67</v>
      </c>
    </row>
    <row r="31" spans="1:23" x14ac:dyDescent="0.25">
      <c r="A31" t="s">
        <v>2526</v>
      </c>
      <c r="B31">
        <v>644426.11</v>
      </c>
      <c r="C31">
        <v>3073.2</v>
      </c>
      <c r="D31">
        <v>128555.8</v>
      </c>
      <c r="E31">
        <v>641941.1</v>
      </c>
      <c r="F31">
        <v>514255.82</v>
      </c>
      <c r="H31">
        <v>0</v>
      </c>
      <c r="K31">
        <v>-519891.6</v>
      </c>
      <c r="L31">
        <v>2482860.59</v>
      </c>
      <c r="M31">
        <v>860280.27</v>
      </c>
      <c r="P31">
        <v>1454110</v>
      </c>
      <c r="R31">
        <v>1578622</v>
      </c>
      <c r="U31">
        <v>472079.04</v>
      </c>
      <c r="V31">
        <v>142814.14000000001</v>
      </c>
    </row>
    <row r="32" spans="1:23" x14ac:dyDescent="0.25">
      <c r="A32" t="s">
        <v>2527</v>
      </c>
      <c r="B32">
        <v>283691.65000000002</v>
      </c>
      <c r="C32">
        <v>10154.99</v>
      </c>
      <c r="D32">
        <v>100002.96</v>
      </c>
      <c r="E32">
        <v>494228.05</v>
      </c>
      <c r="F32">
        <v>217700.77</v>
      </c>
      <c r="H32">
        <v>1054</v>
      </c>
      <c r="K32">
        <v>-1022282.9</v>
      </c>
      <c r="L32">
        <v>2102364.12</v>
      </c>
      <c r="M32">
        <v>587746.62</v>
      </c>
      <c r="O32">
        <v>390.82</v>
      </c>
      <c r="P32">
        <v>911841</v>
      </c>
      <c r="R32">
        <v>982418</v>
      </c>
      <c r="S32">
        <v>1500</v>
      </c>
      <c r="U32">
        <v>293381.13</v>
      </c>
      <c r="V32">
        <v>75486.11</v>
      </c>
    </row>
    <row r="33" spans="1:23" x14ac:dyDescent="0.25">
      <c r="A33" t="s">
        <v>2528</v>
      </c>
      <c r="B33">
        <v>284189.53999999998</v>
      </c>
      <c r="C33">
        <v>4594.1499999999996</v>
      </c>
      <c r="D33">
        <v>195329.8</v>
      </c>
      <c r="E33">
        <v>477736.37</v>
      </c>
      <c r="F33">
        <v>467781.26</v>
      </c>
      <c r="H33">
        <v>0</v>
      </c>
      <c r="K33">
        <v>450707.43</v>
      </c>
      <c r="L33">
        <v>923152.19</v>
      </c>
      <c r="M33">
        <v>834564.47</v>
      </c>
      <c r="O33">
        <v>329.72</v>
      </c>
      <c r="P33">
        <v>1442018.2</v>
      </c>
      <c r="Q33">
        <v>4500</v>
      </c>
      <c r="R33">
        <v>1646942.2</v>
      </c>
      <c r="U33">
        <v>255614.56</v>
      </c>
      <c r="V33">
        <v>120134.21</v>
      </c>
    </row>
    <row r="34" spans="1:23" x14ac:dyDescent="0.25">
      <c r="A34" t="s">
        <v>2529</v>
      </c>
      <c r="B34">
        <v>526936.43999999994</v>
      </c>
      <c r="C34">
        <v>0</v>
      </c>
      <c r="D34">
        <v>60299.26</v>
      </c>
      <c r="E34">
        <v>1094056.1200000001</v>
      </c>
      <c r="F34">
        <v>277147.90999999997</v>
      </c>
      <c r="H34">
        <v>0</v>
      </c>
      <c r="K34">
        <v>-329792.18</v>
      </c>
      <c r="L34">
        <v>2548141.21</v>
      </c>
      <c r="M34">
        <v>903599.55</v>
      </c>
      <c r="N34">
        <v>144000</v>
      </c>
      <c r="O34">
        <v>866.77</v>
      </c>
      <c r="P34">
        <v>1026154.5</v>
      </c>
      <c r="Q34">
        <v>3822</v>
      </c>
      <c r="R34">
        <v>1245290.5</v>
      </c>
      <c r="S34">
        <v>2406</v>
      </c>
      <c r="U34">
        <v>702885.27</v>
      </c>
      <c r="V34">
        <v>190806.35</v>
      </c>
    </row>
    <row r="35" spans="1:23" x14ac:dyDescent="0.25">
      <c r="A35" t="s">
        <v>2582</v>
      </c>
      <c r="B35">
        <v>577847.46</v>
      </c>
      <c r="C35">
        <v>9524.19</v>
      </c>
      <c r="D35">
        <v>151294.25</v>
      </c>
      <c r="E35">
        <v>564760.96</v>
      </c>
      <c r="F35">
        <v>346409.1</v>
      </c>
      <c r="H35">
        <v>0</v>
      </c>
      <c r="K35">
        <v>5622.68</v>
      </c>
      <c r="L35">
        <v>1650244.41</v>
      </c>
      <c r="M35">
        <v>674159.97</v>
      </c>
      <c r="P35">
        <v>895394.5</v>
      </c>
      <c r="R35">
        <v>966520.5</v>
      </c>
      <c r="S35">
        <v>3724</v>
      </c>
      <c r="U35">
        <v>359544.32000000001</v>
      </c>
      <c r="V35">
        <v>106984.78</v>
      </c>
    </row>
    <row r="36" spans="1:23" x14ac:dyDescent="0.25">
      <c r="A36" t="s">
        <v>2530</v>
      </c>
      <c r="B36">
        <v>512138.95</v>
      </c>
      <c r="C36">
        <v>13943.28</v>
      </c>
      <c r="D36">
        <v>63656.71</v>
      </c>
      <c r="E36">
        <v>45466.34</v>
      </c>
      <c r="F36">
        <v>302988.88</v>
      </c>
      <c r="H36">
        <v>0</v>
      </c>
      <c r="K36">
        <v>-1192470.8400000001</v>
      </c>
      <c r="L36">
        <v>1948644.79</v>
      </c>
      <c r="M36">
        <v>479788.6</v>
      </c>
      <c r="N36">
        <v>94000</v>
      </c>
      <c r="O36">
        <v>510.48</v>
      </c>
      <c r="Q36">
        <v>32240</v>
      </c>
      <c r="R36">
        <v>124539</v>
      </c>
      <c r="U36">
        <v>128286.07</v>
      </c>
      <c r="V36">
        <v>39643.800000000003</v>
      </c>
    </row>
    <row r="37" spans="1:23" x14ac:dyDescent="0.25">
      <c r="A37" t="s">
        <v>2531</v>
      </c>
      <c r="B37">
        <v>972933.49</v>
      </c>
      <c r="C37">
        <v>158023.26</v>
      </c>
      <c r="D37">
        <v>119378.02</v>
      </c>
      <c r="E37">
        <v>134196.69</v>
      </c>
      <c r="F37">
        <v>996863.51</v>
      </c>
      <c r="H37">
        <v>0</v>
      </c>
      <c r="J37">
        <v>-425491.18</v>
      </c>
      <c r="L37">
        <v>2125603</v>
      </c>
      <c r="M37">
        <v>1165364.2</v>
      </c>
      <c r="N37">
        <v>174000</v>
      </c>
      <c r="O37">
        <v>857.38</v>
      </c>
      <c r="Q37">
        <v>104850</v>
      </c>
      <c r="R37">
        <v>166290</v>
      </c>
      <c r="U37">
        <v>334089.73</v>
      </c>
      <c r="V37">
        <v>22708.7</v>
      </c>
      <c r="W37">
        <v>700</v>
      </c>
    </row>
    <row r="38" spans="1:23" x14ac:dyDescent="0.25">
      <c r="A38" t="s">
        <v>2532</v>
      </c>
      <c r="B38">
        <v>354236.34</v>
      </c>
      <c r="C38">
        <v>2016</v>
      </c>
      <c r="D38">
        <v>13339.05</v>
      </c>
      <c r="E38">
        <v>6186.54</v>
      </c>
      <c r="F38">
        <v>265753.03000000003</v>
      </c>
      <c r="K38">
        <v>-1156596.79</v>
      </c>
      <c r="L38">
        <v>1917883.16</v>
      </c>
      <c r="M38">
        <v>52625.7</v>
      </c>
      <c r="N38">
        <v>48000</v>
      </c>
      <c r="R38">
        <v>96402</v>
      </c>
      <c r="U38">
        <v>64714.05</v>
      </c>
      <c r="V38">
        <v>25575.06</v>
      </c>
    </row>
    <row r="39" spans="1:23" x14ac:dyDescent="0.25">
      <c r="A39" t="s">
        <v>2533</v>
      </c>
      <c r="B39">
        <v>1239065.42</v>
      </c>
      <c r="C39">
        <v>91335</v>
      </c>
      <c r="D39">
        <v>165567.32999999999</v>
      </c>
      <c r="E39">
        <v>197015.22</v>
      </c>
      <c r="F39">
        <v>1059104.71</v>
      </c>
      <c r="H39">
        <v>647.15</v>
      </c>
      <c r="K39">
        <v>232299.17</v>
      </c>
      <c r="L39">
        <v>2205072.4900000002</v>
      </c>
      <c r="M39">
        <v>1005767.4</v>
      </c>
      <c r="N39">
        <v>302500</v>
      </c>
      <c r="O39">
        <v>1747.64</v>
      </c>
      <c r="Q39">
        <v>111030</v>
      </c>
      <c r="R39">
        <v>126731</v>
      </c>
      <c r="U39">
        <v>662753.91</v>
      </c>
      <c r="V39">
        <v>122501.26</v>
      </c>
      <c r="W39">
        <v>33500</v>
      </c>
    </row>
    <row r="40" spans="1:23" x14ac:dyDescent="0.25">
      <c r="A40" t="s">
        <v>2534</v>
      </c>
      <c r="B40">
        <v>1260069.5</v>
      </c>
      <c r="C40">
        <v>72122.25</v>
      </c>
      <c r="D40">
        <v>174588.26</v>
      </c>
      <c r="E40">
        <v>947002.67</v>
      </c>
      <c r="F40">
        <v>681619.56</v>
      </c>
      <c r="H40">
        <v>0</v>
      </c>
      <c r="K40">
        <v>941084.37</v>
      </c>
      <c r="L40">
        <v>1879861.02</v>
      </c>
      <c r="M40">
        <v>987782.36</v>
      </c>
      <c r="N40">
        <v>231350</v>
      </c>
      <c r="O40">
        <v>1394.33</v>
      </c>
      <c r="Q40">
        <v>47860</v>
      </c>
      <c r="R40">
        <v>218656</v>
      </c>
      <c r="T40">
        <v>1000</v>
      </c>
      <c r="U40">
        <v>389354.65</v>
      </c>
      <c r="V40">
        <v>76469.19</v>
      </c>
      <c r="W40">
        <v>78350</v>
      </c>
    </row>
    <row r="41" spans="1:23" x14ac:dyDescent="0.25">
      <c r="A41" t="s">
        <v>2535</v>
      </c>
      <c r="B41">
        <v>1044313.19</v>
      </c>
      <c r="C41">
        <v>84746</v>
      </c>
      <c r="D41">
        <v>155857.93</v>
      </c>
      <c r="E41">
        <v>506851.32</v>
      </c>
      <c r="F41">
        <v>-47746.51</v>
      </c>
      <c r="H41">
        <v>0</v>
      </c>
      <c r="K41">
        <v>-2307912.4500000002</v>
      </c>
      <c r="L41">
        <v>3832429.73</v>
      </c>
      <c r="M41">
        <v>751685.38</v>
      </c>
      <c r="N41">
        <v>152340</v>
      </c>
      <c r="O41">
        <v>1272.42</v>
      </c>
      <c r="Q41">
        <v>51120</v>
      </c>
      <c r="R41">
        <v>125963</v>
      </c>
      <c r="U41">
        <v>294164.38</v>
      </c>
      <c r="V41">
        <v>78085.77</v>
      </c>
    </row>
    <row r="42" spans="1:23" x14ac:dyDescent="0.25">
      <c r="A42" t="s">
        <v>2536</v>
      </c>
      <c r="B42">
        <v>564730.36</v>
      </c>
      <c r="C42">
        <v>36450.21</v>
      </c>
      <c r="D42">
        <v>119163.6</v>
      </c>
      <c r="E42">
        <v>28950.61</v>
      </c>
      <c r="F42">
        <v>1449374.66</v>
      </c>
      <c r="H42">
        <v>0</v>
      </c>
      <c r="K42">
        <v>178726.14</v>
      </c>
      <c r="L42">
        <v>1975418.72</v>
      </c>
      <c r="M42">
        <v>553349.84</v>
      </c>
      <c r="N42">
        <v>60000</v>
      </c>
      <c r="O42">
        <v>512.17999999999995</v>
      </c>
      <c r="Q42">
        <v>35700</v>
      </c>
      <c r="R42">
        <v>127606</v>
      </c>
      <c r="U42">
        <v>190921.8</v>
      </c>
      <c r="V42">
        <v>115909.64</v>
      </c>
    </row>
    <row r="43" spans="1:23" x14ac:dyDescent="0.25">
      <c r="A43" t="s">
        <v>2537</v>
      </c>
      <c r="B43">
        <v>513520.4</v>
      </c>
      <c r="C43">
        <v>3191.25</v>
      </c>
      <c r="D43">
        <v>64367.99</v>
      </c>
      <c r="E43">
        <v>121735.54</v>
      </c>
      <c r="F43">
        <v>281813.32</v>
      </c>
      <c r="K43">
        <v>-632740.78</v>
      </c>
      <c r="L43">
        <v>1580455.21</v>
      </c>
      <c r="M43">
        <v>353313.13</v>
      </c>
      <c r="N43">
        <v>55800</v>
      </c>
      <c r="O43">
        <v>642.65</v>
      </c>
      <c r="Q43">
        <v>35450</v>
      </c>
      <c r="R43">
        <v>88830</v>
      </c>
      <c r="U43">
        <v>156786.32999999999</v>
      </c>
      <c r="V43">
        <v>34225.379999999997</v>
      </c>
      <c r="W43">
        <v>24500</v>
      </c>
    </row>
    <row r="44" spans="1:23" x14ac:dyDescent="0.25">
      <c r="A44" t="s">
        <v>2538</v>
      </c>
      <c r="B44">
        <v>809598.04</v>
      </c>
      <c r="C44">
        <v>45974.55</v>
      </c>
      <c r="D44">
        <v>95913.3</v>
      </c>
      <c r="E44">
        <v>229308.2</v>
      </c>
      <c r="F44">
        <v>583152.1</v>
      </c>
      <c r="H44">
        <v>0</v>
      </c>
      <c r="K44">
        <v>-806757</v>
      </c>
      <c r="L44">
        <v>2583577.5299999998</v>
      </c>
      <c r="M44">
        <v>702376.12</v>
      </c>
      <c r="O44">
        <v>1019.17</v>
      </c>
      <c r="Q44">
        <v>56220</v>
      </c>
      <c r="R44">
        <v>104579</v>
      </c>
      <c r="U44">
        <v>376508.63</v>
      </c>
      <c r="V44">
        <v>117152</v>
      </c>
    </row>
    <row r="45" spans="1:23" x14ac:dyDescent="0.25">
      <c r="A45" t="s">
        <v>2539</v>
      </c>
      <c r="B45">
        <v>493515.1</v>
      </c>
      <c r="C45">
        <v>50904.66</v>
      </c>
      <c r="D45">
        <v>35073.39</v>
      </c>
      <c r="E45">
        <v>169243.51</v>
      </c>
      <c r="F45">
        <v>541223.98</v>
      </c>
      <c r="H45">
        <v>0</v>
      </c>
      <c r="K45">
        <v>-597802.64</v>
      </c>
      <c r="L45">
        <v>1850667.12</v>
      </c>
      <c r="M45">
        <v>499065.74</v>
      </c>
      <c r="O45">
        <v>646.11</v>
      </c>
      <c r="Q45">
        <v>37180</v>
      </c>
      <c r="R45">
        <v>155490</v>
      </c>
      <c r="U45">
        <v>156436.73000000001</v>
      </c>
      <c r="V45">
        <v>33818.959999999999</v>
      </c>
    </row>
    <row r="46" spans="1:23" x14ac:dyDescent="0.25">
      <c r="A46" t="s">
        <v>2540</v>
      </c>
      <c r="B46">
        <v>557652.42000000004</v>
      </c>
      <c r="C46">
        <v>21003.37</v>
      </c>
      <c r="D46">
        <v>115178.75</v>
      </c>
      <c r="E46">
        <v>176302.98</v>
      </c>
      <c r="F46">
        <v>67795.960000000006</v>
      </c>
      <c r="K46">
        <v>-2437920.06</v>
      </c>
      <c r="L46">
        <v>3139393.79</v>
      </c>
      <c r="M46">
        <v>826461.38</v>
      </c>
      <c r="N46">
        <v>210000</v>
      </c>
      <c r="O46">
        <v>429.4</v>
      </c>
      <c r="Q46">
        <v>39000</v>
      </c>
      <c r="R46">
        <v>172812</v>
      </c>
      <c r="U46">
        <v>378801.07</v>
      </c>
      <c r="V46">
        <v>75867.960000000006</v>
      </c>
    </row>
    <row r="47" spans="1:23" x14ac:dyDescent="0.25">
      <c r="A47" t="s">
        <v>2541</v>
      </c>
      <c r="B47">
        <v>246634.31</v>
      </c>
      <c r="C47">
        <v>183236.5</v>
      </c>
      <c r="D47">
        <v>127909.15</v>
      </c>
      <c r="E47">
        <v>112473.15</v>
      </c>
      <c r="F47">
        <v>733792.72</v>
      </c>
      <c r="H47">
        <v>0</v>
      </c>
      <c r="K47">
        <v>-1471123.4</v>
      </c>
      <c r="L47">
        <v>2592803.14</v>
      </c>
      <c r="M47">
        <v>786271.67</v>
      </c>
      <c r="O47">
        <v>278.77</v>
      </c>
      <c r="P47">
        <v>819000</v>
      </c>
      <c r="R47">
        <v>980257</v>
      </c>
      <c r="U47">
        <v>136166.57</v>
      </c>
      <c r="V47">
        <v>75260.78</v>
      </c>
    </row>
    <row r="48" spans="1:23" x14ac:dyDescent="0.25">
      <c r="A48" t="s">
        <v>2542</v>
      </c>
      <c r="B48">
        <v>353620.54</v>
      </c>
      <c r="C48">
        <v>2950</v>
      </c>
      <c r="D48">
        <v>43058.43</v>
      </c>
      <c r="E48">
        <v>104301.22</v>
      </c>
      <c r="F48">
        <v>253965.19</v>
      </c>
      <c r="K48">
        <v>-1312356.77</v>
      </c>
      <c r="L48">
        <v>2213150.63</v>
      </c>
      <c r="M48">
        <v>31678.18</v>
      </c>
      <c r="P48">
        <v>174540</v>
      </c>
      <c r="Q48">
        <v>3000</v>
      </c>
      <c r="R48">
        <v>193654</v>
      </c>
      <c r="U48">
        <v>110192.78</v>
      </c>
      <c r="V48">
        <v>30119.88</v>
      </c>
    </row>
    <row r="49" spans="1:23" x14ac:dyDescent="0.25">
      <c r="A49" t="s">
        <v>2543</v>
      </c>
      <c r="B49">
        <v>622330.81000000006</v>
      </c>
      <c r="D49">
        <v>2177.09</v>
      </c>
      <c r="E49">
        <v>1314723.7</v>
      </c>
      <c r="F49">
        <v>498545.14</v>
      </c>
      <c r="K49">
        <v>449672.36</v>
      </c>
      <c r="L49">
        <v>2118686.35</v>
      </c>
      <c r="M49">
        <v>13023.47</v>
      </c>
      <c r="R49">
        <v>8057</v>
      </c>
      <c r="U49">
        <v>14798.92</v>
      </c>
      <c r="V49">
        <v>99199.52</v>
      </c>
    </row>
    <row r="50" spans="1:23" x14ac:dyDescent="0.25">
      <c r="A50" t="s">
        <v>2544</v>
      </c>
      <c r="B50">
        <v>1104942.8500000001</v>
      </c>
      <c r="C50">
        <v>0</v>
      </c>
      <c r="D50">
        <v>4695.9799999999996</v>
      </c>
      <c r="E50">
        <v>723184.07</v>
      </c>
      <c r="F50">
        <v>263744.51</v>
      </c>
      <c r="H50">
        <v>0</v>
      </c>
      <c r="K50">
        <v>-1516994.6</v>
      </c>
      <c r="L50">
        <v>3206691.97</v>
      </c>
      <c r="M50">
        <v>1448086.4</v>
      </c>
      <c r="N50">
        <v>777240</v>
      </c>
      <c r="O50">
        <v>1233.6199999999999</v>
      </c>
      <c r="P50">
        <v>1572704</v>
      </c>
      <c r="Q50">
        <v>1360.8</v>
      </c>
      <c r="R50">
        <v>1853463</v>
      </c>
      <c r="S50">
        <v>6650</v>
      </c>
      <c r="U50">
        <v>1180260.3</v>
      </c>
      <c r="V50">
        <v>144211.48000000001</v>
      </c>
      <c r="W50">
        <v>450</v>
      </c>
    </row>
    <row r="51" spans="1:23" x14ac:dyDescent="0.25">
      <c r="A51" t="s">
        <v>2545</v>
      </c>
      <c r="B51">
        <v>1601750.28</v>
      </c>
      <c r="C51">
        <v>0</v>
      </c>
      <c r="D51">
        <v>33759.18</v>
      </c>
      <c r="E51">
        <v>4</v>
      </c>
      <c r="F51">
        <v>838400.73</v>
      </c>
      <c r="H51">
        <v>0</v>
      </c>
      <c r="K51">
        <v>-305371.67</v>
      </c>
      <c r="L51">
        <v>2598703.46</v>
      </c>
      <c r="M51">
        <v>1598145.26</v>
      </c>
      <c r="O51">
        <v>1817</v>
      </c>
      <c r="P51">
        <v>1562928.5</v>
      </c>
      <c r="R51">
        <v>2042131.7</v>
      </c>
      <c r="S51">
        <v>960</v>
      </c>
      <c r="T51">
        <v>3100</v>
      </c>
      <c r="U51">
        <v>530585.39</v>
      </c>
      <c r="V51">
        <v>225631.27</v>
      </c>
    </row>
    <row r="52" spans="1:23" x14ac:dyDescent="0.25">
      <c r="A52" t="s">
        <v>2546</v>
      </c>
      <c r="B52">
        <v>922092.84</v>
      </c>
      <c r="C52">
        <v>28600</v>
      </c>
      <c r="D52">
        <v>72451.27</v>
      </c>
      <c r="E52">
        <v>40217.61</v>
      </c>
      <c r="F52">
        <v>275723.12</v>
      </c>
      <c r="H52">
        <v>0</v>
      </c>
      <c r="K52">
        <v>-1239132.3899999999</v>
      </c>
      <c r="L52">
        <v>2341456.5299999998</v>
      </c>
      <c r="M52">
        <v>1229256.77</v>
      </c>
      <c r="O52">
        <v>1093.54</v>
      </c>
      <c r="P52">
        <v>476794.5</v>
      </c>
      <c r="R52">
        <v>756830.22</v>
      </c>
      <c r="T52">
        <v>4060</v>
      </c>
      <c r="U52">
        <v>416273.73</v>
      </c>
      <c r="V52">
        <v>125800.16</v>
      </c>
    </row>
    <row r="53" spans="1:23" x14ac:dyDescent="0.25">
      <c r="A53" t="s">
        <v>2547</v>
      </c>
      <c r="B53">
        <v>1812337.63</v>
      </c>
      <c r="C53">
        <v>17424</v>
      </c>
      <c r="D53">
        <v>140417.95000000001</v>
      </c>
      <c r="E53">
        <v>1505598.81</v>
      </c>
      <c r="F53">
        <v>535150.4</v>
      </c>
      <c r="H53">
        <v>0</v>
      </c>
      <c r="K53">
        <v>1591516.98</v>
      </c>
      <c r="L53">
        <v>1574485.41</v>
      </c>
      <c r="M53">
        <v>2489561.33</v>
      </c>
      <c r="N53">
        <v>1135720</v>
      </c>
      <c r="O53">
        <v>1224.79</v>
      </c>
      <c r="P53">
        <v>871599.4</v>
      </c>
      <c r="R53">
        <v>1514444.4</v>
      </c>
      <c r="S53">
        <v>640</v>
      </c>
      <c r="T53">
        <v>4060</v>
      </c>
      <c r="U53">
        <v>1506051</v>
      </c>
      <c r="V53">
        <v>235233.72</v>
      </c>
    </row>
    <row r="54" spans="1:23" x14ac:dyDescent="0.25">
      <c r="A54" t="s">
        <v>2548</v>
      </c>
      <c r="B54">
        <v>744625.08</v>
      </c>
      <c r="C54">
        <v>0</v>
      </c>
      <c r="D54">
        <v>18835.259999999998</v>
      </c>
      <c r="E54">
        <v>2</v>
      </c>
      <c r="F54">
        <v>218561.91</v>
      </c>
      <c r="H54">
        <v>0</v>
      </c>
      <c r="K54">
        <v>-658340.94999999995</v>
      </c>
      <c r="L54">
        <v>1566508.7</v>
      </c>
      <c r="M54">
        <v>709983.85</v>
      </c>
      <c r="O54">
        <v>953.22</v>
      </c>
      <c r="P54">
        <v>1053801</v>
      </c>
      <c r="R54">
        <v>1222254</v>
      </c>
      <c r="U54">
        <v>287721.78000000003</v>
      </c>
      <c r="V54">
        <v>61755.79</v>
      </c>
    </row>
    <row r="55" spans="1:23" x14ac:dyDescent="0.25">
      <c r="A55" t="s">
        <v>2549</v>
      </c>
      <c r="B55">
        <v>546703.76</v>
      </c>
      <c r="C55">
        <v>31200</v>
      </c>
      <c r="D55">
        <v>17142.66</v>
      </c>
      <c r="E55">
        <v>10410.32</v>
      </c>
      <c r="F55">
        <v>159065.59</v>
      </c>
      <c r="H55">
        <v>0</v>
      </c>
      <c r="K55">
        <v>-1961778.62</v>
      </c>
      <c r="L55">
        <v>2534998.48</v>
      </c>
      <c r="M55">
        <v>1003693.89</v>
      </c>
      <c r="N55">
        <v>102000</v>
      </c>
      <c r="O55">
        <v>669.8</v>
      </c>
      <c r="P55">
        <v>1631469</v>
      </c>
      <c r="R55">
        <v>1896282</v>
      </c>
      <c r="S55">
        <v>17572</v>
      </c>
      <c r="T55">
        <v>3100</v>
      </c>
      <c r="U55">
        <v>423258.62</v>
      </c>
      <c r="V55">
        <v>70385.600000000006</v>
      </c>
    </row>
    <row r="56" spans="1:23" x14ac:dyDescent="0.25">
      <c r="A56" t="s">
        <v>2550</v>
      </c>
      <c r="B56">
        <v>1298242.8999999999</v>
      </c>
      <c r="C56">
        <v>0</v>
      </c>
      <c r="D56">
        <v>52333.78</v>
      </c>
      <c r="E56">
        <v>137846.51</v>
      </c>
      <c r="F56">
        <v>261693.56</v>
      </c>
      <c r="H56">
        <v>0</v>
      </c>
      <c r="K56">
        <v>-1442957.02</v>
      </c>
      <c r="L56">
        <v>2415193.5099999998</v>
      </c>
      <c r="M56">
        <v>1445488.82</v>
      </c>
      <c r="N56">
        <v>552000</v>
      </c>
      <c r="O56">
        <v>1588.87</v>
      </c>
      <c r="P56">
        <v>990339</v>
      </c>
      <c r="R56">
        <v>1317398</v>
      </c>
      <c r="S56">
        <v>43140</v>
      </c>
      <c r="T56">
        <v>7818</v>
      </c>
      <c r="U56">
        <v>582875.97</v>
      </c>
      <c r="V56">
        <v>75269.460000000006</v>
      </c>
    </row>
    <row r="57" spans="1:23" x14ac:dyDescent="0.25">
      <c r="A57" t="s">
        <v>2551</v>
      </c>
      <c r="B57">
        <v>598495.46</v>
      </c>
      <c r="C57">
        <v>-1598</v>
      </c>
      <c r="D57">
        <v>7506.39</v>
      </c>
      <c r="E57">
        <v>95766.2</v>
      </c>
      <c r="F57">
        <v>137873.89000000001</v>
      </c>
      <c r="H57">
        <v>0</v>
      </c>
      <c r="K57">
        <v>-736954.99</v>
      </c>
      <c r="L57">
        <v>1430245.31</v>
      </c>
      <c r="M57">
        <v>829593.3</v>
      </c>
      <c r="O57">
        <v>637.66</v>
      </c>
      <c r="P57">
        <v>1045922</v>
      </c>
      <c r="R57">
        <v>1235546</v>
      </c>
      <c r="U57">
        <v>251394.67</v>
      </c>
      <c r="V57">
        <v>117431.67</v>
      </c>
    </row>
    <row r="58" spans="1:23" x14ac:dyDescent="0.25">
      <c r="A58" t="s">
        <v>2552</v>
      </c>
      <c r="B58">
        <v>775337.54</v>
      </c>
      <c r="C58">
        <v>0</v>
      </c>
      <c r="D58">
        <v>105862.52</v>
      </c>
      <c r="E58">
        <v>3</v>
      </c>
      <c r="F58">
        <v>1187655.3</v>
      </c>
      <c r="H58">
        <v>0</v>
      </c>
      <c r="K58">
        <v>-1115672.76</v>
      </c>
      <c r="L58">
        <v>2897338.69</v>
      </c>
      <c r="M58">
        <v>1413863.14</v>
      </c>
      <c r="O58">
        <v>719.14</v>
      </c>
      <c r="P58">
        <v>1101642.5</v>
      </c>
      <c r="Q58">
        <v>305996.43</v>
      </c>
      <c r="R58">
        <v>1312022.5</v>
      </c>
      <c r="U58">
        <v>783316.79</v>
      </c>
      <c r="V58">
        <v>224889.49</v>
      </c>
    </row>
    <row r="59" spans="1:23" x14ac:dyDescent="0.25">
      <c r="A59" t="s">
        <v>2553</v>
      </c>
      <c r="B59">
        <v>929448.48</v>
      </c>
      <c r="C59">
        <v>0</v>
      </c>
      <c r="D59">
        <v>157232.21</v>
      </c>
      <c r="E59">
        <v>2</v>
      </c>
      <c r="F59">
        <v>245496</v>
      </c>
      <c r="H59">
        <v>0</v>
      </c>
      <c r="K59">
        <v>-2546398.81</v>
      </c>
      <c r="L59">
        <v>3457082.1</v>
      </c>
      <c r="M59">
        <v>1005404.53</v>
      </c>
      <c r="N59">
        <v>90000</v>
      </c>
      <c r="O59">
        <v>832.47</v>
      </c>
      <c r="P59">
        <v>986233.5</v>
      </c>
      <c r="R59">
        <v>1158571.5</v>
      </c>
      <c r="U59">
        <v>300459.51</v>
      </c>
      <c r="V59">
        <v>38394.089999999997</v>
      </c>
    </row>
    <row r="60" spans="1:23" x14ac:dyDescent="0.25">
      <c r="A60" t="s">
        <v>2554</v>
      </c>
      <c r="B60">
        <v>410656.3</v>
      </c>
      <c r="C60">
        <v>0</v>
      </c>
      <c r="D60">
        <v>5900</v>
      </c>
      <c r="E60">
        <v>837959.28</v>
      </c>
      <c r="F60">
        <v>194721.4</v>
      </c>
      <c r="H60">
        <v>0</v>
      </c>
      <c r="K60">
        <v>895830.26</v>
      </c>
      <c r="L60">
        <v>339109.18</v>
      </c>
      <c r="M60">
        <v>1002058.26</v>
      </c>
      <c r="N60">
        <v>143000</v>
      </c>
      <c r="O60">
        <v>405.82</v>
      </c>
      <c r="P60">
        <v>622128.5</v>
      </c>
      <c r="R60">
        <v>975530.5</v>
      </c>
      <c r="U60">
        <v>394493</v>
      </c>
      <c r="V60">
        <v>54121.54</v>
      </c>
    </row>
    <row r="61" spans="1:23" x14ac:dyDescent="0.25">
      <c r="A61" t="s">
        <v>2555</v>
      </c>
      <c r="B61">
        <v>274435.18</v>
      </c>
      <c r="C61">
        <v>0</v>
      </c>
      <c r="D61">
        <v>115114.39</v>
      </c>
      <c r="E61">
        <v>971614.52</v>
      </c>
      <c r="F61">
        <v>92404.56</v>
      </c>
      <c r="H61">
        <v>0</v>
      </c>
      <c r="K61">
        <v>-149423.48000000001</v>
      </c>
      <c r="L61">
        <v>1695206.85</v>
      </c>
      <c r="M61">
        <v>783026.25</v>
      </c>
      <c r="O61">
        <v>503.82</v>
      </c>
      <c r="P61">
        <v>674387</v>
      </c>
      <c r="Q61">
        <v>100</v>
      </c>
      <c r="R61">
        <v>965943.65</v>
      </c>
      <c r="U61">
        <v>391734.79</v>
      </c>
      <c r="V61">
        <v>65203.35</v>
      </c>
    </row>
    <row r="62" spans="1:23" x14ac:dyDescent="0.25">
      <c r="A62" t="s">
        <v>2556</v>
      </c>
      <c r="B62">
        <v>825079.98</v>
      </c>
      <c r="C62">
        <v>0</v>
      </c>
      <c r="D62">
        <v>87284.18</v>
      </c>
      <c r="E62">
        <v>66500.639999999999</v>
      </c>
      <c r="F62">
        <v>280730.02</v>
      </c>
      <c r="H62">
        <v>0</v>
      </c>
      <c r="K62">
        <v>-1672131.34</v>
      </c>
      <c r="L62">
        <v>2729343.72</v>
      </c>
      <c r="M62">
        <v>1178232.29</v>
      </c>
      <c r="O62">
        <v>969.53</v>
      </c>
      <c r="P62">
        <v>945882</v>
      </c>
      <c r="R62">
        <v>1265374.8</v>
      </c>
      <c r="U62">
        <v>376182.76</v>
      </c>
      <c r="V62">
        <v>107246.02</v>
      </c>
    </row>
    <row r="63" spans="1:23" x14ac:dyDescent="0.25">
      <c r="A63" t="s">
        <v>2557</v>
      </c>
      <c r="B63">
        <v>1546800.31</v>
      </c>
      <c r="C63">
        <v>0</v>
      </c>
      <c r="D63">
        <v>46275.29</v>
      </c>
      <c r="E63">
        <v>3</v>
      </c>
      <c r="F63">
        <v>439419.15</v>
      </c>
      <c r="H63">
        <v>0</v>
      </c>
      <c r="K63">
        <v>-1672022.51</v>
      </c>
      <c r="L63">
        <v>3207310.61</v>
      </c>
      <c r="M63">
        <v>1425613.4</v>
      </c>
      <c r="O63">
        <v>1629.08</v>
      </c>
      <c r="P63">
        <v>1717891</v>
      </c>
      <c r="R63">
        <v>1934309.4</v>
      </c>
      <c r="S63">
        <v>9200</v>
      </c>
      <c r="T63">
        <v>3000</v>
      </c>
      <c r="U63">
        <v>457120.02</v>
      </c>
      <c r="V63">
        <v>78754.41</v>
      </c>
    </row>
    <row r="64" spans="1:23" x14ac:dyDescent="0.25">
      <c r="A64" t="s">
        <v>2558</v>
      </c>
      <c r="B64">
        <v>1272600.1299999999</v>
      </c>
      <c r="C64">
        <v>0</v>
      </c>
      <c r="D64">
        <v>195125.03</v>
      </c>
      <c r="E64">
        <v>1048790.6000000001</v>
      </c>
      <c r="F64">
        <v>325022.18</v>
      </c>
      <c r="H64">
        <v>0</v>
      </c>
      <c r="K64">
        <v>-22224.27</v>
      </c>
      <c r="L64">
        <v>2601971.02</v>
      </c>
      <c r="M64">
        <v>1295213.53</v>
      </c>
      <c r="O64">
        <v>1511.13</v>
      </c>
      <c r="P64">
        <v>957068</v>
      </c>
      <c r="R64">
        <v>1218652</v>
      </c>
      <c r="S64">
        <v>540</v>
      </c>
      <c r="T64">
        <v>9736</v>
      </c>
      <c r="U64">
        <v>459880.3</v>
      </c>
      <c r="V64">
        <v>111043.17</v>
      </c>
    </row>
    <row r="65" spans="1:23" x14ac:dyDescent="0.25">
      <c r="A65" t="s">
        <v>2559</v>
      </c>
      <c r="B65">
        <v>790896.58</v>
      </c>
      <c r="C65">
        <v>8400</v>
      </c>
      <c r="D65">
        <v>50649.27</v>
      </c>
      <c r="E65">
        <v>758127.15</v>
      </c>
      <c r="F65">
        <v>179494.8</v>
      </c>
      <c r="H65">
        <v>0</v>
      </c>
      <c r="K65">
        <v>-1398038.26</v>
      </c>
      <c r="L65">
        <v>3048211.32</v>
      </c>
      <c r="M65">
        <v>1041437.41</v>
      </c>
      <c r="O65">
        <v>952.12</v>
      </c>
      <c r="P65">
        <v>1218392</v>
      </c>
      <c r="R65">
        <v>1448704</v>
      </c>
      <c r="T65">
        <v>3290</v>
      </c>
      <c r="U65">
        <v>428669.95</v>
      </c>
      <c r="V65">
        <v>85522.84</v>
      </c>
    </row>
    <row r="66" spans="1:23" x14ac:dyDescent="0.25">
      <c r="A66" t="s">
        <v>2580</v>
      </c>
      <c r="B66">
        <v>1166123.23</v>
      </c>
      <c r="C66">
        <v>0</v>
      </c>
      <c r="D66">
        <v>28854.59</v>
      </c>
      <c r="E66">
        <v>198973.18</v>
      </c>
      <c r="F66">
        <v>186887.99</v>
      </c>
      <c r="H66">
        <v>0</v>
      </c>
      <c r="K66">
        <v>79704.56</v>
      </c>
      <c r="L66">
        <v>1312112.72</v>
      </c>
      <c r="M66">
        <v>1131677.43</v>
      </c>
      <c r="O66">
        <v>1329.79</v>
      </c>
      <c r="P66">
        <v>671447</v>
      </c>
      <c r="R66">
        <v>958572</v>
      </c>
      <c r="U66">
        <v>391781.91</v>
      </c>
      <c r="V66">
        <v>170238.6</v>
      </c>
    </row>
    <row r="67" spans="1:23" x14ac:dyDescent="0.25">
      <c r="A67" t="s">
        <v>2560</v>
      </c>
      <c r="B67">
        <v>806653.37</v>
      </c>
      <c r="C67">
        <v>22436.87</v>
      </c>
      <c r="D67">
        <v>91470</v>
      </c>
      <c r="E67">
        <v>610280</v>
      </c>
      <c r="F67">
        <v>279959.57</v>
      </c>
      <c r="H67">
        <v>0</v>
      </c>
      <c r="K67">
        <v>952499.98</v>
      </c>
      <c r="L67">
        <v>834867.89</v>
      </c>
      <c r="M67">
        <v>775883.49</v>
      </c>
      <c r="O67">
        <v>1118.22</v>
      </c>
      <c r="P67">
        <v>897680</v>
      </c>
      <c r="Q67">
        <v>1140.3599999999999</v>
      </c>
      <c r="R67">
        <v>1046837</v>
      </c>
      <c r="U67">
        <v>369488.85</v>
      </c>
      <c r="V67">
        <v>77189.279999999999</v>
      </c>
    </row>
    <row r="68" spans="1:23" x14ac:dyDescent="0.25">
      <c r="A68" t="s">
        <v>2561</v>
      </c>
      <c r="B68">
        <v>570442.13</v>
      </c>
      <c r="C68">
        <v>46541.18</v>
      </c>
      <c r="D68">
        <v>80881.98</v>
      </c>
      <c r="E68">
        <v>-1148056.5</v>
      </c>
      <c r="F68">
        <v>-105308.04</v>
      </c>
      <c r="G68">
        <v>1670</v>
      </c>
      <c r="H68">
        <v>0</v>
      </c>
      <c r="K68">
        <v>-2735364.35</v>
      </c>
      <c r="L68">
        <v>1896116.26</v>
      </c>
      <c r="M68">
        <v>943745.75</v>
      </c>
      <c r="O68">
        <v>711.81</v>
      </c>
      <c r="P68">
        <v>613380</v>
      </c>
      <c r="R68">
        <v>760154</v>
      </c>
      <c r="U68">
        <v>264282.37</v>
      </c>
      <c r="V68">
        <v>55447.35</v>
      </c>
    </row>
    <row r="69" spans="1:23" x14ac:dyDescent="0.25">
      <c r="A69" t="s">
        <v>2562</v>
      </c>
      <c r="B69">
        <v>1417304.48</v>
      </c>
      <c r="C69">
        <v>24043.46</v>
      </c>
      <c r="D69">
        <v>133445.16</v>
      </c>
      <c r="E69">
        <v>189202.84</v>
      </c>
      <c r="F69">
        <v>694069.54</v>
      </c>
      <c r="H69">
        <v>0</v>
      </c>
      <c r="K69">
        <v>1528941.92</v>
      </c>
      <c r="L69">
        <v>63741.19</v>
      </c>
      <c r="M69">
        <v>2079756.88</v>
      </c>
      <c r="O69">
        <v>1649.99</v>
      </c>
      <c r="P69">
        <v>1512140</v>
      </c>
      <c r="Q69">
        <v>103836</v>
      </c>
      <c r="R69">
        <v>1929049</v>
      </c>
      <c r="S69">
        <v>640</v>
      </c>
      <c r="T69">
        <v>2864</v>
      </c>
      <c r="U69">
        <v>530164.66</v>
      </c>
      <c r="V69">
        <v>67907.839999999997</v>
      </c>
    </row>
    <row r="70" spans="1:23" x14ac:dyDescent="0.25">
      <c r="A70" t="s">
        <v>2563</v>
      </c>
      <c r="B70">
        <v>208291.04</v>
      </c>
      <c r="C70">
        <v>0</v>
      </c>
      <c r="D70">
        <v>81807.56</v>
      </c>
      <c r="E70">
        <v>300003</v>
      </c>
      <c r="F70">
        <v>15740.3</v>
      </c>
      <c r="J70">
        <v>-214008.78</v>
      </c>
      <c r="L70">
        <v>607615.71</v>
      </c>
      <c r="M70">
        <v>689996.75</v>
      </c>
      <c r="O70">
        <v>268.22000000000003</v>
      </c>
      <c r="P70">
        <v>739060</v>
      </c>
      <c r="R70">
        <v>868432</v>
      </c>
      <c r="U70">
        <v>174616.3</v>
      </c>
      <c r="V70">
        <v>5166.7</v>
      </c>
    </row>
    <row r="71" spans="1:23" x14ac:dyDescent="0.25">
      <c r="A71" t="s">
        <v>2564</v>
      </c>
      <c r="B71">
        <v>683285.39</v>
      </c>
      <c r="C71">
        <v>0</v>
      </c>
      <c r="D71">
        <v>160712.75</v>
      </c>
      <c r="E71">
        <v>52444.77</v>
      </c>
      <c r="F71">
        <v>816378.54</v>
      </c>
      <c r="H71">
        <v>210000</v>
      </c>
      <c r="K71">
        <v>-2738270.77</v>
      </c>
      <c r="L71">
        <v>4330482.6500000004</v>
      </c>
      <c r="M71">
        <v>896351.45</v>
      </c>
      <c r="O71">
        <v>148</v>
      </c>
      <c r="P71">
        <v>1661100</v>
      </c>
      <c r="Q71">
        <v>10699.8</v>
      </c>
      <c r="R71">
        <v>1805065</v>
      </c>
      <c r="U71">
        <v>311033.5</v>
      </c>
      <c r="V71">
        <v>273901.18</v>
      </c>
      <c r="W71">
        <v>3600</v>
      </c>
    </row>
    <row r="72" spans="1:23" x14ac:dyDescent="0.25">
      <c r="A72" t="s">
        <v>2565</v>
      </c>
      <c r="B72">
        <v>661703.1</v>
      </c>
      <c r="C72">
        <v>74700.37</v>
      </c>
      <c r="D72">
        <v>81404.899999999994</v>
      </c>
      <c r="E72">
        <v>307209.98</v>
      </c>
      <c r="F72">
        <v>187601.21</v>
      </c>
      <c r="H72">
        <v>-6242</v>
      </c>
      <c r="K72">
        <v>-829128.51</v>
      </c>
      <c r="L72">
        <v>1909993.72</v>
      </c>
      <c r="M72">
        <v>915264.88</v>
      </c>
      <c r="O72">
        <v>871.43</v>
      </c>
      <c r="P72">
        <v>924480</v>
      </c>
      <c r="Q72">
        <v>138547</v>
      </c>
      <c r="R72">
        <v>1235220</v>
      </c>
      <c r="U72">
        <v>428185.4</v>
      </c>
      <c r="V72">
        <v>85211.56</v>
      </c>
    </row>
    <row r="73" spans="1:23" x14ac:dyDescent="0.25">
      <c r="A73" t="s">
        <v>2566</v>
      </c>
      <c r="B73">
        <v>834802.54</v>
      </c>
      <c r="C73">
        <v>45192.480000000003</v>
      </c>
      <c r="D73">
        <v>97359.64</v>
      </c>
      <c r="E73">
        <v>247503.31</v>
      </c>
      <c r="F73">
        <v>8697.2800000000007</v>
      </c>
      <c r="H73">
        <v>-2127</v>
      </c>
      <c r="K73">
        <v>-759973.81</v>
      </c>
      <c r="L73">
        <v>1700160.45</v>
      </c>
      <c r="M73">
        <v>1196685.6399999999</v>
      </c>
      <c r="P73">
        <v>681030</v>
      </c>
      <c r="Q73">
        <v>79757</v>
      </c>
      <c r="R73">
        <v>995014</v>
      </c>
      <c r="U73">
        <v>370292.7</v>
      </c>
      <c r="V73">
        <v>82230.33</v>
      </c>
    </row>
    <row r="74" spans="1:23" x14ac:dyDescent="0.25">
      <c r="A74" t="s">
        <v>2567</v>
      </c>
      <c r="B74">
        <v>1048846.43</v>
      </c>
      <c r="C74">
        <v>41349.67</v>
      </c>
      <c r="D74">
        <v>106307.53</v>
      </c>
      <c r="E74">
        <v>691400.65</v>
      </c>
      <c r="F74">
        <v>281042.89</v>
      </c>
      <c r="H74">
        <v>0</v>
      </c>
      <c r="K74">
        <v>-3320369.32</v>
      </c>
      <c r="L74">
        <v>4971323.6399999997</v>
      </c>
      <c r="M74">
        <v>1256995.24</v>
      </c>
      <c r="O74">
        <v>1231.73</v>
      </c>
      <c r="P74">
        <v>777550</v>
      </c>
      <c r="Q74">
        <v>173130</v>
      </c>
      <c r="R74">
        <v>1125137</v>
      </c>
      <c r="U74">
        <v>223767.97</v>
      </c>
      <c r="V74">
        <v>98409.15</v>
      </c>
    </row>
    <row r="75" spans="1:23" x14ac:dyDescent="0.25">
      <c r="A75" t="s">
        <v>2568</v>
      </c>
      <c r="B75">
        <v>422049.62</v>
      </c>
      <c r="C75">
        <v>0</v>
      </c>
      <c r="D75">
        <v>178243.29</v>
      </c>
      <c r="E75">
        <v>109668.74</v>
      </c>
      <c r="F75">
        <v>133242.89000000001</v>
      </c>
      <c r="H75">
        <v>0</v>
      </c>
      <c r="K75">
        <v>282674.23</v>
      </c>
      <c r="L75">
        <v>318970.07</v>
      </c>
      <c r="M75">
        <v>731192.33</v>
      </c>
      <c r="O75">
        <v>16836.349999999999</v>
      </c>
      <c r="P75">
        <v>798840</v>
      </c>
      <c r="Q75">
        <v>103830</v>
      </c>
      <c r="R75">
        <v>1011422</v>
      </c>
      <c r="S75">
        <v>1920</v>
      </c>
      <c r="U75">
        <v>279149.51</v>
      </c>
      <c r="V75">
        <v>40444.68</v>
      </c>
    </row>
    <row r="76" spans="1:23" x14ac:dyDescent="0.25">
      <c r="A76" t="s">
        <v>2569</v>
      </c>
      <c r="B76">
        <v>168156.19</v>
      </c>
      <c r="C76">
        <v>0</v>
      </c>
      <c r="D76">
        <v>30244.65</v>
      </c>
      <c r="E76">
        <v>71207.12</v>
      </c>
      <c r="F76">
        <v>152336.82999999999</v>
      </c>
      <c r="H76">
        <v>0</v>
      </c>
      <c r="K76">
        <v>-2831361.3</v>
      </c>
      <c r="L76">
        <v>3125887.14</v>
      </c>
      <c r="M76">
        <v>754593.28000000003</v>
      </c>
      <c r="O76">
        <v>269.77999999999997</v>
      </c>
      <c r="P76">
        <v>725520</v>
      </c>
      <c r="Q76">
        <v>63.45</v>
      </c>
      <c r="R76">
        <v>897579.45</v>
      </c>
      <c r="S76">
        <v>4854</v>
      </c>
      <c r="U76">
        <v>319092.89</v>
      </c>
      <c r="V76">
        <v>82001.22</v>
      </c>
    </row>
    <row r="77" spans="1:23" x14ac:dyDescent="0.25">
      <c r="A77" t="s">
        <v>2570</v>
      </c>
      <c r="B77">
        <v>930078.27</v>
      </c>
      <c r="C77">
        <v>56678.83</v>
      </c>
      <c r="D77">
        <v>70689.45</v>
      </c>
      <c r="E77">
        <v>374133.67</v>
      </c>
      <c r="F77">
        <v>140802.74</v>
      </c>
      <c r="H77">
        <v>0</v>
      </c>
      <c r="K77">
        <v>-1319614.56</v>
      </c>
      <c r="L77">
        <v>2488810.16</v>
      </c>
      <c r="M77">
        <v>1376215.56</v>
      </c>
      <c r="O77">
        <v>1216.1099999999999</v>
      </c>
      <c r="P77">
        <v>1384600</v>
      </c>
      <c r="R77">
        <v>1524042</v>
      </c>
      <c r="U77">
        <v>489410.35</v>
      </c>
      <c r="V77">
        <v>35666.959999999999</v>
      </c>
    </row>
    <row r="78" spans="1:23" x14ac:dyDescent="0.25">
      <c r="A78" t="s">
        <v>2578</v>
      </c>
      <c r="B78">
        <v>246380.81</v>
      </c>
      <c r="C78">
        <v>0</v>
      </c>
      <c r="D78">
        <v>32995.660000000003</v>
      </c>
      <c r="E78">
        <v>41714.480000000003</v>
      </c>
      <c r="F78">
        <v>31440.22</v>
      </c>
      <c r="J78">
        <v>-861903.81</v>
      </c>
      <c r="L78">
        <v>1219746.8700000001</v>
      </c>
      <c r="M78">
        <v>472850</v>
      </c>
      <c r="P78">
        <v>681030</v>
      </c>
      <c r="R78">
        <v>809924</v>
      </c>
      <c r="U78">
        <v>213601.17</v>
      </c>
      <c r="V78">
        <v>64616.72</v>
      </c>
    </row>
    <row r="79" spans="1:23" x14ac:dyDescent="0.25">
      <c r="A79" t="s">
        <v>2581</v>
      </c>
      <c r="B79">
        <v>1078375.1100000001</v>
      </c>
      <c r="C79">
        <v>-11237.14</v>
      </c>
      <c r="D79">
        <v>77069.36</v>
      </c>
      <c r="E79">
        <v>337832.94</v>
      </c>
      <c r="F79">
        <v>16442.16</v>
      </c>
      <c r="H79">
        <v>0</v>
      </c>
      <c r="K79">
        <v>-1319583.7</v>
      </c>
      <c r="L79">
        <v>2288777.11</v>
      </c>
      <c r="M79">
        <v>741314.35</v>
      </c>
      <c r="P79">
        <v>1228780</v>
      </c>
      <c r="R79">
        <v>1371584</v>
      </c>
      <c r="U79">
        <v>185604.64</v>
      </c>
      <c r="V79">
        <v>105366.69</v>
      </c>
    </row>
    <row r="80" spans="1:23" x14ac:dyDescent="0.25">
      <c r="A80" t="s">
        <v>2571</v>
      </c>
      <c r="B80">
        <v>1043929.19</v>
      </c>
      <c r="C80">
        <v>729</v>
      </c>
      <c r="D80">
        <v>139903.81</v>
      </c>
      <c r="E80">
        <v>306715.12</v>
      </c>
      <c r="F80">
        <v>331188.61</v>
      </c>
      <c r="H80">
        <v>0</v>
      </c>
      <c r="I80">
        <v>19000</v>
      </c>
      <c r="K80">
        <v>-1005958.99</v>
      </c>
      <c r="L80">
        <v>2500428.33</v>
      </c>
      <c r="M80">
        <v>894108.74</v>
      </c>
      <c r="N80">
        <v>259750</v>
      </c>
      <c r="O80">
        <v>1181.44</v>
      </c>
      <c r="P80">
        <v>1159200</v>
      </c>
      <c r="R80">
        <v>1432330</v>
      </c>
      <c r="S80">
        <v>18160</v>
      </c>
      <c r="T80">
        <v>1080</v>
      </c>
      <c r="U80">
        <v>220605.26</v>
      </c>
      <c r="V80">
        <v>123128.53</v>
      </c>
    </row>
    <row r="81" spans="1:22" x14ac:dyDescent="0.25">
      <c r="A81" t="s">
        <v>2572</v>
      </c>
      <c r="B81">
        <v>462668.25</v>
      </c>
      <c r="C81">
        <v>437</v>
      </c>
      <c r="D81">
        <v>35846.39</v>
      </c>
      <c r="E81">
        <v>5</v>
      </c>
      <c r="F81">
        <v>126329.95</v>
      </c>
      <c r="H81">
        <v>0</v>
      </c>
      <c r="K81">
        <v>-1461658.49</v>
      </c>
      <c r="L81">
        <v>2140561.41</v>
      </c>
      <c r="M81">
        <v>529035.54</v>
      </c>
      <c r="N81">
        <v>22500</v>
      </c>
      <c r="O81">
        <v>657.84</v>
      </c>
      <c r="P81">
        <v>797328</v>
      </c>
      <c r="R81">
        <v>1052924</v>
      </c>
      <c r="U81">
        <v>194267.14</v>
      </c>
      <c r="V81">
        <v>45846.57</v>
      </c>
    </row>
    <row r="82" spans="1:22" x14ac:dyDescent="0.25">
      <c r="A82" t="s">
        <v>2573</v>
      </c>
      <c r="B82">
        <v>1315388.6399999999</v>
      </c>
      <c r="C82">
        <v>1409</v>
      </c>
      <c r="D82">
        <v>50573.83</v>
      </c>
      <c r="E82">
        <v>580737.09</v>
      </c>
      <c r="F82">
        <v>502955.64</v>
      </c>
      <c r="H82">
        <v>0</v>
      </c>
      <c r="K82">
        <v>58732.34</v>
      </c>
      <c r="L82">
        <v>2191938.59</v>
      </c>
      <c r="M82">
        <v>735401.79</v>
      </c>
      <c r="N82">
        <v>290920</v>
      </c>
      <c r="O82">
        <v>1348.67</v>
      </c>
      <c r="P82">
        <v>493699.5</v>
      </c>
      <c r="R82">
        <v>623241.5</v>
      </c>
      <c r="S82">
        <v>49896</v>
      </c>
      <c r="U82">
        <v>293013.44</v>
      </c>
      <c r="V82">
        <v>145125.75</v>
      </c>
    </row>
    <row r="83" spans="1:22" x14ac:dyDescent="0.25">
      <c r="A83" t="s">
        <v>2574</v>
      </c>
      <c r="B83">
        <v>1261264.54</v>
      </c>
      <c r="C83">
        <v>3985</v>
      </c>
      <c r="D83">
        <v>45287.24</v>
      </c>
      <c r="E83">
        <v>667204.53</v>
      </c>
      <c r="F83">
        <v>233454.29</v>
      </c>
      <c r="H83">
        <v>-632</v>
      </c>
      <c r="K83">
        <v>-1994063.91</v>
      </c>
      <c r="L83">
        <v>4194803.6500000004</v>
      </c>
      <c r="M83">
        <v>762370.29</v>
      </c>
      <c r="N83">
        <v>267900</v>
      </c>
      <c r="O83">
        <v>1593.47</v>
      </c>
      <c r="P83">
        <v>1062183.5</v>
      </c>
      <c r="R83">
        <v>1310981.3999999999</v>
      </c>
      <c r="U83">
        <v>422128.43</v>
      </c>
      <c r="V83">
        <v>155780.87</v>
      </c>
    </row>
    <row r="84" spans="1:22" x14ac:dyDescent="0.25">
      <c r="A84" t="s">
        <v>2575</v>
      </c>
      <c r="B84">
        <v>384354.18</v>
      </c>
      <c r="C84">
        <v>146</v>
      </c>
      <c r="D84">
        <v>36535.839999999997</v>
      </c>
      <c r="E84">
        <v>420242.77</v>
      </c>
      <c r="F84">
        <v>81973.509999999995</v>
      </c>
      <c r="H84">
        <v>0</v>
      </c>
      <c r="K84">
        <v>-1321215.21</v>
      </c>
      <c r="L84">
        <v>2119139.65</v>
      </c>
      <c r="M84">
        <v>452408.96</v>
      </c>
      <c r="N84">
        <v>134100</v>
      </c>
      <c r="O84">
        <v>458</v>
      </c>
      <c r="P84">
        <v>817415</v>
      </c>
      <c r="Q84">
        <v>140000</v>
      </c>
      <c r="R84">
        <v>1009922</v>
      </c>
      <c r="U84">
        <v>177544.03</v>
      </c>
      <c r="V84">
        <v>46788.07</v>
      </c>
    </row>
    <row r="85" spans="1:22" x14ac:dyDescent="0.25">
      <c r="A85" t="s">
        <v>2576</v>
      </c>
      <c r="B85">
        <v>655838.23</v>
      </c>
      <c r="C85">
        <v>389</v>
      </c>
      <c r="D85">
        <v>30066.37</v>
      </c>
      <c r="E85">
        <v>141089.18</v>
      </c>
      <c r="F85">
        <v>85472.16</v>
      </c>
      <c r="H85">
        <v>0</v>
      </c>
      <c r="K85">
        <v>-129379.33</v>
      </c>
      <c r="L85">
        <v>1096893.17</v>
      </c>
      <c r="M85">
        <v>934776.79</v>
      </c>
      <c r="P85">
        <v>959120</v>
      </c>
      <c r="R85">
        <v>1249136.25</v>
      </c>
      <c r="U85">
        <v>418427.82</v>
      </c>
      <c r="V85">
        <v>55416.62</v>
      </c>
    </row>
    <row r="86" spans="1:22" x14ac:dyDescent="0.25">
      <c r="A86" t="s">
        <v>2577</v>
      </c>
      <c r="B86">
        <v>1210706.74</v>
      </c>
      <c r="C86">
        <v>6096.92</v>
      </c>
      <c r="D86">
        <v>51034.99</v>
      </c>
      <c r="E86">
        <v>206086.82</v>
      </c>
      <c r="F86">
        <v>161016.6</v>
      </c>
      <c r="H86">
        <v>0</v>
      </c>
      <c r="K86">
        <v>-1690527.9</v>
      </c>
      <c r="L86">
        <v>3207738.11</v>
      </c>
      <c r="M86">
        <v>647503.04</v>
      </c>
      <c r="N86">
        <v>186000</v>
      </c>
      <c r="O86">
        <v>1492.26</v>
      </c>
      <c r="P86">
        <v>772240</v>
      </c>
      <c r="R86">
        <v>869383</v>
      </c>
      <c r="U86">
        <v>440736.99</v>
      </c>
      <c r="V86">
        <v>51001.65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topLeftCell="A67" zoomScaleNormal="100" workbookViewId="0">
      <selection activeCell="AF4" sqref="AF4:AF86"/>
    </sheetView>
  </sheetViews>
  <sheetFormatPr defaultColWidth="2.69921875" defaultRowHeight="13.8" x14ac:dyDescent="0.25"/>
  <cols>
    <col min="1" max="1" width="5.5" style="248" bestFit="1" customWidth="1"/>
    <col min="2" max="2" width="14.69921875" style="248" customWidth="1"/>
    <col min="3" max="3" width="7.5" style="257" bestFit="1" customWidth="1"/>
    <col min="4" max="4" width="44.59765625" style="257" bestFit="1" customWidth="1"/>
    <col min="5" max="5" width="42.59765625" bestFit="1" customWidth="1"/>
    <col min="6" max="8" width="8.796875" style="297"/>
    <col min="9" max="10" width="8.796875"/>
    <col min="11" max="13" width="8.796875" style="297"/>
    <col min="14" max="16" width="8.796875"/>
    <col min="17" max="21" width="8.796875" style="297"/>
    <col min="22" max="27" width="8.796875"/>
    <col min="28" max="28" width="16.3984375" style="242" customWidth="1"/>
    <col min="29" max="29" width="15.8984375" style="264" bestFit="1" customWidth="1"/>
    <col min="30" max="30" width="17.3984375" style="258" bestFit="1" customWidth="1"/>
    <col min="31" max="31" width="17.59765625" style="260" bestFit="1" customWidth="1"/>
    <col min="32" max="32" width="19.09765625" style="261" bestFit="1" customWidth="1"/>
    <col min="33" max="33" width="14.59765625" style="265" bestFit="1" customWidth="1"/>
    <col min="34" max="16384" width="2.69921875" style="248"/>
  </cols>
  <sheetData>
    <row r="1" spans="1:33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2449</v>
      </c>
      <c r="L1" s="297" t="s">
        <v>2451</v>
      </c>
      <c r="M1" s="297" t="s">
        <v>2452</v>
      </c>
      <c r="N1" t="s">
        <v>2453</v>
      </c>
      <c r="O1" t="s">
        <v>2454</v>
      </c>
      <c r="P1" t="s">
        <v>2455</v>
      </c>
      <c r="Q1" s="297" t="s">
        <v>2457</v>
      </c>
      <c r="R1" s="297" t="s">
        <v>2458</v>
      </c>
      <c r="S1" s="297" t="s">
        <v>2459</v>
      </c>
      <c r="T1" s="297" t="s">
        <v>2460</v>
      </c>
      <c r="U1" s="297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2467</v>
      </c>
      <c r="AB1" s="242" t="s">
        <v>6</v>
      </c>
      <c r="AC1" s="243" t="s">
        <v>7</v>
      </c>
      <c r="AD1" s="258" t="s">
        <v>8</v>
      </c>
      <c r="AE1" s="259" t="s">
        <v>9</v>
      </c>
      <c r="AF1" s="245" t="s">
        <v>10</v>
      </c>
      <c r="AG1" s="247" t="s">
        <v>11</v>
      </c>
    </row>
    <row r="2" spans="1:33" x14ac:dyDescent="0.25">
      <c r="B2" s="248" t="s">
        <v>43</v>
      </c>
      <c r="C2" s="257" t="s">
        <v>154</v>
      </c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2477</v>
      </c>
      <c r="L2" s="297" t="s">
        <v>2479</v>
      </c>
      <c r="M2" s="297" t="s">
        <v>2480</v>
      </c>
      <c r="N2" t="s">
        <v>2481</v>
      </c>
      <c r="O2" t="s">
        <v>2482</v>
      </c>
      <c r="P2" t="s">
        <v>2483</v>
      </c>
      <c r="Q2" s="297" t="s">
        <v>2485</v>
      </c>
      <c r="R2" s="297" t="s">
        <v>2486</v>
      </c>
      <c r="S2" s="297" t="s">
        <v>2487</v>
      </c>
      <c r="T2" s="297" t="s">
        <v>2488</v>
      </c>
      <c r="U2" s="297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2495</v>
      </c>
      <c r="AC2" s="243"/>
      <c r="AG2" s="244"/>
    </row>
    <row r="3" spans="1:33" x14ac:dyDescent="0.25">
      <c r="E3" t="s">
        <v>2496</v>
      </c>
      <c r="F3" s="297">
        <v>65492350.780000001</v>
      </c>
      <c r="G3" s="297">
        <v>2045777.63</v>
      </c>
      <c r="H3" s="297">
        <v>6652333.0599999996</v>
      </c>
      <c r="I3">
        <v>40067514.270000003</v>
      </c>
      <c r="J3">
        <v>29955680.550000001</v>
      </c>
      <c r="K3" s="297">
        <v>1670</v>
      </c>
      <c r="L3" s="297">
        <v>202735.55</v>
      </c>
      <c r="M3" s="297">
        <v>19000</v>
      </c>
      <c r="N3">
        <v>-7570121.9699999997</v>
      </c>
      <c r="O3">
        <v>-39992195.409999996</v>
      </c>
      <c r="P3">
        <v>183787424.05000001</v>
      </c>
      <c r="Q3" s="297">
        <v>69045331.469999999</v>
      </c>
      <c r="R3" s="297">
        <v>9777941</v>
      </c>
      <c r="S3" s="297">
        <v>84814.9</v>
      </c>
      <c r="T3" s="297">
        <v>69366656.299999997</v>
      </c>
      <c r="U3" s="297">
        <v>2069761.84</v>
      </c>
      <c r="V3">
        <v>86996123.670000002</v>
      </c>
      <c r="W3">
        <v>215916.56</v>
      </c>
      <c r="X3">
        <v>66156</v>
      </c>
      <c r="Y3">
        <v>34081206.579999998</v>
      </c>
      <c r="Z3">
        <v>7740230.0499999998</v>
      </c>
      <c r="AA3">
        <v>252877</v>
      </c>
      <c r="AB3" s="242">
        <f t="shared" ref="AB3:AG3" si="0">SUM(AB4:AB86)</f>
        <v>74190461.469999984</v>
      </c>
      <c r="AC3" s="243">
        <f t="shared" si="0"/>
        <v>204405.55</v>
      </c>
      <c r="AD3" s="258">
        <f t="shared" si="0"/>
        <v>73986055.919999987</v>
      </c>
      <c r="AE3" s="260">
        <f t="shared" si="0"/>
        <v>150344505.50999999</v>
      </c>
      <c r="AF3" s="261">
        <f t="shared" si="0"/>
        <v>134675697.29999998</v>
      </c>
      <c r="AG3" s="244">
        <f t="shared" si="0"/>
        <v>15668808.209999999</v>
      </c>
    </row>
    <row r="4" spans="1:33" x14ac:dyDescent="0.25">
      <c r="A4" s="248" t="s">
        <v>267</v>
      </c>
      <c r="B4" s="248" t="s">
        <v>0</v>
      </c>
      <c r="C4" s="257">
        <v>5737</v>
      </c>
      <c r="D4" s="257" t="s">
        <v>585</v>
      </c>
      <c r="E4" t="s">
        <v>2500</v>
      </c>
      <c r="F4" s="297">
        <v>647191.64</v>
      </c>
      <c r="G4" s="297">
        <v>8214.5</v>
      </c>
      <c r="H4" s="297">
        <v>55719.56</v>
      </c>
      <c r="I4">
        <v>2518969.25</v>
      </c>
      <c r="J4">
        <v>170722.37</v>
      </c>
      <c r="L4" s="297">
        <v>0</v>
      </c>
      <c r="N4">
        <v>3303680.37</v>
      </c>
      <c r="O4">
        <v>167667.78</v>
      </c>
      <c r="P4">
        <v>198336.84</v>
      </c>
      <c r="Q4" s="297">
        <v>740827.04</v>
      </c>
      <c r="S4" s="297">
        <v>891.85</v>
      </c>
      <c r="T4" s="297">
        <v>792890</v>
      </c>
      <c r="U4" s="297">
        <v>106840</v>
      </c>
      <c r="V4">
        <v>1172484</v>
      </c>
      <c r="W4">
        <v>1172484</v>
      </c>
      <c r="X4">
        <v>1172484</v>
      </c>
      <c r="Y4">
        <v>1172484</v>
      </c>
      <c r="Z4">
        <v>1172484</v>
      </c>
      <c r="AA4">
        <v>1172484</v>
      </c>
      <c r="AB4" s="242">
        <f>SUM(F4:H4)</f>
        <v>711125.7</v>
      </c>
      <c r="AC4" s="249">
        <f>SUM(K4:L4)</f>
        <v>0</v>
      </c>
      <c r="AD4" s="262">
        <f>AB4-AC4</f>
        <v>711125.7</v>
      </c>
      <c r="AE4" s="263">
        <f>SUM(Q4:U4)</f>
        <v>1641448.8900000001</v>
      </c>
      <c r="AF4" s="263">
        <f>SUM(V4:AA4)</f>
        <v>7034904</v>
      </c>
      <c r="AG4" s="244">
        <f>AE4-AF4</f>
        <v>-5393455.1099999994</v>
      </c>
    </row>
    <row r="5" spans="1:33" x14ac:dyDescent="0.25">
      <c r="A5" s="248" t="s">
        <v>267</v>
      </c>
      <c r="B5" s="248" t="s">
        <v>0</v>
      </c>
      <c r="C5" s="257">
        <v>4213</v>
      </c>
      <c r="D5" s="257" t="s">
        <v>586</v>
      </c>
      <c r="E5" t="s">
        <v>2501</v>
      </c>
      <c r="F5" s="297">
        <v>1214441.8600000001</v>
      </c>
      <c r="G5" s="297">
        <v>80751.73</v>
      </c>
      <c r="H5" s="297">
        <v>185442.31</v>
      </c>
      <c r="I5">
        <v>358408.17</v>
      </c>
      <c r="J5">
        <v>226991.42</v>
      </c>
      <c r="L5" s="297">
        <v>0</v>
      </c>
      <c r="N5">
        <v>-614134.56000000006</v>
      </c>
      <c r="O5">
        <v>229890.43</v>
      </c>
      <c r="P5">
        <v>2159407.13</v>
      </c>
      <c r="Q5" s="297">
        <v>750113.91</v>
      </c>
      <c r="R5" s="297">
        <v>438850</v>
      </c>
      <c r="S5" s="297">
        <v>1088.6600000000001</v>
      </c>
      <c r="T5" s="297">
        <v>796600</v>
      </c>
      <c r="V5">
        <v>985842</v>
      </c>
      <c r="Y5">
        <v>435146</v>
      </c>
      <c r="Z5">
        <v>87192.08</v>
      </c>
      <c r="AB5" s="242">
        <f t="shared" ref="AB5:AB68" si="1">SUM(F5:H5)</f>
        <v>1480635.9000000001</v>
      </c>
      <c r="AC5" s="249">
        <f t="shared" ref="AC5:AC68" si="2">SUM(K5:L5)</f>
        <v>0</v>
      </c>
      <c r="AD5" s="262">
        <f t="shared" ref="AD5:AD68" si="3">AB5-AC5</f>
        <v>1480635.9000000001</v>
      </c>
      <c r="AE5" s="263">
        <f t="shared" ref="AE5:AE68" si="4">SUM(Q5:U5)</f>
        <v>1986652.57</v>
      </c>
      <c r="AF5" s="263">
        <f t="shared" ref="AF5:AF68" si="5">SUM(V5:AA5)</f>
        <v>1508180.08</v>
      </c>
      <c r="AG5" s="244">
        <f t="shared" ref="AG5:AG68" si="6">AE5-AF5</f>
        <v>478472.49</v>
      </c>
    </row>
    <row r="6" spans="1:33" x14ac:dyDescent="0.25">
      <c r="A6" s="248" t="s">
        <v>267</v>
      </c>
      <c r="B6" s="248" t="s">
        <v>0</v>
      </c>
      <c r="C6" s="257">
        <v>4949</v>
      </c>
      <c r="D6" s="257" t="s">
        <v>587</v>
      </c>
      <c r="E6" t="s">
        <v>2502</v>
      </c>
      <c r="F6" s="297">
        <v>580143.76</v>
      </c>
      <c r="G6" s="297">
        <v>17665.86</v>
      </c>
      <c r="H6" s="297">
        <v>53106.62</v>
      </c>
      <c r="I6">
        <v>683026.52</v>
      </c>
      <c r="J6">
        <v>841988.44</v>
      </c>
      <c r="L6" s="297">
        <v>0</v>
      </c>
      <c r="N6">
        <v>-813218.3</v>
      </c>
      <c r="O6">
        <v>219414.19</v>
      </c>
      <c r="P6">
        <v>3104237.14</v>
      </c>
      <c r="Q6" s="297">
        <v>559411.98</v>
      </c>
      <c r="R6" s="297">
        <v>36500</v>
      </c>
      <c r="S6" s="297">
        <v>840.15</v>
      </c>
      <c r="T6" s="297">
        <v>1443960</v>
      </c>
      <c r="U6" s="297">
        <v>8030</v>
      </c>
      <c r="V6">
        <v>1624383</v>
      </c>
      <c r="Y6">
        <v>525006.13</v>
      </c>
      <c r="Z6">
        <v>73784.83</v>
      </c>
      <c r="AB6" s="242">
        <f t="shared" si="1"/>
        <v>650916.24</v>
      </c>
      <c r="AC6" s="249">
        <f t="shared" si="2"/>
        <v>0</v>
      </c>
      <c r="AD6" s="262">
        <f t="shared" si="3"/>
        <v>650916.24</v>
      </c>
      <c r="AE6" s="263">
        <f t="shared" si="4"/>
        <v>2048742.13</v>
      </c>
      <c r="AF6" s="263">
        <f t="shared" si="5"/>
        <v>2223173.96</v>
      </c>
      <c r="AG6" s="244">
        <f t="shared" si="6"/>
        <v>-174431.83000000007</v>
      </c>
    </row>
    <row r="7" spans="1:33" x14ac:dyDescent="0.25">
      <c r="A7" s="248" t="s">
        <v>267</v>
      </c>
      <c r="B7" s="248" t="s">
        <v>0</v>
      </c>
      <c r="C7" s="257">
        <v>7233</v>
      </c>
      <c r="D7" s="257" t="s">
        <v>588</v>
      </c>
      <c r="E7" t="s">
        <v>2503</v>
      </c>
      <c r="F7" s="297">
        <v>1326452.75</v>
      </c>
      <c r="G7" s="297">
        <v>63814.55</v>
      </c>
      <c r="H7" s="297">
        <v>38696.83</v>
      </c>
      <c r="I7">
        <v>3</v>
      </c>
      <c r="J7">
        <v>298982.46999999997</v>
      </c>
      <c r="L7" s="297">
        <v>0</v>
      </c>
      <c r="N7">
        <v>-301857.08</v>
      </c>
      <c r="O7">
        <v>462007.2</v>
      </c>
      <c r="P7">
        <v>1481598.18</v>
      </c>
      <c r="Q7" s="297">
        <v>884171.36</v>
      </c>
      <c r="R7" s="297">
        <v>1205000</v>
      </c>
      <c r="S7" s="297">
        <v>1126.78</v>
      </c>
      <c r="T7" s="297">
        <v>1363560</v>
      </c>
      <c r="V7">
        <v>1727921</v>
      </c>
      <c r="W7">
        <v>7210</v>
      </c>
      <c r="Y7">
        <v>1298834.07</v>
      </c>
      <c r="Z7">
        <v>15291.77</v>
      </c>
      <c r="AB7" s="242">
        <f t="shared" si="1"/>
        <v>1428964.1300000001</v>
      </c>
      <c r="AC7" s="249">
        <f t="shared" si="2"/>
        <v>0</v>
      </c>
      <c r="AD7" s="262">
        <f t="shared" si="3"/>
        <v>1428964.1300000001</v>
      </c>
      <c r="AE7" s="263">
        <f t="shared" si="4"/>
        <v>3453858.1399999997</v>
      </c>
      <c r="AF7" s="263">
        <f t="shared" si="5"/>
        <v>3049256.8400000003</v>
      </c>
      <c r="AG7" s="244">
        <f t="shared" si="6"/>
        <v>404601.29999999935</v>
      </c>
    </row>
    <row r="8" spans="1:33" x14ac:dyDescent="0.25">
      <c r="A8" s="248" t="s">
        <v>267</v>
      </c>
      <c r="B8" s="248" t="s">
        <v>0</v>
      </c>
      <c r="C8" s="257">
        <v>5081</v>
      </c>
      <c r="D8" s="257" t="s">
        <v>589</v>
      </c>
      <c r="E8" t="s">
        <v>2504</v>
      </c>
      <c r="F8" s="297">
        <v>992655.12</v>
      </c>
      <c r="G8" s="297">
        <v>40188.57</v>
      </c>
      <c r="H8" s="297">
        <v>70779.320000000007</v>
      </c>
      <c r="I8">
        <v>3</v>
      </c>
      <c r="J8">
        <v>900484.78</v>
      </c>
      <c r="L8" s="297">
        <v>0</v>
      </c>
      <c r="N8">
        <v>-1615883.46</v>
      </c>
      <c r="O8">
        <v>211072.74</v>
      </c>
      <c r="P8">
        <v>3577514.61</v>
      </c>
      <c r="Q8" s="297">
        <v>865541.79</v>
      </c>
      <c r="R8" s="297">
        <v>179391</v>
      </c>
      <c r="S8" s="297">
        <v>1299.98</v>
      </c>
      <c r="T8" s="297">
        <v>764260</v>
      </c>
      <c r="V8">
        <v>1167452</v>
      </c>
      <c r="Y8">
        <v>524898.68999999994</v>
      </c>
      <c r="Z8">
        <v>32835.18</v>
      </c>
      <c r="AB8" s="242">
        <f t="shared" si="1"/>
        <v>1103623.01</v>
      </c>
      <c r="AC8" s="249">
        <f t="shared" si="2"/>
        <v>0</v>
      </c>
      <c r="AD8" s="262">
        <f t="shared" si="3"/>
        <v>1103623.01</v>
      </c>
      <c r="AE8" s="263">
        <f t="shared" si="4"/>
        <v>1810492.77</v>
      </c>
      <c r="AF8" s="263">
        <f t="shared" si="5"/>
        <v>1725185.8699999999</v>
      </c>
      <c r="AG8" s="244">
        <f t="shared" si="6"/>
        <v>85306.90000000014</v>
      </c>
    </row>
    <row r="9" spans="1:33" x14ac:dyDescent="0.25">
      <c r="A9" s="248" t="s">
        <v>267</v>
      </c>
      <c r="B9" s="248" t="s">
        <v>0</v>
      </c>
      <c r="C9" s="257">
        <v>1868</v>
      </c>
      <c r="D9" s="257" t="s">
        <v>590</v>
      </c>
      <c r="E9" t="s">
        <v>2505</v>
      </c>
      <c r="F9" s="297">
        <v>510974.89</v>
      </c>
      <c r="G9" s="297">
        <v>1172.1500000000001</v>
      </c>
      <c r="H9" s="297">
        <v>18762.509999999998</v>
      </c>
      <c r="I9">
        <v>133180.91</v>
      </c>
      <c r="J9">
        <v>218655.21</v>
      </c>
      <c r="L9" s="297">
        <v>0</v>
      </c>
      <c r="N9">
        <v>859141.36</v>
      </c>
      <c r="O9">
        <v>91594.76</v>
      </c>
      <c r="P9">
        <v>80851.62</v>
      </c>
      <c r="Q9" s="297">
        <v>321308.37</v>
      </c>
      <c r="R9" s="297">
        <v>86600</v>
      </c>
      <c r="S9" s="297">
        <v>545.49</v>
      </c>
      <c r="T9" s="297">
        <v>302470</v>
      </c>
      <c r="V9">
        <v>416850</v>
      </c>
      <c r="Y9">
        <v>279618.73</v>
      </c>
      <c r="Z9">
        <v>74022.2</v>
      </c>
      <c r="AB9" s="242">
        <f t="shared" si="1"/>
        <v>530909.55000000005</v>
      </c>
      <c r="AC9" s="249">
        <f t="shared" si="2"/>
        <v>0</v>
      </c>
      <c r="AD9" s="262">
        <f t="shared" si="3"/>
        <v>530909.55000000005</v>
      </c>
      <c r="AE9" s="263">
        <f t="shared" si="4"/>
        <v>710923.86</v>
      </c>
      <c r="AF9" s="263">
        <f t="shared" si="5"/>
        <v>770490.92999999993</v>
      </c>
      <c r="AG9" s="244">
        <f t="shared" si="6"/>
        <v>-59567.069999999949</v>
      </c>
    </row>
    <row r="10" spans="1:33" x14ac:dyDescent="0.25">
      <c r="A10" s="248" t="s">
        <v>267</v>
      </c>
      <c r="B10" s="248" t="s">
        <v>0</v>
      </c>
      <c r="C10" s="257">
        <v>7126</v>
      </c>
      <c r="D10" s="257" t="s">
        <v>591</v>
      </c>
      <c r="E10" t="s">
        <v>2506</v>
      </c>
      <c r="F10" s="297">
        <v>927911.71</v>
      </c>
      <c r="G10" s="297">
        <v>33028.6</v>
      </c>
      <c r="H10" s="297">
        <v>221698.24</v>
      </c>
      <c r="I10">
        <v>931375.63</v>
      </c>
      <c r="J10">
        <v>1125512.23</v>
      </c>
      <c r="L10" s="297">
        <v>0</v>
      </c>
      <c r="N10">
        <v>924779.47</v>
      </c>
      <c r="O10">
        <v>260352.19</v>
      </c>
      <c r="P10">
        <v>2359303.7200000002</v>
      </c>
      <c r="Q10" s="297">
        <v>678065.8</v>
      </c>
      <c r="R10" s="297">
        <v>363100</v>
      </c>
      <c r="S10" s="297">
        <v>1034.54</v>
      </c>
      <c r="T10" s="297">
        <v>1242640</v>
      </c>
      <c r="V10">
        <v>1520693</v>
      </c>
      <c r="W10">
        <v>6466.56</v>
      </c>
      <c r="X10">
        <v>21760</v>
      </c>
      <c r="Y10">
        <v>688257.47</v>
      </c>
      <c r="Z10">
        <v>215222.28</v>
      </c>
      <c r="AB10" s="242">
        <f t="shared" si="1"/>
        <v>1182638.5499999998</v>
      </c>
      <c r="AC10" s="249">
        <f t="shared" si="2"/>
        <v>0</v>
      </c>
      <c r="AD10" s="262">
        <f t="shared" si="3"/>
        <v>1182638.5499999998</v>
      </c>
      <c r="AE10" s="263">
        <f t="shared" si="4"/>
        <v>2284840.34</v>
      </c>
      <c r="AF10" s="263">
        <f t="shared" si="5"/>
        <v>2452399.31</v>
      </c>
      <c r="AG10" s="244">
        <f t="shared" si="6"/>
        <v>-167558.9700000002</v>
      </c>
    </row>
    <row r="11" spans="1:33" x14ac:dyDescent="0.25">
      <c r="A11" s="248" t="s">
        <v>267</v>
      </c>
      <c r="B11" s="248" t="s">
        <v>0</v>
      </c>
      <c r="C11" s="257">
        <v>2671</v>
      </c>
      <c r="D11" s="257" t="s">
        <v>592</v>
      </c>
      <c r="E11" t="s">
        <v>2507</v>
      </c>
      <c r="F11" s="297">
        <v>534224.4</v>
      </c>
      <c r="G11" s="297">
        <v>4402.2</v>
      </c>
      <c r="H11" s="297">
        <v>30079.38</v>
      </c>
      <c r="I11">
        <v>702324</v>
      </c>
      <c r="J11">
        <v>166370.57999999999</v>
      </c>
      <c r="L11" s="297">
        <v>0</v>
      </c>
      <c r="N11">
        <v>-706462.6</v>
      </c>
      <c r="O11">
        <v>155895.45000000001</v>
      </c>
      <c r="P11">
        <v>2243800.1</v>
      </c>
      <c r="Q11" s="297">
        <v>381811.16</v>
      </c>
      <c r="R11" s="297">
        <v>108790</v>
      </c>
      <c r="S11" s="297">
        <v>711.34</v>
      </c>
      <c r="T11" s="297">
        <v>761950</v>
      </c>
      <c r="V11">
        <v>947789</v>
      </c>
      <c r="Y11">
        <v>387174.3</v>
      </c>
      <c r="Z11">
        <v>31831.59</v>
      </c>
      <c r="AB11" s="242">
        <f t="shared" si="1"/>
        <v>568705.98</v>
      </c>
      <c r="AC11" s="249">
        <f t="shared" si="2"/>
        <v>0</v>
      </c>
      <c r="AD11" s="262">
        <f t="shared" si="3"/>
        <v>568705.98</v>
      </c>
      <c r="AE11" s="263">
        <f t="shared" si="4"/>
        <v>1253262.5</v>
      </c>
      <c r="AF11" s="263">
        <f t="shared" si="5"/>
        <v>1366794.8900000001</v>
      </c>
      <c r="AG11" s="244">
        <f t="shared" si="6"/>
        <v>-113532.39000000013</v>
      </c>
    </row>
    <row r="12" spans="1:33" ht="13.5" customHeight="1" x14ac:dyDescent="0.25">
      <c r="A12" s="248" t="s">
        <v>267</v>
      </c>
      <c r="B12" s="248" t="s">
        <v>0</v>
      </c>
      <c r="C12" s="257">
        <v>4454</v>
      </c>
      <c r="D12" s="257" t="s">
        <v>593</v>
      </c>
      <c r="E12" t="s">
        <v>2508</v>
      </c>
      <c r="F12" s="297">
        <v>1085519.95</v>
      </c>
      <c r="G12" s="297">
        <v>25567.3</v>
      </c>
      <c r="H12" s="297">
        <v>196219.66</v>
      </c>
      <c r="I12">
        <v>3</v>
      </c>
      <c r="J12">
        <v>216233.02</v>
      </c>
      <c r="L12" s="297">
        <v>0</v>
      </c>
      <c r="N12">
        <v>-1196332.52</v>
      </c>
      <c r="O12">
        <v>229747.12</v>
      </c>
      <c r="P12">
        <v>2541297.98</v>
      </c>
      <c r="Q12" s="297">
        <v>597461.69999999995</v>
      </c>
      <c r="R12" s="297">
        <v>157800</v>
      </c>
      <c r="S12" s="297">
        <v>1202.04</v>
      </c>
      <c r="T12" s="297">
        <v>945770</v>
      </c>
      <c r="V12">
        <v>1152105</v>
      </c>
      <c r="W12">
        <v>4500</v>
      </c>
      <c r="Y12">
        <v>438209.47</v>
      </c>
      <c r="Z12">
        <v>12638.92</v>
      </c>
      <c r="AB12" s="242">
        <f t="shared" si="1"/>
        <v>1307306.9099999999</v>
      </c>
      <c r="AC12" s="249">
        <f t="shared" si="2"/>
        <v>0</v>
      </c>
      <c r="AD12" s="262">
        <f t="shared" si="3"/>
        <v>1307306.9099999999</v>
      </c>
      <c r="AE12" s="263">
        <f t="shared" si="4"/>
        <v>1702233.74</v>
      </c>
      <c r="AF12" s="263">
        <f t="shared" si="5"/>
        <v>1607453.39</v>
      </c>
      <c r="AG12" s="244">
        <f t="shared" si="6"/>
        <v>94780.350000000093</v>
      </c>
    </row>
    <row r="13" spans="1:33" x14ac:dyDescent="0.25">
      <c r="A13" s="248" t="s">
        <v>267</v>
      </c>
      <c r="B13" s="248" t="s">
        <v>0</v>
      </c>
      <c r="C13" s="257">
        <v>3077</v>
      </c>
      <c r="D13" s="257" t="s">
        <v>594</v>
      </c>
      <c r="E13" t="s">
        <v>2509</v>
      </c>
      <c r="F13" s="297">
        <v>363229.82</v>
      </c>
      <c r="G13" s="297">
        <v>11311.03</v>
      </c>
      <c r="H13" s="297">
        <v>42782.36</v>
      </c>
      <c r="I13">
        <v>1728882.51</v>
      </c>
      <c r="J13">
        <v>218247.83</v>
      </c>
      <c r="L13" s="297">
        <v>0</v>
      </c>
      <c r="N13">
        <v>-155032.76</v>
      </c>
      <c r="O13">
        <v>63682.58</v>
      </c>
      <c r="P13">
        <v>2357450.56</v>
      </c>
      <c r="Q13" s="297">
        <v>435889.82</v>
      </c>
      <c r="S13" s="297">
        <v>360.56</v>
      </c>
      <c r="T13" s="297">
        <v>294490</v>
      </c>
      <c r="U13" s="297">
        <v>1850</v>
      </c>
      <c r="V13">
        <v>419816</v>
      </c>
      <c r="Y13">
        <v>146031.44</v>
      </c>
      <c r="Z13">
        <v>55489.77</v>
      </c>
      <c r="AB13" s="242">
        <f t="shared" si="1"/>
        <v>417323.21</v>
      </c>
      <c r="AC13" s="249">
        <f t="shared" si="2"/>
        <v>0</v>
      </c>
      <c r="AD13" s="262">
        <f t="shared" si="3"/>
        <v>417323.21</v>
      </c>
      <c r="AE13" s="263">
        <f t="shared" si="4"/>
        <v>732590.38</v>
      </c>
      <c r="AF13" s="263">
        <f t="shared" si="5"/>
        <v>621337.21</v>
      </c>
      <c r="AG13" s="244">
        <f t="shared" si="6"/>
        <v>111253.17000000004</v>
      </c>
    </row>
    <row r="14" spans="1:33" x14ac:dyDescent="0.25">
      <c r="A14" s="248" t="s">
        <v>267</v>
      </c>
      <c r="B14" s="248" t="s">
        <v>0</v>
      </c>
      <c r="C14" s="257">
        <v>2778</v>
      </c>
      <c r="D14" s="257" t="s">
        <v>595</v>
      </c>
      <c r="E14" t="s">
        <v>2510</v>
      </c>
      <c r="F14" s="297">
        <v>506624.19</v>
      </c>
      <c r="G14" s="297">
        <v>19619.64</v>
      </c>
      <c r="H14" s="297">
        <v>72115.73</v>
      </c>
      <c r="I14">
        <v>672722.34</v>
      </c>
      <c r="J14">
        <v>337256.9</v>
      </c>
      <c r="L14" s="297">
        <v>0</v>
      </c>
      <c r="N14">
        <v>-1807595.1</v>
      </c>
      <c r="O14">
        <v>99674.36</v>
      </c>
      <c r="P14">
        <v>3416597.09</v>
      </c>
      <c r="Q14" s="297">
        <v>470305.61</v>
      </c>
      <c r="S14" s="297">
        <v>535.12</v>
      </c>
      <c r="T14" s="297">
        <v>740250</v>
      </c>
      <c r="V14">
        <v>937634</v>
      </c>
      <c r="Y14">
        <v>84017.74</v>
      </c>
      <c r="Z14">
        <v>174780.84</v>
      </c>
      <c r="AB14" s="242">
        <f t="shared" si="1"/>
        <v>598359.55999999994</v>
      </c>
      <c r="AC14" s="249">
        <f t="shared" si="2"/>
        <v>0</v>
      </c>
      <c r="AD14" s="262">
        <f t="shared" si="3"/>
        <v>598359.55999999994</v>
      </c>
      <c r="AE14" s="263">
        <f t="shared" si="4"/>
        <v>1211090.73</v>
      </c>
      <c r="AF14" s="263">
        <f t="shared" si="5"/>
        <v>1196432.58</v>
      </c>
      <c r="AG14" s="244">
        <f t="shared" si="6"/>
        <v>14658.149999999907</v>
      </c>
    </row>
    <row r="15" spans="1:33" x14ac:dyDescent="0.25">
      <c r="A15" s="248" t="s">
        <v>267</v>
      </c>
      <c r="B15" s="248" t="s">
        <v>0</v>
      </c>
      <c r="C15" s="257">
        <v>4143</v>
      </c>
      <c r="D15" s="257" t="s">
        <v>596</v>
      </c>
      <c r="E15" t="s">
        <v>2511</v>
      </c>
      <c r="F15" s="297">
        <v>1509230.71</v>
      </c>
      <c r="G15" s="297">
        <v>137779.66</v>
      </c>
      <c r="H15" s="297">
        <v>17148.3</v>
      </c>
      <c r="I15">
        <v>2019033.04</v>
      </c>
      <c r="J15">
        <v>334445.40999999997</v>
      </c>
      <c r="L15" s="297">
        <v>0</v>
      </c>
      <c r="N15">
        <v>306020.83</v>
      </c>
      <c r="O15">
        <v>203243.82</v>
      </c>
      <c r="P15">
        <v>3110817.16</v>
      </c>
      <c r="Q15" s="297">
        <v>995658.15</v>
      </c>
      <c r="R15" s="297">
        <v>252000</v>
      </c>
      <c r="S15" s="297">
        <v>1305.26</v>
      </c>
      <c r="T15" s="297">
        <v>845320</v>
      </c>
      <c r="V15">
        <v>1044676</v>
      </c>
      <c r="Y15">
        <v>422348.42</v>
      </c>
      <c r="Z15">
        <v>91602.14</v>
      </c>
      <c r="AB15" s="242">
        <f t="shared" si="1"/>
        <v>1664158.67</v>
      </c>
      <c r="AC15" s="249">
        <f t="shared" si="2"/>
        <v>0</v>
      </c>
      <c r="AD15" s="262">
        <f t="shared" si="3"/>
        <v>1664158.67</v>
      </c>
      <c r="AE15" s="263">
        <f t="shared" si="4"/>
        <v>2094283.41</v>
      </c>
      <c r="AF15" s="263">
        <f t="shared" si="5"/>
        <v>1558626.5599999998</v>
      </c>
      <c r="AG15" s="244">
        <f t="shared" si="6"/>
        <v>535656.85000000009</v>
      </c>
    </row>
    <row r="16" spans="1:33" x14ac:dyDescent="0.25">
      <c r="A16" s="248" t="s">
        <v>267</v>
      </c>
      <c r="B16" s="248" t="s">
        <v>0</v>
      </c>
      <c r="C16" s="257">
        <v>5018</v>
      </c>
      <c r="D16" s="257" t="s">
        <v>597</v>
      </c>
      <c r="E16" t="s">
        <v>2512</v>
      </c>
      <c r="F16" s="297">
        <v>220046.63</v>
      </c>
      <c r="G16" s="297">
        <v>23649.25</v>
      </c>
      <c r="H16" s="297">
        <v>88493.13</v>
      </c>
      <c r="I16">
        <v>1358130.54</v>
      </c>
      <c r="J16">
        <v>524185.58</v>
      </c>
      <c r="L16" s="297">
        <v>0</v>
      </c>
      <c r="N16">
        <v>-1465393.28</v>
      </c>
      <c r="O16">
        <v>158506.38</v>
      </c>
      <c r="P16">
        <v>4381554.71</v>
      </c>
      <c r="Q16" s="297">
        <v>639435.38</v>
      </c>
      <c r="S16" s="297">
        <v>961.95</v>
      </c>
      <c r="T16" s="297">
        <v>968400</v>
      </c>
      <c r="V16">
        <v>1154381</v>
      </c>
      <c r="W16">
        <v>22032</v>
      </c>
      <c r="Y16">
        <v>975724.68</v>
      </c>
      <c r="Z16">
        <v>126762.33</v>
      </c>
      <c r="AB16" s="242">
        <f t="shared" si="1"/>
        <v>332189.01</v>
      </c>
      <c r="AC16" s="249">
        <f t="shared" si="2"/>
        <v>0</v>
      </c>
      <c r="AD16" s="262">
        <f t="shared" si="3"/>
        <v>332189.01</v>
      </c>
      <c r="AE16" s="263">
        <f t="shared" si="4"/>
        <v>1608797.33</v>
      </c>
      <c r="AF16" s="263">
        <f t="shared" si="5"/>
        <v>2278900.0100000002</v>
      </c>
      <c r="AG16" s="244">
        <f t="shared" si="6"/>
        <v>-670102.68000000017</v>
      </c>
    </row>
    <row r="17" spans="1:33" x14ac:dyDescent="0.25">
      <c r="A17" s="248" t="s">
        <v>267</v>
      </c>
      <c r="B17" s="248" t="s">
        <v>0</v>
      </c>
      <c r="C17" s="257">
        <v>3532</v>
      </c>
      <c r="D17" s="257" t="s">
        <v>598</v>
      </c>
      <c r="E17" t="s">
        <v>2513</v>
      </c>
      <c r="F17" s="297">
        <v>845888.33</v>
      </c>
      <c r="G17" s="297">
        <v>22770.799999999999</v>
      </c>
      <c r="H17" s="297">
        <v>72306.570000000007</v>
      </c>
      <c r="I17">
        <v>6</v>
      </c>
      <c r="J17">
        <v>195271.25</v>
      </c>
      <c r="L17" s="297">
        <v>0</v>
      </c>
      <c r="N17">
        <v>-1252991.06</v>
      </c>
      <c r="O17">
        <v>97481.69</v>
      </c>
      <c r="P17">
        <v>2824820.87</v>
      </c>
      <c r="Q17" s="297">
        <v>577699.49</v>
      </c>
      <c r="S17" s="297">
        <v>1330.29</v>
      </c>
      <c r="T17" s="297">
        <v>964110</v>
      </c>
      <c r="V17">
        <v>1258483</v>
      </c>
      <c r="Y17">
        <v>607353.34</v>
      </c>
      <c r="Z17">
        <v>48921.99</v>
      </c>
      <c r="AB17" s="242">
        <f t="shared" si="1"/>
        <v>940965.7</v>
      </c>
      <c r="AC17" s="249">
        <f t="shared" si="2"/>
        <v>0</v>
      </c>
      <c r="AD17" s="262">
        <f t="shared" si="3"/>
        <v>940965.7</v>
      </c>
      <c r="AE17" s="263">
        <f t="shared" si="4"/>
        <v>1543139.78</v>
      </c>
      <c r="AF17" s="263">
        <f t="shared" si="5"/>
        <v>1914758.3299999998</v>
      </c>
      <c r="AG17" s="244">
        <f t="shared" si="6"/>
        <v>-371618.54999999981</v>
      </c>
    </row>
    <row r="18" spans="1:33" x14ac:dyDescent="0.25">
      <c r="A18" s="248" t="s">
        <v>267</v>
      </c>
      <c r="B18" s="248" t="s">
        <v>0</v>
      </c>
      <c r="C18" s="257">
        <v>5707</v>
      </c>
      <c r="D18" s="257" t="s">
        <v>599</v>
      </c>
      <c r="E18" t="s">
        <v>2514</v>
      </c>
      <c r="F18" s="297">
        <v>748702</v>
      </c>
      <c r="G18" s="297">
        <v>11812.11</v>
      </c>
      <c r="H18" s="297">
        <v>51947.31</v>
      </c>
      <c r="I18">
        <v>12459.83</v>
      </c>
      <c r="J18">
        <v>343275.5</v>
      </c>
      <c r="L18" s="297">
        <v>0</v>
      </c>
      <c r="N18">
        <v>-886470.27</v>
      </c>
      <c r="O18">
        <v>258716.19</v>
      </c>
      <c r="P18">
        <v>2287611.84</v>
      </c>
      <c r="Q18" s="297">
        <v>818594.86</v>
      </c>
      <c r="R18" s="297">
        <v>-110000</v>
      </c>
      <c r="S18" s="297">
        <v>1186.58</v>
      </c>
      <c r="T18" s="297">
        <v>799190</v>
      </c>
      <c r="V18">
        <v>1234934</v>
      </c>
      <c r="Y18">
        <v>563355.18999999994</v>
      </c>
      <c r="Z18">
        <v>14043.26</v>
      </c>
      <c r="AB18" s="242">
        <f t="shared" si="1"/>
        <v>812461.41999999993</v>
      </c>
      <c r="AC18" s="249">
        <f t="shared" si="2"/>
        <v>0</v>
      </c>
      <c r="AD18" s="262">
        <f t="shared" si="3"/>
        <v>812461.41999999993</v>
      </c>
      <c r="AE18" s="263">
        <f t="shared" si="4"/>
        <v>1508971.44</v>
      </c>
      <c r="AF18" s="263">
        <f t="shared" si="5"/>
        <v>1812332.45</v>
      </c>
      <c r="AG18" s="244">
        <f t="shared" si="6"/>
        <v>-303361.01</v>
      </c>
    </row>
    <row r="19" spans="1:33" x14ac:dyDescent="0.25">
      <c r="A19" s="248" t="s">
        <v>267</v>
      </c>
      <c r="B19" s="248" t="s">
        <v>0</v>
      </c>
      <c r="C19" s="257">
        <v>3845</v>
      </c>
      <c r="D19" s="257" t="s">
        <v>600</v>
      </c>
      <c r="E19" t="s">
        <v>2515</v>
      </c>
      <c r="F19" s="297">
        <v>760069.39</v>
      </c>
      <c r="G19" s="297">
        <v>23957.200000000001</v>
      </c>
      <c r="H19" s="297">
        <v>68606.58</v>
      </c>
      <c r="I19">
        <v>10004</v>
      </c>
      <c r="J19">
        <v>120107.65</v>
      </c>
      <c r="L19" s="297">
        <v>0</v>
      </c>
      <c r="N19">
        <v>-1704007.85</v>
      </c>
      <c r="O19">
        <v>2199.52</v>
      </c>
      <c r="P19">
        <v>2658489.6</v>
      </c>
      <c r="Q19" s="297">
        <v>668898.69999999995</v>
      </c>
      <c r="S19" s="297">
        <v>954.55</v>
      </c>
      <c r="T19" s="297">
        <v>1537970</v>
      </c>
      <c r="U19" s="297">
        <v>24500</v>
      </c>
      <c r="V19">
        <v>1679137</v>
      </c>
      <c r="Y19">
        <v>378439.9</v>
      </c>
      <c r="Z19">
        <v>6932.8</v>
      </c>
      <c r="AB19" s="242">
        <f t="shared" si="1"/>
        <v>852633.16999999993</v>
      </c>
      <c r="AC19" s="249">
        <f t="shared" si="2"/>
        <v>0</v>
      </c>
      <c r="AD19" s="262">
        <f t="shared" si="3"/>
        <v>852633.16999999993</v>
      </c>
      <c r="AE19" s="263">
        <f t="shared" si="4"/>
        <v>2232323.25</v>
      </c>
      <c r="AF19" s="263">
        <f t="shared" si="5"/>
        <v>2064509.7</v>
      </c>
      <c r="AG19" s="244">
        <f t="shared" si="6"/>
        <v>167813.55000000005</v>
      </c>
    </row>
    <row r="20" spans="1:33" x14ac:dyDescent="0.25">
      <c r="A20" s="248" t="s">
        <v>267</v>
      </c>
      <c r="B20" s="248" t="s">
        <v>0</v>
      </c>
      <c r="C20" s="257">
        <v>2875</v>
      </c>
      <c r="D20" s="257" t="s">
        <v>601</v>
      </c>
      <c r="E20" t="s">
        <v>2516</v>
      </c>
      <c r="F20" s="297">
        <v>884257.03</v>
      </c>
      <c r="G20" s="297">
        <v>22365.25</v>
      </c>
      <c r="H20" s="297">
        <v>32067.41</v>
      </c>
      <c r="I20">
        <v>3931123.01</v>
      </c>
      <c r="J20">
        <v>190228.43</v>
      </c>
      <c r="L20" s="297">
        <v>0</v>
      </c>
      <c r="N20">
        <v>4501432.5199999996</v>
      </c>
      <c r="O20">
        <v>185762.05</v>
      </c>
      <c r="P20">
        <v>712043.8</v>
      </c>
      <c r="Q20" s="297">
        <v>369881.26</v>
      </c>
      <c r="T20" s="297">
        <v>864430</v>
      </c>
      <c r="V20">
        <v>1074638</v>
      </c>
      <c r="Y20">
        <v>282791.73</v>
      </c>
      <c r="Z20">
        <v>102718.77</v>
      </c>
      <c r="AB20" s="242">
        <f t="shared" si="1"/>
        <v>938689.69000000006</v>
      </c>
      <c r="AC20" s="249">
        <f t="shared" si="2"/>
        <v>0</v>
      </c>
      <c r="AD20" s="262">
        <f t="shared" si="3"/>
        <v>938689.69000000006</v>
      </c>
      <c r="AE20" s="263">
        <f t="shared" si="4"/>
        <v>1234311.26</v>
      </c>
      <c r="AF20" s="263">
        <f t="shared" si="5"/>
        <v>1460148.5</v>
      </c>
      <c r="AG20" s="244">
        <f t="shared" si="6"/>
        <v>-225837.24</v>
      </c>
    </row>
    <row r="21" spans="1:33" x14ac:dyDescent="0.25">
      <c r="A21" s="248" t="s">
        <v>267</v>
      </c>
      <c r="B21" s="248" t="s">
        <v>0</v>
      </c>
      <c r="C21" s="257">
        <v>3123</v>
      </c>
      <c r="D21" s="257" t="s">
        <v>602</v>
      </c>
      <c r="E21" t="s">
        <v>2517</v>
      </c>
      <c r="F21" s="297">
        <v>458953.89</v>
      </c>
      <c r="G21" s="297">
        <v>19229.89</v>
      </c>
      <c r="H21" s="297">
        <v>29941.599999999999</v>
      </c>
      <c r="I21">
        <v>146838.39999999999</v>
      </c>
      <c r="J21">
        <v>382932.09</v>
      </c>
      <c r="L21" s="297">
        <v>0</v>
      </c>
      <c r="N21">
        <v>-3086676.26</v>
      </c>
      <c r="O21">
        <v>135346.35</v>
      </c>
      <c r="P21">
        <v>4272663.5999999996</v>
      </c>
      <c r="Q21" s="297">
        <v>443952.39</v>
      </c>
      <c r="S21" s="297">
        <v>607.13</v>
      </c>
      <c r="T21" s="297">
        <v>847840</v>
      </c>
      <c r="V21">
        <v>983279</v>
      </c>
      <c r="Y21">
        <v>353908.29</v>
      </c>
      <c r="Z21">
        <v>105587.65</v>
      </c>
      <c r="AB21" s="242">
        <f t="shared" si="1"/>
        <v>508125.38</v>
      </c>
      <c r="AC21" s="249">
        <f t="shared" si="2"/>
        <v>0</v>
      </c>
      <c r="AD21" s="262">
        <f t="shared" si="3"/>
        <v>508125.38</v>
      </c>
      <c r="AE21" s="263">
        <f t="shared" si="4"/>
        <v>1292399.52</v>
      </c>
      <c r="AF21" s="263">
        <f t="shared" si="5"/>
        <v>1442774.94</v>
      </c>
      <c r="AG21" s="244">
        <f t="shared" si="6"/>
        <v>-150375.41999999993</v>
      </c>
    </row>
    <row r="22" spans="1:33" x14ac:dyDescent="0.25">
      <c r="A22" s="248" t="s">
        <v>267</v>
      </c>
      <c r="B22" s="248" t="s">
        <v>0</v>
      </c>
      <c r="C22" s="257">
        <v>3601</v>
      </c>
      <c r="D22" s="257" t="s">
        <v>603</v>
      </c>
      <c r="E22" t="s">
        <v>2518</v>
      </c>
      <c r="F22" s="297">
        <v>869563.66</v>
      </c>
      <c r="G22" s="297">
        <v>0</v>
      </c>
      <c r="H22" s="297">
        <v>38714.53</v>
      </c>
      <c r="I22">
        <v>975523.05</v>
      </c>
      <c r="J22">
        <v>369130.53</v>
      </c>
      <c r="L22" s="297">
        <v>0</v>
      </c>
      <c r="N22">
        <v>284081.45</v>
      </c>
      <c r="O22">
        <v>114076.75</v>
      </c>
      <c r="P22">
        <v>2054348.01</v>
      </c>
      <c r="Q22" s="297">
        <v>601373.62</v>
      </c>
      <c r="S22" s="297">
        <v>1028.9000000000001</v>
      </c>
      <c r="T22" s="297">
        <v>831250</v>
      </c>
      <c r="V22">
        <v>960494</v>
      </c>
      <c r="Y22">
        <v>326794.98</v>
      </c>
      <c r="Z22">
        <v>107457.98</v>
      </c>
      <c r="AB22" s="242">
        <f t="shared" si="1"/>
        <v>908278.19000000006</v>
      </c>
      <c r="AC22" s="249">
        <f t="shared" si="2"/>
        <v>0</v>
      </c>
      <c r="AD22" s="262">
        <f t="shared" si="3"/>
        <v>908278.19000000006</v>
      </c>
      <c r="AE22" s="263">
        <f t="shared" si="4"/>
        <v>1433652.52</v>
      </c>
      <c r="AF22" s="263">
        <f t="shared" si="5"/>
        <v>1394746.96</v>
      </c>
      <c r="AG22" s="244">
        <f t="shared" si="6"/>
        <v>38905.560000000056</v>
      </c>
    </row>
    <row r="23" spans="1:33" x14ac:dyDescent="0.25">
      <c r="A23" s="248" t="s">
        <v>267</v>
      </c>
      <c r="B23" s="248" t="s">
        <v>0</v>
      </c>
      <c r="C23" s="257">
        <v>3870</v>
      </c>
      <c r="D23" s="257" t="s">
        <v>604</v>
      </c>
      <c r="E23" t="s">
        <v>2579</v>
      </c>
      <c r="F23" s="297">
        <v>1961954.21</v>
      </c>
      <c r="G23" s="297">
        <v>62149.97</v>
      </c>
      <c r="H23" s="297">
        <v>14026.91</v>
      </c>
      <c r="I23">
        <v>4</v>
      </c>
      <c r="J23">
        <v>36772.68</v>
      </c>
      <c r="L23" s="297">
        <v>0</v>
      </c>
      <c r="N23">
        <v>-641799.1</v>
      </c>
      <c r="O23">
        <v>302379.13</v>
      </c>
      <c r="P23">
        <v>2203520.5099999998</v>
      </c>
      <c r="Q23" s="297">
        <v>602079.99</v>
      </c>
      <c r="R23" s="297">
        <v>348540</v>
      </c>
      <c r="S23" s="297">
        <v>2042.66</v>
      </c>
      <c r="T23" s="297">
        <v>579700</v>
      </c>
      <c r="U23" s="297">
        <v>800</v>
      </c>
      <c r="V23">
        <v>953352</v>
      </c>
      <c r="Y23">
        <v>191430.8</v>
      </c>
      <c r="Z23">
        <v>34563.269999999997</v>
      </c>
      <c r="AB23" s="242">
        <f t="shared" si="1"/>
        <v>2038131.0899999999</v>
      </c>
      <c r="AC23" s="249">
        <f t="shared" si="2"/>
        <v>0</v>
      </c>
      <c r="AD23" s="262">
        <f t="shared" si="3"/>
        <v>2038131.0899999999</v>
      </c>
      <c r="AE23" s="263">
        <f t="shared" si="4"/>
        <v>1533162.65</v>
      </c>
      <c r="AF23" s="263">
        <f t="shared" si="5"/>
        <v>1179346.07</v>
      </c>
      <c r="AG23" s="244">
        <f t="shared" si="6"/>
        <v>353816.57999999984</v>
      </c>
    </row>
    <row r="24" spans="1:33" x14ac:dyDescent="0.25">
      <c r="A24" s="248" t="s">
        <v>271</v>
      </c>
      <c r="B24" s="248" t="s">
        <v>1</v>
      </c>
      <c r="C24" s="257">
        <v>7346</v>
      </c>
      <c r="D24" s="257" t="s">
        <v>605</v>
      </c>
      <c r="E24" t="s">
        <v>2519</v>
      </c>
      <c r="F24" s="297">
        <v>1173390.74</v>
      </c>
      <c r="G24" s="297">
        <v>27067.4</v>
      </c>
      <c r="H24" s="297">
        <v>80409.05</v>
      </c>
      <c r="I24">
        <v>137445.5</v>
      </c>
      <c r="J24">
        <v>1117704.52</v>
      </c>
      <c r="L24" s="297">
        <v>0</v>
      </c>
      <c r="O24">
        <v>235848.49</v>
      </c>
      <c r="P24">
        <v>2350727.5299999998</v>
      </c>
      <c r="Q24" s="297">
        <v>1027972.04</v>
      </c>
      <c r="R24" s="297">
        <v>492000</v>
      </c>
      <c r="S24" s="297">
        <v>1728.42</v>
      </c>
      <c r="T24" s="297">
        <v>1243236.3999999999</v>
      </c>
      <c r="U24" s="297">
        <v>285000</v>
      </c>
      <c r="V24">
        <v>1490865.4</v>
      </c>
      <c r="W24">
        <v>1230</v>
      </c>
      <c r="X24">
        <v>1288</v>
      </c>
      <c r="Y24">
        <v>1075245.3799999999</v>
      </c>
      <c r="Z24">
        <v>211077.09</v>
      </c>
      <c r="AA24">
        <v>106965</v>
      </c>
      <c r="AB24" s="242">
        <f t="shared" si="1"/>
        <v>1280867.19</v>
      </c>
      <c r="AC24" s="249">
        <f t="shared" si="2"/>
        <v>0</v>
      </c>
      <c r="AD24" s="262">
        <f t="shared" si="3"/>
        <v>1280867.19</v>
      </c>
      <c r="AE24" s="263">
        <f t="shared" si="4"/>
        <v>3049936.86</v>
      </c>
      <c r="AF24" s="263">
        <f t="shared" si="5"/>
        <v>2886670.8699999996</v>
      </c>
      <c r="AG24" s="244">
        <f t="shared" si="6"/>
        <v>163265.99000000022</v>
      </c>
    </row>
    <row r="25" spans="1:33" x14ac:dyDescent="0.25">
      <c r="A25" s="248" t="s">
        <v>271</v>
      </c>
      <c r="B25" s="248" t="s">
        <v>1</v>
      </c>
      <c r="C25" s="257">
        <v>4269</v>
      </c>
      <c r="D25" s="257" t="s">
        <v>606</v>
      </c>
      <c r="E25" t="s">
        <v>2520</v>
      </c>
      <c r="F25" s="297">
        <v>255938.8</v>
      </c>
      <c r="G25" s="297">
        <v>20922.95</v>
      </c>
      <c r="H25" s="297">
        <v>79820.899999999994</v>
      </c>
      <c r="I25">
        <v>1034743.45</v>
      </c>
      <c r="J25">
        <v>368165.26</v>
      </c>
      <c r="L25" s="297">
        <v>0</v>
      </c>
      <c r="O25">
        <v>-1239454.57</v>
      </c>
      <c r="P25">
        <v>3163898.35</v>
      </c>
      <c r="Q25" s="297">
        <v>738389.72</v>
      </c>
      <c r="R25" s="297">
        <v>143600</v>
      </c>
      <c r="S25" s="297">
        <v>298.52999999999997</v>
      </c>
      <c r="T25" s="297">
        <v>947439.5</v>
      </c>
      <c r="U25" s="297">
        <v>6712</v>
      </c>
      <c r="V25">
        <v>1147019.5</v>
      </c>
      <c r="Y25">
        <v>566429.03</v>
      </c>
      <c r="Z25">
        <v>114733.64</v>
      </c>
      <c r="AA25">
        <v>4812</v>
      </c>
      <c r="AB25" s="242">
        <f t="shared" si="1"/>
        <v>356682.65</v>
      </c>
      <c r="AC25" s="249">
        <f t="shared" si="2"/>
        <v>0</v>
      </c>
      <c r="AD25" s="262">
        <f t="shared" si="3"/>
        <v>356682.65</v>
      </c>
      <c r="AE25" s="263">
        <f t="shared" si="4"/>
        <v>1836439.75</v>
      </c>
      <c r="AF25" s="263">
        <f t="shared" si="5"/>
        <v>1832994.17</v>
      </c>
      <c r="AG25" s="244">
        <f t="shared" si="6"/>
        <v>3445.5800000000745</v>
      </c>
    </row>
    <row r="26" spans="1:33" x14ac:dyDescent="0.25">
      <c r="A26" s="248" t="s">
        <v>271</v>
      </c>
      <c r="B26" s="248" t="s">
        <v>1</v>
      </c>
      <c r="C26" s="257">
        <v>7452</v>
      </c>
      <c r="D26" s="257" t="s">
        <v>607</v>
      </c>
      <c r="E26" t="s">
        <v>2521</v>
      </c>
      <c r="F26" s="297">
        <v>1030820.66</v>
      </c>
      <c r="G26" s="297">
        <v>45106.54</v>
      </c>
      <c r="H26" s="297">
        <v>93093.78</v>
      </c>
      <c r="I26">
        <v>1055884.42</v>
      </c>
      <c r="J26">
        <v>733417.27</v>
      </c>
      <c r="L26" s="297">
        <v>35.4</v>
      </c>
      <c r="O26">
        <v>4826866.46</v>
      </c>
      <c r="P26">
        <v>-2060186.09</v>
      </c>
      <c r="Q26" s="297">
        <v>1047929.8</v>
      </c>
      <c r="R26" s="297">
        <v>288150</v>
      </c>
      <c r="S26" s="297">
        <v>963.02</v>
      </c>
      <c r="T26" s="297">
        <v>1477381.5</v>
      </c>
      <c r="U26" s="297">
        <v>7771</v>
      </c>
      <c r="V26">
        <v>1663738.5</v>
      </c>
      <c r="W26">
        <v>2678</v>
      </c>
      <c r="Y26">
        <v>475184.88</v>
      </c>
      <c r="Z26">
        <v>221995.69</v>
      </c>
      <c r="AB26" s="242">
        <f t="shared" si="1"/>
        <v>1169020.98</v>
      </c>
      <c r="AC26" s="249">
        <f t="shared" si="2"/>
        <v>35.4</v>
      </c>
      <c r="AD26" s="262">
        <f t="shared" si="3"/>
        <v>1168985.58</v>
      </c>
      <c r="AE26" s="263">
        <f t="shared" si="4"/>
        <v>2822195.3200000003</v>
      </c>
      <c r="AF26" s="263">
        <f t="shared" si="5"/>
        <v>2363597.0699999998</v>
      </c>
      <c r="AG26" s="244">
        <f t="shared" si="6"/>
        <v>458598.25000000047</v>
      </c>
    </row>
    <row r="27" spans="1:33" x14ac:dyDescent="0.25">
      <c r="A27" s="248" t="s">
        <v>271</v>
      </c>
      <c r="B27" s="248" t="s">
        <v>1</v>
      </c>
      <c r="C27" s="257">
        <v>5116</v>
      </c>
      <c r="D27" s="257" t="s">
        <v>608</v>
      </c>
      <c r="E27" t="s">
        <v>2522</v>
      </c>
      <c r="F27" s="297">
        <v>609735.31000000006</v>
      </c>
      <c r="G27" s="297">
        <v>22034.68</v>
      </c>
      <c r="H27" s="297">
        <v>67410.87</v>
      </c>
      <c r="I27">
        <v>402026.37</v>
      </c>
      <c r="J27">
        <v>427895.21</v>
      </c>
      <c r="L27" s="297">
        <v>0</v>
      </c>
      <c r="O27">
        <v>-1182994.96</v>
      </c>
      <c r="P27">
        <v>2920599.11</v>
      </c>
      <c r="Q27" s="297">
        <v>853953.72</v>
      </c>
      <c r="R27" s="297">
        <v>-25200</v>
      </c>
      <c r="S27" s="297">
        <v>848.33</v>
      </c>
      <c r="T27" s="297">
        <v>1447907.3</v>
      </c>
      <c r="V27">
        <v>1656519.3</v>
      </c>
      <c r="W27">
        <v>4858</v>
      </c>
      <c r="Y27">
        <v>580962.18000000005</v>
      </c>
      <c r="Z27">
        <v>128631.58</v>
      </c>
      <c r="AB27" s="242">
        <f t="shared" si="1"/>
        <v>699180.8600000001</v>
      </c>
      <c r="AC27" s="249">
        <f t="shared" si="2"/>
        <v>0</v>
      </c>
      <c r="AD27" s="262">
        <f t="shared" si="3"/>
        <v>699180.8600000001</v>
      </c>
      <c r="AE27" s="263">
        <f t="shared" si="4"/>
        <v>2277509.35</v>
      </c>
      <c r="AF27" s="263">
        <f t="shared" si="5"/>
        <v>2370971.06</v>
      </c>
      <c r="AG27" s="244">
        <f t="shared" si="6"/>
        <v>-93461.709999999963</v>
      </c>
    </row>
    <row r="28" spans="1:33" x14ac:dyDescent="0.25">
      <c r="A28" s="248" t="s">
        <v>271</v>
      </c>
      <c r="B28" s="248" t="s">
        <v>1</v>
      </c>
      <c r="C28" s="257">
        <v>3330</v>
      </c>
      <c r="D28" s="257" t="s">
        <v>609</v>
      </c>
      <c r="E28" t="s">
        <v>2523</v>
      </c>
      <c r="F28" s="297">
        <v>617204.82999999996</v>
      </c>
      <c r="G28" s="297">
        <v>13775.68</v>
      </c>
      <c r="H28" s="297">
        <v>19274.439999999999</v>
      </c>
      <c r="I28">
        <v>458342.7</v>
      </c>
      <c r="J28">
        <v>212653.01</v>
      </c>
      <c r="L28" s="297">
        <v>0</v>
      </c>
      <c r="O28">
        <v>71144.55</v>
      </c>
      <c r="P28">
        <v>1187021.07</v>
      </c>
      <c r="Q28" s="297">
        <v>699201.24</v>
      </c>
      <c r="S28" s="297">
        <v>738.35</v>
      </c>
      <c r="T28" s="297">
        <v>1560576.5</v>
      </c>
      <c r="V28">
        <v>1738262.5</v>
      </c>
      <c r="W28">
        <v>2366</v>
      </c>
      <c r="Y28">
        <v>246002.68</v>
      </c>
      <c r="Z28">
        <v>83517.070000000007</v>
      </c>
      <c r="AB28" s="242">
        <f t="shared" si="1"/>
        <v>650254.94999999995</v>
      </c>
      <c r="AC28" s="249">
        <f t="shared" si="2"/>
        <v>0</v>
      </c>
      <c r="AD28" s="262">
        <f t="shared" si="3"/>
        <v>650254.94999999995</v>
      </c>
      <c r="AE28" s="263">
        <f t="shared" si="4"/>
        <v>2260516.09</v>
      </c>
      <c r="AF28" s="263">
        <f t="shared" si="5"/>
        <v>2070148.25</v>
      </c>
      <c r="AG28" s="244">
        <f t="shared" si="6"/>
        <v>190367.83999999985</v>
      </c>
    </row>
    <row r="29" spans="1:33" x14ac:dyDescent="0.25">
      <c r="A29" s="248" t="s">
        <v>271</v>
      </c>
      <c r="B29" s="248" t="s">
        <v>1</v>
      </c>
      <c r="C29" s="257">
        <v>3774</v>
      </c>
      <c r="D29" s="257" t="s">
        <v>610</v>
      </c>
      <c r="E29" t="s">
        <v>2524</v>
      </c>
      <c r="F29" s="297">
        <v>543410.86</v>
      </c>
      <c r="G29" s="297">
        <v>57218.62</v>
      </c>
      <c r="H29" s="297">
        <v>71648.490000000005</v>
      </c>
      <c r="I29">
        <v>694890.01</v>
      </c>
      <c r="J29">
        <v>299424.44</v>
      </c>
      <c r="L29" s="297">
        <v>0</v>
      </c>
      <c r="O29">
        <v>-1250268.82</v>
      </c>
      <c r="P29">
        <v>2650223.29</v>
      </c>
      <c r="Q29" s="297">
        <v>730070.07</v>
      </c>
      <c r="R29" s="297">
        <v>271200</v>
      </c>
      <c r="S29" s="297">
        <v>568.19000000000005</v>
      </c>
      <c r="T29" s="297">
        <v>1049972</v>
      </c>
      <c r="U29" s="297">
        <v>7826</v>
      </c>
      <c r="V29">
        <v>1110574</v>
      </c>
      <c r="W29">
        <v>2774</v>
      </c>
      <c r="Y29">
        <v>423466.9</v>
      </c>
      <c r="Z29">
        <v>93915.29</v>
      </c>
      <c r="AB29" s="242">
        <f t="shared" si="1"/>
        <v>672277.97</v>
      </c>
      <c r="AC29" s="249">
        <f t="shared" si="2"/>
        <v>0</v>
      </c>
      <c r="AD29" s="262">
        <f t="shared" si="3"/>
        <v>672277.97</v>
      </c>
      <c r="AE29" s="263">
        <f t="shared" si="4"/>
        <v>2059636.2599999998</v>
      </c>
      <c r="AF29" s="263">
        <f t="shared" si="5"/>
        <v>1630730.19</v>
      </c>
      <c r="AG29" s="244">
        <f t="shared" si="6"/>
        <v>428906.06999999983</v>
      </c>
    </row>
    <row r="30" spans="1:33" x14ac:dyDescent="0.25">
      <c r="A30" s="248" t="s">
        <v>271</v>
      </c>
      <c r="B30" s="248" t="s">
        <v>1</v>
      </c>
      <c r="C30" s="257">
        <v>2996</v>
      </c>
      <c r="D30" s="257" t="s">
        <v>611</v>
      </c>
      <c r="E30" t="s">
        <v>2525</v>
      </c>
      <c r="F30" s="297">
        <v>421276.79</v>
      </c>
      <c r="G30" s="297">
        <v>40035</v>
      </c>
      <c r="H30" s="297">
        <v>159989.25</v>
      </c>
      <c r="I30">
        <v>1834052.93</v>
      </c>
      <c r="J30">
        <v>90203.36</v>
      </c>
      <c r="L30" s="297">
        <v>0</v>
      </c>
      <c r="O30">
        <v>931499.57</v>
      </c>
      <c r="P30">
        <v>1714501.17</v>
      </c>
      <c r="Q30" s="297">
        <v>659641.84</v>
      </c>
      <c r="R30" s="297">
        <v>108500</v>
      </c>
      <c r="S30" s="297">
        <v>593.66999999999996</v>
      </c>
      <c r="T30" s="297">
        <v>443030</v>
      </c>
      <c r="V30">
        <v>659735</v>
      </c>
      <c r="Y30">
        <v>403739.25</v>
      </c>
      <c r="Z30">
        <v>100784.67</v>
      </c>
      <c r="AB30" s="242">
        <f t="shared" si="1"/>
        <v>621301.04</v>
      </c>
      <c r="AC30" s="249">
        <f t="shared" si="2"/>
        <v>0</v>
      </c>
      <c r="AD30" s="262">
        <f t="shared" si="3"/>
        <v>621301.04</v>
      </c>
      <c r="AE30" s="263">
        <f t="shared" si="4"/>
        <v>1211765.51</v>
      </c>
      <c r="AF30" s="263">
        <f t="shared" si="5"/>
        <v>1164258.92</v>
      </c>
      <c r="AG30" s="244">
        <f t="shared" si="6"/>
        <v>47506.590000000084</v>
      </c>
    </row>
    <row r="31" spans="1:33" x14ac:dyDescent="0.25">
      <c r="A31" s="248" t="s">
        <v>271</v>
      </c>
      <c r="B31" s="248" t="s">
        <v>1</v>
      </c>
      <c r="C31" s="257">
        <v>6600</v>
      </c>
      <c r="D31" s="257" t="s">
        <v>612</v>
      </c>
      <c r="E31" t="s">
        <v>2526</v>
      </c>
      <c r="F31" s="297">
        <v>644426.11</v>
      </c>
      <c r="G31" s="297">
        <v>3073.2</v>
      </c>
      <c r="H31" s="297">
        <v>128555.8</v>
      </c>
      <c r="I31">
        <v>641941.1</v>
      </c>
      <c r="J31">
        <v>514255.82</v>
      </c>
      <c r="L31" s="297">
        <v>0</v>
      </c>
      <c r="O31">
        <v>-519891.6</v>
      </c>
      <c r="P31">
        <v>2482860.59</v>
      </c>
      <c r="Q31" s="297">
        <v>860280.27</v>
      </c>
      <c r="T31" s="297">
        <v>1454110</v>
      </c>
      <c r="V31">
        <v>1578622</v>
      </c>
      <c r="Y31">
        <v>472079.04</v>
      </c>
      <c r="Z31">
        <v>142814.14000000001</v>
      </c>
      <c r="AB31" s="242">
        <f t="shared" si="1"/>
        <v>776055.11</v>
      </c>
      <c r="AC31" s="249">
        <f t="shared" si="2"/>
        <v>0</v>
      </c>
      <c r="AD31" s="262">
        <f t="shared" si="3"/>
        <v>776055.11</v>
      </c>
      <c r="AE31" s="263">
        <f t="shared" si="4"/>
        <v>2314390.27</v>
      </c>
      <c r="AF31" s="263">
        <f t="shared" si="5"/>
        <v>2193515.1800000002</v>
      </c>
      <c r="AG31" s="244">
        <f t="shared" si="6"/>
        <v>120875.08999999985</v>
      </c>
    </row>
    <row r="32" spans="1:33" x14ac:dyDescent="0.25">
      <c r="A32" s="248" t="s">
        <v>271</v>
      </c>
      <c r="B32" s="248" t="s">
        <v>1</v>
      </c>
      <c r="C32" s="257">
        <v>2814</v>
      </c>
      <c r="D32" s="257" t="s">
        <v>613</v>
      </c>
      <c r="E32" t="s">
        <v>2527</v>
      </c>
      <c r="F32" s="297">
        <v>283691.65000000002</v>
      </c>
      <c r="G32" s="297">
        <v>10154.99</v>
      </c>
      <c r="H32" s="297">
        <v>100002.96</v>
      </c>
      <c r="I32">
        <v>494228.05</v>
      </c>
      <c r="J32">
        <v>217700.77</v>
      </c>
      <c r="L32" s="297">
        <v>1054</v>
      </c>
      <c r="O32">
        <v>-1022282.9</v>
      </c>
      <c r="P32">
        <v>2102364.12</v>
      </c>
      <c r="Q32" s="297">
        <v>587746.62</v>
      </c>
      <c r="S32" s="297">
        <v>390.82</v>
      </c>
      <c r="T32" s="297">
        <v>911841</v>
      </c>
      <c r="V32">
        <v>982418</v>
      </c>
      <c r="W32">
        <v>1500</v>
      </c>
      <c r="Y32">
        <v>293381.13</v>
      </c>
      <c r="Z32">
        <v>75486.11</v>
      </c>
      <c r="AB32" s="242">
        <f t="shared" si="1"/>
        <v>393849.60000000003</v>
      </c>
      <c r="AC32" s="249">
        <f t="shared" si="2"/>
        <v>1054</v>
      </c>
      <c r="AD32" s="262">
        <f t="shared" si="3"/>
        <v>392795.60000000003</v>
      </c>
      <c r="AE32" s="263">
        <f t="shared" si="4"/>
        <v>1499978.44</v>
      </c>
      <c r="AF32" s="263">
        <f t="shared" si="5"/>
        <v>1352785.24</v>
      </c>
      <c r="AG32" s="244">
        <f t="shared" si="6"/>
        <v>147193.19999999995</v>
      </c>
    </row>
    <row r="33" spans="1:33" x14ac:dyDescent="0.25">
      <c r="A33" s="248" t="s">
        <v>271</v>
      </c>
      <c r="B33" s="248" t="s">
        <v>1</v>
      </c>
      <c r="C33" s="257">
        <v>5791</v>
      </c>
      <c r="D33" s="257" t="s">
        <v>614</v>
      </c>
      <c r="E33" t="s">
        <v>2528</v>
      </c>
      <c r="F33" s="297">
        <v>284189.53999999998</v>
      </c>
      <c r="G33" s="297">
        <v>4594.1499999999996</v>
      </c>
      <c r="H33" s="297">
        <v>195329.8</v>
      </c>
      <c r="I33">
        <v>477736.37</v>
      </c>
      <c r="J33">
        <v>467781.26</v>
      </c>
      <c r="L33" s="297">
        <v>0</v>
      </c>
      <c r="O33">
        <v>450707.43</v>
      </c>
      <c r="P33">
        <v>923152.19</v>
      </c>
      <c r="Q33" s="297">
        <v>834564.47</v>
      </c>
      <c r="S33" s="297">
        <v>329.72</v>
      </c>
      <c r="T33" s="297">
        <v>1442018.2</v>
      </c>
      <c r="U33" s="297">
        <v>4500</v>
      </c>
      <c r="V33">
        <v>1646942.2</v>
      </c>
      <c r="Y33">
        <v>255614.56</v>
      </c>
      <c r="Z33">
        <v>120134.21</v>
      </c>
      <c r="AB33" s="242">
        <f t="shared" si="1"/>
        <v>484113.49</v>
      </c>
      <c r="AC33" s="249">
        <f t="shared" si="2"/>
        <v>0</v>
      </c>
      <c r="AD33" s="262">
        <f t="shared" si="3"/>
        <v>484113.49</v>
      </c>
      <c r="AE33" s="263">
        <f t="shared" si="4"/>
        <v>2281412.3899999997</v>
      </c>
      <c r="AF33" s="263">
        <f t="shared" si="5"/>
        <v>2022690.97</v>
      </c>
      <c r="AG33" s="244">
        <f t="shared" si="6"/>
        <v>258721.41999999969</v>
      </c>
    </row>
    <row r="34" spans="1:33" x14ac:dyDescent="0.25">
      <c r="A34" s="248" t="s">
        <v>271</v>
      </c>
      <c r="B34" s="248" t="s">
        <v>1</v>
      </c>
      <c r="C34" s="257">
        <v>5865</v>
      </c>
      <c r="D34" s="257" t="s">
        <v>615</v>
      </c>
      <c r="E34" t="s">
        <v>2529</v>
      </c>
      <c r="F34" s="297">
        <v>526936.43999999994</v>
      </c>
      <c r="G34" s="297">
        <v>0</v>
      </c>
      <c r="H34" s="297">
        <v>60299.26</v>
      </c>
      <c r="I34">
        <v>1094056.1200000001</v>
      </c>
      <c r="J34">
        <v>277147.90999999997</v>
      </c>
      <c r="L34" s="297">
        <v>0</v>
      </c>
      <c r="O34">
        <v>-329792.18</v>
      </c>
      <c r="P34">
        <v>2548141.21</v>
      </c>
      <c r="Q34" s="297">
        <v>903599.55</v>
      </c>
      <c r="R34" s="297">
        <v>144000</v>
      </c>
      <c r="S34" s="297">
        <v>866.77</v>
      </c>
      <c r="T34" s="297">
        <v>1026154.5</v>
      </c>
      <c r="U34" s="297">
        <v>3822</v>
      </c>
      <c r="V34">
        <v>1245290.5</v>
      </c>
      <c r="W34">
        <v>2406</v>
      </c>
      <c r="Y34">
        <v>702885.27</v>
      </c>
      <c r="Z34">
        <v>190806.35</v>
      </c>
      <c r="AB34" s="242">
        <f t="shared" si="1"/>
        <v>587235.69999999995</v>
      </c>
      <c r="AC34" s="249">
        <f t="shared" si="2"/>
        <v>0</v>
      </c>
      <c r="AD34" s="262">
        <f t="shared" si="3"/>
        <v>587235.69999999995</v>
      </c>
      <c r="AE34" s="263">
        <f t="shared" si="4"/>
        <v>2078442.82</v>
      </c>
      <c r="AF34" s="263">
        <f t="shared" si="5"/>
        <v>2141388.12</v>
      </c>
      <c r="AG34" s="244">
        <f t="shared" si="6"/>
        <v>-62945.300000000047</v>
      </c>
    </row>
    <row r="35" spans="1:33" x14ac:dyDescent="0.25">
      <c r="A35" s="248" t="s">
        <v>271</v>
      </c>
      <c r="B35" s="248" t="s">
        <v>1</v>
      </c>
      <c r="C35" s="257">
        <v>4329</v>
      </c>
      <c r="D35" s="257" t="s">
        <v>616</v>
      </c>
      <c r="E35" t="s">
        <v>2582</v>
      </c>
      <c r="F35" s="297">
        <v>577847.46</v>
      </c>
      <c r="G35" s="297">
        <v>9524.19</v>
      </c>
      <c r="H35" s="297">
        <v>151294.25</v>
      </c>
      <c r="I35">
        <v>564760.96</v>
      </c>
      <c r="J35">
        <v>346409.1</v>
      </c>
      <c r="L35" s="297">
        <v>0</v>
      </c>
      <c r="O35">
        <v>5622.68</v>
      </c>
      <c r="P35">
        <v>1650244.41</v>
      </c>
      <c r="Q35" s="297">
        <v>674159.97</v>
      </c>
      <c r="T35" s="297">
        <v>895394.5</v>
      </c>
      <c r="V35">
        <v>966520.5</v>
      </c>
      <c r="W35">
        <v>3724</v>
      </c>
      <c r="Y35">
        <v>359544.32000000001</v>
      </c>
      <c r="Z35">
        <v>106984.78</v>
      </c>
      <c r="AB35" s="242">
        <f t="shared" si="1"/>
        <v>738665.89999999991</v>
      </c>
      <c r="AC35" s="249">
        <f t="shared" si="2"/>
        <v>0</v>
      </c>
      <c r="AD35" s="262">
        <f t="shared" si="3"/>
        <v>738665.89999999991</v>
      </c>
      <c r="AE35" s="263">
        <f t="shared" si="4"/>
        <v>1569554.47</v>
      </c>
      <c r="AF35" s="263">
        <f t="shared" si="5"/>
        <v>1436773.6</v>
      </c>
      <c r="AG35" s="244">
        <f t="shared" si="6"/>
        <v>132780.86999999988</v>
      </c>
    </row>
    <row r="36" spans="1:33" x14ac:dyDescent="0.25">
      <c r="A36" s="248" t="s">
        <v>274</v>
      </c>
      <c r="B36" s="248" t="s">
        <v>2</v>
      </c>
      <c r="C36" s="257">
        <v>1955</v>
      </c>
      <c r="D36" s="257" t="s">
        <v>617</v>
      </c>
      <c r="E36" t="s">
        <v>2530</v>
      </c>
      <c r="F36" s="297">
        <v>512138.95</v>
      </c>
      <c r="G36" s="297">
        <v>13943.28</v>
      </c>
      <c r="H36" s="297">
        <v>63656.71</v>
      </c>
      <c r="I36">
        <v>45466.34</v>
      </c>
      <c r="J36">
        <v>302988.88</v>
      </c>
      <c r="L36" s="297">
        <v>0</v>
      </c>
      <c r="O36">
        <v>-1192470.8400000001</v>
      </c>
      <c r="P36">
        <v>1948644.79</v>
      </c>
      <c r="Q36" s="297">
        <v>479788.6</v>
      </c>
      <c r="R36" s="297">
        <v>94000</v>
      </c>
      <c r="S36" s="297">
        <v>510.48</v>
      </c>
      <c r="U36" s="297">
        <v>32240</v>
      </c>
      <c r="V36">
        <v>124539</v>
      </c>
      <c r="Y36">
        <v>128286.07</v>
      </c>
      <c r="Z36">
        <v>39643.800000000003</v>
      </c>
      <c r="AB36" s="242">
        <f t="shared" si="1"/>
        <v>589738.93999999994</v>
      </c>
      <c r="AC36" s="249">
        <f t="shared" si="2"/>
        <v>0</v>
      </c>
      <c r="AD36" s="262">
        <f t="shared" si="3"/>
        <v>589738.93999999994</v>
      </c>
      <c r="AE36" s="263">
        <f t="shared" si="4"/>
        <v>606539.07999999996</v>
      </c>
      <c r="AF36" s="263">
        <f t="shared" si="5"/>
        <v>292468.87</v>
      </c>
      <c r="AG36" s="244">
        <f t="shared" si="6"/>
        <v>314070.20999999996</v>
      </c>
    </row>
    <row r="37" spans="1:33" x14ac:dyDescent="0.25">
      <c r="A37" s="248" t="s">
        <v>274</v>
      </c>
      <c r="B37" s="248" t="s">
        <v>2</v>
      </c>
      <c r="C37" s="257">
        <v>4228</v>
      </c>
      <c r="D37" s="257" t="s">
        <v>618</v>
      </c>
      <c r="E37" t="s">
        <v>2531</v>
      </c>
      <c r="F37" s="297">
        <v>972933.49</v>
      </c>
      <c r="G37" s="297">
        <v>158023.26</v>
      </c>
      <c r="H37" s="297">
        <v>119378.02</v>
      </c>
      <c r="I37">
        <v>134196.69</v>
      </c>
      <c r="J37">
        <v>996863.51</v>
      </c>
      <c r="L37" s="297">
        <v>0</v>
      </c>
      <c r="N37">
        <v>-425491.18</v>
      </c>
      <c r="P37">
        <v>2125603</v>
      </c>
      <c r="Q37" s="297">
        <v>1165364.2</v>
      </c>
      <c r="R37" s="297">
        <v>174000</v>
      </c>
      <c r="S37" s="297">
        <v>857.38</v>
      </c>
      <c r="U37" s="297">
        <v>104850</v>
      </c>
      <c r="V37">
        <v>166290</v>
      </c>
      <c r="Y37">
        <v>334089.73</v>
      </c>
      <c r="Z37">
        <v>22708.7</v>
      </c>
      <c r="AA37">
        <v>700</v>
      </c>
      <c r="AB37" s="242">
        <f t="shared" si="1"/>
        <v>1250334.77</v>
      </c>
      <c r="AC37" s="249">
        <f t="shared" si="2"/>
        <v>0</v>
      </c>
      <c r="AD37" s="262">
        <f t="shared" si="3"/>
        <v>1250334.77</v>
      </c>
      <c r="AE37" s="263">
        <f t="shared" si="4"/>
        <v>1445071.5799999998</v>
      </c>
      <c r="AF37" s="263">
        <f t="shared" si="5"/>
        <v>523788.43</v>
      </c>
      <c r="AG37" s="244">
        <f t="shared" si="6"/>
        <v>921283.14999999991</v>
      </c>
    </row>
    <row r="38" spans="1:33" x14ac:dyDescent="0.25">
      <c r="A38" s="248" t="s">
        <v>274</v>
      </c>
      <c r="B38" s="248" t="s">
        <v>2</v>
      </c>
      <c r="C38" s="257">
        <v>1245</v>
      </c>
      <c r="D38" s="257" t="s">
        <v>619</v>
      </c>
      <c r="E38" t="s">
        <v>2532</v>
      </c>
      <c r="F38" s="297">
        <v>354236.34</v>
      </c>
      <c r="G38" s="297">
        <v>2016</v>
      </c>
      <c r="H38" s="297">
        <v>13339.05</v>
      </c>
      <c r="I38">
        <v>6186.54</v>
      </c>
      <c r="J38">
        <v>265753.03000000003</v>
      </c>
      <c r="O38">
        <v>-1156596.79</v>
      </c>
      <c r="P38">
        <v>1917883.16</v>
      </c>
      <c r="Q38" s="297">
        <v>52625.7</v>
      </c>
      <c r="R38" s="297">
        <v>48000</v>
      </c>
      <c r="V38">
        <v>96402</v>
      </c>
      <c r="Y38">
        <v>64714.05</v>
      </c>
      <c r="Z38">
        <v>25575.06</v>
      </c>
      <c r="AB38" s="242">
        <f t="shared" si="1"/>
        <v>369591.39</v>
      </c>
      <c r="AC38" s="249">
        <f t="shared" si="2"/>
        <v>0</v>
      </c>
      <c r="AD38" s="262">
        <f t="shared" si="3"/>
        <v>369591.39</v>
      </c>
      <c r="AE38" s="263">
        <f t="shared" si="4"/>
        <v>100625.7</v>
      </c>
      <c r="AF38" s="263">
        <f t="shared" si="5"/>
        <v>186691.11</v>
      </c>
      <c r="AG38" s="244">
        <f t="shared" si="6"/>
        <v>-86065.409999999989</v>
      </c>
    </row>
    <row r="39" spans="1:33" x14ac:dyDescent="0.25">
      <c r="A39" s="248" t="s">
        <v>274</v>
      </c>
      <c r="B39" s="248" t="s">
        <v>2</v>
      </c>
      <c r="C39" s="257">
        <v>5421</v>
      </c>
      <c r="D39" s="257" t="s">
        <v>620</v>
      </c>
      <c r="E39" t="s">
        <v>2533</v>
      </c>
      <c r="F39" s="297">
        <v>1239065.42</v>
      </c>
      <c r="G39" s="297">
        <v>91335</v>
      </c>
      <c r="H39" s="297">
        <v>165567.32999999999</v>
      </c>
      <c r="I39">
        <v>197015.22</v>
      </c>
      <c r="J39">
        <v>1059104.71</v>
      </c>
      <c r="L39" s="297">
        <v>647.15</v>
      </c>
      <c r="O39">
        <v>232299.17</v>
      </c>
      <c r="P39">
        <v>2205072.4900000002</v>
      </c>
      <c r="Q39" s="297">
        <v>1005767.4</v>
      </c>
      <c r="R39" s="297">
        <v>302500</v>
      </c>
      <c r="S39" s="297">
        <v>1747.64</v>
      </c>
      <c r="U39" s="297">
        <v>111030</v>
      </c>
      <c r="V39">
        <v>126731</v>
      </c>
      <c r="Y39">
        <v>662753.91</v>
      </c>
      <c r="Z39">
        <v>122501.26</v>
      </c>
      <c r="AA39">
        <v>33500</v>
      </c>
      <c r="AB39" s="242">
        <f t="shared" si="1"/>
        <v>1495967.75</v>
      </c>
      <c r="AC39" s="249">
        <f t="shared" si="2"/>
        <v>647.15</v>
      </c>
      <c r="AD39" s="262">
        <f t="shared" si="3"/>
        <v>1495320.6</v>
      </c>
      <c r="AE39" s="263">
        <f t="shared" si="4"/>
        <v>1421045.0399999998</v>
      </c>
      <c r="AF39" s="263">
        <f t="shared" si="5"/>
        <v>945486.17</v>
      </c>
      <c r="AG39" s="244">
        <f t="shared" si="6"/>
        <v>475558.86999999976</v>
      </c>
    </row>
    <row r="40" spans="1:33" x14ac:dyDescent="0.25">
      <c r="A40" s="248" t="s">
        <v>274</v>
      </c>
      <c r="B40" s="248" t="s">
        <v>2</v>
      </c>
      <c r="C40" s="257">
        <v>3481</v>
      </c>
      <c r="D40" s="257" t="s">
        <v>621</v>
      </c>
      <c r="E40" t="s">
        <v>2534</v>
      </c>
      <c r="F40" s="297">
        <v>1260069.5</v>
      </c>
      <c r="G40" s="297">
        <v>72122.25</v>
      </c>
      <c r="H40" s="297">
        <v>174588.26</v>
      </c>
      <c r="I40">
        <v>947002.67</v>
      </c>
      <c r="J40">
        <v>681619.56</v>
      </c>
      <c r="L40" s="297">
        <v>0</v>
      </c>
      <c r="O40">
        <v>941084.37</v>
      </c>
      <c r="P40">
        <v>1879861.02</v>
      </c>
      <c r="Q40" s="297">
        <v>987782.36</v>
      </c>
      <c r="R40" s="297">
        <v>231350</v>
      </c>
      <c r="S40" s="297">
        <v>1394.33</v>
      </c>
      <c r="U40" s="297">
        <v>47860</v>
      </c>
      <c r="V40">
        <v>218656</v>
      </c>
      <c r="X40">
        <v>1000</v>
      </c>
      <c r="Y40">
        <v>389354.65</v>
      </c>
      <c r="Z40">
        <v>76469.19</v>
      </c>
      <c r="AA40">
        <v>78350</v>
      </c>
      <c r="AB40" s="242">
        <f t="shared" si="1"/>
        <v>1506780.01</v>
      </c>
      <c r="AC40" s="249">
        <f t="shared" si="2"/>
        <v>0</v>
      </c>
      <c r="AD40" s="262">
        <f t="shared" si="3"/>
        <v>1506780.01</v>
      </c>
      <c r="AE40" s="263">
        <f t="shared" si="4"/>
        <v>1268386.69</v>
      </c>
      <c r="AF40" s="263">
        <f t="shared" si="5"/>
        <v>763829.84000000008</v>
      </c>
      <c r="AG40" s="244">
        <f t="shared" si="6"/>
        <v>504556.84999999986</v>
      </c>
    </row>
    <row r="41" spans="1:33" x14ac:dyDescent="0.25">
      <c r="A41" s="248" t="s">
        <v>274</v>
      </c>
      <c r="B41" s="248" t="s">
        <v>2</v>
      </c>
      <c r="C41" s="257">
        <v>3499</v>
      </c>
      <c r="D41" s="257" t="s">
        <v>622</v>
      </c>
      <c r="E41" t="s">
        <v>2535</v>
      </c>
      <c r="F41" s="297">
        <v>1044313.19</v>
      </c>
      <c r="G41" s="297">
        <v>84746</v>
      </c>
      <c r="H41" s="297">
        <v>155857.93</v>
      </c>
      <c r="I41">
        <v>506851.32</v>
      </c>
      <c r="J41">
        <v>-47746.51</v>
      </c>
      <c r="L41" s="297">
        <v>0</v>
      </c>
      <c r="O41">
        <v>-2307912.4500000002</v>
      </c>
      <c r="P41">
        <v>3832429.73</v>
      </c>
      <c r="Q41" s="297">
        <v>751685.38</v>
      </c>
      <c r="R41" s="297">
        <v>152340</v>
      </c>
      <c r="S41" s="297">
        <v>1272.42</v>
      </c>
      <c r="U41" s="297">
        <v>51120</v>
      </c>
      <c r="V41">
        <v>125963</v>
      </c>
      <c r="Y41">
        <v>294164.38</v>
      </c>
      <c r="Z41">
        <v>78085.77</v>
      </c>
      <c r="AB41" s="242">
        <f t="shared" si="1"/>
        <v>1284917.1199999999</v>
      </c>
      <c r="AC41" s="249">
        <f t="shared" si="2"/>
        <v>0</v>
      </c>
      <c r="AD41" s="262">
        <f t="shared" si="3"/>
        <v>1284917.1199999999</v>
      </c>
      <c r="AE41" s="263">
        <f t="shared" si="4"/>
        <v>956417.8</v>
      </c>
      <c r="AF41" s="263">
        <f t="shared" si="5"/>
        <v>498213.15</v>
      </c>
      <c r="AG41" s="244">
        <f t="shared" si="6"/>
        <v>458204.65</v>
      </c>
    </row>
    <row r="42" spans="1:33" x14ac:dyDescent="0.25">
      <c r="A42" s="248" t="s">
        <v>274</v>
      </c>
      <c r="B42" s="248" t="s">
        <v>2</v>
      </c>
      <c r="C42" s="257">
        <v>1888</v>
      </c>
      <c r="D42" s="257" t="s">
        <v>623</v>
      </c>
      <c r="E42" t="s">
        <v>2536</v>
      </c>
      <c r="F42" s="297">
        <v>564730.36</v>
      </c>
      <c r="G42" s="297">
        <v>36450.21</v>
      </c>
      <c r="H42" s="297">
        <v>119163.6</v>
      </c>
      <c r="I42">
        <v>28950.61</v>
      </c>
      <c r="J42">
        <v>1449374.66</v>
      </c>
      <c r="L42" s="297">
        <v>0</v>
      </c>
      <c r="O42">
        <v>178726.14</v>
      </c>
      <c r="P42">
        <v>1975418.72</v>
      </c>
      <c r="Q42" s="297">
        <v>553349.84</v>
      </c>
      <c r="R42" s="297">
        <v>60000</v>
      </c>
      <c r="S42" s="297">
        <v>512.17999999999995</v>
      </c>
      <c r="U42" s="297">
        <v>35700</v>
      </c>
      <c r="V42">
        <v>127606</v>
      </c>
      <c r="Y42">
        <v>190921.8</v>
      </c>
      <c r="Z42">
        <v>115909.64</v>
      </c>
      <c r="AB42" s="242">
        <f t="shared" si="1"/>
        <v>720344.16999999993</v>
      </c>
      <c r="AC42" s="249">
        <f t="shared" si="2"/>
        <v>0</v>
      </c>
      <c r="AD42" s="262">
        <f t="shared" si="3"/>
        <v>720344.16999999993</v>
      </c>
      <c r="AE42" s="263">
        <f t="shared" si="4"/>
        <v>649562.02</v>
      </c>
      <c r="AF42" s="263">
        <f t="shared" si="5"/>
        <v>434437.44</v>
      </c>
      <c r="AG42" s="244">
        <f t="shared" si="6"/>
        <v>215124.58000000002</v>
      </c>
    </row>
    <row r="43" spans="1:33" x14ac:dyDescent="0.25">
      <c r="A43" s="248" t="s">
        <v>274</v>
      </c>
      <c r="B43" s="248" t="s">
        <v>2</v>
      </c>
      <c r="C43" s="257">
        <v>1651</v>
      </c>
      <c r="D43" s="257" t="s">
        <v>624</v>
      </c>
      <c r="E43" t="s">
        <v>2537</v>
      </c>
      <c r="F43" s="297">
        <v>513520.4</v>
      </c>
      <c r="G43" s="297">
        <v>3191.25</v>
      </c>
      <c r="H43" s="297">
        <v>64367.99</v>
      </c>
      <c r="I43">
        <v>121735.54</v>
      </c>
      <c r="J43">
        <v>281813.32</v>
      </c>
      <c r="O43">
        <v>-632740.78</v>
      </c>
      <c r="P43">
        <v>1580455.21</v>
      </c>
      <c r="Q43" s="297">
        <v>353313.13</v>
      </c>
      <c r="R43" s="297">
        <v>55800</v>
      </c>
      <c r="S43" s="297">
        <v>642.65</v>
      </c>
      <c r="U43" s="297">
        <v>35450</v>
      </c>
      <c r="V43">
        <v>88830</v>
      </c>
      <c r="Y43">
        <v>156786.32999999999</v>
      </c>
      <c r="Z43">
        <v>34225.379999999997</v>
      </c>
      <c r="AA43">
        <v>24500</v>
      </c>
      <c r="AB43" s="242">
        <f t="shared" si="1"/>
        <v>581079.64</v>
      </c>
      <c r="AC43" s="249">
        <f t="shared" si="2"/>
        <v>0</v>
      </c>
      <c r="AD43" s="262">
        <f t="shared" si="3"/>
        <v>581079.64</v>
      </c>
      <c r="AE43" s="263">
        <f t="shared" si="4"/>
        <v>445205.78</v>
      </c>
      <c r="AF43" s="263">
        <f t="shared" si="5"/>
        <v>304341.70999999996</v>
      </c>
      <c r="AG43" s="244">
        <f t="shared" si="6"/>
        <v>140864.07000000007</v>
      </c>
    </row>
    <row r="44" spans="1:33" x14ac:dyDescent="0.25">
      <c r="A44" s="248" t="s">
        <v>274</v>
      </c>
      <c r="B44" s="248" t="s">
        <v>2</v>
      </c>
      <c r="C44" s="257">
        <v>3959</v>
      </c>
      <c r="D44" s="257" t="s">
        <v>625</v>
      </c>
      <c r="E44" t="s">
        <v>2538</v>
      </c>
      <c r="F44" s="297">
        <v>809598.04</v>
      </c>
      <c r="G44" s="297">
        <v>45974.55</v>
      </c>
      <c r="H44" s="297">
        <v>95913.3</v>
      </c>
      <c r="I44">
        <v>229308.2</v>
      </c>
      <c r="J44">
        <v>583152.1</v>
      </c>
      <c r="L44" s="297">
        <v>0</v>
      </c>
      <c r="O44">
        <v>-806757</v>
      </c>
      <c r="P44">
        <v>2583577.5299999998</v>
      </c>
      <c r="Q44" s="297">
        <v>702376.12</v>
      </c>
      <c r="S44" s="297">
        <v>1019.17</v>
      </c>
      <c r="U44" s="297">
        <v>56220</v>
      </c>
      <c r="V44">
        <v>104579</v>
      </c>
      <c r="Y44">
        <v>376508.63</v>
      </c>
      <c r="Z44">
        <v>117152</v>
      </c>
      <c r="AB44" s="242">
        <f t="shared" si="1"/>
        <v>951485.89000000013</v>
      </c>
      <c r="AC44" s="249">
        <f t="shared" si="2"/>
        <v>0</v>
      </c>
      <c r="AD44" s="262">
        <f t="shared" si="3"/>
        <v>951485.89000000013</v>
      </c>
      <c r="AE44" s="263">
        <f t="shared" si="4"/>
        <v>759615.29</v>
      </c>
      <c r="AF44" s="263">
        <f t="shared" si="5"/>
        <v>598239.63</v>
      </c>
      <c r="AG44" s="244">
        <f t="shared" si="6"/>
        <v>161375.66000000003</v>
      </c>
    </row>
    <row r="45" spans="1:33" x14ac:dyDescent="0.25">
      <c r="A45" s="248" t="s">
        <v>274</v>
      </c>
      <c r="B45" s="248" t="s">
        <v>2</v>
      </c>
      <c r="C45" s="257">
        <v>2503</v>
      </c>
      <c r="D45" s="257" t="s">
        <v>626</v>
      </c>
      <c r="E45" t="s">
        <v>2539</v>
      </c>
      <c r="F45" s="297">
        <v>493515.1</v>
      </c>
      <c r="G45" s="297">
        <v>50904.66</v>
      </c>
      <c r="H45" s="297">
        <v>35073.39</v>
      </c>
      <c r="I45">
        <v>169243.51</v>
      </c>
      <c r="J45">
        <v>541223.98</v>
      </c>
      <c r="L45" s="297">
        <v>0</v>
      </c>
      <c r="O45">
        <v>-597802.64</v>
      </c>
      <c r="P45">
        <v>1850667.12</v>
      </c>
      <c r="Q45" s="297">
        <v>499065.74</v>
      </c>
      <c r="S45" s="297">
        <v>646.11</v>
      </c>
      <c r="U45" s="297">
        <v>37180</v>
      </c>
      <c r="V45">
        <v>155490</v>
      </c>
      <c r="Y45">
        <v>156436.73000000001</v>
      </c>
      <c r="Z45">
        <v>33818.959999999999</v>
      </c>
      <c r="AB45" s="242">
        <f t="shared" si="1"/>
        <v>579493.15</v>
      </c>
      <c r="AC45" s="249">
        <f t="shared" si="2"/>
        <v>0</v>
      </c>
      <c r="AD45" s="262">
        <f t="shared" si="3"/>
        <v>579493.15</v>
      </c>
      <c r="AE45" s="263">
        <f t="shared" si="4"/>
        <v>536891.85</v>
      </c>
      <c r="AF45" s="263">
        <f t="shared" si="5"/>
        <v>345745.69</v>
      </c>
      <c r="AG45" s="244">
        <f t="shared" si="6"/>
        <v>191146.15999999997</v>
      </c>
    </row>
    <row r="46" spans="1:33" x14ac:dyDescent="0.25">
      <c r="A46" s="248" t="s">
        <v>274</v>
      </c>
      <c r="B46" s="248" t="s">
        <v>2</v>
      </c>
      <c r="C46" s="257">
        <v>3619</v>
      </c>
      <c r="D46" s="257" t="s">
        <v>627</v>
      </c>
      <c r="E46" t="s">
        <v>2540</v>
      </c>
      <c r="F46" s="297">
        <v>557652.42000000004</v>
      </c>
      <c r="G46" s="297">
        <v>21003.37</v>
      </c>
      <c r="H46" s="297">
        <v>115178.75</v>
      </c>
      <c r="I46">
        <v>176302.98</v>
      </c>
      <c r="J46">
        <v>67795.960000000006</v>
      </c>
      <c r="O46">
        <v>-2437920.06</v>
      </c>
      <c r="P46">
        <v>3139393.79</v>
      </c>
      <c r="Q46" s="297">
        <v>826461.38</v>
      </c>
      <c r="R46" s="297">
        <v>210000</v>
      </c>
      <c r="S46" s="297">
        <v>429.4</v>
      </c>
      <c r="U46" s="297">
        <v>39000</v>
      </c>
      <c r="V46">
        <v>172812</v>
      </c>
      <c r="Y46">
        <v>378801.07</v>
      </c>
      <c r="Z46">
        <v>75867.960000000006</v>
      </c>
      <c r="AB46" s="242">
        <f t="shared" si="1"/>
        <v>693834.54</v>
      </c>
      <c r="AC46" s="249">
        <f t="shared" si="2"/>
        <v>0</v>
      </c>
      <c r="AD46" s="262">
        <f t="shared" si="3"/>
        <v>693834.54</v>
      </c>
      <c r="AE46" s="263">
        <f t="shared" si="4"/>
        <v>1075890.78</v>
      </c>
      <c r="AF46" s="263">
        <f t="shared" si="5"/>
        <v>627481.03</v>
      </c>
      <c r="AG46" s="244">
        <f t="shared" si="6"/>
        <v>448409.75</v>
      </c>
    </row>
    <row r="47" spans="1:33" x14ac:dyDescent="0.25">
      <c r="A47" s="248" t="s">
        <v>274</v>
      </c>
      <c r="B47" s="248" t="s">
        <v>2</v>
      </c>
      <c r="C47" s="257">
        <v>2593</v>
      </c>
      <c r="D47" s="257" t="s">
        <v>628</v>
      </c>
      <c r="E47" t="s">
        <v>2541</v>
      </c>
      <c r="F47" s="297">
        <v>246634.31</v>
      </c>
      <c r="G47" s="297">
        <v>183236.5</v>
      </c>
      <c r="H47" s="297">
        <v>127909.15</v>
      </c>
      <c r="I47">
        <v>112473.15</v>
      </c>
      <c r="J47">
        <v>733792.72</v>
      </c>
      <c r="L47" s="297">
        <v>0</v>
      </c>
      <c r="O47">
        <v>-1471123.4</v>
      </c>
      <c r="P47">
        <v>2592803.14</v>
      </c>
      <c r="Q47" s="297">
        <v>786271.67</v>
      </c>
      <c r="S47" s="297">
        <v>278.77</v>
      </c>
      <c r="T47" s="297">
        <v>819000</v>
      </c>
      <c r="V47">
        <v>980257</v>
      </c>
      <c r="Y47">
        <v>136166.57</v>
      </c>
      <c r="Z47">
        <v>75260.78</v>
      </c>
      <c r="AB47" s="242">
        <f t="shared" si="1"/>
        <v>557779.96</v>
      </c>
      <c r="AC47" s="249">
        <f t="shared" si="2"/>
        <v>0</v>
      </c>
      <c r="AD47" s="262">
        <f t="shared" si="3"/>
        <v>557779.96</v>
      </c>
      <c r="AE47" s="263">
        <f t="shared" si="4"/>
        <v>1605550.44</v>
      </c>
      <c r="AF47" s="263">
        <f t="shared" si="5"/>
        <v>1191684.3500000001</v>
      </c>
      <c r="AG47" s="244">
        <f t="shared" si="6"/>
        <v>413866.08999999985</v>
      </c>
    </row>
    <row r="48" spans="1:33" x14ac:dyDescent="0.25">
      <c r="A48" s="248" t="s">
        <v>274</v>
      </c>
      <c r="B48" s="248" t="s">
        <v>2</v>
      </c>
      <c r="C48" s="257">
        <v>1622</v>
      </c>
      <c r="D48" s="257" t="s">
        <v>629</v>
      </c>
      <c r="E48" t="s">
        <v>2542</v>
      </c>
      <c r="F48" s="297">
        <v>353620.54</v>
      </c>
      <c r="G48" s="297">
        <v>2950</v>
      </c>
      <c r="H48" s="297">
        <v>43058.43</v>
      </c>
      <c r="I48">
        <v>104301.22</v>
      </c>
      <c r="J48">
        <v>253965.19</v>
      </c>
      <c r="O48">
        <v>-1312356.77</v>
      </c>
      <c r="P48">
        <v>2213150.63</v>
      </c>
      <c r="Q48" s="297">
        <v>31678.18</v>
      </c>
      <c r="T48" s="297">
        <v>174540</v>
      </c>
      <c r="U48" s="297">
        <v>3000</v>
      </c>
      <c r="V48">
        <v>193654</v>
      </c>
      <c r="Y48">
        <v>110192.78</v>
      </c>
      <c r="Z48">
        <v>30119.88</v>
      </c>
      <c r="AB48" s="242">
        <f t="shared" si="1"/>
        <v>399628.97</v>
      </c>
      <c r="AC48" s="249">
        <f t="shared" si="2"/>
        <v>0</v>
      </c>
      <c r="AD48" s="262">
        <f t="shared" si="3"/>
        <v>399628.97</v>
      </c>
      <c r="AE48" s="263">
        <f t="shared" si="4"/>
        <v>209218.18</v>
      </c>
      <c r="AF48" s="263">
        <f t="shared" si="5"/>
        <v>333966.66000000003</v>
      </c>
      <c r="AG48" s="244">
        <f t="shared" si="6"/>
        <v>-124748.48000000004</v>
      </c>
    </row>
    <row r="49" spans="1:33" x14ac:dyDescent="0.25">
      <c r="A49" s="248" t="s">
        <v>274</v>
      </c>
      <c r="B49" s="248" t="s">
        <v>2</v>
      </c>
      <c r="C49" s="257">
        <v>2164</v>
      </c>
      <c r="D49" s="257" t="s">
        <v>630</v>
      </c>
      <c r="E49" t="s">
        <v>2543</v>
      </c>
      <c r="F49" s="297">
        <v>622330.81000000006</v>
      </c>
      <c r="H49" s="297">
        <v>2177.09</v>
      </c>
      <c r="I49">
        <v>1314723.7</v>
      </c>
      <c r="J49">
        <v>498545.14</v>
      </c>
      <c r="O49">
        <v>449672.36</v>
      </c>
      <c r="P49">
        <v>2118686.35</v>
      </c>
      <c r="Q49" s="297">
        <v>13023.47</v>
      </c>
      <c r="V49">
        <v>8057</v>
      </c>
      <c r="Y49">
        <v>14798.92</v>
      </c>
      <c r="Z49">
        <v>99199.52</v>
      </c>
      <c r="AB49" s="242">
        <f t="shared" si="1"/>
        <v>624507.9</v>
      </c>
      <c r="AC49" s="249">
        <f t="shared" si="2"/>
        <v>0</v>
      </c>
      <c r="AD49" s="262">
        <f t="shared" si="3"/>
        <v>624507.9</v>
      </c>
      <c r="AE49" s="263">
        <f t="shared" si="4"/>
        <v>13023.47</v>
      </c>
      <c r="AF49" s="263">
        <f t="shared" si="5"/>
        <v>122055.44</v>
      </c>
      <c r="AG49" s="244">
        <f t="shared" si="6"/>
        <v>-109031.97</v>
      </c>
    </row>
    <row r="50" spans="1:33" x14ac:dyDescent="0.25">
      <c r="A50" s="248" t="s">
        <v>277</v>
      </c>
      <c r="B50" s="248" t="s">
        <v>3</v>
      </c>
      <c r="C50" s="257">
        <v>5944</v>
      </c>
      <c r="D50" s="257" t="s">
        <v>631</v>
      </c>
      <c r="E50" t="s">
        <v>2544</v>
      </c>
      <c r="F50" s="297">
        <v>1104942.8500000001</v>
      </c>
      <c r="G50" s="297">
        <v>0</v>
      </c>
      <c r="H50" s="297">
        <v>4695.9799999999996</v>
      </c>
      <c r="I50">
        <v>723184.07</v>
      </c>
      <c r="J50">
        <v>263744.51</v>
      </c>
      <c r="L50" s="297">
        <v>0</v>
      </c>
      <c r="O50">
        <v>-1516994.6</v>
      </c>
      <c r="P50">
        <v>3206691.97</v>
      </c>
      <c r="Q50" s="297">
        <v>1448086.4</v>
      </c>
      <c r="R50" s="297">
        <v>777240</v>
      </c>
      <c r="S50" s="297">
        <v>1233.6199999999999</v>
      </c>
      <c r="T50" s="297">
        <v>1572704</v>
      </c>
      <c r="U50" s="297">
        <v>1360.8</v>
      </c>
      <c r="V50">
        <v>1853463</v>
      </c>
      <c r="W50">
        <v>6650</v>
      </c>
      <c r="Y50">
        <v>1180260.3</v>
      </c>
      <c r="Z50">
        <v>144211.48000000001</v>
      </c>
      <c r="AA50">
        <v>450</v>
      </c>
      <c r="AB50" s="242">
        <f t="shared" si="1"/>
        <v>1109638.83</v>
      </c>
      <c r="AC50" s="249">
        <f t="shared" si="2"/>
        <v>0</v>
      </c>
      <c r="AD50" s="262">
        <f t="shared" si="3"/>
        <v>1109638.83</v>
      </c>
      <c r="AE50" s="263">
        <f t="shared" si="4"/>
        <v>3800624.82</v>
      </c>
      <c r="AF50" s="263">
        <f t="shared" si="5"/>
        <v>3185034.78</v>
      </c>
      <c r="AG50" s="244">
        <f t="shared" si="6"/>
        <v>615590.04</v>
      </c>
    </row>
    <row r="51" spans="1:33" x14ac:dyDescent="0.25">
      <c r="A51" s="248" t="s">
        <v>277</v>
      </c>
      <c r="B51" s="248" t="s">
        <v>3</v>
      </c>
      <c r="C51" s="257">
        <v>5439</v>
      </c>
      <c r="D51" s="257" t="s">
        <v>632</v>
      </c>
      <c r="E51" t="s">
        <v>2545</v>
      </c>
      <c r="F51" s="297">
        <v>1601750.28</v>
      </c>
      <c r="G51" s="297">
        <v>0</v>
      </c>
      <c r="H51" s="297">
        <v>33759.18</v>
      </c>
      <c r="I51">
        <v>4</v>
      </c>
      <c r="J51">
        <v>838400.73</v>
      </c>
      <c r="L51" s="297">
        <v>0</v>
      </c>
      <c r="O51">
        <v>-305371.67</v>
      </c>
      <c r="P51">
        <v>2598703.46</v>
      </c>
      <c r="Q51" s="297">
        <v>1598145.26</v>
      </c>
      <c r="S51" s="297">
        <v>1817</v>
      </c>
      <c r="T51" s="297">
        <v>1562928.5</v>
      </c>
      <c r="V51">
        <v>2042131.7</v>
      </c>
      <c r="W51">
        <v>960</v>
      </c>
      <c r="X51">
        <v>3100</v>
      </c>
      <c r="Y51">
        <v>530585.39</v>
      </c>
      <c r="Z51">
        <v>225631.27</v>
      </c>
      <c r="AB51" s="242">
        <f t="shared" si="1"/>
        <v>1635509.46</v>
      </c>
      <c r="AC51" s="249">
        <f t="shared" si="2"/>
        <v>0</v>
      </c>
      <c r="AD51" s="262">
        <f t="shared" si="3"/>
        <v>1635509.46</v>
      </c>
      <c r="AE51" s="263">
        <f t="shared" si="4"/>
        <v>3162890.76</v>
      </c>
      <c r="AF51" s="263">
        <f t="shared" si="5"/>
        <v>2802408.36</v>
      </c>
      <c r="AG51" s="244">
        <f t="shared" si="6"/>
        <v>360482.39999999991</v>
      </c>
    </row>
    <row r="52" spans="1:33" x14ac:dyDescent="0.25">
      <c r="A52" s="248" t="s">
        <v>277</v>
      </c>
      <c r="B52" s="248" t="s">
        <v>3</v>
      </c>
      <c r="C52" s="257">
        <v>3683</v>
      </c>
      <c r="D52" s="257" t="s">
        <v>633</v>
      </c>
      <c r="E52" t="s">
        <v>2546</v>
      </c>
      <c r="F52" s="297">
        <v>922092.84</v>
      </c>
      <c r="G52" s="297">
        <v>28600</v>
      </c>
      <c r="H52" s="297">
        <v>72451.27</v>
      </c>
      <c r="I52">
        <v>40217.61</v>
      </c>
      <c r="J52">
        <v>275723.12</v>
      </c>
      <c r="L52" s="297">
        <v>0</v>
      </c>
      <c r="O52">
        <v>-1239132.3899999999</v>
      </c>
      <c r="P52">
        <v>2341456.5299999998</v>
      </c>
      <c r="Q52" s="297">
        <v>1229256.77</v>
      </c>
      <c r="S52" s="297">
        <v>1093.54</v>
      </c>
      <c r="T52" s="297">
        <v>476794.5</v>
      </c>
      <c r="V52">
        <v>756830.22</v>
      </c>
      <c r="X52">
        <v>4060</v>
      </c>
      <c r="Y52">
        <v>416273.73</v>
      </c>
      <c r="Z52">
        <v>125800.16</v>
      </c>
      <c r="AB52" s="242">
        <f t="shared" si="1"/>
        <v>1023144.11</v>
      </c>
      <c r="AC52" s="249">
        <f t="shared" si="2"/>
        <v>0</v>
      </c>
      <c r="AD52" s="262">
        <f t="shared" si="3"/>
        <v>1023144.11</v>
      </c>
      <c r="AE52" s="263">
        <f t="shared" si="4"/>
        <v>1707144.81</v>
      </c>
      <c r="AF52" s="263">
        <f t="shared" si="5"/>
        <v>1302964.1099999999</v>
      </c>
      <c r="AG52" s="244">
        <f t="shared" si="6"/>
        <v>404180.70000000019</v>
      </c>
    </row>
    <row r="53" spans="1:33" x14ac:dyDescent="0.25">
      <c r="A53" s="248" t="s">
        <v>277</v>
      </c>
      <c r="B53" s="248" t="s">
        <v>3</v>
      </c>
      <c r="C53" s="257">
        <v>10514</v>
      </c>
      <c r="D53" s="257" t="s">
        <v>634</v>
      </c>
      <c r="E53" t="s">
        <v>2547</v>
      </c>
      <c r="F53" s="297">
        <v>1812337.63</v>
      </c>
      <c r="G53" s="297">
        <v>17424</v>
      </c>
      <c r="H53" s="297">
        <v>140417.95000000001</v>
      </c>
      <c r="I53">
        <v>1505598.81</v>
      </c>
      <c r="J53">
        <v>535150.4</v>
      </c>
      <c r="L53" s="297">
        <v>0</v>
      </c>
      <c r="O53">
        <v>1591516.98</v>
      </c>
      <c r="P53">
        <v>1574485.41</v>
      </c>
      <c r="Q53" s="297">
        <v>2489561.33</v>
      </c>
      <c r="R53" s="297">
        <v>1135720</v>
      </c>
      <c r="S53" s="297">
        <v>1224.79</v>
      </c>
      <c r="T53" s="297">
        <v>871599.4</v>
      </c>
      <c r="V53">
        <v>1514444.4</v>
      </c>
      <c r="W53">
        <v>640</v>
      </c>
      <c r="X53">
        <v>4060</v>
      </c>
      <c r="Y53">
        <v>1506051</v>
      </c>
      <c r="Z53">
        <v>235233.72</v>
      </c>
      <c r="AB53" s="242">
        <f t="shared" si="1"/>
        <v>1970179.5799999998</v>
      </c>
      <c r="AC53" s="249">
        <f t="shared" si="2"/>
        <v>0</v>
      </c>
      <c r="AD53" s="262">
        <f t="shared" si="3"/>
        <v>1970179.5799999998</v>
      </c>
      <c r="AE53" s="263">
        <f t="shared" si="4"/>
        <v>4498105.5200000005</v>
      </c>
      <c r="AF53" s="263">
        <f t="shared" si="5"/>
        <v>3260429.12</v>
      </c>
      <c r="AG53" s="244">
        <f t="shared" si="6"/>
        <v>1237676.4000000004</v>
      </c>
    </row>
    <row r="54" spans="1:33" x14ac:dyDescent="0.25">
      <c r="A54" s="248" t="s">
        <v>277</v>
      </c>
      <c r="B54" s="248" t="s">
        <v>3</v>
      </c>
      <c r="C54" s="257">
        <v>1578</v>
      </c>
      <c r="D54" s="257" t="s">
        <v>635</v>
      </c>
      <c r="E54" t="s">
        <v>2548</v>
      </c>
      <c r="F54" s="297">
        <v>744625.08</v>
      </c>
      <c r="G54" s="297">
        <v>0</v>
      </c>
      <c r="H54" s="297">
        <v>18835.259999999998</v>
      </c>
      <c r="I54">
        <v>2</v>
      </c>
      <c r="J54">
        <v>218561.91</v>
      </c>
      <c r="L54" s="297">
        <v>0</v>
      </c>
      <c r="O54">
        <v>-658340.94999999995</v>
      </c>
      <c r="P54">
        <v>1566508.7</v>
      </c>
      <c r="Q54" s="297">
        <v>709983.85</v>
      </c>
      <c r="S54" s="297">
        <v>953.22</v>
      </c>
      <c r="T54" s="297">
        <v>1053801</v>
      </c>
      <c r="V54">
        <v>1222254</v>
      </c>
      <c r="Y54">
        <v>287721.78000000003</v>
      </c>
      <c r="Z54">
        <v>61755.79</v>
      </c>
      <c r="AB54" s="242">
        <f t="shared" si="1"/>
        <v>763460.34</v>
      </c>
      <c r="AC54" s="249">
        <f t="shared" si="2"/>
        <v>0</v>
      </c>
      <c r="AD54" s="262">
        <f t="shared" si="3"/>
        <v>763460.34</v>
      </c>
      <c r="AE54" s="263">
        <f t="shared" si="4"/>
        <v>1764738.0699999998</v>
      </c>
      <c r="AF54" s="263">
        <f t="shared" si="5"/>
        <v>1571731.57</v>
      </c>
      <c r="AG54" s="244">
        <f t="shared" si="6"/>
        <v>193006.49999999977</v>
      </c>
    </row>
    <row r="55" spans="1:33" x14ac:dyDescent="0.25">
      <c r="A55" s="248" t="s">
        <v>277</v>
      </c>
      <c r="B55" s="248" t="s">
        <v>3</v>
      </c>
      <c r="C55" s="257">
        <v>3503</v>
      </c>
      <c r="D55" s="257" t="s">
        <v>636</v>
      </c>
      <c r="E55" t="s">
        <v>2549</v>
      </c>
      <c r="F55" s="297">
        <v>546703.76</v>
      </c>
      <c r="G55" s="297">
        <v>31200</v>
      </c>
      <c r="H55" s="297">
        <v>17142.66</v>
      </c>
      <c r="I55">
        <v>10410.32</v>
      </c>
      <c r="J55">
        <v>159065.59</v>
      </c>
      <c r="L55" s="297">
        <v>0</v>
      </c>
      <c r="O55">
        <v>-1961778.62</v>
      </c>
      <c r="P55">
        <v>2534998.48</v>
      </c>
      <c r="Q55" s="297">
        <v>1003693.89</v>
      </c>
      <c r="R55" s="297">
        <v>102000</v>
      </c>
      <c r="S55" s="297">
        <v>669.8</v>
      </c>
      <c r="T55" s="297">
        <v>1631469</v>
      </c>
      <c r="V55">
        <v>1896282</v>
      </c>
      <c r="W55">
        <v>17572</v>
      </c>
      <c r="X55">
        <v>3100</v>
      </c>
      <c r="Y55">
        <v>423258.62</v>
      </c>
      <c r="Z55">
        <v>70385.600000000006</v>
      </c>
      <c r="AB55" s="242">
        <f t="shared" si="1"/>
        <v>595046.42000000004</v>
      </c>
      <c r="AC55" s="249">
        <f t="shared" si="2"/>
        <v>0</v>
      </c>
      <c r="AD55" s="262">
        <f t="shared" si="3"/>
        <v>595046.42000000004</v>
      </c>
      <c r="AE55" s="263">
        <f t="shared" si="4"/>
        <v>2737832.6900000004</v>
      </c>
      <c r="AF55" s="263">
        <f t="shared" si="5"/>
        <v>2410598.2200000002</v>
      </c>
      <c r="AG55" s="244">
        <f t="shared" si="6"/>
        <v>327234.4700000002</v>
      </c>
    </row>
    <row r="56" spans="1:33" x14ac:dyDescent="0.25">
      <c r="A56" s="248" t="s">
        <v>277</v>
      </c>
      <c r="B56" s="248" t="s">
        <v>3</v>
      </c>
      <c r="C56" s="257">
        <v>5709</v>
      </c>
      <c r="D56" s="257" t="s">
        <v>637</v>
      </c>
      <c r="E56" t="s">
        <v>2550</v>
      </c>
      <c r="F56" s="297">
        <v>1298242.8999999999</v>
      </c>
      <c r="G56" s="297">
        <v>0</v>
      </c>
      <c r="H56" s="297">
        <v>52333.78</v>
      </c>
      <c r="I56">
        <v>137846.51</v>
      </c>
      <c r="J56">
        <v>261693.56</v>
      </c>
      <c r="L56" s="297">
        <v>0</v>
      </c>
      <c r="O56">
        <v>-1442957.02</v>
      </c>
      <c r="P56">
        <v>2415193.5099999998</v>
      </c>
      <c r="Q56" s="297">
        <v>1445488.82</v>
      </c>
      <c r="R56" s="297">
        <v>552000</v>
      </c>
      <c r="S56" s="297">
        <v>1588.87</v>
      </c>
      <c r="T56" s="297">
        <v>990339</v>
      </c>
      <c r="V56">
        <v>1317398</v>
      </c>
      <c r="W56">
        <v>43140</v>
      </c>
      <c r="X56">
        <v>7818</v>
      </c>
      <c r="Y56">
        <v>582875.97</v>
      </c>
      <c r="Z56">
        <v>75269.460000000006</v>
      </c>
      <c r="AB56" s="242">
        <f t="shared" si="1"/>
        <v>1350576.68</v>
      </c>
      <c r="AC56" s="249">
        <f t="shared" si="2"/>
        <v>0</v>
      </c>
      <c r="AD56" s="262">
        <f t="shared" si="3"/>
        <v>1350576.68</v>
      </c>
      <c r="AE56" s="263">
        <f t="shared" si="4"/>
        <v>2989416.6900000004</v>
      </c>
      <c r="AF56" s="263">
        <f t="shared" si="5"/>
        <v>2026501.43</v>
      </c>
      <c r="AG56" s="244">
        <f t="shared" si="6"/>
        <v>962915.26000000047</v>
      </c>
    </row>
    <row r="57" spans="1:33" x14ac:dyDescent="0.25">
      <c r="A57" s="248" t="s">
        <v>277</v>
      </c>
      <c r="B57" s="248" t="s">
        <v>3</v>
      </c>
      <c r="C57" s="257">
        <v>2754</v>
      </c>
      <c r="D57" s="257" t="s">
        <v>638</v>
      </c>
      <c r="E57" t="s">
        <v>2551</v>
      </c>
      <c r="F57" s="297">
        <v>598495.46</v>
      </c>
      <c r="G57" s="297">
        <v>-1598</v>
      </c>
      <c r="H57" s="297">
        <v>7506.39</v>
      </c>
      <c r="I57">
        <v>95766.2</v>
      </c>
      <c r="J57">
        <v>137873.89000000001</v>
      </c>
      <c r="L57" s="297">
        <v>0</v>
      </c>
      <c r="O57">
        <v>-736954.99</v>
      </c>
      <c r="P57">
        <v>1430245.31</v>
      </c>
      <c r="Q57" s="297">
        <v>829593.3</v>
      </c>
      <c r="S57" s="297">
        <v>637.66</v>
      </c>
      <c r="T57" s="297">
        <v>1045922</v>
      </c>
      <c r="V57">
        <v>1235546</v>
      </c>
      <c r="Y57">
        <v>251394.67</v>
      </c>
      <c r="Z57">
        <v>117431.67</v>
      </c>
      <c r="AB57" s="242">
        <f t="shared" si="1"/>
        <v>604403.85</v>
      </c>
      <c r="AC57" s="249">
        <f t="shared" si="2"/>
        <v>0</v>
      </c>
      <c r="AD57" s="262">
        <f t="shared" si="3"/>
        <v>604403.85</v>
      </c>
      <c r="AE57" s="263">
        <f t="shared" si="4"/>
        <v>1876152.96</v>
      </c>
      <c r="AF57" s="263">
        <f t="shared" si="5"/>
        <v>1604372.3399999999</v>
      </c>
      <c r="AG57" s="244">
        <f t="shared" si="6"/>
        <v>271780.62000000011</v>
      </c>
    </row>
    <row r="58" spans="1:33" x14ac:dyDescent="0.25">
      <c r="A58" s="248" t="s">
        <v>277</v>
      </c>
      <c r="B58" s="248" t="s">
        <v>3</v>
      </c>
      <c r="C58" s="257">
        <v>5299</v>
      </c>
      <c r="D58" s="257" t="s">
        <v>639</v>
      </c>
      <c r="E58" t="s">
        <v>2552</v>
      </c>
      <c r="F58" s="297">
        <v>775337.54</v>
      </c>
      <c r="G58" s="297">
        <v>0</v>
      </c>
      <c r="H58" s="297">
        <v>105862.52</v>
      </c>
      <c r="I58">
        <v>3</v>
      </c>
      <c r="J58">
        <v>1187655.3</v>
      </c>
      <c r="L58" s="297">
        <v>0</v>
      </c>
      <c r="O58">
        <v>-1115672.76</v>
      </c>
      <c r="P58">
        <v>2897338.69</v>
      </c>
      <c r="Q58" s="297">
        <v>1413863.14</v>
      </c>
      <c r="S58" s="297">
        <v>719.14</v>
      </c>
      <c r="T58" s="297">
        <v>1101642.5</v>
      </c>
      <c r="U58" s="297">
        <v>305996.43</v>
      </c>
      <c r="V58">
        <v>1312022.5</v>
      </c>
      <c r="Y58">
        <v>783316.79</v>
      </c>
      <c r="Z58">
        <v>224889.49</v>
      </c>
      <c r="AB58" s="242">
        <f t="shared" si="1"/>
        <v>881200.06</v>
      </c>
      <c r="AC58" s="249">
        <f t="shared" si="2"/>
        <v>0</v>
      </c>
      <c r="AD58" s="262">
        <f t="shared" si="3"/>
        <v>881200.06</v>
      </c>
      <c r="AE58" s="263">
        <f t="shared" si="4"/>
        <v>2822221.21</v>
      </c>
      <c r="AF58" s="263">
        <f t="shared" si="5"/>
        <v>2320228.7800000003</v>
      </c>
      <c r="AG58" s="244">
        <f t="shared" si="6"/>
        <v>501992.4299999997</v>
      </c>
    </row>
    <row r="59" spans="1:33" x14ac:dyDescent="0.25">
      <c r="A59" s="248" t="s">
        <v>277</v>
      </c>
      <c r="B59" s="248" t="s">
        <v>3</v>
      </c>
      <c r="C59" s="257">
        <v>3522</v>
      </c>
      <c r="D59" s="257" t="s">
        <v>640</v>
      </c>
      <c r="E59" t="s">
        <v>2553</v>
      </c>
      <c r="F59" s="297">
        <v>929448.48</v>
      </c>
      <c r="G59" s="297">
        <v>0</v>
      </c>
      <c r="H59" s="297">
        <v>157232.21</v>
      </c>
      <c r="I59">
        <v>2</v>
      </c>
      <c r="J59">
        <v>245496</v>
      </c>
      <c r="L59" s="297">
        <v>0</v>
      </c>
      <c r="O59">
        <v>-2546398.81</v>
      </c>
      <c r="P59">
        <v>3457082.1</v>
      </c>
      <c r="Q59" s="297">
        <v>1005404.53</v>
      </c>
      <c r="R59" s="297">
        <v>90000</v>
      </c>
      <c r="S59" s="297">
        <v>832.47</v>
      </c>
      <c r="T59" s="297">
        <v>986233.5</v>
      </c>
      <c r="V59">
        <v>1158571.5</v>
      </c>
      <c r="Y59">
        <v>300459.51</v>
      </c>
      <c r="Z59">
        <v>38394.089999999997</v>
      </c>
      <c r="AB59" s="242">
        <f t="shared" si="1"/>
        <v>1086680.69</v>
      </c>
      <c r="AC59" s="249">
        <f t="shared" si="2"/>
        <v>0</v>
      </c>
      <c r="AD59" s="262">
        <f t="shared" si="3"/>
        <v>1086680.69</v>
      </c>
      <c r="AE59" s="263">
        <f t="shared" si="4"/>
        <v>2082470.5</v>
      </c>
      <c r="AF59" s="263">
        <f t="shared" si="5"/>
        <v>1497425.1</v>
      </c>
      <c r="AG59" s="244">
        <f t="shared" si="6"/>
        <v>585045.39999999991</v>
      </c>
    </row>
    <row r="60" spans="1:33" x14ac:dyDescent="0.25">
      <c r="A60" s="248" t="s">
        <v>277</v>
      </c>
      <c r="B60" s="248" t="s">
        <v>3</v>
      </c>
      <c r="C60" s="257">
        <v>3001</v>
      </c>
      <c r="D60" s="257" t="s">
        <v>641</v>
      </c>
      <c r="E60" t="s">
        <v>2554</v>
      </c>
      <c r="F60" s="297">
        <v>410656.3</v>
      </c>
      <c r="G60" s="297">
        <v>0</v>
      </c>
      <c r="H60" s="297">
        <v>5900</v>
      </c>
      <c r="I60">
        <v>837959.28</v>
      </c>
      <c r="J60">
        <v>194721.4</v>
      </c>
      <c r="L60" s="297">
        <v>0</v>
      </c>
      <c r="O60">
        <v>895830.26</v>
      </c>
      <c r="P60">
        <v>339109.18</v>
      </c>
      <c r="Q60" s="297">
        <v>1002058.26</v>
      </c>
      <c r="R60" s="297">
        <v>143000</v>
      </c>
      <c r="S60" s="297">
        <v>405.82</v>
      </c>
      <c r="T60" s="297">
        <v>622128.5</v>
      </c>
      <c r="V60">
        <v>975530.5</v>
      </c>
      <c r="Y60">
        <v>394493</v>
      </c>
      <c r="Z60">
        <v>54121.54</v>
      </c>
      <c r="AB60" s="242">
        <f t="shared" si="1"/>
        <v>416556.3</v>
      </c>
      <c r="AC60" s="249">
        <f t="shared" si="2"/>
        <v>0</v>
      </c>
      <c r="AD60" s="262">
        <f t="shared" si="3"/>
        <v>416556.3</v>
      </c>
      <c r="AE60" s="263">
        <f t="shared" si="4"/>
        <v>1767592.58</v>
      </c>
      <c r="AF60" s="263">
        <f t="shared" si="5"/>
        <v>1424145.04</v>
      </c>
      <c r="AG60" s="244">
        <f t="shared" si="6"/>
        <v>343447.54000000004</v>
      </c>
    </row>
    <row r="61" spans="1:33" x14ac:dyDescent="0.25">
      <c r="A61" s="248" t="s">
        <v>277</v>
      </c>
      <c r="B61" s="248" t="s">
        <v>3</v>
      </c>
      <c r="C61" s="257">
        <v>1241</v>
      </c>
      <c r="D61" s="257" t="s">
        <v>642</v>
      </c>
      <c r="E61" t="s">
        <v>2555</v>
      </c>
      <c r="F61" s="297">
        <v>274435.18</v>
      </c>
      <c r="G61" s="297">
        <v>0</v>
      </c>
      <c r="H61" s="297">
        <v>115114.39</v>
      </c>
      <c r="I61">
        <v>971614.52</v>
      </c>
      <c r="J61">
        <v>92404.56</v>
      </c>
      <c r="L61" s="297">
        <v>0</v>
      </c>
      <c r="O61">
        <v>-149423.48000000001</v>
      </c>
      <c r="P61">
        <v>1695206.85</v>
      </c>
      <c r="Q61" s="297">
        <v>783026.25</v>
      </c>
      <c r="S61" s="297">
        <v>503.82</v>
      </c>
      <c r="T61" s="297">
        <v>674387</v>
      </c>
      <c r="U61" s="297">
        <v>100</v>
      </c>
      <c r="V61">
        <v>965943.65</v>
      </c>
      <c r="Y61">
        <v>391734.79</v>
      </c>
      <c r="Z61">
        <v>65203.35</v>
      </c>
      <c r="AB61" s="242">
        <f t="shared" si="1"/>
        <v>389549.57</v>
      </c>
      <c r="AC61" s="249">
        <f t="shared" si="2"/>
        <v>0</v>
      </c>
      <c r="AD61" s="262">
        <f t="shared" si="3"/>
        <v>389549.57</v>
      </c>
      <c r="AE61" s="263">
        <f t="shared" si="4"/>
        <v>1458017.0699999998</v>
      </c>
      <c r="AF61" s="263">
        <f t="shared" si="5"/>
        <v>1422881.79</v>
      </c>
      <c r="AG61" s="244">
        <f t="shared" si="6"/>
        <v>35135.279999999795</v>
      </c>
    </row>
    <row r="62" spans="1:33" x14ac:dyDescent="0.25">
      <c r="A62" s="248" t="s">
        <v>277</v>
      </c>
      <c r="B62" s="248" t="s">
        <v>3</v>
      </c>
      <c r="C62" s="257">
        <v>3625</v>
      </c>
      <c r="D62" s="257" t="s">
        <v>643</v>
      </c>
      <c r="E62" t="s">
        <v>2556</v>
      </c>
      <c r="F62" s="297">
        <v>825079.98</v>
      </c>
      <c r="G62" s="297">
        <v>0</v>
      </c>
      <c r="H62" s="297">
        <v>87284.18</v>
      </c>
      <c r="I62">
        <v>66500.639999999999</v>
      </c>
      <c r="J62">
        <v>280730.02</v>
      </c>
      <c r="L62" s="297">
        <v>0</v>
      </c>
      <c r="O62">
        <v>-1672131.34</v>
      </c>
      <c r="P62">
        <v>2729343.72</v>
      </c>
      <c r="Q62" s="297">
        <v>1178232.29</v>
      </c>
      <c r="S62" s="297">
        <v>969.53</v>
      </c>
      <c r="T62" s="297">
        <v>945882</v>
      </c>
      <c r="V62">
        <v>1265374.8</v>
      </c>
      <c r="Y62">
        <v>376182.76</v>
      </c>
      <c r="Z62">
        <v>107246.02</v>
      </c>
      <c r="AB62" s="242">
        <f t="shared" si="1"/>
        <v>912364.15999999992</v>
      </c>
      <c r="AC62" s="249">
        <f t="shared" si="2"/>
        <v>0</v>
      </c>
      <c r="AD62" s="262">
        <f t="shared" si="3"/>
        <v>912364.15999999992</v>
      </c>
      <c r="AE62" s="263">
        <f t="shared" si="4"/>
        <v>2125083.8200000003</v>
      </c>
      <c r="AF62" s="263">
        <f t="shared" si="5"/>
        <v>1748803.58</v>
      </c>
      <c r="AG62" s="244">
        <f t="shared" si="6"/>
        <v>376280.24000000022</v>
      </c>
    </row>
    <row r="63" spans="1:33" x14ac:dyDescent="0.25">
      <c r="A63" s="248" t="s">
        <v>277</v>
      </c>
      <c r="B63" s="248" t="s">
        <v>3</v>
      </c>
      <c r="C63" s="257">
        <v>6304</v>
      </c>
      <c r="D63" s="257" t="s">
        <v>644</v>
      </c>
      <c r="E63" t="s">
        <v>2557</v>
      </c>
      <c r="F63" s="297">
        <v>1546800.31</v>
      </c>
      <c r="G63" s="297">
        <v>0</v>
      </c>
      <c r="H63" s="297">
        <v>46275.29</v>
      </c>
      <c r="I63">
        <v>3</v>
      </c>
      <c r="J63">
        <v>439419.15</v>
      </c>
      <c r="L63" s="297">
        <v>0</v>
      </c>
      <c r="O63">
        <v>-1672022.51</v>
      </c>
      <c r="P63">
        <v>3207310.61</v>
      </c>
      <c r="Q63" s="297">
        <v>1425613.4</v>
      </c>
      <c r="S63" s="297">
        <v>1629.08</v>
      </c>
      <c r="T63" s="297">
        <v>1717891</v>
      </c>
      <c r="V63">
        <v>1934309.4</v>
      </c>
      <c r="W63">
        <v>9200</v>
      </c>
      <c r="X63">
        <v>3000</v>
      </c>
      <c r="Y63">
        <v>457120.02</v>
      </c>
      <c r="Z63">
        <v>78754.41</v>
      </c>
      <c r="AB63" s="242">
        <f t="shared" si="1"/>
        <v>1593075.6</v>
      </c>
      <c r="AC63" s="249">
        <f t="shared" si="2"/>
        <v>0</v>
      </c>
      <c r="AD63" s="262">
        <f t="shared" si="3"/>
        <v>1593075.6</v>
      </c>
      <c r="AE63" s="263">
        <f t="shared" si="4"/>
        <v>3145133.48</v>
      </c>
      <c r="AF63" s="263">
        <f t="shared" si="5"/>
        <v>2482383.83</v>
      </c>
      <c r="AG63" s="244">
        <f t="shared" si="6"/>
        <v>662749.64999999991</v>
      </c>
    </row>
    <row r="64" spans="1:33" x14ac:dyDescent="0.25">
      <c r="A64" s="248" t="s">
        <v>277</v>
      </c>
      <c r="B64" s="248" t="s">
        <v>3</v>
      </c>
      <c r="C64" s="257">
        <v>4738</v>
      </c>
      <c r="D64" s="257" t="s">
        <v>645</v>
      </c>
      <c r="E64" t="s">
        <v>2558</v>
      </c>
      <c r="F64" s="297">
        <v>1272600.1299999999</v>
      </c>
      <c r="G64" s="297">
        <v>0</v>
      </c>
      <c r="H64" s="297">
        <v>195125.03</v>
      </c>
      <c r="I64">
        <v>1048790.6000000001</v>
      </c>
      <c r="J64">
        <v>325022.18</v>
      </c>
      <c r="L64" s="297">
        <v>0</v>
      </c>
      <c r="O64">
        <v>-22224.27</v>
      </c>
      <c r="P64">
        <v>2601971.02</v>
      </c>
      <c r="Q64" s="297">
        <v>1295213.53</v>
      </c>
      <c r="S64" s="297">
        <v>1511.13</v>
      </c>
      <c r="T64" s="297">
        <v>957068</v>
      </c>
      <c r="V64">
        <v>1218652</v>
      </c>
      <c r="W64">
        <v>540</v>
      </c>
      <c r="X64">
        <v>9736</v>
      </c>
      <c r="Y64">
        <v>459880.3</v>
      </c>
      <c r="Z64">
        <v>111043.17</v>
      </c>
      <c r="AB64" s="242">
        <f t="shared" si="1"/>
        <v>1467725.16</v>
      </c>
      <c r="AC64" s="249">
        <f t="shared" si="2"/>
        <v>0</v>
      </c>
      <c r="AD64" s="262">
        <f t="shared" si="3"/>
        <v>1467725.16</v>
      </c>
      <c r="AE64" s="263">
        <f t="shared" si="4"/>
        <v>2253792.66</v>
      </c>
      <c r="AF64" s="263">
        <f t="shared" si="5"/>
        <v>1799851.47</v>
      </c>
      <c r="AG64" s="244">
        <f t="shared" si="6"/>
        <v>453941.19000000018</v>
      </c>
    </row>
    <row r="65" spans="1:33" x14ac:dyDescent="0.25">
      <c r="A65" s="248" t="s">
        <v>277</v>
      </c>
      <c r="B65" s="248" t="s">
        <v>3</v>
      </c>
      <c r="C65" s="257">
        <v>3535</v>
      </c>
      <c r="D65" s="257" t="s">
        <v>646</v>
      </c>
      <c r="E65" t="s">
        <v>2559</v>
      </c>
      <c r="F65" s="297">
        <v>790896.58</v>
      </c>
      <c r="G65" s="297">
        <v>8400</v>
      </c>
      <c r="H65" s="297">
        <v>50649.27</v>
      </c>
      <c r="I65">
        <v>758127.15</v>
      </c>
      <c r="J65">
        <v>179494.8</v>
      </c>
      <c r="L65" s="297">
        <v>0</v>
      </c>
      <c r="O65">
        <v>-1398038.26</v>
      </c>
      <c r="P65">
        <v>3048211.32</v>
      </c>
      <c r="Q65" s="297">
        <v>1041437.41</v>
      </c>
      <c r="S65" s="297">
        <v>952.12</v>
      </c>
      <c r="T65" s="297">
        <v>1218392</v>
      </c>
      <c r="V65">
        <v>1448704</v>
      </c>
      <c r="X65">
        <v>3290</v>
      </c>
      <c r="Y65">
        <v>428669.95</v>
      </c>
      <c r="Z65">
        <v>85522.84</v>
      </c>
      <c r="AB65" s="242">
        <f t="shared" si="1"/>
        <v>849945.85</v>
      </c>
      <c r="AC65" s="249">
        <f t="shared" si="2"/>
        <v>0</v>
      </c>
      <c r="AD65" s="262">
        <f t="shared" si="3"/>
        <v>849945.85</v>
      </c>
      <c r="AE65" s="263">
        <f t="shared" si="4"/>
        <v>2260781.5300000003</v>
      </c>
      <c r="AF65" s="263">
        <f t="shared" si="5"/>
        <v>1966186.79</v>
      </c>
      <c r="AG65" s="244">
        <f t="shared" si="6"/>
        <v>294594.74000000022</v>
      </c>
    </row>
    <row r="66" spans="1:33" x14ac:dyDescent="0.25">
      <c r="A66" s="248" t="s">
        <v>277</v>
      </c>
      <c r="B66" s="248" t="s">
        <v>3</v>
      </c>
      <c r="C66" s="257">
        <v>3889</v>
      </c>
      <c r="D66" s="257" t="s">
        <v>647</v>
      </c>
      <c r="E66" t="s">
        <v>2580</v>
      </c>
      <c r="F66" s="297">
        <v>1166123.23</v>
      </c>
      <c r="G66" s="297">
        <v>0</v>
      </c>
      <c r="H66" s="297">
        <v>28854.59</v>
      </c>
      <c r="I66">
        <v>198973.18</v>
      </c>
      <c r="J66">
        <v>186887.99</v>
      </c>
      <c r="L66" s="297">
        <v>0</v>
      </c>
      <c r="O66">
        <v>79704.56</v>
      </c>
      <c r="P66">
        <v>1312112.72</v>
      </c>
      <c r="Q66" s="297">
        <v>1131677.43</v>
      </c>
      <c r="S66" s="297">
        <v>1329.79</v>
      </c>
      <c r="T66" s="297">
        <v>671447</v>
      </c>
      <c r="V66">
        <v>958572</v>
      </c>
      <c r="Y66">
        <v>391781.91</v>
      </c>
      <c r="Z66">
        <v>170238.6</v>
      </c>
      <c r="AB66" s="242">
        <f t="shared" si="1"/>
        <v>1194977.82</v>
      </c>
      <c r="AC66" s="249">
        <f t="shared" si="2"/>
        <v>0</v>
      </c>
      <c r="AD66" s="262">
        <f t="shared" si="3"/>
        <v>1194977.82</v>
      </c>
      <c r="AE66" s="263">
        <f t="shared" si="4"/>
        <v>1804454.22</v>
      </c>
      <c r="AF66" s="263">
        <f t="shared" si="5"/>
        <v>1520592.51</v>
      </c>
      <c r="AG66" s="244">
        <f t="shared" si="6"/>
        <v>283861.70999999996</v>
      </c>
    </row>
    <row r="67" spans="1:33" x14ac:dyDescent="0.25">
      <c r="A67" s="248" t="s">
        <v>280</v>
      </c>
      <c r="B67" s="248" t="s">
        <v>4</v>
      </c>
      <c r="C67" s="257">
        <v>3322</v>
      </c>
      <c r="D67" s="257" t="s">
        <v>648</v>
      </c>
      <c r="E67" t="s">
        <v>2560</v>
      </c>
      <c r="F67" s="297">
        <v>806653.37</v>
      </c>
      <c r="G67" s="297">
        <v>22436.87</v>
      </c>
      <c r="H67" s="297">
        <v>91470</v>
      </c>
      <c r="I67">
        <v>610280</v>
      </c>
      <c r="J67">
        <v>279959.57</v>
      </c>
      <c r="L67" s="297">
        <v>0</v>
      </c>
      <c r="O67">
        <v>952499.98</v>
      </c>
      <c r="P67">
        <v>834867.89</v>
      </c>
      <c r="Q67" s="297">
        <v>775883.49</v>
      </c>
      <c r="S67" s="297">
        <v>1118.22</v>
      </c>
      <c r="T67" s="297">
        <v>897680</v>
      </c>
      <c r="U67" s="297">
        <v>1140.3599999999999</v>
      </c>
      <c r="V67">
        <v>1046837</v>
      </c>
      <c r="Y67">
        <v>369488.85</v>
      </c>
      <c r="Z67">
        <v>77189.279999999999</v>
      </c>
      <c r="AB67" s="242">
        <f t="shared" si="1"/>
        <v>920560.24</v>
      </c>
      <c r="AC67" s="249">
        <f t="shared" si="2"/>
        <v>0</v>
      </c>
      <c r="AD67" s="262">
        <f t="shared" si="3"/>
        <v>920560.24</v>
      </c>
      <c r="AE67" s="263">
        <f t="shared" si="4"/>
        <v>1675822.07</v>
      </c>
      <c r="AF67" s="263">
        <f t="shared" si="5"/>
        <v>1493515.1300000001</v>
      </c>
      <c r="AG67" s="244">
        <f t="shared" si="6"/>
        <v>182306.93999999994</v>
      </c>
    </row>
    <row r="68" spans="1:33" x14ac:dyDescent="0.25">
      <c r="A68" s="248" t="s">
        <v>280</v>
      </c>
      <c r="B68" s="248" t="s">
        <v>4</v>
      </c>
      <c r="C68" s="257">
        <v>3383</v>
      </c>
      <c r="D68" s="257" t="s">
        <v>649</v>
      </c>
      <c r="E68" t="s">
        <v>2561</v>
      </c>
      <c r="F68" s="297">
        <v>570442.13</v>
      </c>
      <c r="G68" s="297">
        <v>46541.18</v>
      </c>
      <c r="H68" s="297">
        <v>80881.98</v>
      </c>
      <c r="I68">
        <v>-1148056.5</v>
      </c>
      <c r="J68">
        <v>-105308.04</v>
      </c>
      <c r="K68" s="297">
        <v>1670</v>
      </c>
      <c r="L68" s="297">
        <v>0</v>
      </c>
      <c r="O68">
        <v>-2735364.35</v>
      </c>
      <c r="P68">
        <v>1896116.26</v>
      </c>
      <c r="Q68" s="297">
        <v>943745.75</v>
      </c>
      <c r="S68" s="297">
        <v>711.81</v>
      </c>
      <c r="T68" s="297">
        <v>613380</v>
      </c>
      <c r="V68">
        <v>760154</v>
      </c>
      <c r="Y68">
        <v>264282.37</v>
      </c>
      <c r="Z68">
        <v>55447.35</v>
      </c>
      <c r="AB68" s="242">
        <f t="shared" si="1"/>
        <v>697865.29</v>
      </c>
      <c r="AC68" s="249">
        <f t="shared" si="2"/>
        <v>1670</v>
      </c>
      <c r="AD68" s="262">
        <f t="shared" si="3"/>
        <v>696195.29</v>
      </c>
      <c r="AE68" s="263">
        <f t="shared" si="4"/>
        <v>1557837.56</v>
      </c>
      <c r="AF68" s="263">
        <f t="shared" si="5"/>
        <v>1079883.72</v>
      </c>
      <c r="AG68" s="244">
        <f t="shared" si="6"/>
        <v>477953.84000000008</v>
      </c>
    </row>
    <row r="69" spans="1:33" x14ac:dyDescent="0.25">
      <c r="A69" s="248" t="s">
        <v>280</v>
      </c>
      <c r="B69" s="248" t="s">
        <v>4</v>
      </c>
      <c r="C69" s="257">
        <v>9605</v>
      </c>
      <c r="D69" s="257" t="s">
        <v>650</v>
      </c>
      <c r="E69" t="s">
        <v>2562</v>
      </c>
      <c r="F69" s="297">
        <v>1417304.48</v>
      </c>
      <c r="G69" s="297">
        <v>24043.46</v>
      </c>
      <c r="H69" s="297">
        <v>133445.16</v>
      </c>
      <c r="I69">
        <v>189202.84</v>
      </c>
      <c r="J69">
        <v>694069.54</v>
      </c>
      <c r="L69" s="297">
        <v>0</v>
      </c>
      <c r="O69">
        <v>1528941.92</v>
      </c>
      <c r="P69">
        <v>63741.19</v>
      </c>
      <c r="Q69" s="297">
        <v>2079756.88</v>
      </c>
      <c r="S69" s="297">
        <v>1649.99</v>
      </c>
      <c r="T69" s="297">
        <v>1512140</v>
      </c>
      <c r="U69" s="297">
        <v>103836</v>
      </c>
      <c r="V69">
        <v>1929049</v>
      </c>
      <c r="W69">
        <v>640</v>
      </c>
      <c r="X69">
        <v>2864</v>
      </c>
      <c r="Y69">
        <v>530164.66</v>
      </c>
      <c r="Z69">
        <v>67907.839999999997</v>
      </c>
      <c r="AB69" s="242">
        <f t="shared" ref="AB69:AB86" si="7">SUM(F69:H69)</f>
        <v>1574793.0999999999</v>
      </c>
      <c r="AC69" s="249">
        <f t="shared" ref="AC69:AC86" si="8">SUM(K69:L69)</f>
        <v>0</v>
      </c>
      <c r="AD69" s="262">
        <f t="shared" ref="AD69:AD86" si="9">AB69-AC69</f>
        <v>1574793.0999999999</v>
      </c>
      <c r="AE69" s="263">
        <f t="shared" ref="AE69:AE86" si="10">SUM(Q69:U69)</f>
        <v>3697382.87</v>
      </c>
      <c r="AF69" s="263">
        <f t="shared" ref="AF69:AF86" si="11">SUM(V69:AA69)</f>
        <v>2530625.5</v>
      </c>
      <c r="AG69" s="244">
        <f t="shared" ref="AG69:AG86" si="12">AE69-AF69</f>
        <v>1166757.3700000001</v>
      </c>
    </row>
    <row r="70" spans="1:33" x14ac:dyDescent="0.25">
      <c r="A70" s="248" t="s">
        <v>280</v>
      </c>
      <c r="B70" s="248" t="s">
        <v>4</v>
      </c>
      <c r="C70" s="257">
        <v>2921</v>
      </c>
      <c r="D70" s="257" t="s">
        <v>651</v>
      </c>
      <c r="E70" t="s">
        <v>2563</v>
      </c>
      <c r="F70" s="297">
        <v>208291.04</v>
      </c>
      <c r="G70" s="297">
        <v>0</v>
      </c>
      <c r="H70" s="297">
        <v>81807.56</v>
      </c>
      <c r="I70">
        <v>300003</v>
      </c>
      <c r="J70">
        <v>15740.3</v>
      </c>
      <c r="N70">
        <v>-214008.78</v>
      </c>
      <c r="P70">
        <v>607615.71</v>
      </c>
      <c r="Q70" s="297">
        <v>689996.75</v>
      </c>
      <c r="S70" s="297">
        <v>268.22000000000003</v>
      </c>
      <c r="T70" s="297">
        <v>739060</v>
      </c>
      <c r="V70">
        <v>868432</v>
      </c>
      <c r="Y70">
        <v>174616.3</v>
      </c>
      <c r="Z70">
        <v>5166.7</v>
      </c>
      <c r="AB70" s="242">
        <f t="shared" si="7"/>
        <v>290098.59999999998</v>
      </c>
      <c r="AC70" s="249">
        <f t="shared" si="8"/>
        <v>0</v>
      </c>
      <c r="AD70" s="262">
        <f t="shared" si="9"/>
        <v>290098.59999999998</v>
      </c>
      <c r="AE70" s="263">
        <f t="shared" si="10"/>
        <v>1429324.97</v>
      </c>
      <c r="AF70" s="263">
        <f t="shared" si="11"/>
        <v>1048215</v>
      </c>
      <c r="AG70" s="244">
        <f t="shared" si="12"/>
        <v>381109.97</v>
      </c>
    </row>
    <row r="71" spans="1:33" x14ac:dyDescent="0.25">
      <c r="A71" s="248" t="s">
        <v>280</v>
      </c>
      <c r="B71" s="248" t="s">
        <v>4</v>
      </c>
      <c r="C71" s="257">
        <v>3783</v>
      </c>
      <c r="D71" s="257" t="s">
        <v>652</v>
      </c>
      <c r="E71" t="s">
        <v>2564</v>
      </c>
      <c r="F71" s="297">
        <v>683285.39</v>
      </c>
      <c r="G71" s="297">
        <v>0</v>
      </c>
      <c r="H71" s="297">
        <v>160712.75</v>
      </c>
      <c r="I71">
        <v>52444.77</v>
      </c>
      <c r="J71">
        <v>816378.54</v>
      </c>
      <c r="L71" s="297">
        <v>210000</v>
      </c>
      <c r="O71">
        <v>-2738270.77</v>
      </c>
      <c r="P71">
        <v>4330482.6500000004</v>
      </c>
      <c r="Q71" s="297">
        <v>896351.45</v>
      </c>
      <c r="S71" s="297">
        <v>148</v>
      </c>
      <c r="T71" s="297">
        <v>1661100</v>
      </c>
      <c r="U71" s="297">
        <v>10699.8</v>
      </c>
      <c r="V71">
        <v>1805065</v>
      </c>
      <c r="Y71">
        <v>311033.5</v>
      </c>
      <c r="Z71">
        <v>273901.18</v>
      </c>
      <c r="AA71">
        <v>3600</v>
      </c>
      <c r="AB71" s="242">
        <f t="shared" si="7"/>
        <v>843998.14</v>
      </c>
      <c r="AC71" s="249">
        <f t="shared" si="8"/>
        <v>210000</v>
      </c>
      <c r="AD71" s="262">
        <f t="shared" si="9"/>
        <v>633998.14</v>
      </c>
      <c r="AE71" s="263">
        <f t="shared" si="10"/>
        <v>2568299.25</v>
      </c>
      <c r="AF71" s="263">
        <f t="shared" si="11"/>
        <v>2393599.6800000002</v>
      </c>
      <c r="AG71" s="244">
        <f t="shared" si="12"/>
        <v>174699.56999999983</v>
      </c>
    </row>
    <row r="72" spans="1:33" x14ac:dyDescent="0.25">
      <c r="A72" s="248" t="s">
        <v>280</v>
      </c>
      <c r="B72" s="248" t="s">
        <v>4</v>
      </c>
      <c r="C72" s="257">
        <v>3268</v>
      </c>
      <c r="D72" s="257" t="s">
        <v>653</v>
      </c>
      <c r="E72" t="s">
        <v>2565</v>
      </c>
      <c r="F72" s="297">
        <v>661703.1</v>
      </c>
      <c r="G72" s="297">
        <v>74700.37</v>
      </c>
      <c r="H72" s="297">
        <v>81404.899999999994</v>
      </c>
      <c r="I72">
        <v>307209.98</v>
      </c>
      <c r="J72">
        <v>187601.21</v>
      </c>
      <c r="L72" s="297">
        <v>-6242</v>
      </c>
      <c r="O72">
        <v>-829128.51</v>
      </c>
      <c r="P72">
        <v>1909993.72</v>
      </c>
      <c r="Q72" s="297">
        <v>915264.88</v>
      </c>
      <c r="S72" s="297">
        <v>871.43</v>
      </c>
      <c r="T72" s="297">
        <v>924480</v>
      </c>
      <c r="U72" s="297">
        <v>138547</v>
      </c>
      <c r="V72">
        <v>1235220</v>
      </c>
      <c r="Y72">
        <v>428185.4</v>
      </c>
      <c r="Z72">
        <v>85211.56</v>
      </c>
      <c r="AB72" s="242">
        <f t="shared" si="7"/>
        <v>817808.37</v>
      </c>
      <c r="AC72" s="249">
        <f t="shared" si="8"/>
        <v>-6242</v>
      </c>
      <c r="AD72" s="262">
        <f t="shared" si="9"/>
        <v>824050.37</v>
      </c>
      <c r="AE72" s="263">
        <f t="shared" si="10"/>
        <v>1979163.31</v>
      </c>
      <c r="AF72" s="263">
        <f t="shared" si="11"/>
        <v>1748616.96</v>
      </c>
      <c r="AG72" s="244">
        <f t="shared" si="12"/>
        <v>230546.35000000009</v>
      </c>
    </row>
    <row r="73" spans="1:33" x14ac:dyDescent="0.25">
      <c r="A73" s="248" t="s">
        <v>280</v>
      </c>
      <c r="B73" s="248" t="s">
        <v>4</v>
      </c>
      <c r="C73" s="257">
        <v>3398</v>
      </c>
      <c r="D73" s="257" t="s">
        <v>654</v>
      </c>
      <c r="E73" t="s">
        <v>2566</v>
      </c>
      <c r="F73" s="297">
        <v>834802.54</v>
      </c>
      <c r="G73" s="297">
        <v>45192.480000000003</v>
      </c>
      <c r="H73" s="297">
        <v>97359.64</v>
      </c>
      <c r="I73">
        <v>247503.31</v>
      </c>
      <c r="J73">
        <v>8697.2800000000007</v>
      </c>
      <c r="L73" s="297">
        <v>-2127</v>
      </c>
      <c r="O73">
        <v>-759973.81</v>
      </c>
      <c r="P73">
        <v>1700160.45</v>
      </c>
      <c r="Q73" s="297">
        <v>1196685.6399999999</v>
      </c>
      <c r="T73" s="297">
        <v>681030</v>
      </c>
      <c r="U73" s="297">
        <v>79757</v>
      </c>
      <c r="V73">
        <v>995014</v>
      </c>
      <c r="Y73">
        <v>370292.7</v>
      </c>
      <c r="Z73">
        <v>82230.33</v>
      </c>
      <c r="AB73" s="242">
        <f t="shared" si="7"/>
        <v>977354.66</v>
      </c>
      <c r="AC73" s="249">
        <f t="shared" si="8"/>
        <v>-2127</v>
      </c>
      <c r="AD73" s="262">
        <f t="shared" si="9"/>
        <v>979481.66</v>
      </c>
      <c r="AE73" s="263">
        <f t="shared" si="10"/>
        <v>1957472.64</v>
      </c>
      <c r="AF73" s="263">
        <f t="shared" si="11"/>
        <v>1447537.03</v>
      </c>
      <c r="AG73" s="244">
        <f t="shared" si="12"/>
        <v>509935.60999999987</v>
      </c>
    </row>
    <row r="74" spans="1:33" x14ac:dyDescent="0.25">
      <c r="A74" s="248" t="s">
        <v>280</v>
      </c>
      <c r="B74" s="248" t="s">
        <v>4</v>
      </c>
      <c r="C74" s="257">
        <v>4777</v>
      </c>
      <c r="D74" s="257" t="s">
        <v>655</v>
      </c>
      <c r="E74" t="s">
        <v>2567</v>
      </c>
      <c r="F74" s="297">
        <v>1048846.43</v>
      </c>
      <c r="G74" s="297">
        <v>41349.67</v>
      </c>
      <c r="H74" s="297">
        <v>106307.53</v>
      </c>
      <c r="I74">
        <v>691400.65</v>
      </c>
      <c r="J74">
        <v>281042.89</v>
      </c>
      <c r="L74" s="297">
        <v>0</v>
      </c>
      <c r="O74">
        <v>-3320369.32</v>
      </c>
      <c r="P74">
        <v>4971323.6399999997</v>
      </c>
      <c r="Q74" s="297">
        <v>1256995.24</v>
      </c>
      <c r="S74" s="297">
        <v>1231.73</v>
      </c>
      <c r="T74" s="297">
        <v>777550</v>
      </c>
      <c r="U74" s="297">
        <v>173130</v>
      </c>
      <c r="V74">
        <v>1125137</v>
      </c>
      <c r="Y74">
        <v>223767.97</v>
      </c>
      <c r="Z74">
        <v>98409.15</v>
      </c>
      <c r="AB74" s="242">
        <f t="shared" si="7"/>
        <v>1196503.6299999999</v>
      </c>
      <c r="AC74" s="249">
        <f t="shared" si="8"/>
        <v>0</v>
      </c>
      <c r="AD74" s="262">
        <f t="shared" si="9"/>
        <v>1196503.6299999999</v>
      </c>
      <c r="AE74" s="263">
        <f t="shared" si="10"/>
        <v>2208906.9699999997</v>
      </c>
      <c r="AF74" s="263">
        <f t="shared" si="11"/>
        <v>1447314.1199999999</v>
      </c>
      <c r="AG74" s="244">
        <f t="shared" si="12"/>
        <v>761592.84999999986</v>
      </c>
    </row>
    <row r="75" spans="1:33" x14ac:dyDescent="0.25">
      <c r="A75" s="248" t="s">
        <v>280</v>
      </c>
      <c r="B75" s="248" t="s">
        <v>4</v>
      </c>
      <c r="C75" s="257">
        <v>2834</v>
      </c>
      <c r="D75" s="257" t="s">
        <v>656</v>
      </c>
      <c r="E75" t="s">
        <v>2568</v>
      </c>
      <c r="F75" s="297">
        <v>422049.62</v>
      </c>
      <c r="G75" s="297">
        <v>0</v>
      </c>
      <c r="H75" s="297">
        <v>178243.29</v>
      </c>
      <c r="I75">
        <v>109668.74</v>
      </c>
      <c r="J75">
        <v>133242.89000000001</v>
      </c>
      <c r="L75" s="297">
        <v>0</v>
      </c>
      <c r="O75">
        <v>282674.23</v>
      </c>
      <c r="P75">
        <v>318970.07</v>
      </c>
      <c r="Q75" s="297">
        <v>731192.33</v>
      </c>
      <c r="S75" s="297">
        <v>16836.349999999999</v>
      </c>
      <c r="T75" s="297">
        <v>798840</v>
      </c>
      <c r="U75" s="297">
        <v>103830</v>
      </c>
      <c r="V75">
        <v>1011422</v>
      </c>
      <c r="W75">
        <v>1920</v>
      </c>
      <c r="Y75">
        <v>279149.51</v>
      </c>
      <c r="Z75">
        <v>40444.68</v>
      </c>
      <c r="AB75" s="242">
        <f t="shared" si="7"/>
        <v>600292.91</v>
      </c>
      <c r="AC75" s="249">
        <f t="shared" si="8"/>
        <v>0</v>
      </c>
      <c r="AD75" s="262">
        <f t="shared" si="9"/>
        <v>600292.91</v>
      </c>
      <c r="AE75" s="263">
        <f t="shared" si="10"/>
        <v>1650698.68</v>
      </c>
      <c r="AF75" s="263">
        <f t="shared" si="11"/>
        <v>1332936.19</v>
      </c>
      <c r="AG75" s="244">
        <f t="shared" si="12"/>
        <v>317762.49</v>
      </c>
    </row>
    <row r="76" spans="1:33" x14ac:dyDescent="0.25">
      <c r="A76" s="248" t="s">
        <v>280</v>
      </c>
      <c r="B76" s="248" t="s">
        <v>4</v>
      </c>
      <c r="C76" s="257">
        <v>2338</v>
      </c>
      <c r="D76" s="257" t="s">
        <v>657</v>
      </c>
      <c r="E76" t="s">
        <v>2569</v>
      </c>
      <c r="F76" s="297">
        <v>168156.19</v>
      </c>
      <c r="G76" s="297">
        <v>0</v>
      </c>
      <c r="H76" s="297">
        <v>30244.65</v>
      </c>
      <c r="I76">
        <v>71207.12</v>
      </c>
      <c r="J76">
        <v>152336.82999999999</v>
      </c>
      <c r="L76" s="297">
        <v>0</v>
      </c>
      <c r="O76">
        <v>-2831361.3</v>
      </c>
      <c r="P76">
        <v>3125887.14</v>
      </c>
      <c r="Q76" s="297">
        <v>754593.28000000003</v>
      </c>
      <c r="S76" s="297">
        <v>269.77999999999997</v>
      </c>
      <c r="T76" s="297">
        <v>725520</v>
      </c>
      <c r="U76" s="297">
        <v>63.45</v>
      </c>
      <c r="V76">
        <v>897579.45</v>
      </c>
      <c r="W76">
        <v>4854</v>
      </c>
      <c r="Y76">
        <v>319092.89</v>
      </c>
      <c r="Z76">
        <v>82001.22</v>
      </c>
      <c r="AB76" s="242">
        <f t="shared" si="7"/>
        <v>198400.84</v>
      </c>
      <c r="AC76" s="249">
        <f t="shared" si="8"/>
        <v>0</v>
      </c>
      <c r="AD76" s="262">
        <f t="shared" si="9"/>
        <v>198400.84</v>
      </c>
      <c r="AE76" s="263">
        <f t="shared" si="10"/>
        <v>1480446.51</v>
      </c>
      <c r="AF76" s="263">
        <f t="shared" si="11"/>
        <v>1303527.5599999998</v>
      </c>
      <c r="AG76" s="244">
        <f t="shared" si="12"/>
        <v>176918.95000000019</v>
      </c>
    </row>
    <row r="77" spans="1:33" x14ac:dyDescent="0.25">
      <c r="A77" s="248" t="s">
        <v>280</v>
      </c>
      <c r="B77" s="248" t="s">
        <v>4</v>
      </c>
      <c r="C77" s="257">
        <v>4468</v>
      </c>
      <c r="D77" s="257" t="s">
        <v>658</v>
      </c>
      <c r="E77" t="s">
        <v>2570</v>
      </c>
      <c r="F77" s="297">
        <v>930078.27</v>
      </c>
      <c r="G77" s="297">
        <v>56678.83</v>
      </c>
      <c r="H77" s="297">
        <v>70689.45</v>
      </c>
      <c r="I77">
        <v>374133.67</v>
      </c>
      <c r="J77">
        <v>140802.74</v>
      </c>
      <c r="L77" s="297">
        <v>0</v>
      </c>
      <c r="O77">
        <v>-1319614.56</v>
      </c>
      <c r="P77">
        <v>2488810.16</v>
      </c>
      <c r="Q77" s="297">
        <v>1376215.56</v>
      </c>
      <c r="S77" s="297">
        <v>1216.1099999999999</v>
      </c>
      <c r="T77" s="297">
        <v>1384600</v>
      </c>
      <c r="V77">
        <v>1524042</v>
      </c>
      <c r="Y77">
        <v>489410.35</v>
      </c>
      <c r="Z77">
        <v>35666.959999999999</v>
      </c>
      <c r="AB77" s="242">
        <f t="shared" si="7"/>
        <v>1057446.55</v>
      </c>
      <c r="AC77" s="249">
        <f t="shared" si="8"/>
        <v>0</v>
      </c>
      <c r="AD77" s="262">
        <f t="shared" si="9"/>
        <v>1057446.55</v>
      </c>
      <c r="AE77" s="263">
        <f t="shared" si="10"/>
        <v>2762031.67</v>
      </c>
      <c r="AF77" s="263">
        <f t="shared" si="11"/>
        <v>2049119.31</v>
      </c>
      <c r="AG77" s="244">
        <f t="shared" si="12"/>
        <v>712912.35999999987</v>
      </c>
    </row>
    <row r="78" spans="1:33" x14ac:dyDescent="0.25">
      <c r="A78" s="248" t="s">
        <v>280</v>
      </c>
      <c r="B78" s="248" t="s">
        <v>4</v>
      </c>
      <c r="C78" s="257">
        <v>1481</v>
      </c>
      <c r="D78" s="257" t="s">
        <v>659</v>
      </c>
      <c r="E78" t="s">
        <v>2578</v>
      </c>
      <c r="F78" s="297">
        <v>246380.81</v>
      </c>
      <c r="G78" s="297">
        <v>0</v>
      </c>
      <c r="H78" s="297">
        <v>32995.660000000003</v>
      </c>
      <c r="I78">
        <v>41714.480000000003</v>
      </c>
      <c r="J78">
        <v>31440.22</v>
      </c>
      <c r="N78">
        <v>-861903.81</v>
      </c>
      <c r="P78">
        <v>1219746.8700000001</v>
      </c>
      <c r="Q78" s="297">
        <v>472850</v>
      </c>
      <c r="T78" s="297">
        <v>681030</v>
      </c>
      <c r="V78">
        <v>809924</v>
      </c>
      <c r="Y78">
        <v>213601.17</v>
      </c>
      <c r="Z78">
        <v>64616.72</v>
      </c>
      <c r="AB78" s="242">
        <f t="shared" si="7"/>
        <v>279376.46999999997</v>
      </c>
      <c r="AC78" s="249">
        <f t="shared" si="8"/>
        <v>0</v>
      </c>
      <c r="AD78" s="262">
        <f t="shared" si="9"/>
        <v>279376.46999999997</v>
      </c>
      <c r="AE78" s="263">
        <f t="shared" si="10"/>
        <v>1153880</v>
      </c>
      <c r="AF78" s="263">
        <f t="shared" si="11"/>
        <v>1088141.8900000001</v>
      </c>
      <c r="AG78" s="244">
        <f t="shared" si="12"/>
        <v>65738.10999999987</v>
      </c>
    </row>
    <row r="79" spans="1:33" x14ac:dyDescent="0.25">
      <c r="A79" s="248" t="s">
        <v>280</v>
      </c>
      <c r="B79" s="248" t="s">
        <v>4</v>
      </c>
      <c r="C79" s="257">
        <v>2622</v>
      </c>
      <c r="D79" s="257" t="s">
        <v>660</v>
      </c>
      <c r="E79" t="s">
        <v>2581</v>
      </c>
      <c r="F79" s="297">
        <v>1078375.1100000001</v>
      </c>
      <c r="G79" s="297">
        <v>-11237.14</v>
      </c>
      <c r="H79" s="297">
        <v>77069.36</v>
      </c>
      <c r="I79">
        <v>337832.94</v>
      </c>
      <c r="J79">
        <v>16442.16</v>
      </c>
      <c r="L79" s="297">
        <v>0</v>
      </c>
      <c r="O79">
        <v>-1319583.7</v>
      </c>
      <c r="P79">
        <v>2288777.11</v>
      </c>
      <c r="Q79" s="297">
        <v>741314.35</v>
      </c>
      <c r="T79" s="297">
        <v>1228780</v>
      </c>
      <c r="V79">
        <v>1371584</v>
      </c>
      <c r="Y79">
        <v>185604.64</v>
      </c>
      <c r="Z79">
        <v>105366.69</v>
      </c>
      <c r="AB79" s="242">
        <f t="shared" si="7"/>
        <v>1144207.3300000003</v>
      </c>
      <c r="AC79" s="249">
        <f t="shared" si="8"/>
        <v>0</v>
      </c>
      <c r="AD79" s="262">
        <f t="shared" si="9"/>
        <v>1144207.3300000003</v>
      </c>
      <c r="AE79" s="263">
        <f t="shared" si="10"/>
        <v>1970094.35</v>
      </c>
      <c r="AF79" s="263">
        <f t="shared" si="11"/>
        <v>1662555.33</v>
      </c>
      <c r="AG79" s="244">
        <f t="shared" si="12"/>
        <v>307539.02</v>
      </c>
    </row>
    <row r="80" spans="1:33" x14ac:dyDescent="0.25">
      <c r="A80" s="248" t="s">
        <v>283</v>
      </c>
      <c r="B80" s="248" t="s">
        <v>5</v>
      </c>
      <c r="C80" s="257">
        <v>4703</v>
      </c>
      <c r="D80" s="257" t="s">
        <v>661</v>
      </c>
      <c r="E80" t="s">
        <v>2571</v>
      </c>
      <c r="F80" s="297">
        <v>1043929.19</v>
      </c>
      <c r="G80" s="297">
        <v>729</v>
      </c>
      <c r="H80" s="297">
        <v>139903.81</v>
      </c>
      <c r="I80">
        <v>306715.12</v>
      </c>
      <c r="J80">
        <v>331188.61</v>
      </c>
      <c r="L80" s="297">
        <v>0</v>
      </c>
      <c r="M80" s="297">
        <v>19000</v>
      </c>
      <c r="O80">
        <v>-1005958.99</v>
      </c>
      <c r="P80">
        <v>2500428.33</v>
      </c>
      <c r="Q80" s="297">
        <v>894108.74</v>
      </c>
      <c r="R80" s="297">
        <v>259750</v>
      </c>
      <c r="S80" s="297">
        <v>1181.44</v>
      </c>
      <c r="T80" s="297">
        <v>1159200</v>
      </c>
      <c r="V80">
        <v>1432330</v>
      </c>
      <c r="W80">
        <v>18160</v>
      </c>
      <c r="X80">
        <v>1080</v>
      </c>
      <c r="Y80">
        <v>220605.26</v>
      </c>
      <c r="Z80">
        <v>123128.53</v>
      </c>
      <c r="AB80" s="242">
        <f t="shared" si="7"/>
        <v>1184562</v>
      </c>
      <c r="AC80" s="249">
        <f t="shared" si="8"/>
        <v>0</v>
      </c>
      <c r="AD80" s="262">
        <f t="shared" si="9"/>
        <v>1184562</v>
      </c>
      <c r="AE80" s="263">
        <f t="shared" si="10"/>
        <v>2314240.1799999997</v>
      </c>
      <c r="AF80" s="263">
        <f t="shared" si="11"/>
        <v>1795303.79</v>
      </c>
      <c r="AG80" s="244">
        <f t="shared" si="12"/>
        <v>518936.38999999966</v>
      </c>
    </row>
    <row r="81" spans="1:33" x14ac:dyDescent="0.25">
      <c r="A81" s="248" t="s">
        <v>283</v>
      </c>
      <c r="B81" s="248" t="s">
        <v>5</v>
      </c>
      <c r="C81" s="257">
        <v>1824</v>
      </c>
      <c r="D81" s="257" t="s">
        <v>662</v>
      </c>
      <c r="E81" t="s">
        <v>2572</v>
      </c>
      <c r="F81" s="297">
        <v>462668.25</v>
      </c>
      <c r="G81" s="297">
        <v>437</v>
      </c>
      <c r="H81" s="297">
        <v>35846.39</v>
      </c>
      <c r="I81">
        <v>5</v>
      </c>
      <c r="J81">
        <v>126329.95</v>
      </c>
      <c r="L81" s="297">
        <v>0</v>
      </c>
      <c r="O81">
        <v>-1461658.49</v>
      </c>
      <c r="P81">
        <v>2140561.41</v>
      </c>
      <c r="Q81" s="297">
        <v>529035.54</v>
      </c>
      <c r="R81" s="297">
        <v>22500</v>
      </c>
      <c r="S81" s="297">
        <v>657.84</v>
      </c>
      <c r="T81" s="297">
        <v>797328</v>
      </c>
      <c r="V81">
        <v>1052924</v>
      </c>
      <c r="Y81">
        <v>194267.14</v>
      </c>
      <c r="Z81">
        <v>45846.57</v>
      </c>
      <c r="AB81" s="242">
        <f t="shared" si="7"/>
        <v>498951.64</v>
      </c>
      <c r="AC81" s="249">
        <f t="shared" si="8"/>
        <v>0</v>
      </c>
      <c r="AD81" s="262">
        <f t="shared" si="9"/>
        <v>498951.64</v>
      </c>
      <c r="AE81" s="263">
        <f t="shared" si="10"/>
        <v>1349521.38</v>
      </c>
      <c r="AF81" s="263">
        <f t="shared" si="11"/>
        <v>1293037.7100000002</v>
      </c>
      <c r="AG81" s="244">
        <f t="shared" si="12"/>
        <v>56483.669999999693</v>
      </c>
    </row>
    <row r="82" spans="1:33" x14ac:dyDescent="0.25">
      <c r="A82" s="248" t="s">
        <v>283</v>
      </c>
      <c r="B82" s="248" t="s">
        <v>5</v>
      </c>
      <c r="C82" s="257">
        <v>4449</v>
      </c>
      <c r="D82" s="257" t="s">
        <v>663</v>
      </c>
      <c r="E82" t="s">
        <v>2573</v>
      </c>
      <c r="F82" s="297">
        <v>1315388.6399999999</v>
      </c>
      <c r="G82" s="297">
        <v>1409</v>
      </c>
      <c r="H82" s="297">
        <v>50573.83</v>
      </c>
      <c r="I82">
        <v>580737.09</v>
      </c>
      <c r="J82">
        <v>502955.64</v>
      </c>
      <c r="L82" s="297">
        <v>0</v>
      </c>
      <c r="O82">
        <v>58732.34</v>
      </c>
      <c r="P82">
        <v>2191938.59</v>
      </c>
      <c r="Q82" s="297">
        <v>735401.79</v>
      </c>
      <c r="R82" s="297">
        <v>290920</v>
      </c>
      <c r="S82" s="297">
        <v>1348.67</v>
      </c>
      <c r="T82" s="297">
        <v>493699.5</v>
      </c>
      <c r="V82">
        <v>623241.5</v>
      </c>
      <c r="W82">
        <v>49896</v>
      </c>
      <c r="Y82">
        <v>293013.44</v>
      </c>
      <c r="Z82">
        <v>145125.75</v>
      </c>
      <c r="AB82" s="242">
        <f t="shared" si="7"/>
        <v>1367371.47</v>
      </c>
      <c r="AC82" s="249">
        <f t="shared" si="8"/>
        <v>0</v>
      </c>
      <c r="AD82" s="262">
        <f t="shared" si="9"/>
        <v>1367371.47</v>
      </c>
      <c r="AE82" s="263">
        <f t="shared" si="10"/>
        <v>1521369.96</v>
      </c>
      <c r="AF82" s="263">
        <f t="shared" si="11"/>
        <v>1111276.69</v>
      </c>
      <c r="AG82" s="244">
        <f t="shared" si="12"/>
        <v>410093.27</v>
      </c>
    </row>
    <row r="83" spans="1:33" x14ac:dyDescent="0.25">
      <c r="A83" s="248" t="s">
        <v>283</v>
      </c>
      <c r="B83" s="248" t="s">
        <v>5</v>
      </c>
      <c r="C83" s="257">
        <v>4777</v>
      </c>
      <c r="D83" s="257" t="s">
        <v>664</v>
      </c>
      <c r="E83" t="s">
        <v>2574</v>
      </c>
      <c r="F83" s="297">
        <v>1261264.54</v>
      </c>
      <c r="G83" s="297">
        <v>3985</v>
      </c>
      <c r="H83" s="297">
        <v>45287.24</v>
      </c>
      <c r="I83">
        <v>667204.53</v>
      </c>
      <c r="J83">
        <v>233454.29</v>
      </c>
      <c r="L83" s="297">
        <v>-632</v>
      </c>
      <c r="O83">
        <v>-1994063.91</v>
      </c>
      <c r="P83">
        <v>4194803.6500000004</v>
      </c>
      <c r="Q83" s="297">
        <v>762370.29</v>
      </c>
      <c r="R83" s="297">
        <v>267900</v>
      </c>
      <c r="S83" s="297">
        <v>1593.47</v>
      </c>
      <c r="T83" s="297">
        <v>1062183.5</v>
      </c>
      <c r="V83">
        <v>1310981.3999999999</v>
      </c>
      <c r="Y83">
        <v>422128.43</v>
      </c>
      <c r="Z83">
        <v>155780.87</v>
      </c>
      <c r="AB83" s="242">
        <f t="shared" si="7"/>
        <v>1310536.78</v>
      </c>
      <c r="AC83" s="249">
        <f t="shared" si="8"/>
        <v>-632</v>
      </c>
      <c r="AD83" s="262">
        <f t="shared" si="9"/>
        <v>1311168.78</v>
      </c>
      <c r="AE83" s="263">
        <f t="shared" si="10"/>
        <v>2094047.26</v>
      </c>
      <c r="AF83" s="263">
        <f t="shared" si="11"/>
        <v>1888890.6999999997</v>
      </c>
      <c r="AG83" s="244">
        <f t="shared" si="12"/>
        <v>205156.56000000029</v>
      </c>
    </row>
    <row r="84" spans="1:33" x14ac:dyDescent="0.25">
      <c r="A84" s="248" t="s">
        <v>283</v>
      </c>
      <c r="B84" s="248" t="s">
        <v>5</v>
      </c>
      <c r="C84" s="257">
        <v>2103</v>
      </c>
      <c r="D84" s="257" t="s">
        <v>665</v>
      </c>
      <c r="E84" t="s">
        <v>2575</v>
      </c>
      <c r="F84" s="297">
        <v>384354.18</v>
      </c>
      <c r="G84" s="297">
        <v>146</v>
      </c>
      <c r="H84" s="297">
        <v>36535.839999999997</v>
      </c>
      <c r="I84">
        <v>420242.77</v>
      </c>
      <c r="J84">
        <v>81973.509999999995</v>
      </c>
      <c r="L84" s="297">
        <v>0</v>
      </c>
      <c r="O84">
        <v>-1321215.21</v>
      </c>
      <c r="P84">
        <v>2119139.65</v>
      </c>
      <c r="Q84" s="297">
        <v>452408.96</v>
      </c>
      <c r="R84" s="297">
        <v>134100</v>
      </c>
      <c r="S84" s="297">
        <v>458</v>
      </c>
      <c r="T84" s="297">
        <v>817415</v>
      </c>
      <c r="U84" s="297">
        <v>140000</v>
      </c>
      <c r="V84">
        <v>1009922</v>
      </c>
      <c r="Y84">
        <v>177544.03</v>
      </c>
      <c r="Z84">
        <v>46788.07</v>
      </c>
      <c r="AB84" s="242">
        <f t="shared" si="7"/>
        <v>421036.02</v>
      </c>
      <c r="AC84" s="249">
        <f t="shared" si="8"/>
        <v>0</v>
      </c>
      <c r="AD84" s="262">
        <f t="shared" si="9"/>
        <v>421036.02</v>
      </c>
      <c r="AE84" s="263">
        <f t="shared" si="10"/>
        <v>1544381.96</v>
      </c>
      <c r="AF84" s="263">
        <f t="shared" si="11"/>
        <v>1234254.1000000001</v>
      </c>
      <c r="AG84" s="244">
        <f t="shared" si="12"/>
        <v>310127.85999999987</v>
      </c>
    </row>
    <row r="85" spans="1:33" x14ac:dyDescent="0.25">
      <c r="A85" s="248" t="s">
        <v>283</v>
      </c>
      <c r="B85" s="248" t="s">
        <v>5</v>
      </c>
      <c r="C85" s="257">
        <v>5166</v>
      </c>
      <c r="D85" s="257" t="s">
        <v>666</v>
      </c>
      <c r="E85" t="s">
        <v>2576</v>
      </c>
      <c r="F85" s="297">
        <v>655838.23</v>
      </c>
      <c r="G85" s="297">
        <v>389</v>
      </c>
      <c r="H85" s="297">
        <v>30066.37</v>
      </c>
      <c r="I85">
        <v>141089.18</v>
      </c>
      <c r="J85">
        <v>85472.16</v>
      </c>
      <c r="L85" s="297">
        <v>0</v>
      </c>
      <c r="O85">
        <v>-129379.33</v>
      </c>
      <c r="P85">
        <v>1096893.17</v>
      </c>
      <c r="Q85" s="297">
        <v>934776.79</v>
      </c>
      <c r="T85" s="297">
        <v>959120</v>
      </c>
      <c r="V85">
        <v>1249136.25</v>
      </c>
      <c r="Y85">
        <v>418427.82</v>
      </c>
      <c r="Z85">
        <v>55416.62</v>
      </c>
      <c r="AB85" s="242">
        <f t="shared" si="7"/>
        <v>686293.6</v>
      </c>
      <c r="AC85" s="249">
        <f t="shared" si="8"/>
        <v>0</v>
      </c>
      <c r="AD85" s="262">
        <f t="shared" si="9"/>
        <v>686293.6</v>
      </c>
      <c r="AE85" s="263">
        <f t="shared" si="10"/>
        <v>1893896.79</v>
      </c>
      <c r="AF85" s="263">
        <f t="shared" si="11"/>
        <v>1722980.6900000002</v>
      </c>
      <c r="AG85" s="244">
        <f t="shared" si="12"/>
        <v>170916.09999999986</v>
      </c>
    </row>
    <row r="86" spans="1:33" x14ac:dyDescent="0.25">
      <c r="A86" s="248" t="s">
        <v>283</v>
      </c>
      <c r="B86" s="248" t="s">
        <v>5</v>
      </c>
      <c r="C86" s="257">
        <v>3557</v>
      </c>
      <c r="D86" s="257" t="s">
        <v>667</v>
      </c>
      <c r="E86" t="s">
        <v>2577</v>
      </c>
      <c r="F86" s="297">
        <v>1210706.74</v>
      </c>
      <c r="G86" s="297">
        <v>6096.92</v>
      </c>
      <c r="H86" s="297">
        <v>51034.99</v>
      </c>
      <c r="I86">
        <v>206086.82</v>
      </c>
      <c r="J86">
        <v>161016.6</v>
      </c>
      <c r="L86" s="297">
        <v>0</v>
      </c>
      <c r="O86">
        <v>-1690527.9</v>
      </c>
      <c r="P86">
        <v>3207738.11</v>
      </c>
      <c r="Q86" s="297">
        <v>647503.04</v>
      </c>
      <c r="R86" s="297">
        <v>186000</v>
      </c>
      <c r="S86" s="297">
        <v>1492.26</v>
      </c>
      <c r="T86" s="297">
        <v>772240</v>
      </c>
      <c r="V86">
        <v>869383</v>
      </c>
      <c r="Y86">
        <v>440736.99</v>
      </c>
      <c r="Z86">
        <v>51001.65</v>
      </c>
      <c r="AB86" s="242">
        <f t="shared" si="7"/>
        <v>1267838.6499999999</v>
      </c>
      <c r="AC86" s="249">
        <f t="shared" si="8"/>
        <v>0</v>
      </c>
      <c r="AD86" s="262">
        <f t="shared" si="9"/>
        <v>1267838.6499999999</v>
      </c>
      <c r="AE86" s="263">
        <f t="shared" si="10"/>
        <v>1607235.3</v>
      </c>
      <c r="AF86" s="263">
        <f t="shared" si="11"/>
        <v>1361121.64</v>
      </c>
      <c r="AG86" s="244">
        <f t="shared" si="12"/>
        <v>246113.66000000015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9"/>
  <sheetViews>
    <sheetView topLeftCell="O1" zoomScale="96" zoomScaleNormal="96" workbookViewId="0">
      <selection sqref="A1:AH1048576"/>
    </sheetView>
  </sheetViews>
  <sheetFormatPr defaultRowHeight="13.8" x14ac:dyDescent="0.25"/>
  <cols>
    <col min="1" max="1" width="38.796875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2450</v>
      </c>
      <c r="M1" t="s">
        <v>2451</v>
      </c>
      <c r="N1" t="s">
        <v>2583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2803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2584</v>
      </c>
      <c r="AE1" t="s">
        <v>2585</v>
      </c>
      <c r="AF1" t="s">
        <v>2586</v>
      </c>
      <c r="AG1" t="s">
        <v>2467</v>
      </c>
      <c r="AH1" t="s">
        <v>2587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2478</v>
      </c>
      <c r="M2" t="s">
        <v>2479</v>
      </c>
      <c r="N2" t="s">
        <v>2588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2804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2589</v>
      </c>
      <c r="AE2" t="s">
        <v>2590</v>
      </c>
      <c r="AF2" t="s">
        <v>2591</v>
      </c>
      <c r="AG2" t="s">
        <v>2495</v>
      </c>
      <c r="AH2" t="s">
        <v>2592</v>
      </c>
    </row>
    <row r="3" spans="1:34" x14ac:dyDescent="0.25">
      <c r="A3" t="s">
        <v>2496</v>
      </c>
      <c r="B3">
        <v>186883793.44999999</v>
      </c>
      <c r="C3">
        <v>25955261.239999998</v>
      </c>
      <c r="D3">
        <v>42813341.909999996</v>
      </c>
      <c r="E3">
        <v>0</v>
      </c>
      <c r="F3">
        <v>144498764.19999999</v>
      </c>
      <c r="G3">
        <v>98321453.510000005</v>
      </c>
      <c r="H3">
        <v>0</v>
      </c>
      <c r="I3">
        <v>0</v>
      </c>
      <c r="J3">
        <v>2497768.54</v>
      </c>
      <c r="K3">
        <v>27428.5</v>
      </c>
      <c r="L3">
        <v>2760621.2</v>
      </c>
      <c r="M3">
        <v>-9526599.9900000002</v>
      </c>
      <c r="N3">
        <v>0</v>
      </c>
      <c r="O3">
        <v>8069091.4500000002</v>
      </c>
      <c r="P3">
        <v>-8418560.6899999995</v>
      </c>
      <c r="Q3">
        <v>-73031510.560000002</v>
      </c>
      <c r="R3">
        <v>507527771.57999998</v>
      </c>
      <c r="S3">
        <v>268246438.40000001</v>
      </c>
      <c r="T3">
        <v>13602239.66</v>
      </c>
      <c r="U3">
        <v>205690.67</v>
      </c>
      <c r="V3">
        <v>1590786.07</v>
      </c>
      <c r="W3">
        <v>219098779.97999999</v>
      </c>
      <c r="X3">
        <v>39737181.57</v>
      </c>
      <c r="Y3">
        <v>286972315.95999998</v>
      </c>
      <c r="Z3">
        <v>506309.52</v>
      </c>
      <c r="AA3">
        <v>159595</v>
      </c>
      <c r="AB3">
        <v>100378289.95999999</v>
      </c>
      <c r="AC3">
        <v>28937673.510000002</v>
      </c>
      <c r="AD3">
        <v>1343780</v>
      </c>
      <c r="AE3">
        <v>347950.88</v>
      </c>
      <c r="AF3">
        <v>130949.92</v>
      </c>
      <c r="AG3">
        <v>14073033.91</v>
      </c>
      <c r="AH3">
        <v>72154</v>
      </c>
    </row>
    <row r="4" spans="1:34" x14ac:dyDescent="0.25">
      <c r="A4" t="s">
        <v>15</v>
      </c>
      <c r="B4">
        <v>321689.21999999997</v>
      </c>
      <c r="F4">
        <v>1.93</v>
      </c>
      <c r="G4">
        <v>26235.18</v>
      </c>
      <c r="M4">
        <v>-11159134.27</v>
      </c>
      <c r="P4">
        <v>2351172.4700000002</v>
      </c>
      <c r="Q4">
        <v>-1008240.34</v>
      </c>
      <c r="R4">
        <v>3505016.69</v>
      </c>
      <c r="S4">
        <v>1058044</v>
      </c>
      <c r="U4">
        <v>294.45999999999998</v>
      </c>
      <c r="W4">
        <v>1150198</v>
      </c>
      <c r="X4">
        <v>5796587.5</v>
      </c>
      <c r="Y4">
        <v>1271085.5</v>
      </c>
      <c r="AB4">
        <v>15000</v>
      </c>
      <c r="AC4">
        <v>28426.68</v>
      </c>
    </row>
    <row r="10" spans="1:34" x14ac:dyDescent="0.25">
      <c r="A10" t="s">
        <v>2593</v>
      </c>
      <c r="B10">
        <v>1263116.67</v>
      </c>
      <c r="C10">
        <v>51526.75</v>
      </c>
      <c r="D10">
        <v>928095.62</v>
      </c>
      <c r="F10">
        <v>90162</v>
      </c>
      <c r="G10">
        <v>1060954.3899999999</v>
      </c>
      <c r="J10">
        <v>17214</v>
      </c>
      <c r="M10">
        <v>0</v>
      </c>
      <c r="Q10">
        <v>448185.69</v>
      </c>
      <c r="R10">
        <v>1691218.36</v>
      </c>
      <c r="S10">
        <v>1554485.36</v>
      </c>
      <c r="U10">
        <v>1289.33</v>
      </c>
      <c r="W10">
        <v>1913688</v>
      </c>
      <c r="X10">
        <v>399620</v>
      </c>
      <c r="Y10">
        <v>2333292</v>
      </c>
      <c r="Z10">
        <v>38610</v>
      </c>
      <c r="AB10">
        <v>536762.78</v>
      </c>
      <c r="AC10">
        <v>212230.09</v>
      </c>
      <c r="AG10">
        <v>24918</v>
      </c>
    </row>
    <row r="11" spans="1:34" x14ac:dyDescent="0.25">
      <c r="A11" t="s">
        <v>2594</v>
      </c>
      <c r="B11">
        <v>765783.3</v>
      </c>
      <c r="C11">
        <v>37263.75</v>
      </c>
      <c r="D11">
        <v>589698.77</v>
      </c>
      <c r="F11">
        <v>373336.26</v>
      </c>
      <c r="G11">
        <v>388527.94</v>
      </c>
      <c r="M11">
        <v>0</v>
      </c>
      <c r="Q11">
        <v>4634.97</v>
      </c>
      <c r="R11">
        <v>1534772.11</v>
      </c>
      <c r="S11">
        <v>1812238.33</v>
      </c>
      <c r="U11">
        <v>780.71</v>
      </c>
      <c r="W11">
        <v>2065932.36</v>
      </c>
      <c r="X11">
        <v>251900</v>
      </c>
      <c r="Y11">
        <v>2364583.36</v>
      </c>
      <c r="AB11">
        <v>733490.95</v>
      </c>
      <c r="AC11">
        <v>59836.28</v>
      </c>
      <c r="AG11">
        <v>18970</v>
      </c>
    </row>
    <row r="12" spans="1:34" x14ac:dyDescent="0.25">
      <c r="A12" t="s">
        <v>2595</v>
      </c>
      <c r="B12">
        <v>1662118.36</v>
      </c>
      <c r="C12">
        <v>8420</v>
      </c>
      <c r="D12">
        <v>590830.56000000006</v>
      </c>
      <c r="F12">
        <v>61601.56</v>
      </c>
      <c r="G12">
        <v>3027028.74</v>
      </c>
      <c r="J12">
        <v>7870</v>
      </c>
      <c r="M12">
        <v>0</v>
      </c>
      <c r="Q12">
        <v>4132639.12</v>
      </c>
      <c r="R12">
        <v>1097038.29</v>
      </c>
      <c r="S12">
        <v>777830.65</v>
      </c>
      <c r="U12">
        <v>1789.07</v>
      </c>
      <c r="W12">
        <v>1545644.5</v>
      </c>
      <c r="X12">
        <v>137000</v>
      </c>
      <c r="Y12">
        <v>1786694.5</v>
      </c>
      <c r="AB12">
        <v>194707.12</v>
      </c>
      <c r="AC12">
        <v>519321.4</v>
      </c>
      <c r="AG12">
        <v>17272</v>
      </c>
    </row>
    <row r="13" spans="1:34" x14ac:dyDescent="0.25">
      <c r="A13" t="s">
        <v>2596</v>
      </c>
      <c r="B13">
        <v>668081.61</v>
      </c>
      <c r="C13">
        <v>8673</v>
      </c>
      <c r="D13">
        <v>235191.48</v>
      </c>
      <c r="F13">
        <v>1791542.67</v>
      </c>
      <c r="G13">
        <v>238992.99</v>
      </c>
      <c r="K13">
        <v>1500</v>
      </c>
      <c r="M13">
        <v>0</v>
      </c>
      <c r="Q13">
        <v>748932.78</v>
      </c>
      <c r="R13">
        <v>1718005.94</v>
      </c>
      <c r="S13">
        <v>1048762.0900000001</v>
      </c>
      <c r="T13">
        <v>92200</v>
      </c>
      <c r="U13">
        <v>449.79</v>
      </c>
      <c r="W13">
        <v>1450116.5</v>
      </c>
      <c r="X13">
        <v>115128</v>
      </c>
      <c r="Y13">
        <v>1746677.5</v>
      </c>
      <c r="AB13">
        <v>317644.98</v>
      </c>
      <c r="AC13">
        <v>160223.54</v>
      </c>
      <c r="AG13">
        <v>16337</v>
      </c>
    </row>
    <row r="14" spans="1:34" x14ac:dyDescent="0.25">
      <c r="A14" t="s">
        <v>2597</v>
      </c>
      <c r="B14">
        <v>899979.75</v>
      </c>
      <c r="C14">
        <v>17212.009999999998</v>
      </c>
      <c r="D14">
        <v>721110.31</v>
      </c>
      <c r="F14">
        <v>6</v>
      </c>
      <c r="G14">
        <v>196180</v>
      </c>
      <c r="L14">
        <v>62009.2</v>
      </c>
      <c r="M14">
        <v>2493.58</v>
      </c>
      <c r="Q14">
        <v>-1003058.05</v>
      </c>
      <c r="R14">
        <v>3950541.16</v>
      </c>
      <c r="S14">
        <v>2073658.43</v>
      </c>
      <c r="T14">
        <v>366420</v>
      </c>
      <c r="U14">
        <v>996.55</v>
      </c>
      <c r="W14">
        <v>1559165</v>
      </c>
      <c r="X14">
        <v>233971</v>
      </c>
      <c r="Y14">
        <v>1784850</v>
      </c>
      <c r="AB14">
        <v>1401515.34</v>
      </c>
      <c r="AC14">
        <v>1602492.19</v>
      </c>
      <c r="AG14">
        <v>4642.2700000000004</v>
      </c>
    </row>
    <row r="15" spans="1:34" x14ac:dyDescent="0.25">
      <c r="A15" t="s">
        <v>2598</v>
      </c>
      <c r="B15">
        <v>1489877.94</v>
      </c>
      <c r="C15">
        <v>67843.75</v>
      </c>
      <c r="D15">
        <v>526148.63</v>
      </c>
      <c r="F15">
        <v>548549.31000000006</v>
      </c>
      <c r="G15">
        <v>482702.32</v>
      </c>
      <c r="M15">
        <v>124.7</v>
      </c>
      <c r="Q15">
        <v>-523333.52</v>
      </c>
      <c r="R15">
        <v>2643840</v>
      </c>
      <c r="S15">
        <v>2403684.7200000002</v>
      </c>
      <c r="U15">
        <v>1133.8900000000001</v>
      </c>
      <c r="W15">
        <v>1538248</v>
      </c>
      <c r="X15">
        <v>509655</v>
      </c>
      <c r="Y15">
        <v>2040476</v>
      </c>
      <c r="AA15">
        <v>600</v>
      </c>
      <c r="AB15">
        <v>752556.42</v>
      </c>
      <c r="AC15">
        <v>245038.29</v>
      </c>
      <c r="AG15">
        <v>36475</v>
      </c>
    </row>
    <row r="16" spans="1:34" x14ac:dyDescent="0.25">
      <c r="A16" t="s">
        <v>2599</v>
      </c>
      <c r="B16">
        <v>665678.87</v>
      </c>
      <c r="C16">
        <v>10062.6</v>
      </c>
      <c r="D16">
        <v>266984.32000000001</v>
      </c>
      <c r="F16">
        <v>519609.09</v>
      </c>
      <c r="G16">
        <v>215.98</v>
      </c>
      <c r="M16">
        <v>0</v>
      </c>
      <c r="Q16">
        <v>-1356354.53</v>
      </c>
      <c r="R16">
        <v>2287723.02</v>
      </c>
      <c r="S16">
        <v>1412738.6</v>
      </c>
      <c r="U16">
        <v>652.38</v>
      </c>
      <c r="W16">
        <v>805461</v>
      </c>
      <c r="X16">
        <v>278600</v>
      </c>
      <c r="Y16">
        <v>1153959</v>
      </c>
      <c r="Z16">
        <v>7020</v>
      </c>
      <c r="AB16">
        <v>388947.32</v>
      </c>
      <c r="AC16">
        <v>60526.69</v>
      </c>
      <c r="AG16">
        <v>23048</v>
      </c>
    </row>
    <row r="17" spans="1:33" x14ac:dyDescent="0.25">
      <c r="A17" t="s">
        <v>2600</v>
      </c>
      <c r="B17">
        <v>1212462.1000000001</v>
      </c>
      <c r="C17">
        <v>38134.25</v>
      </c>
      <c r="D17">
        <v>475997.81</v>
      </c>
      <c r="F17">
        <v>670108.02</v>
      </c>
      <c r="G17">
        <v>1651043.2</v>
      </c>
      <c r="J17">
        <v>0</v>
      </c>
      <c r="M17">
        <v>56.92</v>
      </c>
      <c r="Q17">
        <v>2068567.9</v>
      </c>
      <c r="R17">
        <v>312292.87</v>
      </c>
      <c r="S17">
        <v>2738783.93</v>
      </c>
      <c r="U17">
        <v>1054.92</v>
      </c>
      <c r="W17">
        <v>2368785.5</v>
      </c>
      <c r="X17">
        <v>288200</v>
      </c>
      <c r="Y17">
        <v>2769615.63</v>
      </c>
      <c r="AA17">
        <v>7020</v>
      </c>
      <c r="AB17">
        <v>596175.53</v>
      </c>
      <c r="AC17">
        <v>133043.35</v>
      </c>
      <c r="AG17">
        <v>26570</v>
      </c>
    </row>
    <row r="18" spans="1:33" x14ac:dyDescent="0.25">
      <c r="A18" t="s">
        <v>2601</v>
      </c>
      <c r="B18">
        <v>1842140.22</v>
      </c>
      <c r="C18">
        <v>30600</v>
      </c>
      <c r="D18">
        <v>184758.42</v>
      </c>
      <c r="F18">
        <v>1047816.63</v>
      </c>
      <c r="G18">
        <v>451915.67</v>
      </c>
      <c r="M18">
        <v>1370.06</v>
      </c>
      <c r="Q18">
        <v>2828666.22</v>
      </c>
      <c r="R18">
        <v>928313.81</v>
      </c>
      <c r="S18">
        <v>1517913.32</v>
      </c>
      <c r="T18">
        <v>10550</v>
      </c>
      <c r="U18">
        <v>2359.2399999999998</v>
      </c>
      <c r="W18">
        <v>2049364.6</v>
      </c>
      <c r="X18">
        <v>292400</v>
      </c>
      <c r="Y18">
        <v>2575581.6</v>
      </c>
      <c r="AB18">
        <v>536245.31999999995</v>
      </c>
      <c r="AC18">
        <v>123323.98</v>
      </c>
      <c r="AG18">
        <v>26632</v>
      </c>
    </row>
    <row r="19" spans="1:33" x14ac:dyDescent="0.25">
      <c r="A19" t="s">
        <v>2602</v>
      </c>
      <c r="B19">
        <v>2167745.58</v>
      </c>
      <c r="C19">
        <v>81100</v>
      </c>
      <c r="D19">
        <v>586967.91</v>
      </c>
      <c r="E19">
        <v>0</v>
      </c>
      <c r="F19">
        <v>260403.58</v>
      </c>
      <c r="G19">
        <v>337634.1</v>
      </c>
      <c r="H19">
        <v>0</v>
      </c>
      <c r="I19">
        <v>0</v>
      </c>
      <c r="J19">
        <v>4870</v>
      </c>
      <c r="K19">
        <v>0</v>
      </c>
      <c r="L19">
        <v>0</v>
      </c>
      <c r="M19">
        <v>0</v>
      </c>
      <c r="N19">
        <v>0</v>
      </c>
      <c r="O19">
        <v>217250</v>
      </c>
      <c r="P19">
        <v>0</v>
      </c>
      <c r="Q19">
        <v>1346474.75</v>
      </c>
      <c r="R19">
        <v>955989.15</v>
      </c>
      <c r="S19">
        <v>1754250.78</v>
      </c>
      <c r="T19">
        <v>271000</v>
      </c>
      <c r="U19">
        <v>1988.25</v>
      </c>
      <c r="W19">
        <v>1977042.1</v>
      </c>
      <c r="X19">
        <v>287400</v>
      </c>
      <c r="Y19">
        <v>2390941.1</v>
      </c>
      <c r="AB19">
        <v>518347.24</v>
      </c>
      <c r="AC19">
        <v>194067.3</v>
      </c>
    </row>
    <row r="20" spans="1:33" x14ac:dyDescent="0.25">
      <c r="A20" t="s">
        <v>2603</v>
      </c>
      <c r="B20">
        <v>727372.01</v>
      </c>
      <c r="C20">
        <v>12832.69</v>
      </c>
      <c r="D20">
        <v>413254.88</v>
      </c>
      <c r="F20">
        <v>641438.69999999995</v>
      </c>
      <c r="G20">
        <v>206971.1</v>
      </c>
      <c r="J20">
        <v>7000</v>
      </c>
      <c r="M20">
        <v>0</v>
      </c>
      <c r="Q20">
        <v>-105708.65</v>
      </c>
      <c r="R20">
        <v>1540469.93</v>
      </c>
      <c r="S20">
        <v>1363730.45</v>
      </c>
      <c r="T20">
        <v>75000</v>
      </c>
      <c r="U20">
        <v>571.19000000000005</v>
      </c>
      <c r="W20">
        <v>1349820.5</v>
      </c>
      <c r="X20">
        <v>200600</v>
      </c>
      <c r="Y20">
        <v>1621668.5</v>
      </c>
      <c r="AB20">
        <v>355122.08</v>
      </c>
      <c r="AC20">
        <v>109292.14</v>
      </c>
    </row>
    <row r="21" spans="1:33" x14ac:dyDescent="0.25">
      <c r="A21" t="s">
        <v>2604</v>
      </c>
      <c r="B21">
        <v>1984216.38</v>
      </c>
      <c r="C21">
        <v>33506</v>
      </c>
      <c r="D21">
        <v>416790.78</v>
      </c>
      <c r="F21">
        <v>1220499.98</v>
      </c>
      <c r="G21">
        <v>268166.39</v>
      </c>
      <c r="M21">
        <v>0</v>
      </c>
      <c r="Q21">
        <v>132231.01999999999</v>
      </c>
      <c r="R21">
        <v>2399548.4500000002</v>
      </c>
      <c r="S21">
        <v>2771342.55</v>
      </c>
      <c r="T21">
        <v>66000</v>
      </c>
      <c r="U21">
        <v>2301.17</v>
      </c>
      <c r="W21">
        <v>3138363.9</v>
      </c>
      <c r="X21">
        <v>418880</v>
      </c>
      <c r="Y21">
        <v>3750837.9</v>
      </c>
      <c r="Z21">
        <v>38610</v>
      </c>
      <c r="AB21">
        <v>820661.41</v>
      </c>
      <c r="AC21">
        <v>53827.040000000001</v>
      </c>
      <c r="AG21">
        <v>32258</v>
      </c>
    </row>
    <row r="22" spans="1:33" x14ac:dyDescent="0.25">
      <c r="A22" t="s">
        <v>2605</v>
      </c>
      <c r="B22">
        <v>1158268.57</v>
      </c>
      <c r="C22">
        <v>70330</v>
      </c>
      <c r="D22">
        <v>461660.46</v>
      </c>
      <c r="F22">
        <v>223270.83</v>
      </c>
      <c r="G22">
        <v>1072716.01</v>
      </c>
      <c r="J22">
        <v>7066</v>
      </c>
      <c r="M22">
        <v>0</v>
      </c>
      <c r="Q22">
        <v>-1350863.04</v>
      </c>
      <c r="R22">
        <v>3847094.62</v>
      </c>
      <c r="S22">
        <v>2290099.7400000002</v>
      </c>
      <c r="U22">
        <v>1037.4100000000001</v>
      </c>
      <c r="W22">
        <v>2665260</v>
      </c>
      <c r="X22">
        <v>320865</v>
      </c>
      <c r="Y22">
        <v>3289999</v>
      </c>
      <c r="AB22">
        <v>890705.81</v>
      </c>
      <c r="AC22">
        <v>214971.56</v>
      </c>
      <c r="AG22">
        <v>25680</v>
      </c>
    </row>
    <row r="23" spans="1:33" x14ac:dyDescent="0.25">
      <c r="A23" t="s">
        <v>2606</v>
      </c>
      <c r="B23">
        <v>2029094.18</v>
      </c>
      <c r="C23">
        <v>60745</v>
      </c>
      <c r="D23">
        <v>1630830.4</v>
      </c>
      <c r="F23">
        <v>4</v>
      </c>
      <c r="G23">
        <v>511808.63</v>
      </c>
      <c r="J23">
        <v>7000</v>
      </c>
      <c r="M23">
        <v>0</v>
      </c>
      <c r="Q23">
        <v>-327686.31</v>
      </c>
      <c r="R23">
        <v>2781867.7</v>
      </c>
      <c r="S23">
        <v>2963580.94</v>
      </c>
      <c r="U23">
        <v>1667.55</v>
      </c>
      <c r="W23">
        <v>3111231.5</v>
      </c>
      <c r="X23">
        <v>647200</v>
      </c>
      <c r="Y23">
        <v>3572122.5</v>
      </c>
      <c r="Z23">
        <v>3510</v>
      </c>
      <c r="AB23">
        <v>651886.56000000006</v>
      </c>
      <c r="AC23">
        <v>163521.60999999999</v>
      </c>
      <c r="AG23">
        <v>31655</v>
      </c>
    </row>
    <row r="24" spans="1:33" x14ac:dyDescent="0.25">
      <c r="A24" t="s">
        <v>2607</v>
      </c>
      <c r="B24">
        <v>1228390.49</v>
      </c>
      <c r="C24">
        <v>31203.7</v>
      </c>
      <c r="D24">
        <v>435099.18</v>
      </c>
      <c r="F24">
        <v>377851.88</v>
      </c>
      <c r="G24">
        <v>295024.28999999998</v>
      </c>
      <c r="M24">
        <v>0</v>
      </c>
      <c r="Q24">
        <v>-211842.09</v>
      </c>
      <c r="R24">
        <v>1887309.56</v>
      </c>
      <c r="S24">
        <v>1748568.52</v>
      </c>
      <c r="U24">
        <v>1308.32</v>
      </c>
      <c r="W24">
        <v>2473007</v>
      </c>
      <c r="X24">
        <v>205000</v>
      </c>
      <c r="Y24">
        <v>2632775</v>
      </c>
      <c r="AB24">
        <v>623329.19999999995</v>
      </c>
      <c r="AC24">
        <v>104694.66</v>
      </c>
      <c r="AG24">
        <v>196200</v>
      </c>
    </row>
    <row r="25" spans="1:33" x14ac:dyDescent="0.25">
      <c r="A25" t="s">
        <v>2608</v>
      </c>
      <c r="B25">
        <v>1142013.1299999999</v>
      </c>
      <c r="C25">
        <v>41317.5</v>
      </c>
      <c r="D25">
        <v>304287.40999999997</v>
      </c>
      <c r="F25">
        <v>869757.3</v>
      </c>
      <c r="G25">
        <v>170960.22</v>
      </c>
      <c r="M25">
        <v>0</v>
      </c>
      <c r="Q25">
        <v>71983.820000000007</v>
      </c>
      <c r="R25">
        <v>2302867.0299999998</v>
      </c>
      <c r="S25">
        <v>1206402.9099999999</v>
      </c>
      <c r="U25">
        <v>1249.71</v>
      </c>
      <c r="W25">
        <v>1312021.3999999999</v>
      </c>
      <c r="X25">
        <v>106600</v>
      </c>
      <c r="Y25">
        <v>1496111.93</v>
      </c>
      <c r="Z25">
        <v>17550</v>
      </c>
      <c r="AB25">
        <v>526742.46</v>
      </c>
      <c r="AC25">
        <v>141263.92000000001</v>
      </c>
      <c r="AG25">
        <v>16600</v>
      </c>
    </row>
    <row r="26" spans="1:33" x14ac:dyDescent="0.25">
      <c r="A26" t="s">
        <v>2609</v>
      </c>
      <c r="B26">
        <v>812434.22</v>
      </c>
      <c r="C26">
        <v>9033.7000000000007</v>
      </c>
      <c r="D26">
        <v>216859.72</v>
      </c>
      <c r="F26">
        <v>185022</v>
      </c>
      <c r="G26">
        <v>448647.35</v>
      </c>
      <c r="M26">
        <v>0</v>
      </c>
      <c r="Q26">
        <v>-594163.61</v>
      </c>
      <c r="R26">
        <v>1722667.58</v>
      </c>
      <c r="S26">
        <v>978554.1</v>
      </c>
      <c r="T26">
        <v>164180</v>
      </c>
      <c r="U26">
        <v>621.74</v>
      </c>
      <c r="W26">
        <v>1338155.3799999999</v>
      </c>
      <c r="X26">
        <v>374000</v>
      </c>
      <c r="Y26">
        <v>1749171.38</v>
      </c>
      <c r="AB26">
        <v>445734.61</v>
      </c>
      <c r="AC26">
        <v>31880.59</v>
      </c>
      <c r="AG26">
        <v>16851</v>
      </c>
    </row>
    <row r="27" spans="1:33" x14ac:dyDescent="0.25">
      <c r="A27" t="s">
        <v>2610</v>
      </c>
      <c r="B27">
        <v>1392657.63</v>
      </c>
      <c r="C27">
        <v>29920</v>
      </c>
      <c r="D27">
        <v>400286.47</v>
      </c>
      <c r="F27">
        <v>143939.04999999999</v>
      </c>
      <c r="G27">
        <v>357209.89</v>
      </c>
      <c r="L27">
        <v>19587</v>
      </c>
      <c r="M27">
        <v>0</v>
      </c>
      <c r="Q27">
        <v>-670065.26</v>
      </c>
      <c r="R27">
        <v>2074532.05</v>
      </c>
      <c r="S27">
        <v>1372173.73</v>
      </c>
      <c r="U27">
        <v>1209.31</v>
      </c>
      <c r="W27">
        <v>1993981.54</v>
      </c>
      <c r="X27">
        <v>170000</v>
      </c>
      <c r="Y27">
        <v>2175402.2799999998</v>
      </c>
      <c r="AB27">
        <v>365328.62</v>
      </c>
      <c r="AC27">
        <v>104197.34</v>
      </c>
      <c r="AG27">
        <v>1000</v>
      </c>
    </row>
    <row r="28" spans="1:33" x14ac:dyDescent="0.25">
      <c r="A28" t="s">
        <v>2611</v>
      </c>
      <c r="B28">
        <v>700119.11</v>
      </c>
      <c r="C28">
        <v>38672.639999999999</v>
      </c>
      <c r="D28">
        <v>49092.83</v>
      </c>
      <c r="F28">
        <v>463556.74</v>
      </c>
      <c r="G28">
        <v>104028.26</v>
      </c>
      <c r="J28">
        <v>9150</v>
      </c>
      <c r="M28">
        <v>6772</v>
      </c>
      <c r="Q28">
        <v>-206494.73</v>
      </c>
      <c r="R28">
        <v>900591.29</v>
      </c>
      <c r="S28">
        <v>1277080.67</v>
      </c>
      <c r="U28">
        <v>504.73</v>
      </c>
      <c r="W28">
        <v>1905436.4</v>
      </c>
      <c r="X28">
        <v>348590</v>
      </c>
      <c r="Y28">
        <v>2060549.4</v>
      </c>
      <c r="Z28">
        <v>17550</v>
      </c>
      <c r="AB28">
        <v>418855.12</v>
      </c>
      <c r="AC28">
        <v>121175.95</v>
      </c>
      <c r="AG28">
        <v>16703</v>
      </c>
    </row>
    <row r="29" spans="1:33" x14ac:dyDescent="0.25">
      <c r="A29" t="s">
        <v>2612</v>
      </c>
      <c r="B29">
        <v>1120187.4099999999</v>
      </c>
      <c r="C29">
        <v>42097</v>
      </c>
      <c r="D29">
        <v>319583.35999999999</v>
      </c>
      <c r="F29">
        <v>386215.05</v>
      </c>
      <c r="G29">
        <v>1429096.37</v>
      </c>
      <c r="J29">
        <v>26189</v>
      </c>
      <c r="M29">
        <v>0</v>
      </c>
      <c r="Q29">
        <v>-981134.26</v>
      </c>
      <c r="R29">
        <v>2673935.1</v>
      </c>
      <c r="S29">
        <v>1958814.9</v>
      </c>
      <c r="T29">
        <v>224392</v>
      </c>
      <c r="U29">
        <v>803.05</v>
      </c>
      <c r="W29">
        <v>1356178</v>
      </c>
      <c r="X29">
        <v>395300</v>
      </c>
      <c r="Y29">
        <v>1670079</v>
      </c>
      <c r="AA29">
        <v>7020</v>
      </c>
      <c r="AB29">
        <v>566608.64000000001</v>
      </c>
      <c r="AC29">
        <v>267867.90000000002</v>
      </c>
      <c r="AG29">
        <v>19060</v>
      </c>
    </row>
    <row r="30" spans="1:33" x14ac:dyDescent="0.25">
      <c r="A30" t="s">
        <v>2613</v>
      </c>
      <c r="B30">
        <v>2307448.4</v>
      </c>
      <c r="C30">
        <v>7000</v>
      </c>
      <c r="D30">
        <v>409193.09</v>
      </c>
      <c r="F30">
        <v>448764.04</v>
      </c>
      <c r="G30">
        <v>847293.27</v>
      </c>
      <c r="J30">
        <v>23380</v>
      </c>
      <c r="M30">
        <v>912.5</v>
      </c>
      <c r="Q30">
        <v>1319902.47</v>
      </c>
      <c r="R30">
        <v>1942985.43</v>
      </c>
      <c r="S30">
        <v>1109213.03</v>
      </c>
      <c r="U30">
        <v>2432.96</v>
      </c>
      <c r="W30">
        <v>901093.5</v>
      </c>
      <c r="X30">
        <v>180371</v>
      </c>
      <c r="Y30">
        <v>1019683.5</v>
      </c>
      <c r="Z30">
        <v>2880</v>
      </c>
      <c r="AA30">
        <v>7650</v>
      </c>
      <c r="AB30">
        <v>500582.27</v>
      </c>
      <c r="AC30">
        <v>165925.56</v>
      </c>
      <c r="AG30">
        <v>17479</v>
      </c>
    </row>
    <row r="31" spans="1:33" x14ac:dyDescent="0.25">
      <c r="A31" t="s">
        <v>2614</v>
      </c>
      <c r="B31">
        <v>681945.03</v>
      </c>
      <c r="C31">
        <v>12744.5</v>
      </c>
      <c r="D31">
        <v>337117.6</v>
      </c>
      <c r="F31">
        <v>68506.5</v>
      </c>
      <c r="G31">
        <v>213603.92</v>
      </c>
      <c r="L31">
        <v>11000</v>
      </c>
      <c r="M31">
        <v>1500</v>
      </c>
      <c r="Q31">
        <v>-1281555.05</v>
      </c>
      <c r="R31">
        <v>2306439.37</v>
      </c>
      <c r="S31">
        <v>1182945.74</v>
      </c>
      <c r="U31">
        <v>927.71</v>
      </c>
      <c r="W31">
        <v>1365417.06</v>
      </c>
      <c r="X31">
        <v>155500</v>
      </c>
      <c r="Y31">
        <v>1493069.06</v>
      </c>
      <c r="Z31">
        <v>10530</v>
      </c>
      <c r="AB31">
        <v>620908.18999999994</v>
      </c>
      <c r="AC31">
        <v>22258.53</v>
      </c>
      <c r="AG31">
        <v>22730</v>
      </c>
    </row>
    <row r="32" spans="1:33" x14ac:dyDescent="0.25">
      <c r="A32" t="s">
        <v>2615</v>
      </c>
      <c r="B32">
        <v>1272339.47</v>
      </c>
      <c r="C32">
        <v>9051.8700000000008</v>
      </c>
      <c r="D32">
        <v>205780.28</v>
      </c>
      <c r="F32">
        <v>257122.87</v>
      </c>
      <c r="G32">
        <v>330492.18</v>
      </c>
      <c r="M32">
        <v>0</v>
      </c>
      <c r="Q32">
        <v>1832.45</v>
      </c>
      <c r="R32">
        <v>1600056.47</v>
      </c>
      <c r="S32">
        <v>981201.42</v>
      </c>
      <c r="T32">
        <v>58594</v>
      </c>
      <c r="U32">
        <v>1197.55</v>
      </c>
      <c r="W32">
        <v>1342520.74</v>
      </c>
      <c r="X32">
        <v>134431</v>
      </c>
      <c r="Y32">
        <v>1530164.74</v>
      </c>
      <c r="AB32">
        <v>515409.21</v>
      </c>
      <c r="AC32">
        <v>104814.06</v>
      </c>
      <c r="AG32">
        <v>21496</v>
      </c>
    </row>
    <row r="33" spans="1:33" x14ac:dyDescent="0.25">
      <c r="A33" t="s">
        <v>2772</v>
      </c>
      <c r="B33">
        <v>1150022.3500000001</v>
      </c>
      <c r="C33">
        <v>77945</v>
      </c>
      <c r="D33">
        <v>557125.75</v>
      </c>
      <c r="F33">
        <v>3</v>
      </c>
      <c r="G33">
        <v>474371.47</v>
      </c>
      <c r="J33">
        <v>61228</v>
      </c>
      <c r="M33">
        <v>0</v>
      </c>
      <c r="Q33">
        <v>-1626274.34</v>
      </c>
      <c r="R33">
        <v>2970314.75</v>
      </c>
      <c r="S33">
        <v>1982616.27</v>
      </c>
      <c r="T33">
        <v>299350</v>
      </c>
      <c r="U33">
        <v>950.91</v>
      </c>
      <c r="W33">
        <v>1577012</v>
      </c>
      <c r="X33">
        <v>288050</v>
      </c>
      <c r="Y33">
        <v>1985908</v>
      </c>
      <c r="Z33">
        <v>2460</v>
      </c>
      <c r="AA33">
        <v>4232</v>
      </c>
      <c r="AB33">
        <v>869058.45</v>
      </c>
      <c r="AC33">
        <v>101965.29</v>
      </c>
      <c r="AG33">
        <v>24617</v>
      </c>
    </row>
    <row r="34" spans="1:33" x14ac:dyDescent="0.25">
      <c r="A34" t="s">
        <v>2773</v>
      </c>
      <c r="B34">
        <v>1038953.83</v>
      </c>
      <c r="C34">
        <v>240506</v>
      </c>
      <c r="D34">
        <v>414135.35</v>
      </c>
      <c r="F34">
        <v>1073953.55</v>
      </c>
      <c r="G34">
        <v>644986.63</v>
      </c>
      <c r="M34">
        <v>0</v>
      </c>
      <c r="Q34">
        <v>-461589.05</v>
      </c>
      <c r="R34">
        <v>3203233.17</v>
      </c>
      <c r="S34">
        <v>1315676.97</v>
      </c>
      <c r="T34">
        <v>228680</v>
      </c>
      <c r="U34">
        <v>969.95</v>
      </c>
      <c r="W34">
        <v>1116825</v>
      </c>
      <c r="X34">
        <v>308050</v>
      </c>
      <c r="Y34">
        <v>1713795</v>
      </c>
      <c r="AB34">
        <v>628132.15</v>
      </c>
      <c r="AC34">
        <v>137692.60999999999</v>
      </c>
    </row>
    <row r="35" spans="1:33" x14ac:dyDescent="0.25">
      <c r="A35" t="s">
        <v>2774</v>
      </c>
      <c r="B35">
        <v>697602.33</v>
      </c>
      <c r="C35">
        <v>7362.5</v>
      </c>
      <c r="D35">
        <v>232061.61</v>
      </c>
      <c r="F35">
        <v>23506.880000000001</v>
      </c>
      <c r="G35">
        <v>44466.59</v>
      </c>
      <c r="L35">
        <v>15346</v>
      </c>
      <c r="M35">
        <v>0</v>
      </c>
      <c r="Q35">
        <v>-1497471.15</v>
      </c>
      <c r="R35">
        <v>2001291.5</v>
      </c>
      <c r="S35">
        <v>871960.53</v>
      </c>
      <c r="U35">
        <v>575.61</v>
      </c>
      <c r="W35">
        <v>1276284.5</v>
      </c>
      <c r="X35">
        <v>98600</v>
      </c>
      <c r="Y35">
        <v>1341210.5</v>
      </c>
      <c r="AB35">
        <v>159333.54999999999</v>
      </c>
      <c r="AC35">
        <v>26572.77</v>
      </c>
      <c r="AG35">
        <v>16007</v>
      </c>
    </row>
    <row r="36" spans="1:33" x14ac:dyDescent="0.25">
      <c r="A36" t="s">
        <v>2801</v>
      </c>
      <c r="B36">
        <v>767832.97</v>
      </c>
      <c r="C36">
        <v>67138.240000000005</v>
      </c>
      <c r="D36">
        <v>386056.14</v>
      </c>
      <c r="F36">
        <v>1360040.32</v>
      </c>
      <c r="G36">
        <v>574414.37</v>
      </c>
      <c r="J36">
        <v>7000</v>
      </c>
      <c r="M36">
        <v>192.71</v>
      </c>
      <c r="Q36">
        <v>-1097843.95</v>
      </c>
      <c r="R36">
        <v>3800882.66</v>
      </c>
      <c r="S36">
        <v>1346232.93</v>
      </c>
      <c r="U36">
        <v>723.59</v>
      </c>
      <c r="W36">
        <v>621888</v>
      </c>
      <c r="X36">
        <v>214050</v>
      </c>
      <c r="Y36">
        <v>811978</v>
      </c>
      <c r="Z36">
        <v>5010</v>
      </c>
      <c r="AB36">
        <v>592143.48</v>
      </c>
      <c r="AC36">
        <v>141824.06</v>
      </c>
    </row>
    <row r="37" spans="1:33" x14ac:dyDescent="0.25">
      <c r="A37" t="s">
        <v>2616</v>
      </c>
      <c r="B37">
        <v>1027087.6</v>
      </c>
      <c r="C37">
        <v>18767.75</v>
      </c>
      <c r="D37">
        <v>32341.1</v>
      </c>
      <c r="F37">
        <v>662332.01</v>
      </c>
      <c r="G37">
        <v>703376.19</v>
      </c>
      <c r="J37">
        <v>3200</v>
      </c>
      <c r="M37">
        <v>0</v>
      </c>
      <c r="O37">
        <v>276815</v>
      </c>
      <c r="Q37">
        <v>43396.29</v>
      </c>
      <c r="R37">
        <v>2024806.3999999999</v>
      </c>
      <c r="S37">
        <v>1277592.3999999999</v>
      </c>
      <c r="U37">
        <v>1336.91</v>
      </c>
      <c r="W37">
        <v>855197</v>
      </c>
      <c r="X37">
        <v>101819.9</v>
      </c>
      <c r="Y37">
        <v>1114140</v>
      </c>
      <c r="AB37">
        <v>558985.67000000004</v>
      </c>
      <c r="AC37">
        <v>168889.63</v>
      </c>
      <c r="AG37">
        <v>78291.25</v>
      </c>
    </row>
    <row r="38" spans="1:33" x14ac:dyDescent="0.25">
      <c r="A38" t="s">
        <v>2617</v>
      </c>
      <c r="B38">
        <v>1818774.53</v>
      </c>
      <c r="C38">
        <v>19407.080000000002</v>
      </c>
      <c r="D38">
        <v>36892.589999999997</v>
      </c>
      <c r="F38">
        <v>179690.68</v>
      </c>
      <c r="G38">
        <v>428225.06</v>
      </c>
      <c r="J38">
        <v>0</v>
      </c>
      <c r="L38">
        <v>119680</v>
      </c>
      <c r="M38">
        <v>3608.04</v>
      </c>
      <c r="Q38">
        <v>-639967</v>
      </c>
      <c r="R38">
        <v>2381908.6800000002</v>
      </c>
      <c r="S38">
        <v>1800170.42</v>
      </c>
      <c r="T38">
        <v>75800</v>
      </c>
      <c r="U38">
        <v>2099.23</v>
      </c>
      <c r="W38">
        <v>1008665</v>
      </c>
      <c r="X38">
        <v>127442.47</v>
      </c>
      <c r="Y38">
        <v>1443498</v>
      </c>
      <c r="AB38">
        <v>762423.41</v>
      </c>
      <c r="AC38">
        <v>106422.99</v>
      </c>
      <c r="AG38">
        <v>29556.62</v>
      </c>
    </row>
    <row r="39" spans="1:33" x14ac:dyDescent="0.25">
      <c r="A39" t="s">
        <v>2618</v>
      </c>
      <c r="B39">
        <v>882573.68</v>
      </c>
      <c r="C39">
        <v>30900</v>
      </c>
      <c r="D39">
        <v>84387.98</v>
      </c>
      <c r="F39">
        <v>742983.89</v>
      </c>
      <c r="G39">
        <v>301617.64</v>
      </c>
      <c r="J39">
        <v>0</v>
      </c>
      <c r="M39">
        <v>2133.4299999999998</v>
      </c>
      <c r="Q39">
        <v>-863313.53</v>
      </c>
      <c r="R39">
        <v>2692203.68</v>
      </c>
      <c r="S39">
        <v>1628703.4</v>
      </c>
      <c r="T39">
        <v>273100</v>
      </c>
      <c r="U39">
        <v>1384.75</v>
      </c>
      <c r="W39">
        <v>1724236.5</v>
      </c>
      <c r="X39">
        <v>68700</v>
      </c>
      <c r="Y39">
        <v>2158688.5</v>
      </c>
      <c r="AB39">
        <v>844459.52000000002</v>
      </c>
      <c r="AC39">
        <v>109343.53</v>
      </c>
      <c r="AG39">
        <v>168230.6</v>
      </c>
    </row>
    <row r="40" spans="1:33" x14ac:dyDescent="0.25">
      <c r="A40" t="s">
        <v>2619</v>
      </c>
      <c r="B40">
        <v>1111869.6100000001</v>
      </c>
      <c r="C40">
        <v>22800.3</v>
      </c>
      <c r="D40">
        <v>225793.34</v>
      </c>
      <c r="F40">
        <v>101367.08</v>
      </c>
      <c r="G40">
        <v>645483.85</v>
      </c>
      <c r="J40">
        <v>4200</v>
      </c>
      <c r="M40">
        <v>1287</v>
      </c>
      <c r="O40">
        <v>367330</v>
      </c>
      <c r="Q40">
        <v>485704.14</v>
      </c>
      <c r="R40">
        <v>288756.2</v>
      </c>
      <c r="S40">
        <v>2009752.13</v>
      </c>
      <c r="U40">
        <v>975.48</v>
      </c>
      <c r="W40">
        <v>731510.5</v>
      </c>
      <c r="X40">
        <v>69238.070000000007</v>
      </c>
      <c r="Y40">
        <v>1254413.5</v>
      </c>
      <c r="Z40">
        <v>640</v>
      </c>
      <c r="AA40">
        <v>4000</v>
      </c>
      <c r="AB40">
        <v>212925.36</v>
      </c>
      <c r="AC40">
        <v>129291.01</v>
      </c>
      <c r="AG40">
        <v>83934</v>
      </c>
    </row>
    <row r="41" spans="1:33" x14ac:dyDescent="0.25">
      <c r="A41" t="s">
        <v>2620</v>
      </c>
      <c r="B41">
        <v>1844416.7</v>
      </c>
      <c r="C41">
        <v>43922.85</v>
      </c>
      <c r="D41">
        <v>100539.64</v>
      </c>
      <c r="F41">
        <v>443934.16</v>
      </c>
      <c r="G41">
        <v>124119.5</v>
      </c>
      <c r="J41">
        <v>5150</v>
      </c>
      <c r="M41">
        <v>3101.56</v>
      </c>
      <c r="O41">
        <v>108020</v>
      </c>
      <c r="Q41">
        <v>-1565386.45</v>
      </c>
      <c r="R41">
        <v>3281518.85</v>
      </c>
      <c r="S41">
        <v>2337915.83</v>
      </c>
      <c r="W41">
        <v>1600448.5</v>
      </c>
      <c r="X41">
        <v>452657.38</v>
      </c>
      <c r="Y41">
        <v>2466116.5</v>
      </c>
      <c r="AB41">
        <v>719868.7</v>
      </c>
      <c r="AC41">
        <v>83419.320000000007</v>
      </c>
      <c r="AE41">
        <v>57540</v>
      </c>
      <c r="AG41">
        <v>27662</v>
      </c>
    </row>
    <row r="42" spans="1:33" x14ac:dyDescent="0.25">
      <c r="A42" t="s">
        <v>2621</v>
      </c>
      <c r="B42">
        <v>1575665.61</v>
      </c>
      <c r="C42">
        <v>3300</v>
      </c>
      <c r="D42">
        <v>91140.01</v>
      </c>
      <c r="F42">
        <v>275690.89</v>
      </c>
      <c r="G42">
        <v>657577.35</v>
      </c>
      <c r="J42">
        <v>11000</v>
      </c>
      <c r="M42">
        <v>1548.39</v>
      </c>
      <c r="O42">
        <v>413550</v>
      </c>
      <c r="Q42">
        <v>-1280561.3799999999</v>
      </c>
      <c r="R42">
        <v>3750097.45</v>
      </c>
      <c r="S42">
        <v>1542549.5</v>
      </c>
      <c r="U42">
        <v>1606.71</v>
      </c>
      <c r="W42">
        <v>1525982.5</v>
      </c>
      <c r="X42">
        <v>204282.89</v>
      </c>
      <c r="Y42">
        <v>1960800.5</v>
      </c>
      <c r="Z42">
        <v>2560</v>
      </c>
      <c r="AB42">
        <v>978119.78</v>
      </c>
      <c r="AC42">
        <v>195708.37</v>
      </c>
      <c r="AG42">
        <v>117499.85</v>
      </c>
    </row>
    <row r="43" spans="1:33" x14ac:dyDescent="0.25">
      <c r="A43" t="s">
        <v>2622</v>
      </c>
      <c r="B43">
        <v>918163.14</v>
      </c>
      <c r="C43">
        <v>3650.41</v>
      </c>
      <c r="D43">
        <v>120756.21</v>
      </c>
      <c r="F43">
        <v>271508.90999999997</v>
      </c>
      <c r="G43">
        <v>668785.05000000005</v>
      </c>
      <c r="J43">
        <v>8400</v>
      </c>
      <c r="M43">
        <v>0</v>
      </c>
      <c r="O43">
        <v>355400</v>
      </c>
      <c r="Q43">
        <v>-454706.51</v>
      </c>
      <c r="R43">
        <v>1851653.95</v>
      </c>
      <c r="S43">
        <v>1270483.28</v>
      </c>
      <c r="U43">
        <v>718.1</v>
      </c>
      <c r="W43">
        <v>490269.5</v>
      </c>
      <c r="X43">
        <v>92293.11</v>
      </c>
      <c r="Y43">
        <v>921136.5</v>
      </c>
      <c r="AB43">
        <v>318920.09000000003</v>
      </c>
      <c r="AC43">
        <v>151728</v>
      </c>
      <c r="AG43">
        <v>75408.12</v>
      </c>
    </row>
    <row r="44" spans="1:33" x14ac:dyDescent="0.25">
      <c r="A44" t="s">
        <v>2775</v>
      </c>
      <c r="B44">
        <v>1050979.3999999999</v>
      </c>
      <c r="C44">
        <v>6786.88</v>
      </c>
      <c r="D44">
        <v>37893.06</v>
      </c>
      <c r="F44">
        <v>91334.01</v>
      </c>
      <c r="G44">
        <v>452234.3</v>
      </c>
      <c r="J44">
        <v>4000</v>
      </c>
      <c r="M44">
        <v>5982</v>
      </c>
      <c r="O44">
        <v>610300</v>
      </c>
      <c r="Q44">
        <v>-1066447.33</v>
      </c>
      <c r="R44">
        <v>1865771.67</v>
      </c>
      <c r="S44">
        <v>1542927.87</v>
      </c>
      <c r="U44">
        <v>701.1</v>
      </c>
      <c r="W44">
        <v>882444.5</v>
      </c>
      <c r="X44">
        <v>125648.53</v>
      </c>
      <c r="Y44">
        <v>1352805.5</v>
      </c>
      <c r="AA44">
        <v>2016</v>
      </c>
      <c r="AB44">
        <v>615558.26</v>
      </c>
      <c r="AC44">
        <v>138796.91</v>
      </c>
      <c r="AG44">
        <v>46191.519999999997</v>
      </c>
    </row>
    <row r="45" spans="1:33" x14ac:dyDescent="0.25">
      <c r="A45" t="s">
        <v>2776</v>
      </c>
      <c r="B45">
        <v>752111.7</v>
      </c>
      <c r="C45">
        <v>0</v>
      </c>
      <c r="D45">
        <v>81708.490000000005</v>
      </c>
      <c r="F45">
        <v>456934.79</v>
      </c>
      <c r="G45">
        <v>122456.37</v>
      </c>
      <c r="J45">
        <v>0</v>
      </c>
      <c r="M45">
        <v>0</v>
      </c>
      <c r="Q45">
        <v>-11805.61</v>
      </c>
      <c r="R45">
        <v>1234901.48</v>
      </c>
      <c r="S45">
        <v>933257.53</v>
      </c>
      <c r="T45">
        <v>53500</v>
      </c>
      <c r="U45">
        <v>792.87</v>
      </c>
      <c r="W45">
        <v>1217779.5</v>
      </c>
      <c r="X45">
        <v>88515.41</v>
      </c>
      <c r="Y45">
        <v>1556803.5</v>
      </c>
      <c r="AB45">
        <v>244932.75</v>
      </c>
      <c r="AC45">
        <v>126708.3</v>
      </c>
      <c r="AG45">
        <v>14596</v>
      </c>
    </row>
    <row r="46" spans="1:33" x14ac:dyDescent="0.25">
      <c r="A46" t="s">
        <v>2794</v>
      </c>
      <c r="B46">
        <v>1049558.23</v>
      </c>
      <c r="C46">
        <v>5960</v>
      </c>
      <c r="D46">
        <v>25228.880000000001</v>
      </c>
      <c r="F46">
        <v>794925.11</v>
      </c>
      <c r="G46">
        <v>308492.21000000002</v>
      </c>
      <c r="J46">
        <v>3500</v>
      </c>
      <c r="M46">
        <v>510</v>
      </c>
      <c r="O46">
        <v>405360</v>
      </c>
      <c r="Q46">
        <v>-424636.11</v>
      </c>
      <c r="R46">
        <v>2300894.7000000002</v>
      </c>
      <c r="S46">
        <v>1067009.42</v>
      </c>
      <c r="U46">
        <v>1331.93</v>
      </c>
      <c r="W46">
        <v>847339</v>
      </c>
      <c r="X46">
        <v>89582.67</v>
      </c>
      <c r="Y46">
        <v>1204954</v>
      </c>
      <c r="AB46">
        <v>491069.02</v>
      </c>
      <c r="AC46">
        <v>152286.16</v>
      </c>
      <c r="AG46">
        <v>54074</v>
      </c>
    </row>
    <row r="47" spans="1:33" x14ac:dyDescent="0.25">
      <c r="A47" t="s">
        <v>2802</v>
      </c>
      <c r="B47">
        <v>1310528.08</v>
      </c>
      <c r="C47">
        <v>7613</v>
      </c>
      <c r="D47">
        <v>132090.48000000001</v>
      </c>
      <c r="F47">
        <v>3678953.32</v>
      </c>
      <c r="G47">
        <v>314911.64</v>
      </c>
      <c r="J47">
        <v>-218767</v>
      </c>
      <c r="M47">
        <v>3258.41</v>
      </c>
      <c r="Q47">
        <v>1330778.8799999999</v>
      </c>
      <c r="R47">
        <v>4006426</v>
      </c>
      <c r="S47">
        <v>1506770.35</v>
      </c>
      <c r="U47">
        <v>1749.46</v>
      </c>
      <c r="W47">
        <v>825051</v>
      </c>
      <c r="X47">
        <v>65800</v>
      </c>
      <c r="Y47">
        <v>1236146</v>
      </c>
      <c r="AB47">
        <v>395877</v>
      </c>
      <c r="AC47">
        <v>194700.82</v>
      </c>
      <c r="AG47">
        <v>60933</v>
      </c>
    </row>
    <row r="48" spans="1:33" x14ac:dyDescent="0.25">
      <c r="A48" t="s">
        <v>2623</v>
      </c>
      <c r="B48">
        <v>434173.58</v>
      </c>
      <c r="C48">
        <v>243796.11</v>
      </c>
      <c r="D48">
        <v>144655.82</v>
      </c>
      <c r="F48">
        <v>145827.59</v>
      </c>
      <c r="G48">
        <v>208344.93</v>
      </c>
      <c r="M48">
        <v>0</v>
      </c>
      <c r="Q48">
        <v>-1058013.69</v>
      </c>
      <c r="R48">
        <v>1877057.75</v>
      </c>
      <c r="S48">
        <v>914383.94</v>
      </c>
      <c r="U48">
        <v>279.41000000000003</v>
      </c>
      <c r="W48">
        <v>1082277</v>
      </c>
      <c r="X48">
        <v>130000</v>
      </c>
      <c r="Y48">
        <v>1214247</v>
      </c>
      <c r="AB48">
        <v>286764.40999999997</v>
      </c>
      <c r="AC48">
        <v>100195.97</v>
      </c>
    </row>
    <row r="49" spans="1:34" x14ac:dyDescent="0.25">
      <c r="A49" t="s">
        <v>2624</v>
      </c>
      <c r="B49">
        <v>556990.56000000006</v>
      </c>
      <c r="C49">
        <v>91633.5</v>
      </c>
      <c r="D49">
        <v>61912.72</v>
      </c>
      <c r="F49">
        <v>465732.6</v>
      </c>
      <c r="G49">
        <v>178525.98</v>
      </c>
      <c r="J49">
        <v>118900</v>
      </c>
      <c r="L49">
        <v>6500</v>
      </c>
      <c r="M49">
        <v>0</v>
      </c>
      <c r="Q49">
        <v>-1800136.91</v>
      </c>
      <c r="R49">
        <v>2506199.65</v>
      </c>
      <c r="S49">
        <v>1169724.51</v>
      </c>
      <c r="T49">
        <v>-18400</v>
      </c>
      <c r="U49">
        <v>436.87</v>
      </c>
      <c r="W49">
        <v>1601421.5</v>
      </c>
      <c r="X49">
        <v>-4114</v>
      </c>
      <c r="Y49">
        <v>1816282.5</v>
      </c>
      <c r="AB49">
        <v>279533.59999999998</v>
      </c>
      <c r="AC49">
        <v>43465.94</v>
      </c>
      <c r="AG49">
        <v>2400</v>
      </c>
    </row>
    <row r="50" spans="1:34" x14ac:dyDescent="0.25">
      <c r="A50" t="s">
        <v>2625</v>
      </c>
      <c r="B50">
        <v>178653.76</v>
      </c>
      <c r="C50">
        <v>12899.81</v>
      </c>
      <c r="D50">
        <v>58068.12</v>
      </c>
      <c r="F50">
        <v>3</v>
      </c>
      <c r="G50">
        <v>50401.75</v>
      </c>
      <c r="J50">
        <v>0</v>
      </c>
      <c r="M50">
        <v>0</v>
      </c>
      <c r="P50">
        <v>-238853.94</v>
      </c>
      <c r="Q50">
        <v>-1563942.89</v>
      </c>
      <c r="R50">
        <v>1985151.03</v>
      </c>
      <c r="S50">
        <v>819489.31</v>
      </c>
      <c r="T50">
        <v>173754</v>
      </c>
      <c r="U50">
        <v>121.67</v>
      </c>
      <c r="W50">
        <v>913997</v>
      </c>
      <c r="Y50">
        <v>1186095</v>
      </c>
      <c r="AB50">
        <v>368037.48</v>
      </c>
      <c r="AC50">
        <v>38104.85</v>
      </c>
      <c r="AG50">
        <v>1001.6</v>
      </c>
      <c r="AH50">
        <v>48000</v>
      </c>
    </row>
    <row r="51" spans="1:34" x14ac:dyDescent="0.25">
      <c r="A51" t="s">
        <v>2626</v>
      </c>
      <c r="B51">
        <v>203026.44</v>
      </c>
      <c r="C51">
        <v>142050.31</v>
      </c>
      <c r="D51">
        <v>125916.48</v>
      </c>
      <c r="F51">
        <v>719903.44</v>
      </c>
      <c r="G51">
        <v>126051.32</v>
      </c>
      <c r="J51">
        <v>6600</v>
      </c>
      <c r="M51">
        <v>1534</v>
      </c>
      <c r="Q51">
        <v>-482443.54</v>
      </c>
      <c r="R51">
        <v>1821817.03</v>
      </c>
      <c r="S51">
        <v>723315.61</v>
      </c>
      <c r="U51">
        <v>305.93</v>
      </c>
      <c r="W51">
        <v>1163889.5</v>
      </c>
      <c r="X51">
        <v>203006</v>
      </c>
      <c r="Y51">
        <v>1386997.5</v>
      </c>
      <c r="AB51">
        <v>374999.89</v>
      </c>
      <c r="AC51">
        <v>144831.43</v>
      </c>
      <c r="AG51">
        <v>1534.72</v>
      </c>
    </row>
    <row r="52" spans="1:34" x14ac:dyDescent="0.25">
      <c r="A52" t="s">
        <v>2627</v>
      </c>
      <c r="B52">
        <v>761717.73</v>
      </c>
      <c r="C52">
        <v>257682.97</v>
      </c>
      <c r="D52">
        <v>195721.79</v>
      </c>
      <c r="F52">
        <v>473592.15</v>
      </c>
      <c r="G52">
        <v>415224.35</v>
      </c>
      <c r="J52">
        <v>6000</v>
      </c>
      <c r="M52">
        <v>1304</v>
      </c>
      <c r="O52">
        <v>118506</v>
      </c>
      <c r="Q52">
        <v>436324.13</v>
      </c>
      <c r="R52">
        <v>1102265.42</v>
      </c>
      <c r="S52">
        <v>1343834.27</v>
      </c>
      <c r="U52">
        <v>513.25</v>
      </c>
      <c r="W52">
        <v>1762762</v>
      </c>
      <c r="X52">
        <v>54647</v>
      </c>
      <c r="Y52">
        <v>2033600</v>
      </c>
      <c r="AB52">
        <v>328057.74</v>
      </c>
      <c r="AC52">
        <v>75796</v>
      </c>
      <c r="AG52">
        <v>51800.34</v>
      </c>
    </row>
    <row r="53" spans="1:34" x14ac:dyDescent="0.25">
      <c r="A53" t="s">
        <v>2628</v>
      </c>
      <c r="B53">
        <v>404572.8</v>
      </c>
      <c r="C53">
        <v>260340.5</v>
      </c>
      <c r="D53">
        <v>54442.86</v>
      </c>
      <c r="F53">
        <v>35282.93</v>
      </c>
      <c r="G53">
        <v>328835.17</v>
      </c>
      <c r="J53">
        <v>5000</v>
      </c>
      <c r="M53">
        <v>0</v>
      </c>
      <c r="P53">
        <v>-10797.58</v>
      </c>
      <c r="Q53">
        <v>-1206434.8899999999</v>
      </c>
      <c r="R53">
        <v>2172216.88</v>
      </c>
      <c r="S53">
        <v>911759.61</v>
      </c>
      <c r="T53">
        <v>12000</v>
      </c>
      <c r="U53">
        <v>386.24</v>
      </c>
      <c r="W53">
        <v>1078216.5</v>
      </c>
      <c r="X53">
        <v>144800</v>
      </c>
      <c r="Y53">
        <v>1450318.5</v>
      </c>
      <c r="AB53">
        <v>323494.88</v>
      </c>
      <c r="AC53">
        <v>55903.57</v>
      </c>
      <c r="AG53">
        <v>12835.55</v>
      </c>
    </row>
    <row r="54" spans="1:34" x14ac:dyDescent="0.25">
      <c r="A54" t="s">
        <v>2629</v>
      </c>
      <c r="B54">
        <v>607532.93000000005</v>
      </c>
      <c r="C54">
        <v>99429.56</v>
      </c>
      <c r="D54">
        <v>79931.12</v>
      </c>
      <c r="F54">
        <v>1137874.72</v>
      </c>
      <c r="G54">
        <v>431791.76</v>
      </c>
      <c r="M54">
        <v>0</v>
      </c>
      <c r="Q54">
        <v>31239.94</v>
      </c>
      <c r="R54">
        <v>1936400.69</v>
      </c>
      <c r="S54">
        <v>962854.72</v>
      </c>
      <c r="U54">
        <v>380.14</v>
      </c>
      <c r="W54">
        <v>1592010</v>
      </c>
      <c r="Y54">
        <v>1778679</v>
      </c>
      <c r="AB54">
        <v>89581.69</v>
      </c>
      <c r="AC54">
        <v>87727.22</v>
      </c>
      <c r="AG54">
        <v>2387.4899999999998</v>
      </c>
    </row>
    <row r="55" spans="1:34" x14ac:dyDescent="0.25">
      <c r="A55" t="s">
        <v>2630</v>
      </c>
      <c r="B55">
        <v>1023171.85</v>
      </c>
      <c r="C55">
        <v>0</v>
      </c>
      <c r="D55">
        <v>374508.39</v>
      </c>
      <c r="F55">
        <v>28126.400000000001</v>
      </c>
      <c r="G55">
        <v>320056.57</v>
      </c>
      <c r="J55">
        <v>2000</v>
      </c>
      <c r="M55">
        <v>2673</v>
      </c>
      <c r="P55">
        <v>316447.92</v>
      </c>
      <c r="Q55">
        <v>-757560.43</v>
      </c>
      <c r="R55">
        <v>1262941.0900000001</v>
      </c>
      <c r="S55">
        <v>1993085.06</v>
      </c>
      <c r="T55">
        <v>111550</v>
      </c>
      <c r="U55">
        <v>643.86</v>
      </c>
      <c r="W55">
        <v>2157767.5</v>
      </c>
      <c r="Y55">
        <v>2570418.5</v>
      </c>
      <c r="AB55">
        <v>381631.65</v>
      </c>
      <c r="AC55">
        <v>55482.49</v>
      </c>
      <c r="AD55">
        <v>15000</v>
      </c>
      <c r="AG55">
        <v>52409.03</v>
      </c>
    </row>
    <row r="56" spans="1:34" x14ac:dyDescent="0.25">
      <c r="A56" t="s">
        <v>2777</v>
      </c>
      <c r="B56">
        <v>92414.41</v>
      </c>
      <c r="C56">
        <v>10778.75</v>
      </c>
      <c r="D56">
        <v>87721.58</v>
      </c>
      <c r="F56">
        <v>400652.5</v>
      </c>
      <c r="G56">
        <v>531634.27</v>
      </c>
      <c r="J56">
        <v>0</v>
      </c>
      <c r="M56">
        <v>0</v>
      </c>
      <c r="Q56">
        <v>-744630.25</v>
      </c>
      <c r="R56">
        <v>2033596.36</v>
      </c>
      <c r="S56">
        <v>1202308.3999999999</v>
      </c>
      <c r="U56">
        <v>405.03</v>
      </c>
      <c r="W56">
        <v>284960</v>
      </c>
      <c r="X56">
        <v>1587726</v>
      </c>
      <c r="Y56">
        <v>2011218</v>
      </c>
      <c r="Z56">
        <v>2190</v>
      </c>
      <c r="AB56">
        <v>825195.71</v>
      </c>
      <c r="AC56">
        <v>73051.929999999993</v>
      </c>
      <c r="AG56">
        <v>7432.5</v>
      </c>
    </row>
    <row r="57" spans="1:34" x14ac:dyDescent="0.25">
      <c r="A57" t="s">
        <v>2778</v>
      </c>
      <c r="B57">
        <v>466026.76</v>
      </c>
      <c r="C57">
        <v>458867.36</v>
      </c>
      <c r="D57">
        <v>518874.15</v>
      </c>
      <c r="F57">
        <v>335708.05</v>
      </c>
      <c r="G57">
        <v>-112193.63</v>
      </c>
      <c r="J57">
        <v>33220</v>
      </c>
      <c r="M57">
        <v>53182</v>
      </c>
      <c r="O57">
        <v>150132</v>
      </c>
      <c r="P57">
        <v>367602.08</v>
      </c>
      <c r="Q57">
        <v>-1397167.92</v>
      </c>
      <c r="R57">
        <v>2378594.3199999998</v>
      </c>
      <c r="S57">
        <v>1216020.3600000001</v>
      </c>
      <c r="T57">
        <v>170500</v>
      </c>
      <c r="U57">
        <v>477.69</v>
      </c>
      <c r="W57">
        <v>719705</v>
      </c>
      <c r="X57">
        <v>100000</v>
      </c>
      <c r="Y57">
        <v>991579</v>
      </c>
      <c r="Z57">
        <v>3612</v>
      </c>
      <c r="AB57">
        <v>891019.92</v>
      </c>
      <c r="AC57">
        <v>86268.42</v>
      </c>
    </row>
    <row r="58" spans="1:34" x14ac:dyDescent="0.25">
      <c r="A58" t="s">
        <v>2779</v>
      </c>
      <c r="B58">
        <v>465182.21</v>
      </c>
      <c r="C58">
        <v>81751.8</v>
      </c>
      <c r="D58">
        <v>181955.43</v>
      </c>
      <c r="F58">
        <v>1582922.96</v>
      </c>
      <c r="G58">
        <v>302459.5</v>
      </c>
      <c r="J58">
        <v>0</v>
      </c>
      <c r="M58">
        <v>0</v>
      </c>
      <c r="P58">
        <v>195407.87</v>
      </c>
      <c r="Q58">
        <v>-218103.98</v>
      </c>
      <c r="R58">
        <v>2522084.4900000002</v>
      </c>
      <c r="S58">
        <v>824050.48</v>
      </c>
      <c r="T58">
        <v>144000</v>
      </c>
      <c r="U58">
        <v>253.31</v>
      </c>
      <c r="W58">
        <v>889029.5</v>
      </c>
      <c r="Y58">
        <v>1085135.5</v>
      </c>
      <c r="Z58">
        <v>620</v>
      </c>
      <c r="AB58">
        <v>252518.78</v>
      </c>
      <c r="AC58">
        <v>164255</v>
      </c>
      <c r="AG58">
        <v>46238.99</v>
      </c>
    </row>
    <row r="59" spans="1:34" x14ac:dyDescent="0.25">
      <c r="A59" t="s">
        <v>2631</v>
      </c>
      <c r="B59">
        <v>2281989.34</v>
      </c>
      <c r="C59">
        <v>99391.5</v>
      </c>
      <c r="D59">
        <v>102114.9</v>
      </c>
      <c r="F59">
        <v>383040.27</v>
      </c>
      <c r="G59">
        <v>485242.98</v>
      </c>
      <c r="J59">
        <v>1833</v>
      </c>
      <c r="M59">
        <v>2590.9</v>
      </c>
      <c r="Q59">
        <v>359258.23</v>
      </c>
      <c r="R59">
        <v>2222830.41</v>
      </c>
      <c r="S59">
        <v>1860980.24</v>
      </c>
      <c r="U59">
        <v>2620.67</v>
      </c>
      <c r="W59">
        <v>1014842.5</v>
      </c>
      <c r="X59">
        <v>10500</v>
      </c>
      <c r="Y59">
        <v>1431436.5</v>
      </c>
      <c r="AB59">
        <v>344739.51</v>
      </c>
      <c r="AC59">
        <v>176169.96</v>
      </c>
    </row>
    <row r="60" spans="1:34" x14ac:dyDescent="0.25">
      <c r="A60" t="s">
        <v>2632</v>
      </c>
      <c r="B60">
        <v>3526325.1</v>
      </c>
      <c r="C60">
        <v>321260.25</v>
      </c>
      <c r="D60">
        <v>152899.85999999999</v>
      </c>
      <c r="F60">
        <v>2389347.64</v>
      </c>
      <c r="G60">
        <v>1707780.96</v>
      </c>
      <c r="J60">
        <v>9000</v>
      </c>
      <c r="M60">
        <v>2465</v>
      </c>
      <c r="Q60">
        <v>-567537.61</v>
      </c>
      <c r="R60">
        <v>7696912.6699999999</v>
      </c>
      <c r="S60">
        <v>3332572.93</v>
      </c>
      <c r="T60">
        <v>37000</v>
      </c>
      <c r="U60">
        <v>4101.8</v>
      </c>
      <c r="W60">
        <v>2295674.4</v>
      </c>
      <c r="X60">
        <v>251800</v>
      </c>
      <c r="Y60">
        <v>2785596.4</v>
      </c>
      <c r="AB60">
        <v>1616983.49</v>
      </c>
      <c r="AC60">
        <v>109656.4</v>
      </c>
      <c r="AG60">
        <v>7000</v>
      </c>
    </row>
    <row r="61" spans="1:34" x14ac:dyDescent="0.25">
      <c r="A61" t="s">
        <v>2633</v>
      </c>
      <c r="B61">
        <v>956297.56</v>
      </c>
      <c r="C61">
        <v>310355.69</v>
      </c>
      <c r="D61">
        <v>518152.44</v>
      </c>
      <c r="F61">
        <v>421942.6</v>
      </c>
      <c r="G61">
        <v>491275.91</v>
      </c>
      <c r="M61">
        <v>5877.21</v>
      </c>
      <c r="Q61">
        <v>-168493.13</v>
      </c>
      <c r="R61">
        <v>2278267.36</v>
      </c>
      <c r="S61">
        <v>1110113.22</v>
      </c>
      <c r="T61">
        <v>452810</v>
      </c>
      <c r="U61">
        <v>914.16</v>
      </c>
      <c r="W61">
        <v>958702.5</v>
      </c>
      <c r="X61">
        <v>7500</v>
      </c>
      <c r="Y61">
        <v>1213083.5</v>
      </c>
      <c r="AB61">
        <v>461567.69</v>
      </c>
      <c r="AC61">
        <v>97313.919999999998</v>
      </c>
      <c r="AG61">
        <v>7000</v>
      </c>
    </row>
    <row r="62" spans="1:34" x14ac:dyDescent="0.25">
      <c r="A62" t="s">
        <v>2634</v>
      </c>
      <c r="B62">
        <v>944476.51</v>
      </c>
      <c r="C62">
        <v>62306.8</v>
      </c>
      <c r="D62">
        <v>100056.45</v>
      </c>
      <c r="F62">
        <v>8859.81</v>
      </c>
      <c r="G62">
        <v>161734.1</v>
      </c>
      <c r="J62">
        <v>5100</v>
      </c>
      <c r="M62">
        <v>1930.98</v>
      </c>
      <c r="P62">
        <v>245436.01</v>
      </c>
      <c r="R62">
        <v>817347.69</v>
      </c>
      <c r="S62">
        <v>852523.2</v>
      </c>
      <c r="T62">
        <v>343850</v>
      </c>
      <c r="U62">
        <v>1125.3800000000001</v>
      </c>
      <c r="W62">
        <v>1075308</v>
      </c>
      <c r="X62">
        <v>27300</v>
      </c>
      <c r="Y62">
        <v>1214390.72</v>
      </c>
      <c r="AB62">
        <v>431033.97</v>
      </c>
      <c r="AC62">
        <v>59655.86</v>
      </c>
      <c r="AE62">
        <v>137229.67000000001</v>
      </c>
      <c r="AG62">
        <v>17050</v>
      </c>
    </row>
    <row r="63" spans="1:34" x14ac:dyDescent="0.25">
      <c r="A63" t="s">
        <v>2635</v>
      </c>
      <c r="B63">
        <v>1569535.9</v>
      </c>
      <c r="C63">
        <v>98292</v>
      </c>
      <c r="D63">
        <v>415607.94</v>
      </c>
      <c r="F63">
        <v>129300.98</v>
      </c>
      <c r="G63">
        <v>580494.13</v>
      </c>
      <c r="J63">
        <v>2222</v>
      </c>
      <c r="M63">
        <v>180</v>
      </c>
      <c r="Q63">
        <v>1034050.21</v>
      </c>
      <c r="R63">
        <v>1211807.73</v>
      </c>
      <c r="S63">
        <v>1642017.81</v>
      </c>
      <c r="T63">
        <v>191771</v>
      </c>
      <c r="U63">
        <v>1723.18</v>
      </c>
      <c r="W63">
        <v>843930.5</v>
      </c>
      <c r="X63">
        <v>115800</v>
      </c>
      <c r="Y63">
        <v>1194555.5</v>
      </c>
      <c r="AB63">
        <v>719338.9</v>
      </c>
      <c r="AC63">
        <v>79586.19</v>
      </c>
    </row>
    <row r="64" spans="1:34" x14ac:dyDescent="0.25">
      <c r="A64" t="s">
        <v>2637</v>
      </c>
      <c r="B64">
        <v>1153088.01</v>
      </c>
      <c r="C64">
        <v>125719.65</v>
      </c>
      <c r="D64">
        <v>309654.3</v>
      </c>
      <c r="F64">
        <v>351633.23</v>
      </c>
      <c r="G64">
        <v>342360.65</v>
      </c>
      <c r="J64">
        <v>10000</v>
      </c>
      <c r="M64">
        <v>2800.54</v>
      </c>
      <c r="Q64">
        <v>-719912.79</v>
      </c>
      <c r="R64">
        <v>2590732.39</v>
      </c>
      <c r="S64">
        <v>1522186.79</v>
      </c>
      <c r="T64">
        <v>217180</v>
      </c>
      <c r="U64">
        <v>1312.97</v>
      </c>
      <c r="W64">
        <v>1992602.5</v>
      </c>
      <c r="X64">
        <v>31500</v>
      </c>
      <c r="Y64">
        <v>2314636.5</v>
      </c>
      <c r="AB64">
        <v>782023.93</v>
      </c>
      <c r="AC64">
        <v>29015.21</v>
      </c>
      <c r="AG64">
        <v>7000</v>
      </c>
    </row>
    <row r="65" spans="1:34" x14ac:dyDescent="0.25">
      <c r="A65" t="s">
        <v>2638</v>
      </c>
      <c r="B65">
        <v>1890522.29</v>
      </c>
      <c r="C65">
        <v>88120.86</v>
      </c>
      <c r="D65">
        <v>39522.78</v>
      </c>
      <c r="F65">
        <v>855727.17</v>
      </c>
      <c r="G65">
        <v>408791.42</v>
      </c>
      <c r="J65">
        <v>5000</v>
      </c>
      <c r="M65">
        <v>1239</v>
      </c>
      <c r="Q65">
        <v>772086.79</v>
      </c>
      <c r="R65">
        <v>2642678.98</v>
      </c>
      <c r="S65">
        <v>1262498.08</v>
      </c>
      <c r="U65">
        <v>2687.31</v>
      </c>
      <c r="W65">
        <v>1122518</v>
      </c>
      <c r="X65">
        <v>94200</v>
      </c>
      <c r="Y65">
        <v>1323258</v>
      </c>
      <c r="AB65">
        <v>812223.48</v>
      </c>
      <c r="AC65">
        <v>197664.67</v>
      </c>
      <c r="AE65">
        <v>41017.15</v>
      </c>
    </row>
    <row r="66" spans="1:34" x14ac:dyDescent="0.25">
      <c r="A66" t="s">
        <v>2641</v>
      </c>
      <c r="B66">
        <v>837831.21</v>
      </c>
      <c r="C66">
        <v>29226.25</v>
      </c>
      <c r="D66">
        <v>132120.82</v>
      </c>
      <c r="F66">
        <v>662863</v>
      </c>
      <c r="G66">
        <v>546192.16</v>
      </c>
      <c r="J66">
        <v>7500</v>
      </c>
      <c r="M66">
        <v>2099</v>
      </c>
      <c r="Q66">
        <v>430042.58</v>
      </c>
      <c r="R66">
        <v>1743741.15</v>
      </c>
      <c r="S66">
        <v>1107569.06</v>
      </c>
      <c r="U66">
        <v>1162.1400000000001</v>
      </c>
      <c r="W66">
        <v>1121799</v>
      </c>
      <c r="X66">
        <v>10500</v>
      </c>
      <c r="Y66">
        <v>1434303.65</v>
      </c>
      <c r="AB66">
        <v>512899.79</v>
      </c>
      <c r="AC66">
        <v>68047</v>
      </c>
      <c r="AE66">
        <v>25468.5</v>
      </c>
      <c r="AG66">
        <v>7000</v>
      </c>
    </row>
    <row r="67" spans="1:34" x14ac:dyDescent="0.25">
      <c r="A67" t="s">
        <v>2642</v>
      </c>
      <c r="B67">
        <v>700778</v>
      </c>
      <c r="C67">
        <v>24795.34</v>
      </c>
      <c r="D67">
        <v>135930.65</v>
      </c>
      <c r="F67">
        <v>814021.01</v>
      </c>
      <c r="G67">
        <v>781213.22</v>
      </c>
      <c r="J67">
        <v>19800</v>
      </c>
      <c r="M67">
        <v>7155.14</v>
      </c>
      <c r="Q67">
        <v>-1195110.95</v>
      </c>
      <c r="R67">
        <v>3470807.24</v>
      </c>
      <c r="S67">
        <v>1171273.3799999999</v>
      </c>
      <c r="U67">
        <v>1168.99</v>
      </c>
      <c r="W67">
        <v>703010</v>
      </c>
      <c r="Y67">
        <v>922956</v>
      </c>
      <c r="AB67">
        <v>616124.68000000005</v>
      </c>
      <c r="AC67">
        <v>40747</v>
      </c>
      <c r="AG67">
        <v>7000</v>
      </c>
    </row>
    <row r="68" spans="1:34" x14ac:dyDescent="0.25">
      <c r="A68" t="s">
        <v>2643</v>
      </c>
      <c r="B68">
        <v>562726.61</v>
      </c>
      <c r="C68">
        <v>101515.73</v>
      </c>
      <c r="D68">
        <v>39487.449999999997</v>
      </c>
      <c r="F68">
        <v>147700.68</v>
      </c>
      <c r="G68">
        <v>592829.74</v>
      </c>
      <c r="J68">
        <v>7080</v>
      </c>
      <c r="M68">
        <v>1723</v>
      </c>
      <c r="Q68">
        <v>-126342.28</v>
      </c>
      <c r="R68">
        <v>1201384.94</v>
      </c>
      <c r="S68">
        <v>995037.58</v>
      </c>
      <c r="T68">
        <v>260180</v>
      </c>
      <c r="U68">
        <v>438.16</v>
      </c>
      <c r="W68">
        <v>848610</v>
      </c>
      <c r="X68">
        <v>10500</v>
      </c>
      <c r="Y68">
        <v>1110635</v>
      </c>
      <c r="AB68">
        <v>450052.56</v>
      </c>
      <c r="AC68">
        <v>37484.300000000003</v>
      </c>
      <c r="AG68">
        <v>7000</v>
      </c>
    </row>
    <row r="69" spans="1:34" x14ac:dyDescent="0.25">
      <c r="A69" t="s">
        <v>2645</v>
      </c>
      <c r="B69">
        <v>546163.9</v>
      </c>
      <c r="C69">
        <v>145116.53</v>
      </c>
      <c r="D69">
        <v>210889.88</v>
      </c>
      <c r="F69">
        <v>335961.8</v>
      </c>
      <c r="G69">
        <v>386099.27</v>
      </c>
      <c r="J69">
        <v>22935</v>
      </c>
      <c r="M69">
        <v>1163.07</v>
      </c>
      <c r="Q69">
        <v>317774.59999999998</v>
      </c>
      <c r="R69">
        <v>934454.85</v>
      </c>
      <c r="S69">
        <v>941073.68</v>
      </c>
      <c r="T69">
        <v>210156</v>
      </c>
      <c r="U69">
        <v>555.41999999999996</v>
      </c>
      <c r="W69">
        <v>1550020</v>
      </c>
      <c r="X69">
        <v>173200</v>
      </c>
      <c r="Y69">
        <v>1764848</v>
      </c>
      <c r="AB69">
        <v>597955.59</v>
      </c>
      <c r="AC69">
        <v>7374.15</v>
      </c>
      <c r="AG69">
        <v>7123.5</v>
      </c>
    </row>
    <row r="70" spans="1:34" x14ac:dyDescent="0.25">
      <c r="A70" t="s">
        <v>2646</v>
      </c>
      <c r="B70">
        <v>688170.34</v>
      </c>
      <c r="C70">
        <v>28444.66</v>
      </c>
      <c r="D70">
        <v>111492.74</v>
      </c>
      <c r="F70">
        <v>127273.41</v>
      </c>
      <c r="G70">
        <v>220043.9</v>
      </c>
      <c r="J70">
        <v>0</v>
      </c>
      <c r="M70">
        <v>196.96</v>
      </c>
      <c r="Q70">
        <v>-739998.45</v>
      </c>
      <c r="R70">
        <v>1881601.57</v>
      </c>
      <c r="S70">
        <v>826141.52</v>
      </c>
      <c r="U70">
        <v>861.48</v>
      </c>
      <c r="W70">
        <v>950796</v>
      </c>
      <c r="X70">
        <v>94100</v>
      </c>
      <c r="Y70">
        <v>1125405</v>
      </c>
      <c r="AB70">
        <v>313313.42</v>
      </c>
      <c r="AC70">
        <v>115780.61</v>
      </c>
      <c r="AG70">
        <v>7000</v>
      </c>
    </row>
    <row r="71" spans="1:34" x14ac:dyDescent="0.25">
      <c r="A71" t="s">
        <v>2647</v>
      </c>
      <c r="B71">
        <v>761039.86</v>
      </c>
      <c r="C71">
        <v>80159.75</v>
      </c>
      <c r="D71">
        <v>45234.69</v>
      </c>
      <c r="F71">
        <v>262664.68</v>
      </c>
      <c r="G71">
        <v>705507.79</v>
      </c>
      <c r="J71">
        <v>4500</v>
      </c>
      <c r="M71">
        <v>533</v>
      </c>
      <c r="Q71">
        <v>-900628.38</v>
      </c>
      <c r="R71">
        <v>2618687.59</v>
      </c>
      <c r="S71">
        <v>813323.84</v>
      </c>
      <c r="U71">
        <v>855.49</v>
      </c>
      <c r="W71">
        <v>604835</v>
      </c>
      <c r="X71">
        <v>49200</v>
      </c>
      <c r="Y71">
        <v>737914</v>
      </c>
      <c r="AB71">
        <v>231375.74</v>
      </c>
      <c r="AC71">
        <v>152932.92000000001</v>
      </c>
    </row>
    <row r="72" spans="1:34" x14ac:dyDescent="0.25">
      <c r="A72" t="s">
        <v>2648</v>
      </c>
      <c r="B72">
        <v>360359.39</v>
      </c>
      <c r="C72">
        <v>461996.78</v>
      </c>
      <c r="D72">
        <v>89149.95</v>
      </c>
      <c r="F72">
        <v>20422.8</v>
      </c>
      <c r="G72">
        <v>716696.43</v>
      </c>
      <c r="J72">
        <v>4900</v>
      </c>
      <c r="M72">
        <v>930.97</v>
      </c>
      <c r="Q72">
        <v>-531088.15</v>
      </c>
      <c r="R72">
        <v>2255161.35</v>
      </c>
      <c r="S72">
        <v>805480</v>
      </c>
      <c r="T72">
        <v>75120</v>
      </c>
      <c r="U72">
        <v>616.05999999999995</v>
      </c>
      <c r="W72">
        <v>842205.5</v>
      </c>
      <c r="X72">
        <v>109800</v>
      </c>
      <c r="Y72">
        <v>948418.5</v>
      </c>
      <c r="AB72">
        <v>635290.21</v>
      </c>
      <c r="AC72">
        <v>155546.06</v>
      </c>
      <c r="AG72">
        <v>7000</v>
      </c>
    </row>
    <row r="73" spans="1:34" x14ac:dyDescent="0.25">
      <c r="A73" t="s">
        <v>2649</v>
      </c>
      <c r="B73">
        <v>366541.27</v>
      </c>
      <c r="C73">
        <v>927183.67</v>
      </c>
      <c r="D73">
        <v>54640.14</v>
      </c>
      <c r="F73">
        <v>490807.7</v>
      </c>
      <c r="G73">
        <v>297652.84999999998</v>
      </c>
      <c r="J73">
        <v>4900</v>
      </c>
      <c r="M73">
        <v>4640.8500000000004</v>
      </c>
      <c r="Q73">
        <v>-389558.16</v>
      </c>
      <c r="R73">
        <v>2065017.96</v>
      </c>
      <c r="S73">
        <v>1513080.14</v>
      </c>
      <c r="T73">
        <v>90800</v>
      </c>
      <c r="U73">
        <v>594.52</v>
      </c>
      <c r="W73">
        <v>569625</v>
      </c>
      <c r="Y73">
        <v>907096</v>
      </c>
      <c r="AB73">
        <v>530305.78</v>
      </c>
      <c r="AC73">
        <v>39271.17</v>
      </c>
      <c r="AG73">
        <v>7000</v>
      </c>
    </row>
    <row r="74" spans="1:34" x14ac:dyDescent="0.25">
      <c r="A74" t="s">
        <v>2650</v>
      </c>
      <c r="B74">
        <v>1118195.17</v>
      </c>
      <c r="C74">
        <v>124227.24</v>
      </c>
      <c r="D74">
        <v>338664.37</v>
      </c>
      <c r="F74">
        <v>332983.37</v>
      </c>
      <c r="G74">
        <v>335187.21999999997</v>
      </c>
      <c r="J74">
        <v>4900</v>
      </c>
      <c r="M74">
        <v>4155</v>
      </c>
      <c r="Q74">
        <v>-366556.1</v>
      </c>
      <c r="R74">
        <v>2127187.88</v>
      </c>
      <c r="S74">
        <v>1603354.22</v>
      </c>
      <c r="T74">
        <v>87200</v>
      </c>
      <c r="U74">
        <v>1387.78</v>
      </c>
      <c r="W74">
        <v>765492</v>
      </c>
      <c r="X74">
        <v>47400</v>
      </c>
      <c r="Y74">
        <v>1199500</v>
      </c>
      <c r="Z74">
        <v>1500</v>
      </c>
      <c r="AB74">
        <v>474702.12</v>
      </c>
      <c r="AC74">
        <v>64340.62</v>
      </c>
      <c r="AG74">
        <v>7000</v>
      </c>
    </row>
    <row r="75" spans="1:34" x14ac:dyDescent="0.25">
      <c r="A75" t="s">
        <v>2795</v>
      </c>
      <c r="B75">
        <v>1311647.97</v>
      </c>
      <c r="C75">
        <v>396262.5</v>
      </c>
      <c r="D75">
        <v>104888.28</v>
      </c>
      <c r="F75">
        <v>552919.24</v>
      </c>
      <c r="G75">
        <v>580735.93000000005</v>
      </c>
      <c r="J75">
        <v>5299</v>
      </c>
      <c r="M75">
        <v>4647.8</v>
      </c>
      <c r="Q75">
        <v>-954807.39</v>
      </c>
      <c r="R75">
        <v>3692657.78</v>
      </c>
      <c r="S75">
        <v>873758.31</v>
      </c>
      <c r="T75">
        <v>450530</v>
      </c>
      <c r="U75">
        <v>1254.55</v>
      </c>
      <c r="W75">
        <v>1224730.5</v>
      </c>
      <c r="X75">
        <v>80500</v>
      </c>
      <c r="Y75">
        <v>1435665.5</v>
      </c>
      <c r="AB75">
        <v>531515.61</v>
      </c>
      <c r="AC75">
        <v>228450.46</v>
      </c>
    </row>
    <row r="76" spans="1:34" x14ac:dyDescent="0.25">
      <c r="A76" t="s">
        <v>2651</v>
      </c>
      <c r="B76">
        <v>788257.83</v>
      </c>
      <c r="C76">
        <v>77988</v>
      </c>
      <c r="D76">
        <v>121393.53</v>
      </c>
      <c r="F76">
        <v>2150151.92</v>
      </c>
      <c r="G76">
        <v>460748.96</v>
      </c>
      <c r="M76">
        <v>7893</v>
      </c>
      <c r="Q76">
        <v>638295.48</v>
      </c>
      <c r="R76">
        <v>2241713.0099999998</v>
      </c>
      <c r="S76">
        <v>2209181.94</v>
      </c>
      <c r="T76">
        <v>210000</v>
      </c>
      <c r="U76">
        <v>841.93</v>
      </c>
      <c r="X76">
        <v>416352</v>
      </c>
      <c r="Y76">
        <v>1026609</v>
      </c>
      <c r="Z76">
        <v>1240</v>
      </c>
      <c r="AB76">
        <v>595596.29</v>
      </c>
      <c r="AC76">
        <v>145496.82999999999</v>
      </c>
      <c r="AG76">
        <v>95520</v>
      </c>
    </row>
    <row r="77" spans="1:34" x14ac:dyDescent="0.25">
      <c r="A77" t="s">
        <v>2652</v>
      </c>
      <c r="B77">
        <v>689894.84</v>
      </c>
      <c r="C77">
        <v>162330.5</v>
      </c>
      <c r="D77">
        <v>51076.11</v>
      </c>
      <c r="F77">
        <v>550182.92000000004</v>
      </c>
      <c r="G77">
        <v>268902.33</v>
      </c>
      <c r="J77">
        <v>0</v>
      </c>
      <c r="L77">
        <v>58400</v>
      </c>
      <c r="M77">
        <v>32954.44</v>
      </c>
      <c r="O77">
        <v>444</v>
      </c>
      <c r="Q77">
        <v>-682607.68</v>
      </c>
      <c r="R77">
        <v>1881918.88</v>
      </c>
      <c r="S77">
        <v>1860453.5</v>
      </c>
      <c r="U77">
        <v>1057.8499999999999</v>
      </c>
      <c r="W77">
        <v>1087124.5</v>
      </c>
      <c r="X77">
        <v>187800</v>
      </c>
      <c r="Y77">
        <v>1337747.5</v>
      </c>
      <c r="Z77">
        <v>8570</v>
      </c>
      <c r="AB77">
        <v>656033.12</v>
      </c>
      <c r="AC77">
        <v>76658.17</v>
      </c>
      <c r="AD77">
        <v>139200</v>
      </c>
      <c r="AG77">
        <v>123700</v>
      </c>
    </row>
    <row r="78" spans="1:34" x14ac:dyDescent="0.25">
      <c r="A78" t="s">
        <v>2653</v>
      </c>
      <c r="B78">
        <v>478471.11</v>
      </c>
      <c r="C78">
        <v>62384.75</v>
      </c>
      <c r="D78">
        <v>403186.58</v>
      </c>
      <c r="F78">
        <v>408672.12</v>
      </c>
      <c r="G78">
        <v>1153849.46</v>
      </c>
      <c r="J78">
        <v>15340.04</v>
      </c>
      <c r="L78">
        <v>523985</v>
      </c>
      <c r="M78">
        <v>57289.27</v>
      </c>
      <c r="O78">
        <v>5000</v>
      </c>
      <c r="Q78">
        <v>-453550.69</v>
      </c>
      <c r="R78">
        <v>1941230.36</v>
      </c>
      <c r="S78">
        <v>1669718.37</v>
      </c>
      <c r="U78">
        <v>516.83000000000004</v>
      </c>
      <c r="W78">
        <v>636516</v>
      </c>
      <c r="X78">
        <v>58800</v>
      </c>
      <c r="Y78">
        <v>1103340</v>
      </c>
      <c r="Z78">
        <v>2080</v>
      </c>
      <c r="AB78">
        <v>399193.38</v>
      </c>
      <c r="AC78">
        <v>110014.38</v>
      </c>
      <c r="AG78">
        <v>75255</v>
      </c>
    </row>
    <row r="79" spans="1:34" x14ac:dyDescent="0.25">
      <c r="A79" t="s">
        <v>2654</v>
      </c>
      <c r="B79">
        <v>561413.76</v>
      </c>
      <c r="C79">
        <v>92513</v>
      </c>
      <c r="D79">
        <v>57654.05</v>
      </c>
      <c r="F79">
        <v>188635.2</v>
      </c>
      <c r="G79">
        <v>341089.36</v>
      </c>
      <c r="J79">
        <v>687021.66</v>
      </c>
      <c r="L79">
        <v>270000</v>
      </c>
      <c r="M79">
        <v>891.92</v>
      </c>
      <c r="O79">
        <v>5000</v>
      </c>
      <c r="Q79">
        <v>-1230372.18</v>
      </c>
      <c r="R79">
        <v>1940061.77</v>
      </c>
      <c r="S79">
        <v>2155039.7799999998</v>
      </c>
      <c r="T79">
        <v>127000</v>
      </c>
      <c r="U79">
        <v>1062.3599999999999</v>
      </c>
      <c r="W79">
        <v>578497.5</v>
      </c>
      <c r="X79">
        <v>91400</v>
      </c>
      <c r="Y79">
        <v>1166161.5</v>
      </c>
      <c r="Z79">
        <v>9780</v>
      </c>
      <c r="AB79">
        <v>1835828.8</v>
      </c>
      <c r="AC79">
        <v>36795.08</v>
      </c>
      <c r="AH79">
        <v>1754</v>
      </c>
    </row>
    <row r="80" spans="1:34" x14ac:dyDescent="0.25">
      <c r="A80" t="s">
        <v>2655</v>
      </c>
      <c r="B80">
        <v>710469.28</v>
      </c>
      <c r="C80">
        <v>69122.5</v>
      </c>
      <c r="D80">
        <v>44761.81</v>
      </c>
      <c r="F80">
        <v>329004</v>
      </c>
      <c r="G80">
        <v>366804.41</v>
      </c>
      <c r="J80">
        <v>0</v>
      </c>
      <c r="M80">
        <v>911</v>
      </c>
      <c r="Q80">
        <v>-1305797.92</v>
      </c>
      <c r="R80">
        <v>2076384.94</v>
      </c>
      <c r="S80">
        <v>1387158.66</v>
      </c>
      <c r="T80">
        <v>123510</v>
      </c>
      <c r="U80">
        <v>692.68</v>
      </c>
      <c r="W80">
        <v>622303.5</v>
      </c>
      <c r="X80">
        <v>15750</v>
      </c>
      <c r="Y80">
        <v>840449.5</v>
      </c>
      <c r="Z80">
        <v>1440</v>
      </c>
      <c r="AB80">
        <v>377487.96</v>
      </c>
      <c r="AC80">
        <v>63000</v>
      </c>
      <c r="AG80">
        <v>8400</v>
      </c>
    </row>
    <row r="81" spans="1:33" x14ac:dyDescent="0.25">
      <c r="A81" t="s">
        <v>2656</v>
      </c>
      <c r="B81">
        <v>652756.71</v>
      </c>
      <c r="C81">
        <v>0</v>
      </c>
      <c r="D81">
        <v>273614.48</v>
      </c>
      <c r="F81">
        <v>-245591.29</v>
      </c>
      <c r="G81">
        <v>-23486.97</v>
      </c>
      <c r="J81">
        <v>144630</v>
      </c>
      <c r="L81">
        <v>70000</v>
      </c>
      <c r="M81">
        <v>3110</v>
      </c>
      <c r="O81">
        <v>10000</v>
      </c>
      <c r="Q81">
        <v>-1996079.47</v>
      </c>
      <c r="R81">
        <v>1879892.65</v>
      </c>
      <c r="S81">
        <v>1747742.32</v>
      </c>
      <c r="U81">
        <v>649.80999999999995</v>
      </c>
      <c r="W81">
        <v>568511.5</v>
      </c>
      <c r="Y81">
        <v>784812.5</v>
      </c>
      <c r="AB81">
        <v>613503.17000000004</v>
      </c>
      <c r="AC81">
        <v>143919.85999999999</v>
      </c>
    </row>
    <row r="82" spans="1:33" x14ac:dyDescent="0.25">
      <c r="A82" t="s">
        <v>2657</v>
      </c>
      <c r="B82">
        <v>246501.53</v>
      </c>
      <c r="C82">
        <v>27441.15</v>
      </c>
      <c r="D82">
        <v>47896.37</v>
      </c>
      <c r="F82">
        <v>123423.82</v>
      </c>
      <c r="G82">
        <v>420736.32</v>
      </c>
      <c r="J82">
        <v>-1800</v>
      </c>
      <c r="L82">
        <v>196645</v>
      </c>
      <c r="M82">
        <v>36715.21</v>
      </c>
      <c r="Q82">
        <v>-1497565.63</v>
      </c>
      <c r="R82">
        <v>1840507.51</v>
      </c>
      <c r="S82">
        <v>1294148.44</v>
      </c>
      <c r="U82">
        <v>667.08</v>
      </c>
      <c r="W82">
        <v>936140</v>
      </c>
      <c r="X82">
        <v>435674</v>
      </c>
      <c r="Y82">
        <v>1412307</v>
      </c>
      <c r="Z82">
        <v>11240</v>
      </c>
      <c r="AB82">
        <v>725940.18</v>
      </c>
      <c r="AC82">
        <v>59088.19</v>
      </c>
    </row>
    <row r="83" spans="1:33" x14ac:dyDescent="0.25">
      <c r="A83" t="s">
        <v>2658</v>
      </c>
      <c r="B83">
        <v>241012.22</v>
      </c>
      <c r="C83">
        <v>145656</v>
      </c>
      <c r="D83">
        <v>19331.04</v>
      </c>
      <c r="F83">
        <v>2598731.13</v>
      </c>
      <c r="G83">
        <v>248692.51</v>
      </c>
      <c r="J83">
        <v>0</v>
      </c>
      <c r="M83">
        <v>0</v>
      </c>
      <c r="Q83">
        <v>639563.52000000002</v>
      </c>
      <c r="R83">
        <v>2241713.0099999998</v>
      </c>
      <c r="S83">
        <v>1352360.53</v>
      </c>
      <c r="U83">
        <v>4944.57</v>
      </c>
      <c r="W83">
        <v>72355</v>
      </c>
      <c r="X83">
        <v>692505.32</v>
      </c>
      <c r="Y83">
        <v>880692.2</v>
      </c>
      <c r="AA83">
        <v>600</v>
      </c>
      <c r="AB83">
        <v>265908.37</v>
      </c>
      <c r="AC83">
        <v>304499.03000000003</v>
      </c>
    </row>
    <row r="84" spans="1:33" x14ac:dyDescent="0.25">
      <c r="A84" t="s">
        <v>2780</v>
      </c>
      <c r="B84">
        <v>360863.46</v>
      </c>
      <c r="C84">
        <v>38119.26</v>
      </c>
      <c r="D84">
        <v>33995.22</v>
      </c>
      <c r="F84">
        <v>102850.55</v>
      </c>
      <c r="G84">
        <v>-20722.07</v>
      </c>
      <c r="J84">
        <v>0</v>
      </c>
      <c r="L84">
        <v>42500</v>
      </c>
      <c r="M84">
        <v>0</v>
      </c>
      <c r="O84">
        <v>15000</v>
      </c>
      <c r="Q84">
        <v>-2955638.86</v>
      </c>
      <c r="R84">
        <v>3200752.69</v>
      </c>
      <c r="S84">
        <v>1053500.97</v>
      </c>
      <c r="U84">
        <v>957.99</v>
      </c>
      <c r="W84">
        <v>479938.5</v>
      </c>
      <c r="X84">
        <v>63000</v>
      </c>
      <c r="Y84">
        <v>615486.5</v>
      </c>
      <c r="AA84">
        <v>1440</v>
      </c>
      <c r="AB84">
        <v>444040.35</v>
      </c>
      <c r="AC84">
        <v>161162.81</v>
      </c>
    </row>
    <row r="85" spans="1:33" x14ac:dyDescent="0.25">
      <c r="A85" t="s">
        <v>2659</v>
      </c>
      <c r="B85">
        <v>873103.44</v>
      </c>
      <c r="C85">
        <v>42638.3</v>
      </c>
      <c r="D85">
        <v>56387.89</v>
      </c>
      <c r="F85">
        <v>-96529.76</v>
      </c>
      <c r="G85">
        <v>548294.9</v>
      </c>
      <c r="J85">
        <v>4170</v>
      </c>
      <c r="M85">
        <v>209.9</v>
      </c>
      <c r="O85">
        <v>122482</v>
      </c>
      <c r="Q85">
        <v>640661.23</v>
      </c>
      <c r="R85">
        <v>1037408.38</v>
      </c>
      <c r="S85">
        <v>581767.19999999995</v>
      </c>
      <c r="T85">
        <v>66970</v>
      </c>
      <c r="U85">
        <v>1231.19</v>
      </c>
      <c r="W85">
        <v>923751.5</v>
      </c>
      <c r="X85">
        <v>7850</v>
      </c>
      <c r="Y85">
        <v>1118671.5</v>
      </c>
      <c r="Z85">
        <v>2100</v>
      </c>
      <c r="AB85">
        <v>371531.86</v>
      </c>
      <c r="AC85">
        <v>206906.84</v>
      </c>
      <c r="AG85">
        <v>47455.75</v>
      </c>
    </row>
    <row r="86" spans="1:33" x14ac:dyDescent="0.25">
      <c r="A86" t="s">
        <v>2660</v>
      </c>
      <c r="B86">
        <v>2786959.2</v>
      </c>
      <c r="C86">
        <v>-64834</v>
      </c>
      <c r="D86">
        <v>65976.34</v>
      </c>
      <c r="F86">
        <v>1287856.25</v>
      </c>
      <c r="G86">
        <v>1132115.6200000001</v>
      </c>
      <c r="J86">
        <v>4000</v>
      </c>
      <c r="M86">
        <v>44394.09</v>
      </c>
      <c r="Q86">
        <v>1726147.02</v>
      </c>
      <c r="R86">
        <v>3848145.72</v>
      </c>
      <c r="S86">
        <v>1544520.89</v>
      </c>
      <c r="T86">
        <v>337715</v>
      </c>
      <c r="U86">
        <v>3778.56</v>
      </c>
      <c r="W86">
        <v>1674947.28</v>
      </c>
      <c r="X86">
        <v>98310.75</v>
      </c>
      <c r="Y86">
        <v>2220246.0299999998</v>
      </c>
      <c r="Z86">
        <v>8706</v>
      </c>
      <c r="AB86">
        <v>1007463.99</v>
      </c>
      <c r="AC86">
        <v>317994.40999999997</v>
      </c>
      <c r="AG86">
        <v>169892</v>
      </c>
    </row>
    <row r="87" spans="1:33" x14ac:dyDescent="0.25">
      <c r="A87" t="s">
        <v>2661</v>
      </c>
      <c r="B87">
        <v>1828967.54</v>
      </c>
      <c r="C87">
        <v>49800</v>
      </c>
      <c r="D87">
        <v>46273.24</v>
      </c>
      <c r="F87">
        <v>1290150.25</v>
      </c>
      <c r="G87">
        <v>473211.97</v>
      </c>
      <c r="J87">
        <v>4480</v>
      </c>
      <c r="L87">
        <v>146200</v>
      </c>
      <c r="M87">
        <v>5778.88</v>
      </c>
      <c r="O87">
        <v>228307.35</v>
      </c>
      <c r="Q87">
        <v>1211206.6100000001</v>
      </c>
      <c r="R87">
        <v>2477300.52</v>
      </c>
      <c r="S87">
        <v>1086086.3600000001</v>
      </c>
      <c r="U87">
        <v>2220.2199999999998</v>
      </c>
      <c r="W87">
        <v>1522316.8</v>
      </c>
      <c r="X87">
        <v>97500</v>
      </c>
      <c r="Y87">
        <v>2010562.8</v>
      </c>
      <c r="Z87">
        <v>3000</v>
      </c>
      <c r="AB87">
        <v>570767.72</v>
      </c>
      <c r="AC87">
        <v>191354.86</v>
      </c>
      <c r="AG87">
        <v>68297.5</v>
      </c>
    </row>
    <row r="88" spans="1:33" x14ac:dyDescent="0.25">
      <c r="A88" t="s">
        <v>2662</v>
      </c>
      <c r="B88">
        <v>2078448.61</v>
      </c>
      <c r="C88">
        <v>152911.78</v>
      </c>
      <c r="D88">
        <v>101733.16</v>
      </c>
      <c r="F88">
        <v>783833.2</v>
      </c>
      <c r="G88">
        <v>291285.21999999997</v>
      </c>
      <c r="J88">
        <v>4170</v>
      </c>
      <c r="M88">
        <v>6413.06</v>
      </c>
      <c r="O88">
        <v>373293.8</v>
      </c>
      <c r="P88">
        <v>736.99</v>
      </c>
      <c r="Q88">
        <v>1841571.34</v>
      </c>
      <c r="R88">
        <v>1537645.9</v>
      </c>
      <c r="S88">
        <v>972434.8</v>
      </c>
      <c r="T88">
        <v>210500</v>
      </c>
      <c r="U88">
        <v>2611.44</v>
      </c>
      <c r="W88">
        <v>1057382.8999999999</v>
      </c>
      <c r="X88">
        <v>24500</v>
      </c>
      <c r="Y88">
        <v>1377223.9</v>
      </c>
      <c r="Z88">
        <v>13588</v>
      </c>
      <c r="AA88">
        <v>5000</v>
      </c>
      <c r="AB88">
        <v>772370.93</v>
      </c>
      <c r="AC88">
        <v>105448</v>
      </c>
      <c r="AG88">
        <v>60883.66</v>
      </c>
    </row>
    <row r="89" spans="1:33" x14ac:dyDescent="0.25">
      <c r="A89" t="s">
        <v>2663</v>
      </c>
      <c r="B89">
        <v>1363291.71</v>
      </c>
      <c r="C89">
        <v>51481.5</v>
      </c>
      <c r="D89">
        <v>72572.81</v>
      </c>
      <c r="F89">
        <v>772434.52</v>
      </c>
      <c r="G89">
        <v>1059230.43</v>
      </c>
      <c r="J89">
        <v>1600</v>
      </c>
      <c r="M89">
        <v>33.94</v>
      </c>
      <c r="O89">
        <v>111983</v>
      </c>
      <c r="Q89">
        <v>904300.33</v>
      </c>
      <c r="R89">
        <v>1677376.63</v>
      </c>
      <c r="S89">
        <v>1635128.74</v>
      </c>
      <c r="U89">
        <v>1722.73</v>
      </c>
      <c r="W89">
        <v>810496.2</v>
      </c>
      <c r="X89">
        <v>21690.75</v>
      </c>
      <c r="Y89">
        <v>1112705.95</v>
      </c>
      <c r="AA89">
        <v>4336</v>
      </c>
      <c r="AB89">
        <v>340619.28</v>
      </c>
      <c r="AC89">
        <v>153554.62</v>
      </c>
      <c r="AG89">
        <v>22405.5</v>
      </c>
    </row>
    <row r="90" spans="1:33" x14ac:dyDescent="0.25">
      <c r="A90" t="s">
        <v>2664</v>
      </c>
      <c r="B90">
        <v>2267720.85</v>
      </c>
      <c r="C90">
        <v>235668.85</v>
      </c>
      <c r="D90">
        <v>201506.79</v>
      </c>
      <c r="F90">
        <v>573084.41</v>
      </c>
      <c r="G90">
        <v>525740.44999999995</v>
      </c>
      <c r="J90">
        <v>1950</v>
      </c>
      <c r="M90">
        <v>277205</v>
      </c>
      <c r="Q90">
        <v>1833898.9</v>
      </c>
      <c r="R90">
        <v>1937621.24</v>
      </c>
      <c r="S90">
        <v>1641931.35</v>
      </c>
      <c r="U90">
        <v>2959.83</v>
      </c>
      <c r="W90">
        <v>1279635</v>
      </c>
      <c r="X90">
        <v>28429</v>
      </c>
      <c r="Y90">
        <v>1781333</v>
      </c>
      <c r="Z90">
        <v>5276</v>
      </c>
      <c r="AB90">
        <v>740587.33</v>
      </c>
      <c r="AC90">
        <v>121470.39</v>
      </c>
      <c r="AG90">
        <v>184742.25</v>
      </c>
    </row>
    <row r="91" spans="1:33" x14ac:dyDescent="0.25">
      <c r="A91" t="s">
        <v>2665</v>
      </c>
      <c r="B91">
        <v>1125447.97</v>
      </c>
      <c r="C91">
        <v>30539.75</v>
      </c>
      <c r="D91">
        <v>72649.63</v>
      </c>
      <c r="F91">
        <v>533173.47</v>
      </c>
      <c r="G91">
        <v>179839.67</v>
      </c>
      <c r="J91">
        <v>4000</v>
      </c>
      <c r="M91">
        <v>166957.84</v>
      </c>
      <c r="O91">
        <v>7365</v>
      </c>
      <c r="P91">
        <v>-267452.31</v>
      </c>
      <c r="Q91">
        <v>-2110574.1</v>
      </c>
      <c r="R91">
        <v>4355323.6100000003</v>
      </c>
      <c r="S91">
        <v>747737.01</v>
      </c>
      <c r="U91">
        <v>1572.37</v>
      </c>
      <c r="W91">
        <v>1211949.3999999999</v>
      </c>
      <c r="Y91">
        <v>1351766.4</v>
      </c>
      <c r="AB91">
        <v>466246.61</v>
      </c>
      <c r="AC91">
        <v>76711.78</v>
      </c>
      <c r="AG91">
        <v>65211.25</v>
      </c>
    </row>
    <row r="92" spans="1:33" x14ac:dyDescent="0.25">
      <c r="A92" t="s">
        <v>2666</v>
      </c>
      <c r="B92">
        <v>1621001.01</v>
      </c>
      <c r="C92">
        <v>33879.300000000003</v>
      </c>
      <c r="D92">
        <v>72780.42</v>
      </c>
      <c r="F92">
        <v>676482.16</v>
      </c>
      <c r="G92">
        <v>875140.31</v>
      </c>
      <c r="J92">
        <v>7700</v>
      </c>
      <c r="M92">
        <v>170.09</v>
      </c>
      <c r="Q92">
        <v>805409.04</v>
      </c>
      <c r="R92">
        <v>2312272.9300000002</v>
      </c>
      <c r="S92">
        <v>1296017.78</v>
      </c>
      <c r="T92">
        <v>22500</v>
      </c>
      <c r="U92">
        <v>2199.65</v>
      </c>
      <c r="W92">
        <v>2161362</v>
      </c>
      <c r="X92">
        <v>34521.75</v>
      </c>
      <c r="Y92">
        <v>2383562.75</v>
      </c>
      <c r="Z92">
        <v>7996</v>
      </c>
      <c r="AB92">
        <v>397016.48</v>
      </c>
      <c r="AC92">
        <v>190349.55</v>
      </c>
      <c r="AG92">
        <v>89518.5</v>
      </c>
    </row>
    <row r="93" spans="1:33" x14ac:dyDescent="0.25">
      <c r="A93" t="s">
        <v>2667</v>
      </c>
      <c r="B93">
        <v>434225.71</v>
      </c>
      <c r="C93">
        <v>49278.5</v>
      </c>
      <c r="D93">
        <v>55932.66</v>
      </c>
      <c r="F93">
        <v>766061.31</v>
      </c>
      <c r="G93">
        <v>1109359.46</v>
      </c>
      <c r="J93">
        <v>5000</v>
      </c>
      <c r="M93">
        <v>62486.73</v>
      </c>
      <c r="Q93">
        <v>539905.56000000006</v>
      </c>
      <c r="R93">
        <v>1586779.38</v>
      </c>
      <c r="S93">
        <v>1527619.17</v>
      </c>
      <c r="U93">
        <v>924.09</v>
      </c>
      <c r="W93">
        <v>1439172</v>
      </c>
      <c r="X93">
        <v>57649.65</v>
      </c>
      <c r="Y93">
        <v>1774492.65</v>
      </c>
      <c r="AB93">
        <v>507711.14</v>
      </c>
      <c r="AC93">
        <v>138299.76999999999</v>
      </c>
      <c r="AG93">
        <v>71777.75</v>
      </c>
    </row>
    <row r="94" spans="1:33" x14ac:dyDescent="0.25">
      <c r="A94" t="s">
        <v>2668</v>
      </c>
      <c r="B94">
        <v>825368.78</v>
      </c>
      <c r="C94">
        <v>29103.3</v>
      </c>
      <c r="D94">
        <v>70641.149999999994</v>
      </c>
      <c r="F94">
        <v>1239897.31</v>
      </c>
      <c r="G94">
        <v>156421.87</v>
      </c>
      <c r="J94">
        <v>1360</v>
      </c>
      <c r="L94">
        <v>79524</v>
      </c>
      <c r="M94">
        <v>397.85</v>
      </c>
      <c r="O94">
        <v>41718</v>
      </c>
      <c r="Q94">
        <v>-1593114.53</v>
      </c>
      <c r="R94">
        <v>4249528.84</v>
      </c>
      <c r="S94">
        <v>1156309.77</v>
      </c>
      <c r="U94">
        <v>1264.4100000000001</v>
      </c>
      <c r="W94">
        <v>1327943.8</v>
      </c>
      <c r="X94">
        <v>15054</v>
      </c>
      <c r="Y94">
        <v>1474432.8</v>
      </c>
      <c r="AB94">
        <v>823141.68</v>
      </c>
      <c r="AC94">
        <v>274445.68</v>
      </c>
      <c r="AG94">
        <v>53715</v>
      </c>
    </row>
    <row r="95" spans="1:33" x14ac:dyDescent="0.25">
      <c r="A95" t="s">
        <v>2669</v>
      </c>
      <c r="B95">
        <v>1378293.85</v>
      </c>
      <c r="C95">
        <v>28606</v>
      </c>
      <c r="D95">
        <v>100903.63</v>
      </c>
      <c r="F95">
        <v>708089.33</v>
      </c>
      <c r="G95">
        <v>314772.05</v>
      </c>
      <c r="J95">
        <v>193860</v>
      </c>
      <c r="M95">
        <v>240</v>
      </c>
      <c r="O95">
        <v>190503</v>
      </c>
      <c r="Q95">
        <v>417650.37</v>
      </c>
      <c r="R95">
        <v>1939533.85</v>
      </c>
      <c r="S95">
        <v>1202250.01</v>
      </c>
      <c r="T95">
        <v>114500</v>
      </c>
      <c r="U95">
        <v>1699.55</v>
      </c>
      <c r="W95">
        <v>918358</v>
      </c>
      <c r="X95">
        <v>17500</v>
      </c>
      <c r="Y95">
        <v>1253520</v>
      </c>
      <c r="AB95">
        <v>606695.56000000006</v>
      </c>
      <c r="AC95">
        <v>157510.76</v>
      </c>
      <c r="AG95">
        <v>281254.55</v>
      </c>
    </row>
    <row r="96" spans="1:33" x14ac:dyDescent="0.25">
      <c r="A96" t="s">
        <v>2670</v>
      </c>
      <c r="B96">
        <v>917785.91</v>
      </c>
      <c r="C96">
        <v>24889.8</v>
      </c>
      <c r="D96">
        <v>96854.18</v>
      </c>
      <c r="F96">
        <v>987267.85</v>
      </c>
      <c r="G96">
        <v>567503.44999999995</v>
      </c>
      <c r="J96">
        <v>4230</v>
      </c>
      <c r="M96">
        <v>248.6</v>
      </c>
      <c r="Q96">
        <v>124329.34</v>
      </c>
      <c r="R96">
        <v>2506558.63</v>
      </c>
      <c r="S96">
        <v>944641.98</v>
      </c>
      <c r="U96">
        <v>1324.19</v>
      </c>
      <c r="W96">
        <v>1287968</v>
      </c>
      <c r="X96">
        <v>27050</v>
      </c>
      <c r="Y96">
        <v>1563561</v>
      </c>
      <c r="AB96">
        <v>460866.69</v>
      </c>
      <c r="AC96">
        <v>66642.11</v>
      </c>
      <c r="AG96">
        <v>21807.75</v>
      </c>
    </row>
    <row r="97" spans="1:34" x14ac:dyDescent="0.25">
      <c r="A97" t="s">
        <v>2671</v>
      </c>
      <c r="B97">
        <v>758022.88</v>
      </c>
      <c r="C97">
        <v>155198.29999999999</v>
      </c>
      <c r="D97">
        <v>67756.23</v>
      </c>
      <c r="F97">
        <v>2392742.14</v>
      </c>
      <c r="G97">
        <v>809670.12</v>
      </c>
      <c r="J97">
        <v>9430</v>
      </c>
      <c r="M97">
        <v>3028.03</v>
      </c>
      <c r="Q97">
        <v>3046082.85</v>
      </c>
      <c r="R97">
        <v>1606333.65</v>
      </c>
      <c r="S97">
        <v>1073335.21</v>
      </c>
      <c r="T97">
        <v>81520</v>
      </c>
      <c r="U97">
        <v>1299.78</v>
      </c>
      <c r="W97">
        <v>1356104.7</v>
      </c>
      <c r="X97">
        <v>26881.25</v>
      </c>
      <c r="Y97">
        <v>1780711.95</v>
      </c>
      <c r="Z97">
        <v>11176</v>
      </c>
      <c r="AB97">
        <v>556911.44999999995</v>
      </c>
      <c r="AC97">
        <v>251786.71</v>
      </c>
      <c r="AG97">
        <v>87956</v>
      </c>
    </row>
    <row r="98" spans="1:34" x14ac:dyDescent="0.25">
      <c r="A98" t="s">
        <v>2781</v>
      </c>
      <c r="B98">
        <v>953254.6</v>
      </c>
      <c r="C98">
        <v>9620</v>
      </c>
      <c r="D98">
        <v>18932.22</v>
      </c>
      <c r="F98">
        <v>786793.38</v>
      </c>
      <c r="G98">
        <v>831443.67</v>
      </c>
      <c r="J98">
        <v>14900</v>
      </c>
      <c r="M98">
        <v>216623.97</v>
      </c>
      <c r="O98">
        <v>88154</v>
      </c>
      <c r="P98">
        <v>-266840.08</v>
      </c>
      <c r="Q98">
        <v>97771.93</v>
      </c>
      <c r="R98">
        <v>2538238.23</v>
      </c>
      <c r="S98">
        <v>1015600.68</v>
      </c>
      <c r="U98">
        <v>1495.07</v>
      </c>
      <c r="W98">
        <v>624060.5</v>
      </c>
      <c r="X98">
        <v>4500</v>
      </c>
      <c r="Y98">
        <v>902346.5</v>
      </c>
      <c r="Z98">
        <v>27400</v>
      </c>
      <c r="AA98">
        <v>8418</v>
      </c>
      <c r="AB98">
        <v>466710.73</v>
      </c>
      <c r="AC98">
        <v>127870.95</v>
      </c>
      <c r="AG98">
        <v>41533.5</v>
      </c>
    </row>
    <row r="99" spans="1:34" x14ac:dyDescent="0.25">
      <c r="A99" t="s">
        <v>2672</v>
      </c>
      <c r="B99">
        <v>445943.02</v>
      </c>
      <c r="C99">
        <v>7054.5</v>
      </c>
      <c r="D99">
        <v>148865.60000000001</v>
      </c>
      <c r="F99">
        <v>1076977.51</v>
      </c>
      <c r="G99">
        <v>198686.56</v>
      </c>
      <c r="J99">
        <v>0</v>
      </c>
      <c r="M99">
        <v>11715</v>
      </c>
      <c r="Q99">
        <v>-10490.72</v>
      </c>
      <c r="R99">
        <v>1774553.91</v>
      </c>
      <c r="S99">
        <v>896068.34</v>
      </c>
      <c r="U99">
        <v>572.70000000000005</v>
      </c>
      <c r="W99">
        <v>778562</v>
      </c>
      <c r="X99">
        <v>51280</v>
      </c>
      <c r="Y99">
        <v>958498</v>
      </c>
      <c r="AB99">
        <v>329068.62</v>
      </c>
      <c r="AC99">
        <v>125383.92</v>
      </c>
      <c r="AG99">
        <v>20883.5</v>
      </c>
    </row>
    <row r="100" spans="1:34" x14ac:dyDescent="0.25">
      <c r="A100" t="s">
        <v>2673</v>
      </c>
      <c r="B100">
        <v>755705.75</v>
      </c>
      <c r="C100">
        <v>97307.4</v>
      </c>
      <c r="D100">
        <v>40971.879999999997</v>
      </c>
      <c r="F100">
        <v>141808.85</v>
      </c>
      <c r="G100">
        <v>450472.92</v>
      </c>
      <c r="J100">
        <v>0</v>
      </c>
      <c r="M100">
        <v>4915</v>
      </c>
      <c r="Q100">
        <v>-90778.28</v>
      </c>
      <c r="R100">
        <v>1563007.5</v>
      </c>
      <c r="S100">
        <v>1094050.1399999999</v>
      </c>
      <c r="T100">
        <v>307120</v>
      </c>
      <c r="U100">
        <v>848.29</v>
      </c>
      <c r="W100">
        <v>1117054</v>
      </c>
      <c r="X100">
        <v>220846</v>
      </c>
      <c r="Y100">
        <v>1377273</v>
      </c>
      <c r="AB100">
        <v>712551.36</v>
      </c>
      <c r="AC100">
        <v>143411.89000000001</v>
      </c>
      <c r="AD100">
        <v>113900</v>
      </c>
      <c r="AE100">
        <v>51159.6</v>
      </c>
    </row>
    <row r="101" spans="1:34" x14ac:dyDescent="0.25">
      <c r="A101" t="s">
        <v>2674</v>
      </c>
      <c r="B101">
        <v>598673.36</v>
      </c>
      <c r="C101">
        <v>2477</v>
      </c>
      <c r="D101">
        <v>41545.29</v>
      </c>
      <c r="F101">
        <v>620213.66</v>
      </c>
      <c r="G101">
        <v>489283.99</v>
      </c>
      <c r="J101">
        <v>2500</v>
      </c>
      <c r="M101">
        <v>10402.5</v>
      </c>
      <c r="Q101">
        <v>-607903.63</v>
      </c>
      <c r="R101">
        <v>2046781.46</v>
      </c>
      <c r="S101">
        <v>905194.24</v>
      </c>
      <c r="T101">
        <v>241860</v>
      </c>
      <c r="W101">
        <v>828859.5</v>
      </c>
      <c r="X101">
        <v>50399.34</v>
      </c>
      <c r="Y101">
        <v>1073818.5</v>
      </c>
      <c r="AB101">
        <v>307994.65000000002</v>
      </c>
      <c r="AC101">
        <v>133466.46</v>
      </c>
      <c r="AD101">
        <v>14000</v>
      </c>
      <c r="AG101">
        <v>49791</v>
      </c>
    </row>
    <row r="102" spans="1:34" x14ac:dyDescent="0.25">
      <c r="A102" t="s">
        <v>2675</v>
      </c>
      <c r="B102">
        <v>406613.63</v>
      </c>
      <c r="C102">
        <v>18044</v>
      </c>
      <c r="D102">
        <v>48581.440000000002</v>
      </c>
      <c r="F102">
        <v>581891.43000000005</v>
      </c>
      <c r="G102">
        <v>441336.78</v>
      </c>
      <c r="M102">
        <v>0</v>
      </c>
      <c r="Q102">
        <v>-1670740.94</v>
      </c>
      <c r="R102">
        <v>3243756.17</v>
      </c>
      <c r="S102">
        <v>591058.88</v>
      </c>
      <c r="T102">
        <v>102052</v>
      </c>
      <c r="W102">
        <v>945717.5</v>
      </c>
      <c r="X102">
        <v>15200</v>
      </c>
      <c r="Y102">
        <v>1165656.5</v>
      </c>
      <c r="AB102">
        <v>188469.85</v>
      </c>
      <c r="AC102">
        <v>182315.98</v>
      </c>
      <c r="AG102">
        <v>16034</v>
      </c>
    </row>
    <row r="103" spans="1:34" x14ac:dyDescent="0.25">
      <c r="A103" t="s">
        <v>2676</v>
      </c>
      <c r="B103">
        <v>498416.11</v>
      </c>
      <c r="C103">
        <v>14730</v>
      </c>
      <c r="D103">
        <v>20177.38</v>
      </c>
      <c r="F103">
        <v>404590.52</v>
      </c>
      <c r="G103">
        <v>471589.56</v>
      </c>
      <c r="J103">
        <v>4000</v>
      </c>
      <c r="L103">
        <v>140000</v>
      </c>
      <c r="M103">
        <v>4915</v>
      </c>
      <c r="Q103">
        <v>1109168.3600000001</v>
      </c>
      <c r="S103">
        <v>645668.43999999994</v>
      </c>
      <c r="T103">
        <v>114000</v>
      </c>
      <c r="U103">
        <v>407.16</v>
      </c>
      <c r="W103">
        <v>564567.5</v>
      </c>
      <c r="X103">
        <v>83100</v>
      </c>
      <c r="Y103">
        <v>704964.5</v>
      </c>
      <c r="AB103">
        <v>217116.4</v>
      </c>
      <c r="AC103">
        <v>151573.49</v>
      </c>
      <c r="AG103">
        <v>10018.5</v>
      </c>
    </row>
    <row r="104" spans="1:34" x14ac:dyDescent="0.25">
      <c r="A104" t="s">
        <v>2782</v>
      </c>
      <c r="B104">
        <v>328839.13</v>
      </c>
      <c r="C104">
        <v>25034</v>
      </c>
      <c r="D104">
        <v>39455.35</v>
      </c>
      <c r="F104">
        <v>650640.6</v>
      </c>
      <c r="G104">
        <v>391272.23</v>
      </c>
      <c r="J104">
        <v>4750</v>
      </c>
      <c r="L104">
        <v>85286</v>
      </c>
      <c r="M104">
        <v>0</v>
      </c>
      <c r="Q104">
        <v>-513728.67</v>
      </c>
      <c r="R104">
        <v>1695120.4</v>
      </c>
      <c r="S104">
        <v>693773.54</v>
      </c>
      <c r="T104">
        <v>10600</v>
      </c>
      <c r="U104">
        <v>295.13</v>
      </c>
      <c r="W104">
        <v>996569</v>
      </c>
      <c r="Y104">
        <v>1123836</v>
      </c>
      <c r="AB104">
        <v>109450.48</v>
      </c>
      <c r="AC104">
        <v>138314.60999999999</v>
      </c>
      <c r="AG104">
        <v>15723</v>
      </c>
    </row>
    <row r="105" spans="1:34" x14ac:dyDescent="0.25">
      <c r="A105" t="s">
        <v>2677</v>
      </c>
      <c r="B105">
        <v>609666.47</v>
      </c>
      <c r="C105">
        <v>16766</v>
      </c>
      <c r="D105">
        <v>69980.86</v>
      </c>
      <c r="F105">
        <v>508209.3</v>
      </c>
      <c r="G105">
        <v>258603.35</v>
      </c>
      <c r="J105">
        <v>8900</v>
      </c>
      <c r="K105">
        <v>-500</v>
      </c>
      <c r="M105">
        <v>2262.62</v>
      </c>
      <c r="Q105">
        <v>-192047.28</v>
      </c>
      <c r="R105">
        <v>1187793.3799999999</v>
      </c>
      <c r="S105">
        <v>1186274.3999999999</v>
      </c>
      <c r="U105">
        <v>393.78</v>
      </c>
      <c r="W105">
        <v>725630</v>
      </c>
      <c r="X105">
        <v>93356</v>
      </c>
      <c r="Y105">
        <v>946839</v>
      </c>
      <c r="AB105">
        <v>280874.2</v>
      </c>
      <c r="AC105">
        <v>82774.070000000007</v>
      </c>
      <c r="AG105">
        <v>82563.25</v>
      </c>
    </row>
    <row r="106" spans="1:34" x14ac:dyDescent="0.25">
      <c r="A106" t="s">
        <v>2678</v>
      </c>
      <c r="B106">
        <v>984541.85</v>
      </c>
      <c r="C106">
        <v>15134.5</v>
      </c>
      <c r="D106">
        <v>201893.56</v>
      </c>
      <c r="F106">
        <v>-1472685.11</v>
      </c>
      <c r="G106">
        <v>805119.89</v>
      </c>
      <c r="J106">
        <v>52035</v>
      </c>
      <c r="M106">
        <v>10882.13</v>
      </c>
      <c r="O106">
        <v>165000</v>
      </c>
      <c r="Q106">
        <v>-4220122.13</v>
      </c>
      <c r="R106">
        <v>4005245.62</v>
      </c>
      <c r="S106">
        <v>2340628.16</v>
      </c>
      <c r="U106">
        <v>706.51</v>
      </c>
      <c r="W106">
        <v>1142580</v>
      </c>
      <c r="X106">
        <v>63600</v>
      </c>
      <c r="Y106">
        <v>1554863</v>
      </c>
      <c r="AB106">
        <v>723095.76</v>
      </c>
      <c r="AC106">
        <v>218580.9</v>
      </c>
      <c r="AG106">
        <v>276330.94</v>
      </c>
    </row>
    <row r="107" spans="1:34" x14ac:dyDescent="0.25">
      <c r="A107" t="s">
        <v>2679</v>
      </c>
      <c r="B107">
        <v>690821.09</v>
      </c>
      <c r="C107">
        <v>74852</v>
      </c>
      <c r="D107">
        <v>-2353.29</v>
      </c>
      <c r="F107">
        <v>961992.73</v>
      </c>
      <c r="G107">
        <v>811769.9</v>
      </c>
      <c r="J107">
        <v>9118</v>
      </c>
      <c r="L107">
        <v>251050</v>
      </c>
      <c r="M107">
        <v>2471.81</v>
      </c>
      <c r="Q107">
        <v>-228666.95</v>
      </c>
      <c r="R107">
        <v>2324775.44</v>
      </c>
      <c r="S107">
        <v>1598073.01</v>
      </c>
      <c r="U107">
        <v>469.82</v>
      </c>
      <c r="W107">
        <v>1668200</v>
      </c>
      <c r="X107">
        <v>48900</v>
      </c>
      <c r="Y107">
        <v>1929325</v>
      </c>
      <c r="AB107">
        <v>729224.58</v>
      </c>
      <c r="AC107">
        <v>297989.71999999997</v>
      </c>
      <c r="AG107">
        <v>52206</v>
      </c>
    </row>
    <row r="108" spans="1:34" x14ac:dyDescent="0.25">
      <c r="A108" t="s">
        <v>2680</v>
      </c>
      <c r="B108">
        <v>624965.57999999996</v>
      </c>
      <c r="C108">
        <v>88146</v>
      </c>
      <c r="D108">
        <v>41582.03</v>
      </c>
      <c r="F108">
        <v>730453.9</v>
      </c>
      <c r="G108">
        <v>991854.43</v>
      </c>
      <c r="J108">
        <v>7500</v>
      </c>
      <c r="L108">
        <v>52776</v>
      </c>
      <c r="M108">
        <v>21.9</v>
      </c>
      <c r="Q108">
        <v>-1441459.5</v>
      </c>
      <c r="R108">
        <v>2620032.73</v>
      </c>
      <c r="S108">
        <v>2383833.69</v>
      </c>
      <c r="U108">
        <v>612.04</v>
      </c>
      <c r="W108">
        <v>731940</v>
      </c>
      <c r="X108">
        <v>249400</v>
      </c>
      <c r="Y108">
        <v>1172473</v>
      </c>
      <c r="Z108">
        <v>2231.52</v>
      </c>
      <c r="AB108">
        <v>471420.09</v>
      </c>
      <c r="AC108">
        <v>205225.06</v>
      </c>
      <c r="AG108">
        <v>109894.25</v>
      </c>
      <c r="AH108">
        <v>22400</v>
      </c>
    </row>
    <row r="109" spans="1:34" x14ac:dyDescent="0.25">
      <c r="A109" t="s">
        <v>2681</v>
      </c>
      <c r="B109">
        <v>758596.65</v>
      </c>
      <c r="C109">
        <v>8283.7999999999993</v>
      </c>
      <c r="D109">
        <v>74747.25</v>
      </c>
      <c r="F109">
        <v>3175.75</v>
      </c>
      <c r="G109">
        <v>137584.51999999999</v>
      </c>
      <c r="J109">
        <v>150000</v>
      </c>
      <c r="K109">
        <v>2337</v>
      </c>
      <c r="L109">
        <v>15020</v>
      </c>
      <c r="M109">
        <v>2650.37</v>
      </c>
      <c r="O109">
        <v>103000</v>
      </c>
      <c r="Q109">
        <v>-203480.12</v>
      </c>
      <c r="R109">
        <v>961037.76</v>
      </c>
      <c r="S109">
        <v>2452111.6</v>
      </c>
      <c r="T109">
        <v>6000</v>
      </c>
      <c r="U109">
        <v>989.97</v>
      </c>
      <c r="W109">
        <v>822899</v>
      </c>
      <c r="X109">
        <v>87258.16</v>
      </c>
      <c r="Y109">
        <v>1165185</v>
      </c>
      <c r="AB109">
        <v>1034337.8</v>
      </c>
      <c r="AC109">
        <v>49461.09</v>
      </c>
      <c r="AG109">
        <v>870214.42</v>
      </c>
    </row>
    <row r="110" spans="1:34" x14ac:dyDescent="0.25">
      <c r="A110" t="s">
        <v>2682</v>
      </c>
      <c r="B110">
        <v>470401.93</v>
      </c>
      <c r="C110">
        <v>11674</v>
      </c>
      <c r="D110">
        <v>232476.05</v>
      </c>
      <c r="F110">
        <v>2</v>
      </c>
      <c r="G110">
        <v>334259.48</v>
      </c>
      <c r="L110">
        <v>13830</v>
      </c>
      <c r="M110">
        <v>0</v>
      </c>
      <c r="O110">
        <v>523100</v>
      </c>
      <c r="Q110">
        <v>-455499.15</v>
      </c>
      <c r="R110">
        <v>852668.5</v>
      </c>
      <c r="S110">
        <v>983378.11</v>
      </c>
      <c r="T110">
        <v>88560</v>
      </c>
      <c r="U110">
        <v>530.41</v>
      </c>
      <c r="W110">
        <v>927181.5</v>
      </c>
      <c r="X110">
        <v>81888.320000000007</v>
      </c>
      <c r="Y110">
        <v>1146838.5</v>
      </c>
      <c r="Z110">
        <v>6040</v>
      </c>
      <c r="AB110">
        <v>528991.21</v>
      </c>
      <c r="AC110">
        <v>43006.51</v>
      </c>
      <c r="AG110">
        <v>10191.5</v>
      </c>
    </row>
    <row r="111" spans="1:34" x14ac:dyDescent="0.25">
      <c r="A111" t="s">
        <v>2683</v>
      </c>
      <c r="B111">
        <v>736131.26</v>
      </c>
      <c r="C111">
        <v>131443.21</v>
      </c>
      <c r="D111">
        <v>127335.08</v>
      </c>
      <c r="F111">
        <v>464386.09</v>
      </c>
      <c r="G111">
        <v>174192.31</v>
      </c>
      <c r="J111">
        <v>0</v>
      </c>
      <c r="L111">
        <v>3130</v>
      </c>
      <c r="M111">
        <v>0</v>
      </c>
      <c r="O111">
        <v>270535</v>
      </c>
      <c r="Q111">
        <v>-781525.36</v>
      </c>
      <c r="R111">
        <v>1993338.97</v>
      </c>
      <c r="S111">
        <v>1068196.43</v>
      </c>
      <c r="T111">
        <v>54950</v>
      </c>
      <c r="U111">
        <v>708.7</v>
      </c>
      <c r="W111">
        <v>985152</v>
      </c>
      <c r="X111">
        <v>60972.56</v>
      </c>
      <c r="Y111">
        <v>1177000</v>
      </c>
      <c r="AB111">
        <v>425907.25</v>
      </c>
      <c r="AC111">
        <v>67355.570000000007</v>
      </c>
      <c r="AG111">
        <v>188978.83</v>
      </c>
    </row>
    <row r="112" spans="1:34" x14ac:dyDescent="0.25">
      <c r="A112" t="s">
        <v>2684</v>
      </c>
      <c r="B112">
        <v>473086.78</v>
      </c>
      <c r="C112">
        <v>161558.57999999999</v>
      </c>
      <c r="D112">
        <v>187038.02</v>
      </c>
      <c r="F112">
        <v>5</v>
      </c>
      <c r="G112">
        <v>184073.05</v>
      </c>
      <c r="J112">
        <v>0</v>
      </c>
      <c r="L112">
        <v>10580</v>
      </c>
      <c r="M112">
        <v>2278.23</v>
      </c>
      <c r="O112">
        <v>196076</v>
      </c>
      <c r="Q112">
        <v>-2555317.38</v>
      </c>
      <c r="R112">
        <v>3276385.87</v>
      </c>
      <c r="S112">
        <v>959770.89</v>
      </c>
      <c r="U112">
        <v>402.57</v>
      </c>
      <c r="W112">
        <v>730737</v>
      </c>
      <c r="X112">
        <v>62812</v>
      </c>
      <c r="Y112">
        <v>987258</v>
      </c>
      <c r="AB112">
        <v>357598.98</v>
      </c>
      <c r="AC112">
        <v>19224.310000000001</v>
      </c>
      <c r="AG112">
        <v>30321.48</v>
      </c>
    </row>
    <row r="113" spans="1:33" x14ac:dyDescent="0.25">
      <c r="A113" t="s">
        <v>2685</v>
      </c>
      <c r="B113">
        <v>591051.93999999994</v>
      </c>
      <c r="C113">
        <v>8438.58</v>
      </c>
      <c r="D113">
        <v>405996.77</v>
      </c>
      <c r="F113">
        <v>515943.41</v>
      </c>
      <c r="G113">
        <v>457840.41</v>
      </c>
      <c r="J113">
        <v>0</v>
      </c>
      <c r="M113">
        <v>42.06</v>
      </c>
      <c r="O113">
        <v>137300</v>
      </c>
      <c r="Q113">
        <v>-2028687.29</v>
      </c>
      <c r="R113">
        <v>3690825.96</v>
      </c>
      <c r="S113">
        <v>1070082.8700000001</v>
      </c>
      <c r="T113">
        <v>33600</v>
      </c>
      <c r="U113">
        <v>393.38</v>
      </c>
      <c r="W113">
        <v>1021527.5</v>
      </c>
      <c r="X113">
        <v>88522.4</v>
      </c>
      <c r="Y113">
        <v>1225802.5</v>
      </c>
      <c r="Z113">
        <v>7040</v>
      </c>
      <c r="AB113">
        <v>415134.9</v>
      </c>
      <c r="AC113">
        <v>205024.47</v>
      </c>
      <c r="AG113">
        <v>12895.12</v>
      </c>
    </row>
    <row r="114" spans="1:33" x14ac:dyDescent="0.25">
      <c r="A114" t="s">
        <v>2686</v>
      </c>
      <c r="B114">
        <v>1190457.0900000001</v>
      </c>
      <c r="C114">
        <v>36374.29</v>
      </c>
      <c r="D114">
        <v>296488.03000000003</v>
      </c>
      <c r="F114">
        <v>124129.25</v>
      </c>
      <c r="G114">
        <v>269700.27</v>
      </c>
      <c r="J114">
        <v>0</v>
      </c>
      <c r="L114">
        <v>3590</v>
      </c>
      <c r="M114">
        <v>0</v>
      </c>
      <c r="O114">
        <v>135650</v>
      </c>
      <c r="Q114">
        <v>-474652.86</v>
      </c>
      <c r="R114">
        <v>1854865.59</v>
      </c>
      <c r="S114">
        <v>1319010.8</v>
      </c>
      <c r="U114">
        <v>1123.26</v>
      </c>
      <c r="W114">
        <v>603634.5</v>
      </c>
      <c r="X114">
        <v>62141.39</v>
      </c>
      <c r="Y114">
        <v>869462.5</v>
      </c>
      <c r="AB114">
        <v>228096.67</v>
      </c>
      <c r="AC114">
        <v>55539.98</v>
      </c>
      <c r="AG114">
        <v>241185.9</v>
      </c>
    </row>
    <row r="115" spans="1:33" x14ac:dyDescent="0.25">
      <c r="A115" t="s">
        <v>2687</v>
      </c>
      <c r="B115">
        <v>1012371.41</v>
      </c>
      <c r="C115">
        <v>43893.5</v>
      </c>
      <c r="D115">
        <v>588742.81000000006</v>
      </c>
      <c r="F115">
        <v>147134.71</v>
      </c>
      <c r="G115">
        <v>741070.3</v>
      </c>
      <c r="J115">
        <v>0</v>
      </c>
      <c r="L115">
        <v>5000</v>
      </c>
      <c r="M115">
        <v>37.380000000000003</v>
      </c>
      <c r="O115">
        <v>322174.8</v>
      </c>
      <c r="Q115">
        <v>43365.43</v>
      </c>
      <c r="R115">
        <v>1808375.97</v>
      </c>
      <c r="S115">
        <v>1187867.1200000001</v>
      </c>
      <c r="T115">
        <v>146500</v>
      </c>
      <c r="U115">
        <v>929.02</v>
      </c>
      <c r="W115">
        <v>918855</v>
      </c>
      <c r="X115">
        <v>66336.56</v>
      </c>
      <c r="Y115">
        <v>1203914</v>
      </c>
      <c r="AB115">
        <v>365744.13</v>
      </c>
      <c r="AC115">
        <v>147740.37</v>
      </c>
      <c r="AG115">
        <v>28631.35</v>
      </c>
    </row>
    <row r="116" spans="1:33" x14ac:dyDescent="0.25">
      <c r="A116" t="s">
        <v>2688</v>
      </c>
      <c r="B116">
        <v>1576450.11</v>
      </c>
      <c r="C116">
        <v>14002.62</v>
      </c>
      <c r="D116">
        <v>410991.5</v>
      </c>
      <c r="F116">
        <v>282044.48</v>
      </c>
      <c r="G116">
        <v>308409.15999999997</v>
      </c>
      <c r="J116">
        <v>0</v>
      </c>
      <c r="L116">
        <v>22890</v>
      </c>
      <c r="M116">
        <v>302.8</v>
      </c>
      <c r="O116">
        <v>312158.5</v>
      </c>
      <c r="Q116">
        <v>-533990.11</v>
      </c>
      <c r="R116">
        <v>2329931.42</v>
      </c>
      <c r="S116">
        <v>1331482.3700000001</v>
      </c>
      <c r="T116">
        <v>138470</v>
      </c>
      <c r="U116">
        <v>1509.02</v>
      </c>
      <c r="W116">
        <v>881447</v>
      </c>
      <c r="X116">
        <v>81450.63</v>
      </c>
      <c r="Y116">
        <v>1138996</v>
      </c>
      <c r="AB116">
        <v>410222.25</v>
      </c>
      <c r="AC116">
        <v>140920.76</v>
      </c>
      <c r="AG116">
        <v>43454.25</v>
      </c>
    </row>
    <row r="117" spans="1:33" x14ac:dyDescent="0.25">
      <c r="A117" t="s">
        <v>2689</v>
      </c>
      <c r="B117">
        <v>623254.56999999995</v>
      </c>
      <c r="C117">
        <v>14015.32</v>
      </c>
      <c r="D117">
        <v>23581.52</v>
      </c>
      <c r="F117">
        <v>1198440.4099999999</v>
      </c>
      <c r="G117">
        <v>300317.93</v>
      </c>
      <c r="J117">
        <v>104000</v>
      </c>
      <c r="L117">
        <v>18420</v>
      </c>
      <c r="M117">
        <v>0</v>
      </c>
      <c r="O117">
        <v>118700</v>
      </c>
      <c r="Q117">
        <v>775924.69</v>
      </c>
      <c r="R117">
        <v>857017.52</v>
      </c>
      <c r="S117">
        <v>993457.99</v>
      </c>
      <c r="U117">
        <v>455.11</v>
      </c>
      <c r="W117">
        <v>702901.5</v>
      </c>
      <c r="X117">
        <v>261174.87</v>
      </c>
      <c r="Y117">
        <v>995619.5</v>
      </c>
      <c r="AB117">
        <v>311642.03999999998</v>
      </c>
      <c r="AC117">
        <v>120266.44</v>
      </c>
      <c r="AG117">
        <v>18883.95</v>
      </c>
    </row>
    <row r="118" spans="1:33" x14ac:dyDescent="0.25">
      <c r="A118" t="s">
        <v>2783</v>
      </c>
      <c r="B118">
        <v>639072.37</v>
      </c>
      <c r="C118">
        <v>2153.15</v>
      </c>
      <c r="D118">
        <v>223683.98</v>
      </c>
      <c r="F118">
        <v>2269255.46</v>
      </c>
      <c r="G118">
        <v>76845.75</v>
      </c>
      <c r="J118">
        <v>137920</v>
      </c>
      <c r="K118">
        <v>1286</v>
      </c>
      <c r="M118">
        <v>1566.56</v>
      </c>
      <c r="O118">
        <v>123080</v>
      </c>
      <c r="Q118">
        <v>-45306.95</v>
      </c>
      <c r="R118">
        <v>2768353.45</v>
      </c>
      <c r="S118">
        <v>1059999.8799999999</v>
      </c>
      <c r="U118">
        <v>676.95</v>
      </c>
      <c r="W118">
        <v>412734</v>
      </c>
      <c r="X118">
        <v>55388.24</v>
      </c>
      <c r="Y118">
        <v>601093</v>
      </c>
      <c r="AB118">
        <v>439373.45</v>
      </c>
      <c r="AC118">
        <v>102930.31</v>
      </c>
      <c r="AG118">
        <v>9522.91</v>
      </c>
    </row>
    <row r="119" spans="1:33" x14ac:dyDescent="0.25">
      <c r="A119" t="s">
        <v>2784</v>
      </c>
      <c r="B119">
        <v>945502.81</v>
      </c>
      <c r="C119">
        <v>40246.239999999998</v>
      </c>
      <c r="D119">
        <v>30410.11</v>
      </c>
      <c r="F119">
        <v>263994.90999999997</v>
      </c>
      <c r="G119">
        <v>60590.27</v>
      </c>
      <c r="J119">
        <v>7500</v>
      </c>
      <c r="L119">
        <v>5120</v>
      </c>
      <c r="M119">
        <v>108.9</v>
      </c>
      <c r="O119">
        <v>236200</v>
      </c>
      <c r="Q119">
        <v>-2245169.67</v>
      </c>
      <c r="R119">
        <v>3313708.59</v>
      </c>
      <c r="S119">
        <v>974063.78</v>
      </c>
      <c r="U119">
        <v>851.25</v>
      </c>
      <c r="W119">
        <v>1347262</v>
      </c>
      <c r="X119">
        <v>94590.85</v>
      </c>
      <c r="Y119">
        <v>1551402</v>
      </c>
      <c r="AB119">
        <v>496041.75</v>
      </c>
      <c r="AC119">
        <v>56084.56</v>
      </c>
      <c r="AG119">
        <v>15324.6</v>
      </c>
    </row>
    <row r="120" spans="1:33" x14ac:dyDescent="0.25">
      <c r="A120" t="s">
        <v>2796</v>
      </c>
      <c r="B120">
        <v>691284.77</v>
      </c>
      <c r="C120">
        <v>21668.7</v>
      </c>
      <c r="D120">
        <v>122539.67</v>
      </c>
      <c r="F120">
        <v>287413.14</v>
      </c>
      <c r="G120">
        <v>189641.44</v>
      </c>
      <c r="J120">
        <v>3500</v>
      </c>
      <c r="L120">
        <v>120000</v>
      </c>
      <c r="M120">
        <v>1662.06</v>
      </c>
      <c r="O120">
        <v>31765</v>
      </c>
      <c r="Q120">
        <v>-2523579.8199999998</v>
      </c>
      <c r="R120">
        <v>3532326.06</v>
      </c>
      <c r="S120">
        <v>1209514.56</v>
      </c>
      <c r="U120">
        <v>700.43</v>
      </c>
      <c r="W120">
        <v>180001.5</v>
      </c>
      <c r="X120">
        <v>72166.13</v>
      </c>
      <c r="Y120">
        <v>475593.5</v>
      </c>
      <c r="AB120">
        <v>470957.27</v>
      </c>
      <c r="AC120">
        <v>128914.13</v>
      </c>
      <c r="AG120">
        <v>27014.6</v>
      </c>
    </row>
    <row r="121" spans="1:33" x14ac:dyDescent="0.25">
      <c r="A121" t="s">
        <v>2690</v>
      </c>
      <c r="B121">
        <v>235186.13</v>
      </c>
      <c r="C121">
        <v>0</v>
      </c>
      <c r="D121">
        <v>57310.04</v>
      </c>
      <c r="F121">
        <v>986810.45</v>
      </c>
      <c r="G121">
        <v>200567.52</v>
      </c>
      <c r="J121">
        <v>0</v>
      </c>
      <c r="M121">
        <v>0</v>
      </c>
      <c r="O121">
        <v>186000</v>
      </c>
      <c r="P121">
        <v>201641.54</v>
      </c>
      <c r="R121">
        <v>1454124.22</v>
      </c>
      <c r="S121">
        <v>930447.89</v>
      </c>
      <c r="U121">
        <v>308.14999999999998</v>
      </c>
      <c r="W121">
        <v>960928.5</v>
      </c>
      <c r="X121">
        <v>84800</v>
      </c>
      <c r="Y121">
        <v>1369704.5</v>
      </c>
      <c r="Z121">
        <v>1130</v>
      </c>
      <c r="AA121">
        <v>2235</v>
      </c>
      <c r="AB121">
        <v>546403.53</v>
      </c>
      <c r="AC121">
        <v>145303.13</v>
      </c>
      <c r="AG121">
        <v>42960</v>
      </c>
    </row>
    <row r="122" spans="1:33" x14ac:dyDescent="0.25">
      <c r="A122" t="s">
        <v>2691</v>
      </c>
      <c r="B122">
        <v>530874.36</v>
      </c>
      <c r="C122">
        <v>21150</v>
      </c>
      <c r="D122">
        <v>84214.07</v>
      </c>
      <c r="F122">
        <v>73987.38</v>
      </c>
      <c r="G122">
        <v>108772.52</v>
      </c>
      <c r="J122">
        <v>8000</v>
      </c>
      <c r="M122">
        <v>107.14</v>
      </c>
      <c r="P122">
        <v>344369.91999999998</v>
      </c>
      <c r="Q122">
        <v>-4717709.96</v>
      </c>
      <c r="R122">
        <v>5145573.0199999996</v>
      </c>
      <c r="S122">
        <v>830048.56</v>
      </c>
      <c r="T122">
        <v>37500</v>
      </c>
      <c r="U122">
        <v>702.68</v>
      </c>
      <c r="W122">
        <v>1334592</v>
      </c>
      <c r="X122">
        <v>60800</v>
      </c>
      <c r="Y122">
        <v>1685213</v>
      </c>
      <c r="AB122">
        <v>179304.43</v>
      </c>
      <c r="AC122">
        <v>45590.77</v>
      </c>
      <c r="AG122">
        <v>58695.25</v>
      </c>
    </row>
    <row r="123" spans="1:33" x14ac:dyDescent="0.25">
      <c r="A123" t="s">
        <v>2692</v>
      </c>
      <c r="B123">
        <v>223981.06</v>
      </c>
      <c r="C123">
        <v>7020</v>
      </c>
      <c r="D123">
        <v>82219.92</v>
      </c>
      <c r="F123">
        <v>1</v>
      </c>
      <c r="G123">
        <v>-136091.62</v>
      </c>
      <c r="M123">
        <v>-2629</v>
      </c>
      <c r="P123">
        <v>2649119.54</v>
      </c>
      <c r="Q123">
        <v>-5153797.42</v>
      </c>
      <c r="R123">
        <v>2682356.15</v>
      </c>
      <c r="S123">
        <v>398799.3</v>
      </c>
      <c r="U123">
        <v>320.63</v>
      </c>
      <c r="W123">
        <v>131110</v>
      </c>
      <c r="X123">
        <v>38200</v>
      </c>
      <c r="Y123">
        <v>268600</v>
      </c>
      <c r="AB123">
        <v>139183</v>
      </c>
      <c r="AC123">
        <v>2916.62</v>
      </c>
    </row>
    <row r="124" spans="1:33" x14ac:dyDescent="0.25">
      <c r="A124" t="s">
        <v>2693</v>
      </c>
      <c r="B124">
        <v>530452.52</v>
      </c>
      <c r="C124">
        <v>0</v>
      </c>
      <c r="D124">
        <v>25723</v>
      </c>
      <c r="F124">
        <v>-10356.98</v>
      </c>
      <c r="G124">
        <v>20337.87</v>
      </c>
      <c r="J124">
        <v>2500</v>
      </c>
      <c r="M124">
        <v>-467.6</v>
      </c>
      <c r="O124">
        <v>80000</v>
      </c>
      <c r="P124">
        <v>102744.59</v>
      </c>
      <c r="Q124">
        <v>-1873194.25</v>
      </c>
      <c r="R124">
        <v>2132666.9300000002</v>
      </c>
      <c r="S124">
        <v>640124.30000000005</v>
      </c>
      <c r="U124">
        <v>633.49</v>
      </c>
      <c r="W124">
        <v>704620</v>
      </c>
      <c r="X124">
        <v>54240</v>
      </c>
      <c r="Y124">
        <v>903146</v>
      </c>
      <c r="AB124">
        <v>201677.44</v>
      </c>
      <c r="AC124">
        <v>34096.58</v>
      </c>
      <c r="AG124">
        <v>3240</v>
      </c>
    </row>
    <row r="125" spans="1:33" x14ac:dyDescent="0.25">
      <c r="A125" t="s">
        <v>2694</v>
      </c>
      <c r="B125">
        <v>847905.29</v>
      </c>
      <c r="C125">
        <v>31036</v>
      </c>
      <c r="D125">
        <v>139458.39000000001</v>
      </c>
      <c r="F125">
        <v>842114.87</v>
      </c>
      <c r="G125">
        <v>63419.34</v>
      </c>
      <c r="J125">
        <v>0</v>
      </c>
      <c r="M125">
        <v>0</v>
      </c>
      <c r="Q125">
        <v>-940100.83</v>
      </c>
      <c r="R125">
        <v>2748053.22</v>
      </c>
      <c r="S125">
        <v>1080902.8999999999</v>
      </c>
      <c r="T125">
        <v>80000</v>
      </c>
      <c r="U125">
        <v>1090.8699999999999</v>
      </c>
      <c r="W125">
        <v>1203555.5</v>
      </c>
      <c r="X125">
        <v>65710</v>
      </c>
      <c r="Y125">
        <v>1472713.5</v>
      </c>
      <c r="Z125">
        <v>2970</v>
      </c>
      <c r="AA125">
        <v>6290</v>
      </c>
      <c r="AB125">
        <v>377522.25</v>
      </c>
      <c r="AC125">
        <v>59239.040000000001</v>
      </c>
      <c r="AG125">
        <v>140452.57999999999</v>
      </c>
    </row>
    <row r="126" spans="1:33" x14ac:dyDescent="0.25">
      <c r="A126" t="s">
        <v>2695</v>
      </c>
      <c r="B126">
        <v>1090989.04</v>
      </c>
      <c r="C126">
        <v>14760</v>
      </c>
      <c r="D126">
        <v>94202.41</v>
      </c>
      <c r="F126">
        <v>273896.88</v>
      </c>
      <c r="G126">
        <v>447803.73</v>
      </c>
      <c r="M126">
        <v>5000</v>
      </c>
      <c r="P126">
        <v>596494.93999999994</v>
      </c>
      <c r="Q126">
        <v>-1335662.26</v>
      </c>
      <c r="R126">
        <v>2407634.36</v>
      </c>
      <c r="S126">
        <v>570744.61</v>
      </c>
      <c r="U126">
        <v>1346.23</v>
      </c>
      <c r="W126">
        <v>843279.5</v>
      </c>
      <c r="X126">
        <v>44800</v>
      </c>
      <c r="Y126">
        <v>940705.5</v>
      </c>
      <c r="AB126">
        <v>185533.57</v>
      </c>
      <c r="AC126">
        <v>26601.87</v>
      </c>
      <c r="AG126">
        <v>11453.5</v>
      </c>
    </row>
    <row r="127" spans="1:33" x14ac:dyDescent="0.25">
      <c r="A127" t="s">
        <v>2696</v>
      </c>
      <c r="B127">
        <v>251690.54</v>
      </c>
      <c r="C127">
        <v>16380</v>
      </c>
      <c r="D127">
        <v>69831.22</v>
      </c>
      <c r="F127">
        <v>2159822.69</v>
      </c>
      <c r="G127">
        <v>77293.45</v>
      </c>
      <c r="J127">
        <v>14125</v>
      </c>
      <c r="M127">
        <v>0</v>
      </c>
      <c r="Q127">
        <v>-912322.39</v>
      </c>
      <c r="R127">
        <v>3580405.02</v>
      </c>
      <c r="S127">
        <v>695901.17</v>
      </c>
      <c r="U127">
        <v>378.91</v>
      </c>
      <c r="W127">
        <v>1128774.5</v>
      </c>
      <c r="X127">
        <v>44800</v>
      </c>
      <c r="Y127">
        <v>1485728.5</v>
      </c>
      <c r="AB127">
        <v>212234.9</v>
      </c>
      <c r="AC127">
        <v>47746.91</v>
      </c>
      <c r="AG127">
        <v>5024</v>
      </c>
    </row>
    <row r="128" spans="1:33" x14ac:dyDescent="0.25">
      <c r="A128" t="s">
        <v>2697</v>
      </c>
      <c r="B128">
        <v>1183376.31</v>
      </c>
      <c r="C128">
        <v>-6302</v>
      </c>
      <c r="D128">
        <v>89825.279999999999</v>
      </c>
      <c r="F128">
        <v>212587.58</v>
      </c>
      <c r="G128">
        <v>44401.52</v>
      </c>
      <c r="M128">
        <v>216700</v>
      </c>
      <c r="P128">
        <v>1388545.52</v>
      </c>
      <c r="Q128">
        <v>-2413945.5</v>
      </c>
      <c r="R128">
        <v>2242898.44</v>
      </c>
      <c r="S128">
        <v>502602.68</v>
      </c>
      <c r="T128">
        <v>64950</v>
      </c>
      <c r="U128">
        <v>1371.28</v>
      </c>
      <c r="W128">
        <v>707630</v>
      </c>
      <c r="X128">
        <v>36800</v>
      </c>
      <c r="Y128">
        <v>784478</v>
      </c>
      <c r="Z128">
        <v>54800</v>
      </c>
      <c r="AB128">
        <v>204886.23</v>
      </c>
      <c r="AC128">
        <v>56199.5</v>
      </c>
    </row>
    <row r="129" spans="1:33" x14ac:dyDescent="0.25">
      <c r="A129" t="s">
        <v>2785</v>
      </c>
      <c r="B129">
        <v>372362.18</v>
      </c>
      <c r="C129">
        <v>14040</v>
      </c>
      <c r="D129">
        <v>112187.27</v>
      </c>
      <c r="F129">
        <v>110305</v>
      </c>
      <c r="G129">
        <v>590251.22</v>
      </c>
      <c r="M129">
        <v>7838</v>
      </c>
      <c r="P129">
        <v>-4189079.08</v>
      </c>
      <c r="Q129">
        <v>1483739.32</v>
      </c>
      <c r="R129">
        <v>3888577.01</v>
      </c>
      <c r="S129">
        <v>575505.11</v>
      </c>
      <c r="U129">
        <v>578.49</v>
      </c>
      <c r="W129">
        <v>791220.2</v>
      </c>
      <c r="X129">
        <v>22200</v>
      </c>
      <c r="Y129">
        <v>867997.2</v>
      </c>
      <c r="AB129">
        <v>307356.18</v>
      </c>
      <c r="AC129">
        <v>31770</v>
      </c>
    </row>
    <row r="130" spans="1:33" x14ac:dyDescent="0.25">
      <c r="A130" t="s">
        <v>2786</v>
      </c>
      <c r="B130">
        <v>139243.82</v>
      </c>
      <c r="C130">
        <v>0</v>
      </c>
      <c r="D130">
        <v>33962.85</v>
      </c>
      <c r="F130">
        <v>3256252.2</v>
      </c>
      <c r="G130">
        <v>220613.44</v>
      </c>
      <c r="J130">
        <v>4974</v>
      </c>
      <c r="M130">
        <v>53321</v>
      </c>
      <c r="P130">
        <v>-3565905.4</v>
      </c>
      <c r="Q130">
        <v>1241273.02</v>
      </c>
      <c r="R130">
        <v>6097995.7300000004</v>
      </c>
      <c r="S130">
        <v>515286.31</v>
      </c>
      <c r="T130">
        <v>56150</v>
      </c>
      <c r="U130">
        <v>142.34</v>
      </c>
      <c r="W130">
        <v>614000.4</v>
      </c>
      <c r="X130">
        <v>24000</v>
      </c>
      <c r="Y130">
        <v>766625.4</v>
      </c>
      <c r="AB130">
        <v>219778.04</v>
      </c>
      <c r="AC130">
        <v>137251.32999999999</v>
      </c>
      <c r="AG130">
        <v>16770.36</v>
      </c>
    </row>
    <row r="131" spans="1:33" x14ac:dyDescent="0.25">
      <c r="A131" t="s">
        <v>2698</v>
      </c>
      <c r="B131">
        <v>602013.18000000005</v>
      </c>
      <c r="C131">
        <v>110563</v>
      </c>
      <c r="D131">
        <v>367715.62</v>
      </c>
      <c r="F131">
        <v>413723.9</v>
      </c>
      <c r="G131">
        <v>92497.14</v>
      </c>
      <c r="J131">
        <v>0</v>
      </c>
      <c r="M131">
        <v>3331.66</v>
      </c>
      <c r="O131">
        <v>61620</v>
      </c>
      <c r="Q131">
        <v>-2880324.88</v>
      </c>
      <c r="R131">
        <v>3801437.29</v>
      </c>
      <c r="S131">
        <v>1289325.6100000001</v>
      </c>
      <c r="U131">
        <v>687.65</v>
      </c>
      <c r="W131">
        <v>793897.6</v>
      </c>
      <c r="X131">
        <v>758781.34</v>
      </c>
      <c r="Y131">
        <v>1259008.6000000001</v>
      </c>
      <c r="AB131">
        <v>523758.15</v>
      </c>
      <c r="AC131">
        <v>36662.68</v>
      </c>
      <c r="AG131">
        <v>127964</v>
      </c>
    </row>
    <row r="132" spans="1:33" x14ac:dyDescent="0.25">
      <c r="A132" t="s">
        <v>2699</v>
      </c>
      <c r="B132">
        <v>345197.5</v>
      </c>
      <c r="C132">
        <v>14821.5</v>
      </c>
      <c r="D132">
        <v>659344.68000000005</v>
      </c>
      <c r="F132">
        <v>361961.05</v>
      </c>
      <c r="G132">
        <v>100371.86</v>
      </c>
      <c r="J132">
        <v>4100</v>
      </c>
      <c r="M132">
        <v>5986</v>
      </c>
      <c r="O132">
        <v>53200</v>
      </c>
      <c r="Q132">
        <v>-1258859.77</v>
      </c>
      <c r="R132">
        <v>2453088.7400000002</v>
      </c>
      <c r="S132">
        <v>1126571.32</v>
      </c>
      <c r="T132">
        <v>105331</v>
      </c>
      <c r="U132">
        <v>680.8</v>
      </c>
      <c r="W132">
        <v>777632.25</v>
      </c>
      <c r="X132">
        <v>254200</v>
      </c>
      <c r="Y132">
        <v>1225184.25</v>
      </c>
      <c r="Z132">
        <v>19340</v>
      </c>
      <c r="AB132">
        <v>434454.69</v>
      </c>
      <c r="AC132">
        <v>28409.57</v>
      </c>
      <c r="AG132">
        <v>87443.25</v>
      </c>
    </row>
    <row r="133" spans="1:33" x14ac:dyDescent="0.25">
      <c r="A133" t="s">
        <v>2700</v>
      </c>
      <c r="B133">
        <v>832291.65</v>
      </c>
      <c r="C133">
        <v>20470.13</v>
      </c>
      <c r="D133">
        <v>418012.81</v>
      </c>
      <c r="F133">
        <v>282330.17</v>
      </c>
      <c r="G133">
        <v>558984</v>
      </c>
      <c r="J133">
        <v>1000</v>
      </c>
      <c r="M133">
        <v>3667.4</v>
      </c>
      <c r="O133">
        <v>142000</v>
      </c>
      <c r="Q133">
        <v>-1680276.9</v>
      </c>
      <c r="R133">
        <v>3154881.69</v>
      </c>
      <c r="S133">
        <v>1707827.06</v>
      </c>
      <c r="T133">
        <v>231031.03</v>
      </c>
      <c r="U133">
        <v>980.12</v>
      </c>
      <c r="W133">
        <v>1672753.5</v>
      </c>
      <c r="X133">
        <v>439408.86</v>
      </c>
      <c r="Y133">
        <v>1937567.5</v>
      </c>
      <c r="AB133">
        <v>1086977.5</v>
      </c>
      <c r="AC133">
        <v>94485.01</v>
      </c>
      <c r="AG133">
        <v>114948.61</v>
      </c>
    </row>
    <row r="134" spans="1:33" x14ac:dyDescent="0.25">
      <c r="A134" t="s">
        <v>2701</v>
      </c>
      <c r="B134">
        <v>602429.14</v>
      </c>
      <c r="C134">
        <v>123100</v>
      </c>
      <c r="D134">
        <v>132766.32999999999</v>
      </c>
      <c r="F134">
        <v>82326.38</v>
      </c>
      <c r="G134">
        <v>264287.81</v>
      </c>
      <c r="J134">
        <v>0</v>
      </c>
      <c r="M134">
        <v>6256</v>
      </c>
      <c r="O134">
        <v>61875</v>
      </c>
      <c r="P134">
        <v>-134551.09</v>
      </c>
      <c r="Q134">
        <v>1950</v>
      </c>
      <c r="R134">
        <v>1192306.58</v>
      </c>
      <c r="S134">
        <v>1703657.73</v>
      </c>
      <c r="T134">
        <v>20424</v>
      </c>
      <c r="U134">
        <v>838.51</v>
      </c>
      <c r="W134">
        <v>607869.5</v>
      </c>
      <c r="X134">
        <v>276122.96000000002</v>
      </c>
      <c r="Y134">
        <v>1097600.5</v>
      </c>
      <c r="AB134">
        <v>819048.87</v>
      </c>
      <c r="AC134">
        <v>40307.519999999997</v>
      </c>
      <c r="AG134">
        <v>302464.34999999998</v>
      </c>
    </row>
    <row r="135" spans="1:33" x14ac:dyDescent="0.25">
      <c r="A135" t="s">
        <v>2702</v>
      </c>
      <c r="B135">
        <v>915656.07</v>
      </c>
      <c r="C135">
        <v>28064.5</v>
      </c>
      <c r="D135">
        <v>116843.09</v>
      </c>
      <c r="F135">
        <v>518927.64</v>
      </c>
      <c r="G135">
        <v>268533.38</v>
      </c>
      <c r="J135">
        <v>0</v>
      </c>
      <c r="M135">
        <v>2890</v>
      </c>
      <c r="Q135">
        <v>-540543.19999999995</v>
      </c>
      <c r="R135">
        <v>2072080.16</v>
      </c>
      <c r="S135">
        <v>937571.34</v>
      </c>
      <c r="U135">
        <v>949.52</v>
      </c>
      <c r="W135">
        <v>961761.19</v>
      </c>
      <c r="X135">
        <v>350366.65</v>
      </c>
      <c r="Y135">
        <v>1178141.19</v>
      </c>
      <c r="AB135">
        <v>379273.11</v>
      </c>
      <c r="AC135">
        <v>85953.61</v>
      </c>
      <c r="AG135">
        <v>114179</v>
      </c>
    </row>
    <row r="136" spans="1:33" x14ac:dyDescent="0.25">
      <c r="A136" t="s">
        <v>2703</v>
      </c>
      <c r="B136">
        <v>777553.46</v>
      </c>
      <c r="C136">
        <v>14430.5</v>
      </c>
      <c r="D136">
        <v>922042</v>
      </c>
      <c r="F136">
        <v>371937.81</v>
      </c>
      <c r="G136">
        <v>154657.19</v>
      </c>
      <c r="J136">
        <v>30527</v>
      </c>
      <c r="M136">
        <v>3138</v>
      </c>
      <c r="O136">
        <v>18000</v>
      </c>
      <c r="Q136">
        <v>-1434575.66</v>
      </c>
      <c r="R136">
        <v>3517785.78</v>
      </c>
      <c r="S136">
        <v>2472255.2200000002</v>
      </c>
      <c r="T136">
        <v>9000</v>
      </c>
      <c r="U136">
        <v>1060.1400000000001</v>
      </c>
      <c r="W136">
        <v>600641</v>
      </c>
      <c r="X136">
        <v>231500</v>
      </c>
      <c r="Y136">
        <v>835352</v>
      </c>
      <c r="AB136">
        <v>833745.69</v>
      </c>
      <c r="AC136">
        <v>21733.46</v>
      </c>
      <c r="AG136">
        <v>1247390.94</v>
      </c>
    </row>
    <row r="137" spans="1:33" x14ac:dyDescent="0.25">
      <c r="A137" t="s">
        <v>2704</v>
      </c>
      <c r="B137">
        <v>540587.04</v>
      </c>
      <c r="C137">
        <v>128928.25</v>
      </c>
      <c r="D137">
        <v>101814.22</v>
      </c>
      <c r="F137">
        <v>448427.52000000002</v>
      </c>
      <c r="G137">
        <v>191414.53</v>
      </c>
      <c r="J137">
        <v>0</v>
      </c>
      <c r="M137">
        <v>2864</v>
      </c>
      <c r="O137">
        <v>148925</v>
      </c>
      <c r="Q137">
        <v>-1414609.76</v>
      </c>
      <c r="R137">
        <v>2461639.23</v>
      </c>
      <c r="S137">
        <v>1019765.53</v>
      </c>
      <c r="T137">
        <v>112850</v>
      </c>
      <c r="U137">
        <v>614.61</v>
      </c>
      <c r="W137">
        <v>1135256.3</v>
      </c>
      <c r="X137">
        <v>137200</v>
      </c>
      <c r="Y137">
        <v>1350406.3</v>
      </c>
      <c r="Z137">
        <v>1200</v>
      </c>
      <c r="AB137">
        <v>452535.15</v>
      </c>
      <c r="AC137">
        <v>105800.34</v>
      </c>
      <c r="AG137">
        <v>149959.5</v>
      </c>
    </row>
    <row r="138" spans="1:33" x14ac:dyDescent="0.25">
      <c r="A138" t="s">
        <v>2705</v>
      </c>
      <c r="B138">
        <v>306355.90999999997</v>
      </c>
      <c r="C138">
        <v>10473</v>
      </c>
      <c r="D138">
        <v>234238.67</v>
      </c>
      <c r="F138">
        <v>1673076.79</v>
      </c>
      <c r="G138">
        <v>122401.60000000001</v>
      </c>
      <c r="J138">
        <v>0</v>
      </c>
      <c r="M138">
        <v>2732</v>
      </c>
      <c r="O138">
        <v>152100</v>
      </c>
      <c r="Q138">
        <v>740326.99</v>
      </c>
      <c r="R138">
        <v>1490475.39</v>
      </c>
      <c r="S138">
        <v>747710.48</v>
      </c>
      <c r="T138">
        <v>18000</v>
      </c>
      <c r="U138">
        <v>434.55</v>
      </c>
      <c r="W138">
        <v>958300</v>
      </c>
      <c r="X138">
        <v>281364</v>
      </c>
      <c r="Y138">
        <v>1218999</v>
      </c>
      <c r="AB138">
        <v>421699.34</v>
      </c>
      <c r="AC138">
        <v>104464.37</v>
      </c>
      <c r="AG138">
        <v>111084.65</v>
      </c>
    </row>
    <row r="139" spans="1:33" x14ac:dyDescent="0.25">
      <c r="A139" t="s">
        <v>2706</v>
      </c>
      <c r="B139">
        <v>136033.60000000001</v>
      </c>
      <c r="C139">
        <v>33543.15</v>
      </c>
      <c r="D139">
        <v>470929.54</v>
      </c>
      <c r="F139">
        <v>1091748.04</v>
      </c>
      <c r="G139">
        <v>414550.13</v>
      </c>
      <c r="J139">
        <v>-23638</v>
      </c>
      <c r="M139">
        <v>5740</v>
      </c>
      <c r="O139">
        <v>104690</v>
      </c>
      <c r="Q139">
        <v>-1569739.96</v>
      </c>
      <c r="R139">
        <v>3529981.97</v>
      </c>
      <c r="S139">
        <v>1537306.56</v>
      </c>
      <c r="U139">
        <v>397.5</v>
      </c>
      <c r="W139">
        <v>1384278.5</v>
      </c>
      <c r="X139">
        <v>333060.46000000002</v>
      </c>
      <c r="Y139">
        <v>1826396.5</v>
      </c>
      <c r="AB139">
        <v>833655.86</v>
      </c>
      <c r="AC139">
        <v>91981.73</v>
      </c>
      <c r="AG139">
        <v>71475.350000000006</v>
      </c>
    </row>
    <row r="140" spans="1:33" x14ac:dyDescent="0.25">
      <c r="A140" t="s">
        <v>2707</v>
      </c>
      <c r="B140">
        <v>573709.13</v>
      </c>
      <c r="C140">
        <v>195923.5</v>
      </c>
      <c r="D140">
        <v>194136.51</v>
      </c>
      <c r="F140">
        <v>317363.34000000003</v>
      </c>
      <c r="G140">
        <v>163116.94</v>
      </c>
      <c r="J140">
        <v>0</v>
      </c>
      <c r="M140">
        <v>2142.0300000000002</v>
      </c>
      <c r="Q140">
        <v>-134751.92000000001</v>
      </c>
      <c r="R140">
        <v>1467910.57</v>
      </c>
      <c r="S140">
        <v>2994102.09</v>
      </c>
      <c r="T140">
        <v>3600</v>
      </c>
      <c r="U140">
        <v>889.06</v>
      </c>
      <c r="W140">
        <v>826180.5</v>
      </c>
      <c r="X140">
        <v>173426.79</v>
      </c>
      <c r="Y140">
        <v>975630.5</v>
      </c>
      <c r="AB140">
        <v>710057.86</v>
      </c>
      <c r="AC140">
        <v>42193.9</v>
      </c>
      <c r="AG140">
        <v>1854265.37</v>
      </c>
    </row>
    <row r="141" spans="1:33" x14ac:dyDescent="0.25">
      <c r="A141" t="s">
        <v>2708</v>
      </c>
      <c r="B141">
        <v>342166.75</v>
      </c>
      <c r="C141">
        <v>12834.5</v>
      </c>
      <c r="D141">
        <v>63302.64</v>
      </c>
      <c r="E141">
        <v>0</v>
      </c>
      <c r="F141">
        <v>235144.56</v>
      </c>
      <c r="G141">
        <v>191417.44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3752</v>
      </c>
      <c r="N141">
        <v>0</v>
      </c>
      <c r="O141">
        <v>38905</v>
      </c>
      <c r="P141">
        <v>0</v>
      </c>
      <c r="Q141">
        <v>226909</v>
      </c>
      <c r="R141">
        <v>431311.75</v>
      </c>
      <c r="S141">
        <v>1799742.48</v>
      </c>
      <c r="U141">
        <v>348.72</v>
      </c>
      <c r="W141">
        <v>752206</v>
      </c>
      <c r="X141">
        <v>229240</v>
      </c>
      <c r="Y141">
        <v>1033573</v>
      </c>
      <c r="AB141">
        <v>585153.88</v>
      </c>
      <c r="AC141">
        <v>44381.83</v>
      </c>
      <c r="AG141">
        <v>758671</v>
      </c>
    </row>
    <row r="142" spans="1:33" x14ac:dyDescent="0.25">
      <c r="A142" t="s">
        <v>2709</v>
      </c>
      <c r="B142">
        <v>402488.89</v>
      </c>
      <c r="C142">
        <v>130845.9</v>
      </c>
      <c r="D142">
        <v>203806.02</v>
      </c>
      <c r="F142">
        <v>448446.62</v>
      </c>
      <c r="G142">
        <v>406082.12</v>
      </c>
      <c r="J142">
        <v>5000</v>
      </c>
      <c r="M142">
        <v>2742.73</v>
      </c>
      <c r="O142">
        <v>30970</v>
      </c>
      <c r="Q142">
        <v>-781600.61</v>
      </c>
      <c r="R142">
        <v>2115546</v>
      </c>
      <c r="S142">
        <v>1076847.6200000001</v>
      </c>
      <c r="T142">
        <v>20000</v>
      </c>
      <c r="U142">
        <v>515.27</v>
      </c>
      <c r="W142">
        <v>907515</v>
      </c>
      <c r="X142">
        <v>257609.63</v>
      </c>
      <c r="Y142">
        <v>1101177</v>
      </c>
      <c r="AB142">
        <v>507270.39</v>
      </c>
      <c r="AC142">
        <v>134988.70000000001</v>
      </c>
      <c r="AG142">
        <v>108462.2</v>
      </c>
    </row>
    <row r="143" spans="1:33" x14ac:dyDescent="0.25">
      <c r="A143" t="s">
        <v>2710</v>
      </c>
      <c r="B143">
        <v>152842.74</v>
      </c>
      <c r="C143">
        <v>24325</v>
      </c>
      <c r="D143">
        <v>204174.25</v>
      </c>
      <c r="F143">
        <v>888435.82</v>
      </c>
      <c r="G143">
        <v>93422.38</v>
      </c>
      <c r="J143">
        <v>0</v>
      </c>
      <c r="M143">
        <v>3822</v>
      </c>
      <c r="Q143">
        <v>-922408.81</v>
      </c>
      <c r="R143">
        <v>2263113.85</v>
      </c>
      <c r="S143">
        <v>760187.85</v>
      </c>
      <c r="U143">
        <v>229.85</v>
      </c>
      <c r="W143">
        <v>661197</v>
      </c>
      <c r="X143">
        <v>201200</v>
      </c>
      <c r="Y143">
        <v>942351</v>
      </c>
      <c r="AB143">
        <v>279433.40000000002</v>
      </c>
      <c r="AC143">
        <v>112281.96</v>
      </c>
      <c r="AG143">
        <v>91296.38</v>
      </c>
    </row>
    <row r="144" spans="1:33" x14ac:dyDescent="0.25">
      <c r="A144" t="s">
        <v>2711</v>
      </c>
      <c r="B144">
        <v>168131.57</v>
      </c>
      <c r="C144">
        <v>126991.5</v>
      </c>
      <c r="D144">
        <v>539086.23</v>
      </c>
      <c r="F144">
        <v>618665.80000000005</v>
      </c>
      <c r="G144">
        <v>167616.51999999999</v>
      </c>
      <c r="J144">
        <v>8200</v>
      </c>
      <c r="M144">
        <v>2678</v>
      </c>
      <c r="O144">
        <v>27500</v>
      </c>
      <c r="Q144">
        <v>-1204844.57</v>
      </c>
      <c r="R144">
        <v>2512572.4500000002</v>
      </c>
      <c r="S144">
        <v>1135914.28</v>
      </c>
      <c r="T144">
        <v>27000</v>
      </c>
      <c r="U144">
        <v>260.61</v>
      </c>
      <c r="W144">
        <v>1516876</v>
      </c>
      <c r="X144">
        <v>210136.01</v>
      </c>
      <c r="Y144">
        <v>1712965</v>
      </c>
      <c r="AB144">
        <v>534333.09</v>
      </c>
      <c r="AC144">
        <v>53943.48</v>
      </c>
      <c r="AG144">
        <v>161786.54</v>
      </c>
    </row>
    <row r="145" spans="1:33" x14ac:dyDescent="0.25">
      <c r="A145" t="s">
        <v>2712</v>
      </c>
      <c r="B145">
        <v>965861.67</v>
      </c>
      <c r="C145">
        <v>142875.35999999999</v>
      </c>
      <c r="D145">
        <v>170887.8</v>
      </c>
      <c r="F145">
        <v>1681440.16</v>
      </c>
      <c r="G145">
        <v>361118.47</v>
      </c>
      <c r="J145">
        <v>0</v>
      </c>
      <c r="M145">
        <v>5208</v>
      </c>
      <c r="O145">
        <v>13500</v>
      </c>
      <c r="Q145">
        <v>1556181.84</v>
      </c>
      <c r="R145">
        <v>1298036.29</v>
      </c>
      <c r="S145">
        <v>1579930.99</v>
      </c>
      <c r="T145">
        <v>31500</v>
      </c>
      <c r="U145">
        <v>1064.92</v>
      </c>
      <c r="W145">
        <v>900667.3</v>
      </c>
      <c r="X145">
        <v>403745.11</v>
      </c>
      <c r="Y145">
        <v>1301389.3</v>
      </c>
      <c r="AB145">
        <v>723161.88</v>
      </c>
      <c r="AC145">
        <v>144090.98000000001</v>
      </c>
      <c r="AG145">
        <v>67486.789999999994</v>
      </c>
    </row>
    <row r="146" spans="1:33" x14ac:dyDescent="0.25">
      <c r="A146" t="s">
        <v>2713</v>
      </c>
      <c r="B146">
        <v>534406.68000000005</v>
      </c>
      <c r="C146">
        <v>42891.89</v>
      </c>
      <c r="D146">
        <v>677330.89</v>
      </c>
      <c r="F146">
        <v>691839.45</v>
      </c>
      <c r="G146">
        <v>455101.03</v>
      </c>
      <c r="J146">
        <v>4800</v>
      </c>
      <c r="M146">
        <v>0</v>
      </c>
      <c r="Q146">
        <v>593992.44999999995</v>
      </c>
      <c r="R146">
        <v>1854562.35</v>
      </c>
      <c r="S146">
        <v>875608.08</v>
      </c>
      <c r="U146">
        <v>601.45000000000005</v>
      </c>
      <c r="W146">
        <v>1030249.5</v>
      </c>
      <c r="X146">
        <v>122154.88</v>
      </c>
      <c r="Y146">
        <v>1209322.5</v>
      </c>
      <c r="AB146">
        <v>427243.73</v>
      </c>
      <c r="AC146">
        <v>83648.77</v>
      </c>
      <c r="AD146">
        <v>20000</v>
      </c>
      <c r="AG146">
        <v>22032.67</v>
      </c>
    </row>
    <row r="147" spans="1:33" x14ac:dyDescent="0.25">
      <c r="A147" t="s">
        <v>2714</v>
      </c>
      <c r="B147">
        <v>1931845.44</v>
      </c>
      <c r="C147">
        <v>29886.5</v>
      </c>
      <c r="D147">
        <v>32123.67</v>
      </c>
      <c r="F147">
        <v>517936.11</v>
      </c>
      <c r="G147">
        <v>580277.47</v>
      </c>
      <c r="J147">
        <v>0</v>
      </c>
      <c r="M147">
        <v>0</v>
      </c>
      <c r="Q147">
        <v>-812374.56</v>
      </c>
      <c r="R147">
        <v>3974625.34</v>
      </c>
      <c r="S147">
        <v>1296184.51</v>
      </c>
      <c r="U147">
        <v>2306.59</v>
      </c>
      <c r="W147">
        <v>963406.5</v>
      </c>
      <c r="X147">
        <v>221628.05</v>
      </c>
      <c r="Y147">
        <v>1317011.75</v>
      </c>
      <c r="Z147">
        <v>1440</v>
      </c>
      <c r="AB147">
        <v>520307.79</v>
      </c>
      <c r="AC147">
        <v>244025.60000000001</v>
      </c>
      <c r="AD147">
        <v>85500</v>
      </c>
      <c r="AG147">
        <v>50618.1</v>
      </c>
    </row>
    <row r="148" spans="1:33" x14ac:dyDescent="0.25">
      <c r="A148" t="s">
        <v>2715</v>
      </c>
      <c r="B148">
        <v>423621.83</v>
      </c>
      <c r="C148">
        <v>22078</v>
      </c>
      <c r="D148">
        <v>69827.19</v>
      </c>
      <c r="F148">
        <v>911650</v>
      </c>
      <c r="G148">
        <v>510913.87</v>
      </c>
      <c r="J148">
        <v>5000</v>
      </c>
      <c r="M148">
        <v>1964</v>
      </c>
      <c r="Q148">
        <v>1953319.05</v>
      </c>
      <c r="S148">
        <v>784938.33</v>
      </c>
      <c r="U148">
        <v>767.99</v>
      </c>
      <c r="W148">
        <v>1034432.5</v>
      </c>
      <c r="X148">
        <v>198442.68</v>
      </c>
      <c r="Y148">
        <v>1336900.5</v>
      </c>
      <c r="AB148">
        <v>450685.88</v>
      </c>
      <c r="AC148">
        <v>176652.53</v>
      </c>
      <c r="AE148">
        <v>30440.2</v>
      </c>
    </row>
    <row r="149" spans="1:33" x14ac:dyDescent="0.25">
      <c r="A149" t="s">
        <v>2716</v>
      </c>
      <c r="B149">
        <v>1222200.8400000001</v>
      </c>
      <c r="C149">
        <v>187078.37</v>
      </c>
      <c r="D149">
        <v>66609.289999999994</v>
      </c>
      <c r="F149">
        <v>507264.36</v>
      </c>
      <c r="G149">
        <v>452212.77</v>
      </c>
      <c r="J149">
        <v>-2345</v>
      </c>
      <c r="K149">
        <v>1003.5</v>
      </c>
      <c r="M149">
        <v>8590.3700000000008</v>
      </c>
      <c r="Q149">
        <v>385994.01</v>
      </c>
      <c r="R149">
        <v>2538450.7999999998</v>
      </c>
      <c r="S149">
        <v>681876.64</v>
      </c>
      <c r="W149">
        <v>1085063.5</v>
      </c>
      <c r="X149">
        <v>37982.400000000001</v>
      </c>
      <c r="Y149">
        <v>1343102.05</v>
      </c>
      <c r="Z149">
        <v>500</v>
      </c>
      <c r="AB149">
        <v>458599.86</v>
      </c>
      <c r="AC149">
        <v>239810.65</v>
      </c>
    </row>
    <row r="150" spans="1:33" x14ac:dyDescent="0.25">
      <c r="A150" t="s">
        <v>2717</v>
      </c>
      <c r="B150">
        <v>1673961.9</v>
      </c>
      <c r="C150">
        <v>85433.79</v>
      </c>
      <c r="D150">
        <v>652226.72</v>
      </c>
      <c r="F150">
        <v>885467.97</v>
      </c>
      <c r="G150">
        <v>290873.03000000003</v>
      </c>
      <c r="J150">
        <v>0</v>
      </c>
      <c r="M150">
        <v>0</v>
      </c>
      <c r="Q150">
        <v>213308.06</v>
      </c>
      <c r="R150">
        <v>3053279.47</v>
      </c>
      <c r="S150">
        <v>1542523.41</v>
      </c>
      <c r="T150">
        <v>146960</v>
      </c>
      <c r="U150">
        <v>1692.57</v>
      </c>
      <c r="W150">
        <v>1102902.5</v>
      </c>
      <c r="X150">
        <v>319093.52</v>
      </c>
      <c r="Y150">
        <v>1591881.5</v>
      </c>
      <c r="Z150">
        <v>3960</v>
      </c>
      <c r="AB150">
        <v>559825.29</v>
      </c>
      <c r="AC150">
        <v>83583.009999999995</v>
      </c>
      <c r="AD150">
        <v>165500</v>
      </c>
      <c r="AG150">
        <v>65974.75</v>
      </c>
    </row>
    <row r="151" spans="1:33" x14ac:dyDescent="0.25">
      <c r="A151" t="s">
        <v>2718</v>
      </c>
      <c r="B151">
        <v>1235381.43</v>
      </c>
      <c r="C151">
        <v>21425.94</v>
      </c>
      <c r="D151">
        <v>103005.36</v>
      </c>
      <c r="F151">
        <v>213034.46</v>
      </c>
      <c r="G151">
        <v>237052.34</v>
      </c>
      <c r="J151">
        <v>3000</v>
      </c>
      <c r="M151">
        <v>0</v>
      </c>
      <c r="Q151">
        <v>-387366.34</v>
      </c>
      <c r="R151">
        <v>1819262.69</v>
      </c>
      <c r="S151">
        <v>1345516.43</v>
      </c>
      <c r="T151">
        <v>119640</v>
      </c>
      <c r="U151">
        <v>1417.93</v>
      </c>
      <c r="W151">
        <v>885748.5</v>
      </c>
      <c r="X151">
        <v>236423.04000000001</v>
      </c>
      <c r="Y151">
        <v>1185342.5</v>
      </c>
      <c r="AB151">
        <v>429577.23</v>
      </c>
      <c r="AC151">
        <v>64621.8</v>
      </c>
      <c r="AD151">
        <v>131500</v>
      </c>
      <c r="AG151">
        <v>90257.19</v>
      </c>
    </row>
    <row r="152" spans="1:33" x14ac:dyDescent="0.25">
      <c r="A152" t="s">
        <v>2719</v>
      </c>
      <c r="B152">
        <v>387744.45</v>
      </c>
      <c r="C152">
        <v>14205.85</v>
      </c>
      <c r="D152">
        <v>578612.78</v>
      </c>
      <c r="F152">
        <v>720411.97</v>
      </c>
      <c r="G152">
        <v>273171.26</v>
      </c>
      <c r="J152">
        <v>4720</v>
      </c>
      <c r="M152">
        <v>1107</v>
      </c>
      <c r="Q152">
        <v>-278811.15000000002</v>
      </c>
      <c r="R152">
        <v>2522678.58</v>
      </c>
      <c r="S152">
        <v>872281.68</v>
      </c>
      <c r="T152">
        <v>196700</v>
      </c>
      <c r="U152">
        <v>505.15</v>
      </c>
      <c r="W152">
        <v>1147966</v>
      </c>
      <c r="X152">
        <v>148587.44</v>
      </c>
      <c r="Y152">
        <v>1420082</v>
      </c>
      <c r="AB152">
        <v>873968.55</v>
      </c>
      <c r="AC152">
        <v>127299.33</v>
      </c>
      <c r="AG152">
        <v>19250.509999999998</v>
      </c>
    </row>
    <row r="153" spans="1:33" x14ac:dyDescent="0.25">
      <c r="A153" t="s">
        <v>2720</v>
      </c>
      <c r="B153">
        <v>518246.7</v>
      </c>
      <c r="C153">
        <v>11300.5</v>
      </c>
      <c r="D153">
        <v>126401.33</v>
      </c>
      <c r="F153">
        <v>684159.61</v>
      </c>
      <c r="G153">
        <v>357625.3</v>
      </c>
      <c r="J153">
        <v>3500</v>
      </c>
      <c r="M153">
        <v>0</v>
      </c>
      <c r="Q153">
        <v>-3036639.06</v>
      </c>
      <c r="R153">
        <v>4801199.47</v>
      </c>
      <c r="S153">
        <v>822166.56</v>
      </c>
      <c r="U153">
        <v>554.65</v>
      </c>
      <c r="W153">
        <v>472573.5</v>
      </c>
      <c r="X153">
        <v>189061.76000000001</v>
      </c>
      <c r="Y153">
        <v>623446.5</v>
      </c>
      <c r="AB153">
        <v>333624.64</v>
      </c>
      <c r="AC153">
        <v>229189.25</v>
      </c>
      <c r="AD153">
        <v>69000</v>
      </c>
      <c r="AG153">
        <v>21743.65</v>
      </c>
    </row>
    <row r="154" spans="1:33" x14ac:dyDescent="0.25">
      <c r="A154" t="s">
        <v>2721</v>
      </c>
      <c r="B154">
        <v>386412.07</v>
      </c>
      <c r="C154">
        <v>15020.75</v>
      </c>
      <c r="D154">
        <v>481890.05</v>
      </c>
      <c r="F154">
        <v>783105.3</v>
      </c>
      <c r="G154">
        <v>480710.99</v>
      </c>
      <c r="J154">
        <v>8000</v>
      </c>
      <c r="M154">
        <v>2130.09</v>
      </c>
      <c r="Q154">
        <v>-2942727.27</v>
      </c>
      <c r="R154">
        <v>5209136.26</v>
      </c>
      <c r="S154">
        <v>832714.29</v>
      </c>
      <c r="U154">
        <v>496.08</v>
      </c>
      <c r="W154">
        <v>1378383.5</v>
      </c>
      <c r="X154">
        <v>109701.92</v>
      </c>
      <c r="Y154">
        <v>1590069.5</v>
      </c>
      <c r="Z154">
        <v>1040</v>
      </c>
      <c r="AB154">
        <v>378706.87</v>
      </c>
      <c r="AC154">
        <v>312892.14</v>
      </c>
      <c r="AG154">
        <v>30769</v>
      </c>
    </row>
    <row r="155" spans="1:33" x14ac:dyDescent="0.25">
      <c r="A155" t="s">
        <v>2722</v>
      </c>
      <c r="B155">
        <v>964923.32</v>
      </c>
      <c r="C155">
        <v>28263.29</v>
      </c>
      <c r="D155">
        <v>489316.04</v>
      </c>
      <c r="F155">
        <v>560851.42000000004</v>
      </c>
      <c r="G155">
        <v>330743.23</v>
      </c>
      <c r="J155">
        <v>4500</v>
      </c>
      <c r="M155">
        <v>0</v>
      </c>
      <c r="Q155">
        <v>-141025.79</v>
      </c>
      <c r="R155">
        <v>2453318.4700000002</v>
      </c>
      <c r="S155">
        <v>847751.05</v>
      </c>
      <c r="U155">
        <v>1128.24</v>
      </c>
      <c r="W155">
        <v>772096.5</v>
      </c>
      <c r="X155">
        <v>98985.85</v>
      </c>
      <c r="Y155">
        <v>930749.75</v>
      </c>
      <c r="Z155">
        <v>1320</v>
      </c>
      <c r="AB155">
        <v>333825.51</v>
      </c>
      <c r="AC155">
        <v>146263.09</v>
      </c>
      <c r="AD155">
        <v>7000</v>
      </c>
      <c r="AG155">
        <v>15799.74</v>
      </c>
    </row>
    <row r="156" spans="1:33" x14ac:dyDescent="0.25">
      <c r="A156" t="s">
        <v>2723</v>
      </c>
      <c r="B156">
        <v>2700477.63</v>
      </c>
      <c r="C156">
        <v>100697.68</v>
      </c>
      <c r="D156">
        <v>889601.42</v>
      </c>
      <c r="F156">
        <v>291973.15000000002</v>
      </c>
      <c r="G156">
        <v>1704747.47</v>
      </c>
      <c r="J156">
        <v>8000</v>
      </c>
      <c r="M156">
        <v>0</v>
      </c>
      <c r="Q156">
        <v>721127.78</v>
      </c>
      <c r="R156">
        <v>4517827.99</v>
      </c>
      <c r="S156">
        <v>1731556.15</v>
      </c>
      <c r="T156">
        <v>245150</v>
      </c>
      <c r="U156">
        <v>2965.13</v>
      </c>
      <c r="W156">
        <v>1570320.5</v>
      </c>
      <c r="X156">
        <v>348114.4</v>
      </c>
      <c r="Y156">
        <v>2082470.5</v>
      </c>
      <c r="Z156">
        <v>2860</v>
      </c>
      <c r="AB156">
        <v>560373.55000000005</v>
      </c>
      <c r="AC156">
        <v>249590.9</v>
      </c>
      <c r="AD156">
        <v>118500</v>
      </c>
      <c r="AG156">
        <v>34972.65</v>
      </c>
    </row>
    <row r="157" spans="1:33" x14ac:dyDescent="0.25">
      <c r="A157" t="s">
        <v>2724</v>
      </c>
      <c r="B157">
        <v>564387.48</v>
      </c>
      <c r="C157">
        <v>40938.5</v>
      </c>
      <c r="D157">
        <v>46425.04</v>
      </c>
      <c r="F157">
        <v>500979.47</v>
      </c>
      <c r="G157">
        <v>297852.56</v>
      </c>
      <c r="J157">
        <v>0</v>
      </c>
      <c r="Q157">
        <v>-1518657.96</v>
      </c>
      <c r="R157">
        <v>3061336.79</v>
      </c>
      <c r="S157">
        <v>952641.79</v>
      </c>
      <c r="T157">
        <v>159720</v>
      </c>
      <c r="U157">
        <v>476.55</v>
      </c>
      <c r="W157">
        <v>771655.5</v>
      </c>
      <c r="X157">
        <v>200073.60000000001</v>
      </c>
      <c r="Y157">
        <v>996845.5</v>
      </c>
      <c r="AB157">
        <v>617948.68999999994</v>
      </c>
      <c r="AC157">
        <v>164715.53</v>
      </c>
      <c r="AD157">
        <v>44000</v>
      </c>
      <c r="AG157">
        <v>52384.5</v>
      </c>
    </row>
    <row r="158" spans="1:33" x14ac:dyDescent="0.25">
      <c r="A158" t="s">
        <v>2725</v>
      </c>
      <c r="B158">
        <v>725068.45</v>
      </c>
      <c r="C158">
        <v>28567.25</v>
      </c>
      <c r="D158">
        <v>462333.52</v>
      </c>
      <c r="F158">
        <v>1683526.64</v>
      </c>
      <c r="G158">
        <v>586946.65</v>
      </c>
      <c r="J158">
        <v>0</v>
      </c>
      <c r="M158">
        <v>0</v>
      </c>
      <c r="Q158">
        <v>1166410.47</v>
      </c>
      <c r="R158">
        <v>2227904.62</v>
      </c>
      <c r="S158">
        <v>769115.06</v>
      </c>
      <c r="T158">
        <v>90280</v>
      </c>
      <c r="U158">
        <v>258.20999999999998</v>
      </c>
      <c r="W158">
        <v>767410</v>
      </c>
      <c r="X158">
        <v>84182.399999999994</v>
      </c>
      <c r="Y158">
        <v>953884</v>
      </c>
      <c r="AB158">
        <v>406380.29</v>
      </c>
      <c r="AC158">
        <v>10167.15</v>
      </c>
      <c r="AD158">
        <v>6000</v>
      </c>
      <c r="AG158">
        <v>31483.5</v>
      </c>
    </row>
    <row r="159" spans="1:33" x14ac:dyDescent="0.25">
      <c r="A159" t="s">
        <v>2726</v>
      </c>
      <c r="B159">
        <v>850522.1</v>
      </c>
      <c r="C159">
        <v>1017</v>
      </c>
      <c r="D159">
        <v>521420.58</v>
      </c>
      <c r="F159">
        <v>1358483.09</v>
      </c>
      <c r="G159">
        <v>302250.68</v>
      </c>
      <c r="J159">
        <v>4000</v>
      </c>
      <c r="M159">
        <v>0</v>
      </c>
      <c r="Q159">
        <v>1434617.93</v>
      </c>
      <c r="R159">
        <v>1652500.79</v>
      </c>
      <c r="S159">
        <v>719775.28</v>
      </c>
      <c r="U159">
        <v>969.51</v>
      </c>
      <c r="W159">
        <v>900325</v>
      </c>
      <c r="X159">
        <v>108389.2</v>
      </c>
      <c r="Y159">
        <v>1064608</v>
      </c>
      <c r="AB159">
        <v>361690.95</v>
      </c>
      <c r="AC159">
        <v>81485.31</v>
      </c>
    </row>
    <row r="160" spans="1:33" x14ac:dyDescent="0.25">
      <c r="A160" t="s">
        <v>2727</v>
      </c>
      <c r="B160">
        <v>456021.5</v>
      </c>
      <c r="C160">
        <v>22060</v>
      </c>
      <c r="D160">
        <v>209592.09</v>
      </c>
      <c r="F160">
        <v>1116666.67</v>
      </c>
      <c r="G160">
        <v>508192.06</v>
      </c>
      <c r="M160">
        <v>0</v>
      </c>
      <c r="Q160">
        <v>186935.9</v>
      </c>
      <c r="R160">
        <v>2038406.69</v>
      </c>
      <c r="S160">
        <v>642920.61</v>
      </c>
      <c r="W160">
        <v>1223465.5</v>
      </c>
      <c r="X160">
        <v>195567.2</v>
      </c>
      <c r="Y160">
        <v>1362458.5</v>
      </c>
      <c r="AB160">
        <v>323225.15999999997</v>
      </c>
      <c r="AC160">
        <v>111386.29</v>
      </c>
    </row>
    <row r="161" spans="1:33" x14ac:dyDescent="0.25">
      <c r="A161" t="s">
        <v>2728</v>
      </c>
      <c r="B161">
        <v>1002318.7</v>
      </c>
      <c r="C161">
        <v>4074.07</v>
      </c>
      <c r="D161">
        <v>86116.93</v>
      </c>
      <c r="F161">
        <v>1136221.3500000001</v>
      </c>
      <c r="G161">
        <v>563068.48</v>
      </c>
      <c r="J161">
        <v>0</v>
      </c>
      <c r="M161">
        <v>807</v>
      </c>
      <c r="Q161">
        <v>203749.15</v>
      </c>
      <c r="R161">
        <v>2546107.46</v>
      </c>
      <c r="S161">
        <v>914897.02</v>
      </c>
      <c r="U161">
        <v>1180.55</v>
      </c>
      <c r="W161">
        <v>951286</v>
      </c>
      <c r="X161">
        <v>243234.24</v>
      </c>
      <c r="Y161">
        <v>1068403</v>
      </c>
      <c r="AB161">
        <v>369525.17</v>
      </c>
      <c r="AC161">
        <v>216229.54</v>
      </c>
      <c r="AD161">
        <v>116500</v>
      </c>
      <c r="AG161">
        <v>31015.759999999998</v>
      </c>
    </row>
    <row r="162" spans="1:33" x14ac:dyDescent="0.25">
      <c r="A162" t="s">
        <v>2729</v>
      </c>
      <c r="B162">
        <v>615560.46</v>
      </c>
      <c r="C162">
        <v>42482.54</v>
      </c>
      <c r="D162">
        <v>131028.54</v>
      </c>
      <c r="F162">
        <v>218295.61</v>
      </c>
      <c r="G162">
        <v>584815.6</v>
      </c>
      <c r="J162">
        <v>39257</v>
      </c>
      <c r="M162">
        <v>2856</v>
      </c>
      <c r="Q162">
        <v>-1414221.85</v>
      </c>
      <c r="R162">
        <v>2320392.7599999998</v>
      </c>
      <c r="S162">
        <v>1009459.58</v>
      </c>
      <c r="T162">
        <v>50000</v>
      </c>
      <c r="U162">
        <v>698.36</v>
      </c>
      <c r="W162">
        <v>607441.5</v>
      </c>
      <c r="X162">
        <v>144055.12</v>
      </c>
      <c r="Y162">
        <v>724956.5</v>
      </c>
      <c r="AB162">
        <v>274304.86</v>
      </c>
      <c r="AC162">
        <v>36051.46</v>
      </c>
      <c r="AD162">
        <v>58500</v>
      </c>
      <c r="AG162">
        <v>19965.84</v>
      </c>
    </row>
    <row r="163" spans="1:33" x14ac:dyDescent="0.25">
      <c r="A163" t="s">
        <v>2789</v>
      </c>
      <c r="B163">
        <v>499217.23</v>
      </c>
      <c r="C163">
        <v>14833</v>
      </c>
      <c r="D163">
        <v>213661.75</v>
      </c>
      <c r="F163">
        <v>708356.37</v>
      </c>
      <c r="G163">
        <v>328393.74</v>
      </c>
      <c r="J163">
        <v>4000</v>
      </c>
      <c r="M163">
        <v>1091</v>
      </c>
      <c r="Q163">
        <v>-762225.74</v>
      </c>
      <c r="R163">
        <v>2754433.99</v>
      </c>
      <c r="S163">
        <v>790991.97</v>
      </c>
      <c r="U163">
        <v>725.4</v>
      </c>
      <c r="W163">
        <v>907508</v>
      </c>
      <c r="X163">
        <v>132371.76</v>
      </c>
      <c r="Y163">
        <v>1056158</v>
      </c>
      <c r="AB163">
        <v>455033.08</v>
      </c>
      <c r="AC163">
        <v>228293.51</v>
      </c>
      <c r="AD163">
        <v>57000</v>
      </c>
      <c r="AG163">
        <v>18081</v>
      </c>
    </row>
    <row r="164" spans="1:33" x14ac:dyDescent="0.25">
      <c r="A164" t="s">
        <v>2793</v>
      </c>
      <c r="B164">
        <v>864882.35</v>
      </c>
      <c r="C164">
        <v>937.88</v>
      </c>
      <c r="D164">
        <v>137276</v>
      </c>
      <c r="F164">
        <v>484690</v>
      </c>
      <c r="G164">
        <v>271835.71999999997</v>
      </c>
      <c r="J164">
        <v>14000</v>
      </c>
      <c r="M164">
        <v>347</v>
      </c>
      <c r="Q164">
        <v>-2841774.7</v>
      </c>
      <c r="R164">
        <v>4163724</v>
      </c>
      <c r="S164">
        <v>1207971.21</v>
      </c>
      <c r="U164">
        <v>924.84</v>
      </c>
      <c r="W164">
        <v>853917</v>
      </c>
      <c r="X164">
        <v>250409.12</v>
      </c>
      <c r="Y164">
        <v>921825</v>
      </c>
      <c r="AA164">
        <v>2520</v>
      </c>
      <c r="AB164">
        <v>382758.45</v>
      </c>
      <c r="AC164">
        <v>44446.19</v>
      </c>
      <c r="AD164">
        <v>121000</v>
      </c>
      <c r="AG164">
        <v>50752.08</v>
      </c>
    </row>
    <row r="165" spans="1:33" x14ac:dyDescent="0.25">
      <c r="A165" t="s">
        <v>2792</v>
      </c>
      <c r="B165">
        <v>644089.19999999995</v>
      </c>
      <c r="C165">
        <v>13944.78</v>
      </c>
      <c r="D165">
        <v>85054.13</v>
      </c>
      <c r="F165">
        <v>139466.01999999999</v>
      </c>
      <c r="G165">
        <v>450266.47</v>
      </c>
      <c r="J165">
        <v>0</v>
      </c>
      <c r="M165">
        <v>316</v>
      </c>
      <c r="Q165">
        <v>-662450.73</v>
      </c>
      <c r="R165">
        <v>1741122.88</v>
      </c>
      <c r="S165">
        <v>641839.4</v>
      </c>
      <c r="U165">
        <v>723.34</v>
      </c>
      <c r="W165">
        <v>319620</v>
      </c>
      <c r="X165">
        <v>131190</v>
      </c>
      <c r="Y165">
        <v>420263.82</v>
      </c>
      <c r="Z165">
        <v>1140</v>
      </c>
      <c r="AB165">
        <v>154620.95000000001</v>
      </c>
      <c r="AC165">
        <v>86376.66</v>
      </c>
      <c r="AE165">
        <v>408.72</v>
      </c>
    </row>
    <row r="166" spans="1:33" x14ac:dyDescent="0.25">
      <c r="A166" t="s">
        <v>2730</v>
      </c>
      <c r="B166">
        <v>692614.63</v>
      </c>
      <c r="C166">
        <v>1327605.52</v>
      </c>
      <c r="D166">
        <v>86809.7</v>
      </c>
      <c r="F166">
        <v>275512.08</v>
      </c>
      <c r="G166">
        <v>289358.7</v>
      </c>
      <c r="J166">
        <v>3000</v>
      </c>
      <c r="M166">
        <v>780.12</v>
      </c>
      <c r="Q166">
        <v>-2597590.71</v>
      </c>
      <c r="R166">
        <v>5043639.74</v>
      </c>
      <c r="S166">
        <v>1045321.29</v>
      </c>
      <c r="T166">
        <v>203200</v>
      </c>
      <c r="U166">
        <v>930.62</v>
      </c>
      <c r="W166">
        <v>1237313.7</v>
      </c>
      <c r="X166">
        <v>2400</v>
      </c>
      <c r="Y166">
        <v>1527752.7</v>
      </c>
      <c r="AA166">
        <v>2520</v>
      </c>
      <c r="AB166">
        <v>389487.05</v>
      </c>
      <c r="AC166">
        <v>79165.679999999993</v>
      </c>
    </row>
    <row r="167" spans="1:33" x14ac:dyDescent="0.25">
      <c r="A167" t="s">
        <v>2731</v>
      </c>
      <c r="B167">
        <v>57335.040000000001</v>
      </c>
      <c r="C167">
        <v>51286.3</v>
      </c>
      <c r="D167">
        <v>20602.13</v>
      </c>
      <c r="F167">
        <v>547856.89</v>
      </c>
      <c r="G167">
        <v>900520.77</v>
      </c>
      <c r="J167">
        <v>4000</v>
      </c>
      <c r="M167">
        <v>908.04</v>
      </c>
      <c r="Q167">
        <v>-2169983.02</v>
      </c>
      <c r="R167">
        <v>3325480.98</v>
      </c>
      <c r="S167">
        <v>1359604.35</v>
      </c>
      <c r="U167">
        <v>385.08</v>
      </c>
      <c r="W167">
        <v>590131.5</v>
      </c>
      <c r="Y167">
        <v>755398.5</v>
      </c>
      <c r="Z167">
        <v>400</v>
      </c>
      <c r="AA167">
        <v>1520</v>
      </c>
      <c r="AB167">
        <v>309533.3</v>
      </c>
      <c r="AC167">
        <v>241011.26</v>
      </c>
    </row>
    <row r="168" spans="1:33" x14ac:dyDescent="0.25">
      <c r="A168" t="s">
        <v>2732</v>
      </c>
      <c r="B168">
        <v>374273.28000000003</v>
      </c>
      <c r="C168">
        <v>578810.54</v>
      </c>
      <c r="D168">
        <v>36217.919999999998</v>
      </c>
      <c r="F168">
        <v>539853.24</v>
      </c>
      <c r="G168">
        <v>166373.12</v>
      </c>
      <c r="J168">
        <v>3000</v>
      </c>
      <c r="M168">
        <v>1632.71</v>
      </c>
      <c r="Q168">
        <v>-469559.14</v>
      </c>
      <c r="R168">
        <v>2333757.04</v>
      </c>
      <c r="S168">
        <v>757203.58</v>
      </c>
      <c r="U168">
        <v>791.99</v>
      </c>
      <c r="W168">
        <v>980906.5</v>
      </c>
      <c r="Y168">
        <v>1118760.5</v>
      </c>
      <c r="Z168">
        <v>320</v>
      </c>
      <c r="AA168">
        <v>700</v>
      </c>
      <c r="AB168">
        <v>405413.35</v>
      </c>
      <c r="AC168">
        <v>121301.14</v>
      </c>
      <c r="AG168">
        <v>56700</v>
      </c>
    </row>
    <row r="169" spans="1:33" x14ac:dyDescent="0.25">
      <c r="A169" t="s">
        <v>2733</v>
      </c>
      <c r="B169">
        <v>1723986.6</v>
      </c>
      <c r="C169">
        <v>1282994.8799999999</v>
      </c>
      <c r="D169">
        <v>120591.13</v>
      </c>
      <c r="F169">
        <v>114804.24</v>
      </c>
      <c r="G169">
        <v>852938.7</v>
      </c>
      <c r="J169">
        <v>4000</v>
      </c>
      <c r="M169">
        <v>0</v>
      </c>
      <c r="Q169">
        <v>-422750.06</v>
      </c>
      <c r="R169">
        <v>3361619.92</v>
      </c>
      <c r="S169">
        <v>2594082.2599999998</v>
      </c>
      <c r="U169">
        <v>2301.5</v>
      </c>
      <c r="W169">
        <v>910101.5</v>
      </c>
      <c r="X169">
        <v>814</v>
      </c>
      <c r="Y169">
        <v>1458713.5</v>
      </c>
      <c r="AB169">
        <v>427451.34</v>
      </c>
      <c r="AC169">
        <v>105414.01</v>
      </c>
      <c r="AG169">
        <v>59.5</v>
      </c>
    </row>
    <row r="170" spans="1:33" x14ac:dyDescent="0.25">
      <c r="A170" t="s">
        <v>2734</v>
      </c>
      <c r="B170">
        <v>1493738.72</v>
      </c>
      <c r="C170">
        <v>5833014.7400000002</v>
      </c>
      <c r="D170">
        <v>107183.36</v>
      </c>
      <c r="F170">
        <v>311975.90000000002</v>
      </c>
      <c r="G170">
        <v>348280.94</v>
      </c>
      <c r="J170">
        <v>800</v>
      </c>
      <c r="M170">
        <v>1624.14</v>
      </c>
      <c r="Q170">
        <v>5649455.9000000004</v>
      </c>
      <c r="R170">
        <v>1757958</v>
      </c>
      <c r="S170">
        <v>1771864.16</v>
      </c>
      <c r="T170">
        <v>198800</v>
      </c>
      <c r="U170">
        <v>1804.28</v>
      </c>
      <c r="W170">
        <v>833144.2</v>
      </c>
      <c r="Y170">
        <v>1303807.2</v>
      </c>
      <c r="Z170">
        <v>1280</v>
      </c>
      <c r="AA170">
        <v>5760</v>
      </c>
      <c r="AB170">
        <v>281678.27</v>
      </c>
      <c r="AC170">
        <v>166505.23000000001</v>
      </c>
    </row>
    <row r="171" spans="1:33" x14ac:dyDescent="0.25">
      <c r="A171" t="s">
        <v>2735</v>
      </c>
      <c r="B171">
        <v>397036.64</v>
      </c>
      <c r="C171">
        <v>562549.15</v>
      </c>
      <c r="D171">
        <v>33922.53</v>
      </c>
      <c r="F171">
        <v>419840.35</v>
      </c>
      <c r="G171">
        <v>92203.520000000004</v>
      </c>
      <c r="J171">
        <v>3000</v>
      </c>
      <c r="M171">
        <v>422.2</v>
      </c>
      <c r="Q171">
        <v>-728603.16</v>
      </c>
      <c r="R171">
        <v>2322668.0699999998</v>
      </c>
      <c r="S171">
        <v>777319.03</v>
      </c>
      <c r="U171">
        <v>673.68</v>
      </c>
      <c r="W171">
        <v>779320.5</v>
      </c>
      <c r="Y171">
        <v>909519.5</v>
      </c>
      <c r="AB171">
        <v>306762.18</v>
      </c>
      <c r="AC171">
        <v>153383.79</v>
      </c>
    </row>
    <row r="172" spans="1:33" x14ac:dyDescent="0.25">
      <c r="A172" t="s">
        <v>2736</v>
      </c>
      <c r="B172">
        <v>615600.69999999995</v>
      </c>
      <c r="C172">
        <v>1275230.3</v>
      </c>
      <c r="D172">
        <v>81666.37</v>
      </c>
      <c r="F172">
        <v>182660.58</v>
      </c>
      <c r="G172">
        <v>759164.37</v>
      </c>
      <c r="J172">
        <v>4000</v>
      </c>
      <c r="M172">
        <v>1065.3499999999999</v>
      </c>
      <c r="Q172">
        <v>250680.9</v>
      </c>
      <c r="R172">
        <v>2694089.96</v>
      </c>
      <c r="S172">
        <v>973240.26</v>
      </c>
      <c r="T172">
        <v>30000</v>
      </c>
      <c r="U172">
        <v>922.42</v>
      </c>
      <c r="W172">
        <v>788936</v>
      </c>
      <c r="Y172">
        <v>1149592</v>
      </c>
      <c r="Z172">
        <v>640</v>
      </c>
      <c r="AA172">
        <v>2960</v>
      </c>
      <c r="AB172">
        <v>235584.42</v>
      </c>
      <c r="AC172">
        <v>219364.35</v>
      </c>
    </row>
    <row r="173" spans="1:33" x14ac:dyDescent="0.25">
      <c r="A173" t="s">
        <v>2787</v>
      </c>
      <c r="B173">
        <v>402671.35999999999</v>
      </c>
      <c r="C173">
        <v>477935.75</v>
      </c>
      <c r="D173">
        <v>83668.55</v>
      </c>
      <c r="F173">
        <v>355903.28</v>
      </c>
      <c r="G173">
        <v>843861.16</v>
      </c>
      <c r="M173">
        <v>0</v>
      </c>
      <c r="Q173">
        <v>-379843.11</v>
      </c>
      <c r="R173">
        <v>2583594.75</v>
      </c>
      <c r="S173">
        <v>659279.61</v>
      </c>
      <c r="T173">
        <v>82500</v>
      </c>
      <c r="U173">
        <v>491.47</v>
      </c>
      <c r="W173">
        <v>429828</v>
      </c>
      <c r="Y173">
        <v>671955</v>
      </c>
      <c r="Z173">
        <v>160</v>
      </c>
      <c r="AA173">
        <v>800</v>
      </c>
      <c r="AB173">
        <v>171084.41</v>
      </c>
      <c r="AC173">
        <v>186560.21</v>
      </c>
    </row>
    <row r="174" spans="1:33" x14ac:dyDescent="0.25">
      <c r="A174" t="s">
        <v>2798</v>
      </c>
      <c r="B174">
        <v>83040.17</v>
      </c>
      <c r="C174">
        <v>115944.7</v>
      </c>
      <c r="D174">
        <v>90371.73</v>
      </c>
      <c r="F174">
        <v>942293.48</v>
      </c>
      <c r="G174">
        <v>94243.11</v>
      </c>
      <c r="M174">
        <v>697.28</v>
      </c>
      <c r="Q174">
        <v>-2165428.7000000002</v>
      </c>
      <c r="R174">
        <v>3606433.4</v>
      </c>
      <c r="S174">
        <v>447837.16</v>
      </c>
      <c r="T174">
        <v>26000</v>
      </c>
      <c r="U174">
        <v>252.75</v>
      </c>
      <c r="W174">
        <v>469616</v>
      </c>
      <c r="Y174">
        <v>615312</v>
      </c>
      <c r="Z174">
        <v>160</v>
      </c>
      <c r="AA174">
        <v>700</v>
      </c>
      <c r="AB174">
        <v>151288.98000000001</v>
      </c>
      <c r="AC174">
        <v>117050.02</v>
      </c>
    </row>
    <row r="175" spans="1:33" x14ac:dyDescent="0.25">
      <c r="A175" t="s">
        <v>2737</v>
      </c>
      <c r="B175">
        <v>486280.54</v>
      </c>
      <c r="C175">
        <v>1479304.74</v>
      </c>
      <c r="D175">
        <v>282682.33</v>
      </c>
      <c r="F175">
        <v>746116.18</v>
      </c>
      <c r="G175">
        <v>166022.94</v>
      </c>
      <c r="M175">
        <v>130</v>
      </c>
      <c r="Q175">
        <v>-96300.61</v>
      </c>
      <c r="R175">
        <v>1870843.71</v>
      </c>
      <c r="S175">
        <v>1729979.06</v>
      </c>
      <c r="W175">
        <v>88035.5</v>
      </c>
      <c r="Y175">
        <v>215746.5</v>
      </c>
      <c r="AB175">
        <v>109218.25</v>
      </c>
      <c r="AC175">
        <v>85121.23</v>
      </c>
    </row>
    <row r="176" spans="1:33" x14ac:dyDescent="0.25">
      <c r="A176" t="s">
        <v>2738</v>
      </c>
      <c r="B176">
        <v>703695.73</v>
      </c>
      <c r="C176">
        <v>45195.22</v>
      </c>
      <c r="D176">
        <v>150083.79999999999</v>
      </c>
      <c r="F176">
        <v>674895.18</v>
      </c>
      <c r="G176">
        <v>478805.62</v>
      </c>
      <c r="J176">
        <v>4000</v>
      </c>
      <c r="M176">
        <v>185.05</v>
      </c>
      <c r="Q176">
        <v>-1527701.63</v>
      </c>
      <c r="R176">
        <v>3462022.37</v>
      </c>
      <c r="S176">
        <v>1245859.1599999999</v>
      </c>
      <c r="U176">
        <v>727.01</v>
      </c>
      <c r="W176">
        <v>1413798.9</v>
      </c>
      <c r="X176">
        <v>112900</v>
      </c>
      <c r="Y176">
        <v>1682836.9</v>
      </c>
      <c r="Z176">
        <v>1180</v>
      </c>
      <c r="AB176">
        <v>427190.8</v>
      </c>
      <c r="AC176">
        <v>167344.70000000001</v>
      </c>
      <c r="AG176">
        <v>122074.16</v>
      </c>
    </row>
    <row r="177" spans="1:33" x14ac:dyDescent="0.25">
      <c r="A177" t="s">
        <v>2739</v>
      </c>
      <c r="B177">
        <v>1271636.19</v>
      </c>
      <c r="C177">
        <v>27024.13</v>
      </c>
      <c r="D177">
        <v>116816.85</v>
      </c>
      <c r="F177">
        <v>8812113.9800000004</v>
      </c>
      <c r="G177">
        <v>3657344.59</v>
      </c>
      <c r="J177">
        <v>28617.25</v>
      </c>
      <c r="M177">
        <v>245.03</v>
      </c>
      <c r="Q177">
        <v>12089515.130000001</v>
      </c>
      <c r="S177">
        <v>1916915.7</v>
      </c>
      <c r="T177">
        <v>65000</v>
      </c>
      <c r="U177">
        <v>1614.03</v>
      </c>
      <c r="W177">
        <v>1005287.98</v>
      </c>
      <c r="Y177">
        <v>1659462.21</v>
      </c>
      <c r="Z177">
        <v>4900</v>
      </c>
      <c r="AB177">
        <v>683595.74</v>
      </c>
      <c r="AC177">
        <v>599396.93000000005</v>
      </c>
      <c r="AG177">
        <v>140811.25</v>
      </c>
    </row>
    <row r="178" spans="1:33" x14ac:dyDescent="0.25">
      <c r="A178" t="s">
        <v>2740</v>
      </c>
      <c r="B178">
        <v>1886333.77</v>
      </c>
      <c r="C178">
        <v>20359.099999999999</v>
      </c>
      <c r="D178">
        <v>123284.61</v>
      </c>
      <c r="F178">
        <v>545329.88</v>
      </c>
      <c r="G178">
        <v>3604171.44</v>
      </c>
      <c r="J178">
        <v>0</v>
      </c>
      <c r="L178">
        <v>209000</v>
      </c>
      <c r="M178">
        <v>111.03</v>
      </c>
      <c r="Q178">
        <v>-1569320.5</v>
      </c>
      <c r="R178">
        <v>3101018.9</v>
      </c>
      <c r="S178">
        <v>1349689.8</v>
      </c>
      <c r="T178">
        <v>1000000</v>
      </c>
      <c r="U178">
        <v>2751.45</v>
      </c>
      <c r="X178">
        <v>1618939.04</v>
      </c>
      <c r="Y178">
        <v>1870722</v>
      </c>
      <c r="AB178">
        <v>447893.48</v>
      </c>
      <c r="AC178">
        <v>673968.37</v>
      </c>
      <c r="AG178">
        <v>69801.37</v>
      </c>
    </row>
    <row r="179" spans="1:33" x14ac:dyDescent="0.25">
      <c r="A179" t="s">
        <v>2741</v>
      </c>
      <c r="B179">
        <v>672273.37</v>
      </c>
      <c r="C179">
        <v>66834.19</v>
      </c>
      <c r="D179">
        <v>144447.39000000001</v>
      </c>
      <c r="F179">
        <v>-122061.98</v>
      </c>
      <c r="G179">
        <v>599154.61</v>
      </c>
      <c r="J179">
        <v>1365.5</v>
      </c>
      <c r="M179">
        <v>0</v>
      </c>
      <c r="Q179">
        <v>1739595.64</v>
      </c>
      <c r="R179">
        <v>254405.43</v>
      </c>
      <c r="S179">
        <v>893022.57</v>
      </c>
      <c r="U179">
        <v>788.03</v>
      </c>
      <c r="W179">
        <v>1436091.4</v>
      </c>
      <c r="X179">
        <v>91000</v>
      </c>
      <c r="Y179">
        <v>1705758.4</v>
      </c>
      <c r="Z179">
        <v>370</v>
      </c>
      <c r="AB179">
        <v>439369.24</v>
      </c>
      <c r="AC179">
        <v>498112.54</v>
      </c>
      <c r="AG179">
        <v>76500.91</v>
      </c>
    </row>
    <row r="180" spans="1:33" x14ac:dyDescent="0.25">
      <c r="A180" t="s">
        <v>2742</v>
      </c>
      <c r="B180">
        <v>721247.56</v>
      </c>
      <c r="C180">
        <v>38773.5</v>
      </c>
      <c r="D180">
        <v>269582</v>
      </c>
      <c r="F180">
        <v>-1050</v>
      </c>
      <c r="G180">
        <v>593825.47</v>
      </c>
      <c r="J180">
        <v>179838</v>
      </c>
      <c r="M180">
        <v>411.22</v>
      </c>
      <c r="Q180">
        <v>-2582631.5699999998</v>
      </c>
      <c r="R180">
        <v>4470863.96</v>
      </c>
      <c r="S180">
        <v>1108332.6499999999</v>
      </c>
      <c r="U180">
        <v>859.87</v>
      </c>
      <c r="W180">
        <v>1716320.4</v>
      </c>
      <c r="X180">
        <v>193100</v>
      </c>
      <c r="Y180">
        <v>1969904.4</v>
      </c>
      <c r="Z180">
        <v>2380</v>
      </c>
      <c r="AB180">
        <v>644520.92000000004</v>
      </c>
      <c r="AC180">
        <v>142861.10999999999</v>
      </c>
      <c r="AG180">
        <v>295098.73</v>
      </c>
    </row>
    <row r="181" spans="1:33" x14ac:dyDescent="0.25">
      <c r="A181" t="s">
        <v>2743</v>
      </c>
      <c r="B181">
        <v>643833.37</v>
      </c>
      <c r="C181">
        <v>30668.75</v>
      </c>
      <c r="D181">
        <v>120671.28</v>
      </c>
      <c r="F181">
        <v>16699.45</v>
      </c>
      <c r="G181">
        <v>308150.32</v>
      </c>
      <c r="J181">
        <v>1780</v>
      </c>
      <c r="L181">
        <v>15000</v>
      </c>
      <c r="M181">
        <v>0</v>
      </c>
      <c r="Q181">
        <v>-467184.45</v>
      </c>
      <c r="R181">
        <v>1561169.34</v>
      </c>
      <c r="S181">
        <v>1064815.6499999999</v>
      </c>
      <c r="T181">
        <v>21000</v>
      </c>
      <c r="U181">
        <v>736.5</v>
      </c>
      <c r="W181">
        <v>1816798.8</v>
      </c>
      <c r="X181">
        <v>76000</v>
      </c>
      <c r="Y181">
        <v>2204712.7999999998</v>
      </c>
      <c r="Z181">
        <v>1120</v>
      </c>
      <c r="AB181">
        <v>278456.40999999997</v>
      </c>
      <c r="AC181">
        <v>66704.73</v>
      </c>
      <c r="AG181">
        <v>79613.03</v>
      </c>
    </row>
    <row r="182" spans="1:33" x14ac:dyDescent="0.25">
      <c r="A182" t="s">
        <v>2744</v>
      </c>
      <c r="B182">
        <v>1062224.6100000001</v>
      </c>
      <c r="C182">
        <v>23357.25</v>
      </c>
      <c r="D182">
        <v>303545.28000000003</v>
      </c>
      <c r="F182">
        <v>692792.58</v>
      </c>
      <c r="G182">
        <v>282857.93</v>
      </c>
      <c r="J182">
        <v>3200</v>
      </c>
      <c r="M182">
        <v>0</v>
      </c>
      <c r="Q182">
        <v>1646807.93</v>
      </c>
      <c r="R182">
        <v>1137972.49</v>
      </c>
      <c r="S182">
        <v>783740.05</v>
      </c>
      <c r="T182">
        <v>19987.75</v>
      </c>
      <c r="U182">
        <v>1151.45</v>
      </c>
      <c r="W182">
        <v>1835570.5</v>
      </c>
      <c r="X182">
        <v>87000</v>
      </c>
      <c r="Y182">
        <v>2026665.5</v>
      </c>
      <c r="Z182">
        <v>2952</v>
      </c>
      <c r="AB182">
        <v>340956.4</v>
      </c>
      <c r="AC182">
        <v>140617.60000000001</v>
      </c>
      <c r="AG182">
        <v>170728</v>
      </c>
    </row>
    <row r="183" spans="1:33" x14ac:dyDescent="0.25">
      <c r="A183" t="s">
        <v>2745</v>
      </c>
      <c r="B183">
        <v>648137.87</v>
      </c>
      <c r="C183">
        <v>31041.43</v>
      </c>
      <c r="D183">
        <v>154233.75</v>
      </c>
      <c r="F183">
        <v>2249230.5299999998</v>
      </c>
      <c r="G183">
        <v>631006.31000000006</v>
      </c>
      <c r="J183">
        <v>4900</v>
      </c>
      <c r="M183">
        <v>27911.54</v>
      </c>
      <c r="O183">
        <v>19500</v>
      </c>
      <c r="Q183">
        <v>1559655.25</v>
      </c>
      <c r="R183">
        <v>2630579.14</v>
      </c>
      <c r="S183">
        <v>1129113.19</v>
      </c>
      <c r="V183">
        <v>749.55</v>
      </c>
      <c r="W183">
        <v>1110510</v>
      </c>
      <c r="X183">
        <v>168397.6</v>
      </c>
      <c r="Y183">
        <v>1683204.6</v>
      </c>
      <c r="Z183">
        <v>2110</v>
      </c>
      <c r="AB183">
        <v>519662.44</v>
      </c>
      <c r="AC183">
        <v>333928.49</v>
      </c>
      <c r="AF183">
        <v>68781.259999999995</v>
      </c>
    </row>
    <row r="184" spans="1:33" x14ac:dyDescent="0.25">
      <c r="A184" t="s">
        <v>2746</v>
      </c>
      <c r="B184">
        <v>658038.62</v>
      </c>
      <c r="C184">
        <v>27024.98</v>
      </c>
      <c r="D184">
        <v>209542.84</v>
      </c>
      <c r="F184">
        <v>2331822.44</v>
      </c>
      <c r="G184">
        <v>366403.23</v>
      </c>
      <c r="J184">
        <v>-15580</v>
      </c>
      <c r="L184">
        <v>20040</v>
      </c>
      <c r="M184">
        <v>14631.5</v>
      </c>
      <c r="Q184">
        <v>-817893.86</v>
      </c>
      <c r="R184">
        <v>4476501.28</v>
      </c>
      <c r="S184">
        <v>877509.05</v>
      </c>
      <c r="T184">
        <v>35000</v>
      </c>
      <c r="U184">
        <v>615.62</v>
      </c>
      <c r="W184">
        <v>972398.3</v>
      </c>
      <c r="X184">
        <v>91400</v>
      </c>
      <c r="Y184">
        <v>1305363.3</v>
      </c>
      <c r="Z184">
        <v>1680</v>
      </c>
      <c r="AB184">
        <v>299450.74</v>
      </c>
      <c r="AC184">
        <v>150349.01999999999</v>
      </c>
      <c r="AG184">
        <v>73379.520000000004</v>
      </c>
    </row>
    <row r="185" spans="1:33" x14ac:dyDescent="0.25">
      <c r="A185" t="s">
        <v>2747</v>
      </c>
      <c r="B185">
        <v>463534.78</v>
      </c>
      <c r="C185">
        <v>24812</v>
      </c>
      <c r="D185">
        <v>180949.91</v>
      </c>
      <c r="F185">
        <v>165408.06</v>
      </c>
      <c r="G185">
        <v>585051.31999999995</v>
      </c>
      <c r="J185">
        <v>0</v>
      </c>
      <c r="L185">
        <v>90725</v>
      </c>
      <c r="M185">
        <v>-7608</v>
      </c>
      <c r="Q185">
        <v>-360329.09</v>
      </c>
      <c r="R185">
        <v>1898710.57</v>
      </c>
      <c r="S185">
        <v>950089.17</v>
      </c>
      <c r="T185">
        <v>60000</v>
      </c>
      <c r="U185">
        <v>647.72</v>
      </c>
      <c r="W185">
        <v>1938553</v>
      </c>
      <c r="X185">
        <v>83800</v>
      </c>
      <c r="Y185">
        <v>2237002</v>
      </c>
      <c r="Z185">
        <v>1528</v>
      </c>
      <c r="AB185">
        <v>454007.42</v>
      </c>
      <c r="AC185">
        <v>91746.31</v>
      </c>
      <c r="AG185">
        <v>120893.77</v>
      </c>
    </row>
    <row r="186" spans="1:33" x14ac:dyDescent="0.25">
      <c r="A186" t="s">
        <v>2748</v>
      </c>
      <c r="B186">
        <v>487997.99</v>
      </c>
      <c r="C186">
        <v>17619.419999999998</v>
      </c>
      <c r="D186">
        <v>71282.19</v>
      </c>
      <c r="F186">
        <v>176661.77</v>
      </c>
      <c r="G186">
        <v>883972.69</v>
      </c>
      <c r="J186">
        <v>7500</v>
      </c>
      <c r="M186">
        <v>271.37</v>
      </c>
      <c r="Q186">
        <v>-1028192.52</v>
      </c>
      <c r="R186">
        <v>2242933.0699999998</v>
      </c>
      <c r="S186">
        <v>799628.67</v>
      </c>
      <c r="U186">
        <v>580.36</v>
      </c>
      <c r="W186">
        <v>1218163.5</v>
      </c>
      <c r="X186">
        <v>777000</v>
      </c>
      <c r="Y186">
        <v>1500814.5</v>
      </c>
      <c r="AB186">
        <v>382204.02</v>
      </c>
      <c r="AC186">
        <v>108728.48</v>
      </c>
      <c r="AG186">
        <v>133458.34</v>
      </c>
    </row>
    <row r="187" spans="1:33" x14ac:dyDescent="0.25">
      <c r="A187" t="s">
        <v>2790</v>
      </c>
      <c r="B187">
        <v>509375.57</v>
      </c>
      <c r="C187">
        <v>26650</v>
      </c>
      <c r="D187">
        <v>228984.42</v>
      </c>
      <c r="F187">
        <v>452235.75</v>
      </c>
      <c r="G187">
        <v>399872.4</v>
      </c>
      <c r="J187">
        <v>-8800</v>
      </c>
      <c r="M187">
        <v>1999.76</v>
      </c>
      <c r="Q187">
        <v>-1526390.21</v>
      </c>
      <c r="R187">
        <v>3271789.71</v>
      </c>
      <c r="S187">
        <v>704593.26</v>
      </c>
      <c r="U187">
        <v>452.15</v>
      </c>
      <c r="W187">
        <v>1115731.3999999999</v>
      </c>
      <c r="X187">
        <v>100200</v>
      </c>
      <c r="Y187">
        <v>1337496.3999999999</v>
      </c>
      <c r="Z187">
        <v>2760</v>
      </c>
      <c r="AB187">
        <v>188477.13</v>
      </c>
      <c r="AC187">
        <v>216086.25</v>
      </c>
      <c r="AG187">
        <v>44125.95</v>
      </c>
    </row>
    <row r="188" spans="1:33" x14ac:dyDescent="0.25">
      <c r="A188" t="s">
        <v>2799</v>
      </c>
      <c r="B188">
        <v>785599.07</v>
      </c>
      <c r="C188">
        <v>14742.83</v>
      </c>
      <c r="D188">
        <v>414149.37</v>
      </c>
      <c r="F188">
        <v>1455902.13</v>
      </c>
      <c r="G188">
        <v>303375.98</v>
      </c>
      <c r="J188">
        <v>3470</v>
      </c>
      <c r="M188">
        <v>0</v>
      </c>
      <c r="Q188">
        <v>-114514.92</v>
      </c>
      <c r="R188">
        <v>3600900</v>
      </c>
      <c r="S188">
        <v>933971.03</v>
      </c>
      <c r="T188">
        <v>4045</v>
      </c>
      <c r="U188">
        <v>1137.1600000000001</v>
      </c>
      <c r="W188">
        <v>1238795.3</v>
      </c>
      <c r="X188">
        <v>92000</v>
      </c>
      <c r="Y188">
        <v>1505079.3</v>
      </c>
      <c r="Z188">
        <v>1920</v>
      </c>
      <c r="AB188">
        <v>624125.38</v>
      </c>
      <c r="AC188">
        <v>274378.37</v>
      </c>
      <c r="AG188">
        <v>79913.210000000006</v>
      </c>
    </row>
    <row r="189" spans="1:33" x14ac:dyDescent="0.25">
      <c r="A189" t="s">
        <v>2749</v>
      </c>
      <c r="B189">
        <v>421612.77</v>
      </c>
      <c r="C189">
        <v>0</v>
      </c>
      <c r="D189">
        <v>119499.31</v>
      </c>
      <c r="F189">
        <v>644626.89</v>
      </c>
      <c r="G189">
        <v>93206.91</v>
      </c>
      <c r="J189">
        <v>0</v>
      </c>
      <c r="K189">
        <v>3000</v>
      </c>
      <c r="M189">
        <v>27703.599999999999</v>
      </c>
      <c r="Q189">
        <v>-1689132.53</v>
      </c>
      <c r="R189">
        <v>2938659.03</v>
      </c>
      <c r="S189">
        <v>1156245.26</v>
      </c>
      <c r="T189">
        <v>31020</v>
      </c>
      <c r="U189">
        <v>623.24</v>
      </c>
      <c r="W189">
        <v>726699.2</v>
      </c>
      <c r="Y189">
        <v>1100788.2</v>
      </c>
      <c r="AB189">
        <v>490717.12</v>
      </c>
      <c r="AC189">
        <v>55974.27</v>
      </c>
      <c r="AG189">
        <v>38978</v>
      </c>
    </row>
    <row r="190" spans="1:33" x14ac:dyDescent="0.25">
      <c r="A190" t="s">
        <v>2750</v>
      </c>
      <c r="B190">
        <v>375533.71</v>
      </c>
      <c r="C190">
        <v>0</v>
      </c>
      <c r="D190">
        <v>475770.58</v>
      </c>
      <c r="F190">
        <v>1677665.3</v>
      </c>
      <c r="G190">
        <v>689924.34</v>
      </c>
      <c r="J190">
        <v>1500</v>
      </c>
      <c r="M190">
        <v>36</v>
      </c>
      <c r="Q190">
        <v>2475812.37</v>
      </c>
      <c r="R190">
        <v>514242.15</v>
      </c>
      <c r="S190">
        <v>983612.04</v>
      </c>
      <c r="V190">
        <v>336.52</v>
      </c>
      <c r="W190">
        <v>1296361</v>
      </c>
      <c r="X190">
        <v>64696.02</v>
      </c>
      <c r="Y190">
        <v>1631384.02</v>
      </c>
      <c r="Z190">
        <v>320</v>
      </c>
      <c r="AA190">
        <v>990</v>
      </c>
      <c r="AB190">
        <v>218402.61</v>
      </c>
      <c r="AC190">
        <v>82616.160000000003</v>
      </c>
    </row>
    <row r="191" spans="1:33" x14ac:dyDescent="0.25">
      <c r="A191" t="s">
        <v>2751</v>
      </c>
      <c r="B191">
        <v>660157.56000000006</v>
      </c>
      <c r="C191">
        <v>6900</v>
      </c>
      <c r="D191">
        <v>52059.13</v>
      </c>
      <c r="F191">
        <v>1998726.05</v>
      </c>
      <c r="G191">
        <v>493382.75</v>
      </c>
      <c r="J191">
        <v>0</v>
      </c>
      <c r="M191">
        <v>56.07</v>
      </c>
      <c r="Q191">
        <v>-28763.18</v>
      </c>
      <c r="R191">
        <v>2920045.89</v>
      </c>
      <c r="S191">
        <v>1441603.28</v>
      </c>
      <c r="T191">
        <v>325730</v>
      </c>
      <c r="U191">
        <v>464.19</v>
      </c>
      <c r="W191">
        <v>1398540.5</v>
      </c>
      <c r="X191">
        <v>344100</v>
      </c>
      <c r="Y191">
        <v>1989837.5</v>
      </c>
      <c r="AB191">
        <v>689033.74</v>
      </c>
      <c r="AC191">
        <v>264940.02</v>
      </c>
    </row>
    <row r="192" spans="1:33" x14ac:dyDescent="0.25">
      <c r="A192" t="s">
        <v>2752</v>
      </c>
      <c r="B192">
        <v>521028.95</v>
      </c>
      <c r="C192">
        <v>4980.05</v>
      </c>
      <c r="D192">
        <v>44011.26</v>
      </c>
      <c r="F192">
        <v>325881.65000000002</v>
      </c>
      <c r="G192">
        <v>278835.48</v>
      </c>
      <c r="J192">
        <v>0</v>
      </c>
      <c r="M192">
        <v>0</v>
      </c>
      <c r="Q192">
        <v>-1614215.01</v>
      </c>
      <c r="R192">
        <v>2662416.9900000002</v>
      </c>
      <c r="S192">
        <v>784152.05</v>
      </c>
      <c r="U192">
        <v>2226.44</v>
      </c>
      <c r="W192">
        <v>599931</v>
      </c>
      <c r="X192">
        <v>6000</v>
      </c>
      <c r="Y192">
        <v>775547</v>
      </c>
      <c r="AB192">
        <v>227118.04</v>
      </c>
      <c r="AC192">
        <v>58013.96</v>
      </c>
      <c r="AG192">
        <v>16495.080000000002</v>
      </c>
    </row>
    <row r="193" spans="1:33" x14ac:dyDescent="0.25">
      <c r="A193" t="s">
        <v>2753</v>
      </c>
      <c r="B193">
        <v>937597.29</v>
      </c>
      <c r="C193">
        <v>0</v>
      </c>
      <c r="D193">
        <v>37739.11</v>
      </c>
      <c r="F193">
        <v>154621.98000000001</v>
      </c>
      <c r="G193">
        <v>331641.69</v>
      </c>
      <c r="J193">
        <v>-47403.91</v>
      </c>
      <c r="M193">
        <v>6510.27</v>
      </c>
      <c r="Q193">
        <v>-1391960.82</v>
      </c>
      <c r="R193">
        <v>2577037.9500000002</v>
      </c>
      <c r="S193">
        <v>1105733.8999999999</v>
      </c>
      <c r="U193">
        <v>1186.25</v>
      </c>
      <c r="W193">
        <v>217625.5</v>
      </c>
      <c r="X193">
        <v>163670</v>
      </c>
      <c r="Y193">
        <v>651509.5</v>
      </c>
      <c r="AB193">
        <v>169334.03</v>
      </c>
      <c r="AC193">
        <v>10785.54</v>
      </c>
      <c r="AG193">
        <v>117860</v>
      </c>
    </row>
    <row r="194" spans="1:33" x14ac:dyDescent="0.25">
      <c r="A194" t="s">
        <v>2754</v>
      </c>
      <c r="B194">
        <v>1081639.1599999999</v>
      </c>
      <c r="C194">
        <v>84616</v>
      </c>
      <c r="D194">
        <v>119399.32</v>
      </c>
      <c r="F194">
        <v>336605.74</v>
      </c>
      <c r="G194">
        <v>381336.88</v>
      </c>
      <c r="M194">
        <v>343.83</v>
      </c>
      <c r="Q194">
        <v>-1134062.27</v>
      </c>
      <c r="R194">
        <v>2987149.95</v>
      </c>
      <c r="S194">
        <v>1211996.53</v>
      </c>
      <c r="U194">
        <v>1145.46</v>
      </c>
      <c r="W194">
        <v>560770</v>
      </c>
      <c r="X194">
        <v>48000</v>
      </c>
      <c r="Y194">
        <v>801518</v>
      </c>
      <c r="Z194">
        <v>32740</v>
      </c>
      <c r="AB194">
        <v>286692.57</v>
      </c>
      <c r="AC194">
        <v>224115.83</v>
      </c>
    </row>
    <row r="195" spans="1:33" x14ac:dyDescent="0.25">
      <c r="A195" t="s">
        <v>2755</v>
      </c>
      <c r="B195">
        <v>668437.92000000004</v>
      </c>
      <c r="C195">
        <v>67877.86</v>
      </c>
      <c r="D195">
        <v>39296</v>
      </c>
      <c r="F195">
        <v>3278280.14</v>
      </c>
      <c r="G195">
        <v>561377.17000000004</v>
      </c>
      <c r="J195">
        <v>0</v>
      </c>
      <c r="M195">
        <v>13550</v>
      </c>
      <c r="Q195">
        <v>1336257.1499999999</v>
      </c>
      <c r="R195">
        <v>2987149.95</v>
      </c>
      <c r="S195">
        <v>1401388.92</v>
      </c>
      <c r="T195">
        <v>45000</v>
      </c>
      <c r="U195">
        <v>789.72</v>
      </c>
      <c r="W195">
        <v>1298120</v>
      </c>
      <c r="X195">
        <v>49600</v>
      </c>
      <c r="Y195">
        <v>1467313</v>
      </c>
      <c r="AB195">
        <v>715488.85</v>
      </c>
      <c r="AC195">
        <v>4134.13</v>
      </c>
      <c r="AG195">
        <v>3740.67</v>
      </c>
    </row>
    <row r="196" spans="1:33" x14ac:dyDescent="0.25">
      <c r="A196" t="s">
        <v>2756</v>
      </c>
      <c r="B196">
        <v>971590.89</v>
      </c>
      <c r="C196">
        <v>7500</v>
      </c>
      <c r="D196">
        <v>37610.339999999997</v>
      </c>
      <c r="F196">
        <v>444312.4</v>
      </c>
      <c r="G196">
        <v>361144.87</v>
      </c>
      <c r="J196">
        <v>0</v>
      </c>
      <c r="M196">
        <v>509.34</v>
      </c>
      <c r="Q196">
        <v>-429932.22</v>
      </c>
      <c r="R196">
        <v>2090614.96</v>
      </c>
      <c r="S196">
        <v>1219229.78</v>
      </c>
      <c r="T196">
        <v>59000</v>
      </c>
      <c r="U196">
        <v>1112.8499999999999</v>
      </c>
      <c r="W196">
        <v>1043752.5</v>
      </c>
      <c r="X196">
        <v>43600</v>
      </c>
      <c r="Y196">
        <v>1174155.5</v>
      </c>
      <c r="Z196">
        <v>7560</v>
      </c>
      <c r="AB196">
        <v>643192.68000000005</v>
      </c>
      <c r="AC196">
        <v>137446.53</v>
      </c>
      <c r="AG196">
        <v>1633</v>
      </c>
    </row>
    <row r="197" spans="1:33" x14ac:dyDescent="0.25">
      <c r="A197" t="s">
        <v>2757</v>
      </c>
      <c r="B197">
        <v>1058564.05</v>
      </c>
      <c r="C197">
        <v>545553.21</v>
      </c>
      <c r="D197">
        <v>72529.94</v>
      </c>
      <c r="F197">
        <v>616840.49</v>
      </c>
      <c r="G197">
        <v>615160.23</v>
      </c>
      <c r="L197">
        <v>109</v>
      </c>
      <c r="M197">
        <v>90.25</v>
      </c>
      <c r="Q197">
        <v>1645297.93</v>
      </c>
      <c r="R197">
        <v>433496.95</v>
      </c>
      <c r="S197">
        <v>3072049.99</v>
      </c>
      <c r="T197">
        <v>205000</v>
      </c>
      <c r="U197">
        <v>968.6</v>
      </c>
      <c r="X197">
        <v>54800</v>
      </c>
      <c r="Y197">
        <v>1532501</v>
      </c>
      <c r="Z197">
        <v>600</v>
      </c>
      <c r="AB197">
        <v>505564.73</v>
      </c>
      <c r="AC197">
        <v>159673</v>
      </c>
      <c r="AG197">
        <v>70000</v>
      </c>
    </row>
    <row r="198" spans="1:33" x14ac:dyDescent="0.25">
      <c r="A198" t="s">
        <v>2758</v>
      </c>
      <c r="B198">
        <v>1421546.3</v>
      </c>
      <c r="C198">
        <v>0</v>
      </c>
      <c r="D198">
        <v>28347.1</v>
      </c>
      <c r="F198">
        <v>89964.72</v>
      </c>
      <c r="G198">
        <v>1004653.17</v>
      </c>
      <c r="J198">
        <v>3500</v>
      </c>
      <c r="M198">
        <v>2249</v>
      </c>
      <c r="P198">
        <v>-8100056.1100000003</v>
      </c>
      <c r="Q198">
        <v>5472626.5199999996</v>
      </c>
      <c r="R198">
        <v>4047651.72</v>
      </c>
      <c r="S198">
        <v>2094342.87</v>
      </c>
      <c r="T198">
        <v>249750</v>
      </c>
      <c r="U198">
        <v>912.92</v>
      </c>
      <c r="W198">
        <v>295500</v>
      </c>
      <c r="Y198">
        <v>720787</v>
      </c>
      <c r="Z198">
        <v>6384</v>
      </c>
      <c r="AB198">
        <v>374084.31</v>
      </c>
      <c r="AC198">
        <v>146510.32</v>
      </c>
      <c r="AG198">
        <v>3000</v>
      </c>
    </row>
    <row r="199" spans="1:33" x14ac:dyDescent="0.25">
      <c r="A199" t="s">
        <v>2759</v>
      </c>
      <c r="B199">
        <v>1101070.68</v>
      </c>
      <c r="C199">
        <v>32180</v>
      </c>
      <c r="D199">
        <v>251268.89</v>
      </c>
      <c r="F199">
        <v>545959.89</v>
      </c>
      <c r="G199">
        <v>241062.14</v>
      </c>
      <c r="J199">
        <v>5400</v>
      </c>
      <c r="M199">
        <v>3748</v>
      </c>
      <c r="P199">
        <v>327749.2</v>
      </c>
      <c r="Q199">
        <v>324571.73</v>
      </c>
      <c r="R199">
        <v>769808.6</v>
      </c>
      <c r="S199">
        <v>1392808.21</v>
      </c>
      <c r="T199">
        <v>186063</v>
      </c>
      <c r="W199">
        <v>614554.4</v>
      </c>
      <c r="X199">
        <v>31200</v>
      </c>
      <c r="Y199">
        <v>805757.4</v>
      </c>
      <c r="AA199">
        <v>7200</v>
      </c>
      <c r="AB199">
        <v>344003.03</v>
      </c>
      <c r="AC199">
        <v>153851.10999999999</v>
      </c>
    </row>
    <row r="200" spans="1:33" x14ac:dyDescent="0.25">
      <c r="A200" t="s">
        <v>2760</v>
      </c>
      <c r="B200">
        <v>1206223.1599999999</v>
      </c>
      <c r="C200">
        <v>41000</v>
      </c>
      <c r="D200">
        <v>45394.98</v>
      </c>
      <c r="F200">
        <v>1582190.43</v>
      </c>
      <c r="G200">
        <v>236309.73</v>
      </c>
      <c r="J200">
        <v>35200</v>
      </c>
      <c r="L200">
        <v>57679</v>
      </c>
      <c r="M200">
        <v>-2149</v>
      </c>
      <c r="Q200">
        <v>1028474.81</v>
      </c>
      <c r="R200">
        <v>1268762.8700000001</v>
      </c>
      <c r="S200">
        <v>1725393.48</v>
      </c>
      <c r="T200">
        <v>801.88</v>
      </c>
      <c r="V200">
        <v>683060</v>
      </c>
      <c r="W200">
        <v>32928</v>
      </c>
      <c r="Y200">
        <v>336046</v>
      </c>
      <c r="AA200">
        <v>16205</v>
      </c>
      <c r="AB200">
        <v>493602.07</v>
      </c>
      <c r="AC200">
        <v>96116.36</v>
      </c>
    </row>
    <row r="201" spans="1:33" x14ac:dyDescent="0.25">
      <c r="A201" t="s">
        <v>2761</v>
      </c>
      <c r="B201">
        <v>553978.47</v>
      </c>
      <c r="C201">
        <v>27675.3</v>
      </c>
      <c r="D201">
        <v>53029.65</v>
      </c>
      <c r="F201">
        <v>706648.98</v>
      </c>
      <c r="G201">
        <v>185661.09</v>
      </c>
      <c r="J201">
        <v>3500</v>
      </c>
      <c r="M201">
        <v>0</v>
      </c>
      <c r="Q201">
        <v>-1382014.75</v>
      </c>
      <c r="R201">
        <v>2464354.4300000002</v>
      </c>
      <c r="S201">
        <v>995941.13</v>
      </c>
      <c r="U201">
        <v>304.14</v>
      </c>
      <c r="W201">
        <v>298760</v>
      </c>
      <c r="Y201">
        <v>454372</v>
      </c>
      <c r="Z201">
        <v>160</v>
      </c>
      <c r="AA201">
        <v>944</v>
      </c>
      <c r="AB201">
        <v>78512.69</v>
      </c>
      <c r="AC201">
        <v>109562.77</v>
      </c>
    </row>
    <row r="202" spans="1:33" x14ac:dyDescent="0.25">
      <c r="A202" t="s">
        <v>2762</v>
      </c>
      <c r="B202">
        <v>1140214.83</v>
      </c>
      <c r="C202">
        <v>3480</v>
      </c>
      <c r="D202">
        <v>120373.85</v>
      </c>
      <c r="F202">
        <v>1113812.1000000001</v>
      </c>
      <c r="G202">
        <v>-22967.97</v>
      </c>
      <c r="J202">
        <v>-3420</v>
      </c>
      <c r="M202">
        <v>-871</v>
      </c>
      <c r="P202">
        <v>-759421.69</v>
      </c>
      <c r="Q202">
        <v>800763.73</v>
      </c>
      <c r="S202">
        <v>1183247.92</v>
      </c>
      <c r="V202">
        <v>906640</v>
      </c>
      <c r="W202">
        <v>32613</v>
      </c>
      <c r="Y202">
        <v>241520</v>
      </c>
      <c r="AA202">
        <v>1136</v>
      </c>
      <c r="AB202">
        <v>236648.8</v>
      </c>
      <c r="AC202">
        <v>75358.399999999994</v>
      </c>
    </row>
    <row r="203" spans="1:33" x14ac:dyDescent="0.25">
      <c r="A203" t="s">
        <v>2763</v>
      </c>
      <c r="B203">
        <v>707686.11</v>
      </c>
      <c r="C203">
        <v>1700</v>
      </c>
      <c r="D203">
        <v>3429.95</v>
      </c>
      <c r="F203">
        <v>210996.02</v>
      </c>
      <c r="G203">
        <v>265859.09000000003</v>
      </c>
      <c r="J203">
        <v>8000</v>
      </c>
      <c r="M203">
        <v>0</v>
      </c>
      <c r="Q203">
        <v>-1603002.45</v>
      </c>
      <c r="R203">
        <v>2328715.77</v>
      </c>
      <c r="S203">
        <v>955026.3</v>
      </c>
      <c r="U203">
        <v>583.21</v>
      </c>
      <c r="W203">
        <v>730590</v>
      </c>
      <c r="Y203">
        <v>781280</v>
      </c>
      <c r="Z203">
        <v>480</v>
      </c>
      <c r="AA203">
        <v>20628</v>
      </c>
      <c r="AB203">
        <v>157750.66</v>
      </c>
      <c r="AC203">
        <v>47110.93</v>
      </c>
    </row>
    <row r="204" spans="1:33" x14ac:dyDescent="0.25">
      <c r="A204" t="s">
        <v>2764</v>
      </c>
      <c r="B204">
        <v>2005387.45</v>
      </c>
      <c r="C204">
        <v>0</v>
      </c>
      <c r="D204">
        <v>141498.89000000001</v>
      </c>
      <c r="F204">
        <v>2245179.4700000002</v>
      </c>
      <c r="G204">
        <v>286049.33</v>
      </c>
      <c r="M204">
        <v>0</v>
      </c>
      <c r="Q204">
        <v>-559766.5</v>
      </c>
      <c r="R204">
        <v>4119895.74</v>
      </c>
      <c r="S204">
        <v>1500031.71</v>
      </c>
      <c r="T204">
        <v>285237</v>
      </c>
      <c r="U204">
        <v>1402.31</v>
      </c>
      <c r="W204">
        <v>736934.1</v>
      </c>
      <c r="X204">
        <v>88350</v>
      </c>
      <c r="Y204">
        <v>1033688.1</v>
      </c>
      <c r="AA204">
        <v>4000</v>
      </c>
      <c r="AB204">
        <v>246141.26</v>
      </c>
      <c r="AC204">
        <v>47809.86</v>
      </c>
    </row>
    <row r="205" spans="1:33" x14ac:dyDescent="0.25">
      <c r="A205" t="s">
        <v>2788</v>
      </c>
      <c r="B205">
        <v>1464179.2</v>
      </c>
      <c r="C205">
        <v>0</v>
      </c>
      <c r="D205">
        <v>282288.82</v>
      </c>
      <c r="F205">
        <v>507318.59</v>
      </c>
      <c r="G205">
        <v>-43952.24</v>
      </c>
      <c r="J205">
        <v>36129</v>
      </c>
      <c r="M205">
        <v>0</v>
      </c>
      <c r="Q205">
        <v>-1682110.43</v>
      </c>
      <c r="R205">
        <v>2992215.82</v>
      </c>
      <c r="S205">
        <v>1246245.26</v>
      </c>
      <c r="T205">
        <v>200665</v>
      </c>
      <c r="U205">
        <v>3169.15</v>
      </c>
      <c r="W205">
        <v>926193</v>
      </c>
      <c r="Y205">
        <v>1112387</v>
      </c>
      <c r="Z205">
        <v>1040</v>
      </c>
      <c r="AA205">
        <v>16800</v>
      </c>
      <c r="AB205">
        <v>75634.64</v>
      </c>
      <c r="AC205">
        <v>53210.79</v>
      </c>
    </row>
    <row r="206" spans="1:33" x14ac:dyDescent="0.25">
      <c r="A206" t="s">
        <v>2800</v>
      </c>
      <c r="B206">
        <v>656310.19999999995</v>
      </c>
      <c r="C206">
        <v>30987.5</v>
      </c>
      <c r="D206">
        <v>169223.84</v>
      </c>
      <c r="F206">
        <v>1075453.48</v>
      </c>
      <c r="G206">
        <v>168719.87</v>
      </c>
      <c r="J206">
        <v>0</v>
      </c>
      <c r="Q206">
        <v>751825.18</v>
      </c>
      <c r="R206">
        <v>889745.48</v>
      </c>
      <c r="S206">
        <v>952277.41</v>
      </c>
      <c r="X206">
        <v>337.55</v>
      </c>
      <c r="Y206">
        <v>56414</v>
      </c>
      <c r="Z206">
        <v>160</v>
      </c>
      <c r="AA206">
        <v>1000</v>
      </c>
      <c r="AB206">
        <v>221218.62</v>
      </c>
      <c r="AC206">
        <v>18998.14</v>
      </c>
    </row>
    <row r="207" spans="1:33" x14ac:dyDescent="0.25">
      <c r="A207" t="s">
        <v>2765</v>
      </c>
      <c r="B207">
        <v>987718.57</v>
      </c>
      <c r="C207">
        <v>9118</v>
      </c>
      <c r="D207">
        <v>71446.31</v>
      </c>
      <c r="F207">
        <v>1720326.98</v>
      </c>
      <c r="G207">
        <v>238604.68</v>
      </c>
      <c r="M207">
        <v>0</v>
      </c>
      <c r="Q207">
        <v>1859638.48</v>
      </c>
      <c r="R207">
        <v>574807.30000000005</v>
      </c>
      <c r="S207">
        <v>1611643.47</v>
      </c>
      <c r="U207">
        <v>692.02</v>
      </c>
      <c r="W207">
        <v>1159642.5</v>
      </c>
      <c r="X207">
        <v>107167.84</v>
      </c>
      <c r="Y207">
        <v>1379851.34</v>
      </c>
      <c r="Z207">
        <v>7700</v>
      </c>
      <c r="AB207">
        <v>274883.19</v>
      </c>
      <c r="AC207">
        <v>176954.53</v>
      </c>
      <c r="AG207">
        <v>224258</v>
      </c>
    </row>
    <row r="208" spans="1:33" x14ac:dyDescent="0.25">
      <c r="A208" t="s">
        <v>2766</v>
      </c>
      <c r="B208">
        <v>692451.38</v>
      </c>
      <c r="C208">
        <v>15688</v>
      </c>
      <c r="D208">
        <v>60451.24</v>
      </c>
      <c r="F208">
        <v>767502.51</v>
      </c>
      <c r="G208">
        <v>208352.68</v>
      </c>
      <c r="J208">
        <v>22170</v>
      </c>
      <c r="M208">
        <v>1066</v>
      </c>
      <c r="Q208">
        <v>-960217.59</v>
      </c>
      <c r="R208">
        <v>2085517.75</v>
      </c>
      <c r="S208">
        <v>1118055.71</v>
      </c>
      <c r="U208">
        <v>420.05</v>
      </c>
      <c r="W208">
        <v>365438</v>
      </c>
      <c r="X208">
        <v>188437</v>
      </c>
      <c r="Y208">
        <v>606264</v>
      </c>
      <c r="AB208">
        <v>219111.01</v>
      </c>
      <c r="AC208">
        <v>67161.48</v>
      </c>
    </row>
    <row r="209" spans="1:33" x14ac:dyDescent="0.25">
      <c r="A209" t="s">
        <v>2767</v>
      </c>
      <c r="B209">
        <v>1960335.89</v>
      </c>
      <c r="C209">
        <v>114965</v>
      </c>
      <c r="D209">
        <v>140876.09</v>
      </c>
      <c r="F209">
        <v>702745.02</v>
      </c>
      <c r="G209">
        <v>1148556.6200000001</v>
      </c>
      <c r="M209">
        <v>0</v>
      </c>
      <c r="Q209">
        <v>-469426.4</v>
      </c>
      <c r="R209">
        <v>2982894.62</v>
      </c>
      <c r="S209">
        <v>1728443.94</v>
      </c>
      <c r="T209">
        <v>15400</v>
      </c>
      <c r="U209">
        <v>1764.1</v>
      </c>
      <c r="W209">
        <v>2017312</v>
      </c>
      <c r="X209">
        <v>1071037</v>
      </c>
      <c r="Y209">
        <v>2296291</v>
      </c>
      <c r="AA209">
        <v>12355</v>
      </c>
      <c r="AB209">
        <v>339363.23</v>
      </c>
      <c r="AC209">
        <v>197721.41</v>
      </c>
      <c r="AD209">
        <v>60000</v>
      </c>
      <c r="AG209">
        <v>100216</v>
      </c>
    </row>
    <row r="210" spans="1:33" x14ac:dyDescent="0.25">
      <c r="A210" t="s">
        <v>2791</v>
      </c>
      <c r="B210">
        <v>745810.54</v>
      </c>
      <c r="C210">
        <v>61956</v>
      </c>
      <c r="D210">
        <v>8665.5300000000007</v>
      </c>
      <c r="F210">
        <v>1974283.98</v>
      </c>
      <c r="G210">
        <v>658976.14</v>
      </c>
      <c r="M210">
        <v>-7637</v>
      </c>
      <c r="Q210">
        <v>547860.67000000004</v>
      </c>
      <c r="R210">
        <v>2454994.11</v>
      </c>
      <c r="S210">
        <v>1230036.05</v>
      </c>
      <c r="U210">
        <v>372.38</v>
      </c>
      <c r="W210">
        <v>658749.19999999995</v>
      </c>
      <c r="X210">
        <v>165200</v>
      </c>
      <c r="Y210">
        <v>834455.2</v>
      </c>
      <c r="Z210">
        <v>860</v>
      </c>
      <c r="AB210">
        <v>297145.2</v>
      </c>
      <c r="AC210">
        <v>223875.09</v>
      </c>
      <c r="AG210">
        <v>31174.34</v>
      </c>
    </row>
    <row r="211" spans="1:33" x14ac:dyDescent="0.25">
      <c r="A211" t="s">
        <v>2768</v>
      </c>
      <c r="B211">
        <v>1152357.77</v>
      </c>
      <c r="C211">
        <v>345597.67</v>
      </c>
      <c r="D211">
        <v>111260.89</v>
      </c>
      <c r="F211">
        <v>1172233.76</v>
      </c>
      <c r="G211">
        <v>499146.33</v>
      </c>
      <c r="J211">
        <v>42020</v>
      </c>
      <c r="M211">
        <v>3117</v>
      </c>
      <c r="Q211">
        <v>208805.78</v>
      </c>
      <c r="R211">
        <v>3281871.5</v>
      </c>
      <c r="S211">
        <v>779756.43</v>
      </c>
      <c r="T211">
        <v>-65300</v>
      </c>
      <c r="U211">
        <v>1490.99</v>
      </c>
      <c r="W211">
        <v>500340</v>
      </c>
      <c r="X211">
        <v>61200</v>
      </c>
      <c r="Y211">
        <v>764039</v>
      </c>
      <c r="Z211">
        <v>1080</v>
      </c>
      <c r="AB211">
        <v>402333.54</v>
      </c>
      <c r="AC211">
        <v>136408.6</v>
      </c>
      <c r="AE211">
        <v>3298.36</v>
      </c>
    </row>
    <row r="212" spans="1:33" x14ac:dyDescent="0.25">
      <c r="A212" t="s">
        <v>2769</v>
      </c>
      <c r="B212">
        <v>530751.28</v>
      </c>
      <c r="C212">
        <v>21108.080000000002</v>
      </c>
      <c r="D212">
        <v>373691.19</v>
      </c>
      <c r="F212">
        <v>683546.02</v>
      </c>
      <c r="G212">
        <v>522160.09</v>
      </c>
      <c r="M212">
        <v>0</v>
      </c>
      <c r="P212">
        <v>26928</v>
      </c>
      <c r="Q212">
        <v>-48387.360000000001</v>
      </c>
      <c r="R212">
        <v>1463394.66</v>
      </c>
      <c r="S212">
        <v>629840.22</v>
      </c>
      <c r="T212">
        <v>28320</v>
      </c>
      <c r="U212">
        <v>680.14</v>
      </c>
      <c r="W212">
        <v>852320</v>
      </c>
      <c r="X212">
        <v>793110.84</v>
      </c>
      <c r="Y212">
        <v>1134959</v>
      </c>
      <c r="Z212">
        <v>1840</v>
      </c>
      <c r="AB212">
        <v>144936.70000000001</v>
      </c>
      <c r="AC212">
        <v>83848.22</v>
      </c>
      <c r="AE212">
        <v>175.92</v>
      </c>
    </row>
    <row r="213" spans="1:33" x14ac:dyDescent="0.25">
      <c r="A213" t="s">
        <v>2770</v>
      </c>
      <c r="B213">
        <v>708978.75</v>
      </c>
      <c r="C213">
        <v>195707.38</v>
      </c>
      <c r="D213">
        <v>32379.67</v>
      </c>
      <c r="F213">
        <v>1617297.08</v>
      </c>
      <c r="G213">
        <v>189211.01</v>
      </c>
      <c r="J213">
        <v>0</v>
      </c>
      <c r="M213">
        <v>-2405.63</v>
      </c>
      <c r="R213">
        <v>2681365.84</v>
      </c>
      <c r="S213">
        <v>844144.23</v>
      </c>
      <c r="T213">
        <v>121600</v>
      </c>
      <c r="U213">
        <v>887.65</v>
      </c>
      <c r="W213">
        <v>899760</v>
      </c>
      <c r="Y213">
        <v>1180908</v>
      </c>
      <c r="AB213">
        <v>244582.52</v>
      </c>
      <c r="AC213">
        <v>103414.29</v>
      </c>
      <c r="AE213">
        <v>552.12</v>
      </c>
      <c r="AG213">
        <v>21000</v>
      </c>
    </row>
    <row r="214" spans="1:33" x14ac:dyDescent="0.25">
      <c r="A214" t="s">
        <v>2771</v>
      </c>
      <c r="B214">
        <v>795817.75</v>
      </c>
      <c r="C214">
        <v>39083.360000000001</v>
      </c>
      <c r="D214">
        <v>210872.53</v>
      </c>
      <c r="F214">
        <v>472261.54</v>
      </c>
      <c r="G214">
        <v>1035668.27</v>
      </c>
      <c r="J214">
        <v>19638</v>
      </c>
      <c r="M214">
        <v>3759.8</v>
      </c>
      <c r="Q214">
        <v>-2556891</v>
      </c>
      <c r="R214">
        <v>5060758.04</v>
      </c>
      <c r="S214">
        <v>2940630.89</v>
      </c>
      <c r="T214">
        <v>46700</v>
      </c>
      <c r="U214">
        <v>1239.02</v>
      </c>
      <c r="Y214">
        <v>1799066</v>
      </c>
      <c r="Z214">
        <v>42000</v>
      </c>
      <c r="AB214">
        <v>571969.25</v>
      </c>
      <c r="AC214">
        <v>126219.26</v>
      </c>
      <c r="AE214">
        <v>660.64</v>
      </c>
      <c r="AG214">
        <v>3430</v>
      </c>
    </row>
    <row r="215" spans="1:33" x14ac:dyDescent="0.25">
      <c r="A215" t="s">
        <v>2797</v>
      </c>
      <c r="B215">
        <v>426499.59</v>
      </c>
      <c r="C215">
        <v>51840.61</v>
      </c>
      <c r="D215">
        <v>802463.52</v>
      </c>
      <c r="F215">
        <v>645522.26</v>
      </c>
      <c r="G215">
        <v>488970.32</v>
      </c>
      <c r="J215">
        <v>15800</v>
      </c>
      <c r="M215">
        <v>2364</v>
      </c>
      <c r="Q215">
        <v>-1082917.8799999999</v>
      </c>
      <c r="R215">
        <v>3254719.47</v>
      </c>
      <c r="S215">
        <v>898237.94</v>
      </c>
      <c r="U215">
        <v>453.82</v>
      </c>
      <c r="W215">
        <v>862764</v>
      </c>
      <c r="X215">
        <v>71087.600000000006</v>
      </c>
      <c r="Y215">
        <v>995994</v>
      </c>
      <c r="AB215">
        <v>147215.12</v>
      </c>
      <c r="AC215">
        <v>146731.97</v>
      </c>
      <c r="AD215">
        <v>1680</v>
      </c>
      <c r="AG215">
        <v>20944.64</v>
      </c>
    </row>
    <row r="216" spans="1:33" x14ac:dyDescent="0.25">
      <c r="A216" t="s">
        <v>2636</v>
      </c>
      <c r="B216">
        <v>892599.68</v>
      </c>
      <c r="C216">
        <v>32024</v>
      </c>
      <c r="D216">
        <v>35670.82</v>
      </c>
      <c r="F216">
        <v>632468.04</v>
      </c>
      <c r="G216">
        <v>497200.86</v>
      </c>
      <c r="J216">
        <v>0</v>
      </c>
      <c r="M216">
        <v>5086.58</v>
      </c>
      <c r="O216">
        <v>1752</v>
      </c>
      <c r="Q216">
        <v>-1648201.72</v>
      </c>
      <c r="R216">
        <v>3760347.17</v>
      </c>
      <c r="S216">
        <v>1141082.08</v>
      </c>
      <c r="T216">
        <v>253160</v>
      </c>
      <c r="U216">
        <v>972.44</v>
      </c>
      <c r="W216">
        <v>743379</v>
      </c>
      <c r="X216">
        <v>209216.99</v>
      </c>
      <c r="Y216">
        <v>961149</v>
      </c>
      <c r="AB216">
        <v>779282.77</v>
      </c>
      <c r="AC216">
        <v>239462.12</v>
      </c>
      <c r="AG216">
        <v>36924.25</v>
      </c>
    </row>
    <row r="217" spans="1:33" x14ac:dyDescent="0.25">
      <c r="A217" t="s">
        <v>2639</v>
      </c>
      <c r="B217">
        <v>804741.41</v>
      </c>
      <c r="C217">
        <v>35764.5</v>
      </c>
      <c r="D217">
        <v>21649.05</v>
      </c>
      <c r="F217">
        <v>-89764.12</v>
      </c>
      <c r="G217">
        <v>254680.82</v>
      </c>
      <c r="J217">
        <v>2600</v>
      </c>
      <c r="M217">
        <v>1981.53</v>
      </c>
      <c r="Q217">
        <v>-1408380.61</v>
      </c>
      <c r="R217">
        <v>2267172.48</v>
      </c>
      <c r="S217">
        <v>738915.55</v>
      </c>
      <c r="T217">
        <v>111330</v>
      </c>
      <c r="U217">
        <v>895.23</v>
      </c>
      <c r="W217">
        <v>469647.5</v>
      </c>
      <c r="X217">
        <v>23990</v>
      </c>
      <c r="Y217">
        <v>606629.5</v>
      </c>
      <c r="AB217">
        <v>321143.75</v>
      </c>
      <c r="AC217">
        <v>69077.75</v>
      </c>
      <c r="AF217">
        <v>62168.66</v>
      </c>
      <c r="AG217">
        <v>477.4</v>
      </c>
    </row>
    <row r="218" spans="1:33" x14ac:dyDescent="0.25">
      <c r="A218" t="s">
        <v>2640</v>
      </c>
      <c r="B218">
        <v>391813.84</v>
      </c>
      <c r="C218">
        <v>16994</v>
      </c>
      <c r="D218">
        <v>33522.86</v>
      </c>
      <c r="F218">
        <v>224403.08</v>
      </c>
      <c r="G218">
        <v>351092.92</v>
      </c>
      <c r="J218">
        <v>36952</v>
      </c>
      <c r="M218">
        <v>51619.13</v>
      </c>
      <c r="O218">
        <v>1815</v>
      </c>
      <c r="Q218">
        <v>-1052181.5900000001</v>
      </c>
      <c r="R218">
        <v>1878069.39</v>
      </c>
      <c r="S218">
        <v>754376.46</v>
      </c>
      <c r="T218">
        <v>124750</v>
      </c>
      <c r="U218">
        <v>569.65</v>
      </c>
      <c r="W218">
        <v>1018955</v>
      </c>
      <c r="X218">
        <v>16260</v>
      </c>
      <c r="Y218">
        <v>1165468</v>
      </c>
      <c r="AB218">
        <v>388725.81</v>
      </c>
      <c r="AC218">
        <v>27636</v>
      </c>
      <c r="AG218">
        <v>59864.75</v>
      </c>
    </row>
    <row r="219" spans="1:33" x14ac:dyDescent="0.25">
      <c r="A219" t="s">
        <v>2644</v>
      </c>
      <c r="B219">
        <v>856151.46</v>
      </c>
      <c r="C219">
        <v>92183.41</v>
      </c>
      <c r="D219">
        <v>161916.18</v>
      </c>
      <c r="F219">
        <v>-6452.46</v>
      </c>
      <c r="G219">
        <v>800482.54</v>
      </c>
      <c r="J219">
        <v>45769</v>
      </c>
      <c r="K219">
        <v>18802</v>
      </c>
      <c r="M219">
        <v>2300.4899999999998</v>
      </c>
      <c r="O219">
        <v>30087</v>
      </c>
      <c r="Q219">
        <v>-2388206.63</v>
      </c>
      <c r="R219">
        <v>4524693.96</v>
      </c>
      <c r="S219">
        <v>1423357.93</v>
      </c>
      <c r="U219">
        <v>1141.3900000000001</v>
      </c>
      <c r="W219">
        <v>874085</v>
      </c>
      <c r="X219">
        <v>1761913.85</v>
      </c>
      <c r="Y219">
        <v>2215914.7999999998</v>
      </c>
      <c r="Z219">
        <v>2070</v>
      </c>
      <c r="AB219">
        <v>1483537.47</v>
      </c>
      <c r="AC219">
        <v>198536.13</v>
      </c>
      <c r="AG219">
        <v>276125.21999999997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R219"/>
  <sheetViews>
    <sheetView tabSelected="1" topLeftCell="E1" zoomScale="98" zoomScaleNormal="98" workbookViewId="0">
      <pane ySplit="3" topLeftCell="A58" activePane="bottomLeft" state="frozen"/>
      <selection pane="bottomLeft" activeCell="N79" sqref="N79"/>
    </sheetView>
  </sheetViews>
  <sheetFormatPr defaultColWidth="9" defaultRowHeight="13.8" x14ac:dyDescent="0.25"/>
  <cols>
    <col min="1" max="1" width="6.69921875" style="232" bestFit="1" customWidth="1"/>
    <col min="2" max="2" width="14.59765625" style="232" customWidth="1"/>
    <col min="3" max="3" width="7.5" style="232" bestFit="1" customWidth="1"/>
    <col min="4" max="4" width="44.59765625" style="232" bestFit="1" customWidth="1"/>
    <col min="5" max="5" width="38.796875" customWidth="1"/>
    <col min="6" max="9" width="8.796875" style="297"/>
    <col min="10" max="13" width="8.796875"/>
    <col min="14" max="14" width="16.296875" style="297" bestFit="1" customWidth="1"/>
    <col min="15" max="15" width="8.796875" style="297"/>
    <col min="16" max="16" width="18.19921875" style="297" bestFit="1" customWidth="1"/>
    <col min="17" max="18" width="8.796875" style="297"/>
    <col min="19" max="22" width="8.796875"/>
    <col min="23" max="23" width="42.796875" style="297" bestFit="1" customWidth="1"/>
    <col min="24" max="28" width="8.796875" style="297"/>
    <col min="29" max="38" width="8.796875"/>
    <col min="39" max="39" width="16.3984375" style="242" customWidth="1"/>
    <col min="40" max="40" width="15.8984375" style="264" bestFit="1" customWidth="1"/>
    <col min="41" max="41" width="17.3984375" style="258" bestFit="1" customWidth="1"/>
    <col min="42" max="42" width="17.59765625" style="260" bestFit="1" customWidth="1"/>
    <col min="43" max="43" width="19.09765625" style="261" bestFit="1" customWidth="1"/>
    <col min="44" max="44" width="14.59765625" style="265" bestFit="1" customWidth="1"/>
    <col min="45" max="16384" width="9" style="267"/>
  </cols>
  <sheetData>
    <row r="1" spans="1:4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2583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2803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2584</v>
      </c>
      <c r="AI1" t="s">
        <v>2585</v>
      </c>
      <c r="AJ1" t="s">
        <v>2586</v>
      </c>
      <c r="AK1" t="s">
        <v>2467</v>
      </c>
      <c r="AL1" t="s">
        <v>2587</v>
      </c>
      <c r="AM1" s="242" t="s">
        <v>6</v>
      </c>
      <c r="AN1" s="243" t="s">
        <v>7</v>
      </c>
      <c r="AO1" s="258" t="s">
        <v>8</v>
      </c>
      <c r="AP1" s="259" t="s">
        <v>9</v>
      </c>
      <c r="AQ1" s="245" t="s">
        <v>10</v>
      </c>
      <c r="AR1" s="247" t="s">
        <v>11</v>
      </c>
    </row>
    <row r="2" spans="1:44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2588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2804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2589</v>
      </c>
      <c r="AI2" t="s">
        <v>2590</v>
      </c>
      <c r="AJ2" t="s">
        <v>2591</v>
      </c>
      <c r="AK2" t="s">
        <v>2495</v>
      </c>
      <c r="AL2" t="s">
        <v>2592</v>
      </c>
      <c r="AN2" s="243"/>
      <c r="AR2" s="244"/>
    </row>
    <row r="3" spans="1:44" x14ac:dyDescent="0.25">
      <c r="B3" s="232" t="s">
        <v>43</v>
      </c>
      <c r="E3" t="s">
        <v>2496</v>
      </c>
      <c r="F3" s="297">
        <v>186883793.44999999</v>
      </c>
      <c r="G3" s="297">
        <v>25955261.239999998</v>
      </c>
      <c r="H3" s="297">
        <v>42813341.909999996</v>
      </c>
      <c r="I3" s="297">
        <v>0</v>
      </c>
      <c r="J3">
        <v>144498764.19999999</v>
      </c>
      <c r="K3">
        <v>98321453.510000005</v>
      </c>
      <c r="L3">
        <v>0</v>
      </c>
      <c r="M3">
        <v>0</v>
      </c>
      <c r="N3" s="297">
        <v>2497768.54</v>
      </c>
      <c r="O3" s="297">
        <v>27428.5</v>
      </c>
      <c r="P3" s="297">
        <v>2760621.2</v>
      </c>
      <c r="Q3" s="297">
        <v>-9526599.9900000002</v>
      </c>
      <c r="R3" s="297">
        <v>0</v>
      </c>
      <c r="S3">
        <v>8069091.4500000002</v>
      </c>
      <c r="T3">
        <v>-8418560.6899999995</v>
      </c>
      <c r="U3">
        <v>-73031510.560000002</v>
      </c>
      <c r="V3">
        <v>507527771.57999998</v>
      </c>
      <c r="W3" s="297">
        <v>268246438.40000001</v>
      </c>
      <c r="X3" s="297">
        <v>13602239.66</v>
      </c>
      <c r="Y3" s="297">
        <v>205690.67</v>
      </c>
      <c r="Z3" s="297">
        <v>1590786.07</v>
      </c>
      <c r="AA3" s="297">
        <v>219098779.97999999</v>
      </c>
      <c r="AB3" s="297">
        <v>39737181.57</v>
      </c>
      <c r="AC3">
        <v>286972315.95999998</v>
      </c>
      <c r="AD3">
        <v>506309.52</v>
      </c>
      <c r="AE3">
        <v>159595</v>
      </c>
      <c r="AF3">
        <v>100378289.95999999</v>
      </c>
      <c r="AG3">
        <v>28937673.510000002</v>
      </c>
      <c r="AH3">
        <v>1343780</v>
      </c>
      <c r="AI3">
        <v>347950.88</v>
      </c>
      <c r="AJ3">
        <v>130949.92</v>
      </c>
      <c r="AK3">
        <v>14073033.91</v>
      </c>
      <c r="AL3">
        <v>72154</v>
      </c>
      <c r="AM3" s="242">
        <f t="shared" ref="AM3:AR3" si="0">SUM(AM4:AM85)</f>
        <v>104168872.10999997</v>
      </c>
      <c r="AN3" s="243">
        <f t="shared" si="0"/>
        <v>11071292.500000006</v>
      </c>
      <c r="AO3" s="258">
        <f t="shared" si="0"/>
        <v>93097579.610000014</v>
      </c>
      <c r="AP3" s="260" t="e">
        <f t="shared" si="0"/>
        <v>#REF!</v>
      </c>
      <c r="AQ3" s="261" t="e">
        <f t="shared" si="0"/>
        <v>#REF!</v>
      </c>
      <c r="AR3" s="244" t="e">
        <f t="shared" si="0"/>
        <v>#REF!</v>
      </c>
    </row>
    <row r="4" spans="1:44" x14ac:dyDescent="0.25">
      <c r="D4" s="232" t="s">
        <v>12</v>
      </c>
      <c r="E4" t="s">
        <v>15</v>
      </c>
      <c r="F4" s="297">
        <v>321689.21999999997</v>
      </c>
      <c r="J4">
        <v>1.93</v>
      </c>
      <c r="K4">
        <v>26235.18</v>
      </c>
      <c r="Q4" s="297">
        <v>-11159134.27</v>
      </c>
      <c r="T4">
        <v>2351172.4700000002</v>
      </c>
      <c r="U4">
        <v>-1008240.34</v>
      </c>
      <c r="V4">
        <v>3505016.69</v>
      </c>
      <c r="W4" s="297">
        <v>1058044</v>
      </c>
      <c r="Y4" s="297">
        <v>294.45999999999998</v>
      </c>
      <c r="AA4" s="297">
        <v>1150198</v>
      </c>
      <c r="AB4" s="297">
        <v>5796587.5</v>
      </c>
      <c r="AC4">
        <v>1271085.5</v>
      </c>
      <c r="AF4">
        <v>15000</v>
      </c>
      <c r="AG4">
        <v>28426.68</v>
      </c>
      <c r="AM4" s="242">
        <f t="shared" ref="AM4:AM9" si="1">SUM(S4:U4)</f>
        <v>1342932.1300000004</v>
      </c>
      <c r="AN4" s="249">
        <f t="shared" ref="AN4:AN9" si="2">SUM(X4:AL4)</f>
        <v>8261592.1399999997</v>
      </c>
      <c r="AO4" s="262">
        <f>AM4-AN4</f>
        <v>-6918660.0099999998</v>
      </c>
      <c r="AP4" s="263" t="e">
        <f>SUM(#REF!)</f>
        <v>#REF!</v>
      </c>
      <c r="AQ4" s="250" t="e">
        <f>SUM(#REF!)</f>
        <v>#REF!</v>
      </c>
      <c r="AR4" s="244" t="e">
        <f>AP4-AQ4</f>
        <v>#REF!</v>
      </c>
    </row>
    <row r="5" spans="1:44" x14ac:dyDescent="0.25">
      <c r="D5" s="232" t="s">
        <v>1402</v>
      </c>
      <c r="AM5" s="242">
        <f t="shared" si="1"/>
        <v>0</v>
      </c>
      <c r="AN5" s="249">
        <f t="shared" si="2"/>
        <v>0</v>
      </c>
      <c r="AO5" s="262">
        <f t="shared" ref="AO5:AO9" si="3">AM5-AN5</f>
        <v>0</v>
      </c>
      <c r="AP5" s="263" t="e">
        <f>SUM(#REF!)</f>
        <v>#REF!</v>
      </c>
      <c r="AQ5" s="250" t="e">
        <f>SUM(#REF!)</f>
        <v>#REF!</v>
      </c>
      <c r="AR5" s="244" t="e">
        <f t="shared" ref="AR5:AR67" si="4">AP5-AQ5</f>
        <v>#REF!</v>
      </c>
    </row>
    <row r="6" spans="1:44" x14ac:dyDescent="0.25">
      <c r="D6" s="232" t="s">
        <v>13</v>
      </c>
      <c r="AM6" s="242">
        <f t="shared" si="1"/>
        <v>0</v>
      </c>
      <c r="AN6" s="249">
        <f t="shared" si="2"/>
        <v>0</v>
      </c>
      <c r="AO6" s="262">
        <f t="shared" si="3"/>
        <v>0</v>
      </c>
      <c r="AP6" s="263" t="e">
        <f>SUM(#REF!)</f>
        <v>#REF!</v>
      </c>
      <c r="AQ6" s="250" t="e">
        <f>SUM(#REF!)</f>
        <v>#REF!</v>
      </c>
      <c r="AR6" s="244" t="e">
        <f t="shared" si="4"/>
        <v>#REF!</v>
      </c>
    </row>
    <row r="7" spans="1:44" x14ac:dyDescent="0.25">
      <c r="D7" s="232" t="s">
        <v>14</v>
      </c>
      <c r="AM7" s="242">
        <f t="shared" si="1"/>
        <v>0</v>
      </c>
      <c r="AN7" s="249">
        <f t="shared" si="2"/>
        <v>0</v>
      </c>
      <c r="AO7" s="262">
        <f t="shared" si="3"/>
        <v>0</v>
      </c>
      <c r="AP7" s="263" t="e">
        <f>SUM(#REF!)</f>
        <v>#REF!</v>
      </c>
      <c r="AQ7" s="250" t="e">
        <f>SUM(#REF!)</f>
        <v>#REF!</v>
      </c>
      <c r="AR7" s="244" t="e">
        <f t="shared" si="4"/>
        <v>#REF!</v>
      </c>
    </row>
    <row r="8" spans="1:44" x14ac:dyDescent="0.25">
      <c r="D8" s="232" t="s">
        <v>15</v>
      </c>
      <c r="AM8" s="242">
        <f t="shared" si="1"/>
        <v>0</v>
      </c>
      <c r="AN8" s="249">
        <f t="shared" si="2"/>
        <v>0</v>
      </c>
      <c r="AO8" s="262">
        <f t="shared" si="3"/>
        <v>0</v>
      </c>
      <c r="AP8" s="263" t="e">
        <f>SUM(#REF!)</f>
        <v>#REF!</v>
      </c>
      <c r="AQ8" s="250" t="e">
        <f>SUM(#REF!)</f>
        <v>#REF!</v>
      </c>
      <c r="AR8" s="244" t="e">
        <f t="shared" si="4"/>
        <v>#REF!</v>
      </c>
    </row>
    <row r="9" spans="1:44" ht="14.4" thickBot="1" x14ac:dyDescent="0.3">
      <c r="D9" s="232" t="s">
        <v>16</v>
      </c>
      <c r="AM9" s="242">
        <f t="shared" si="1"/>
        <v>0</v>
      </c>
      <c r="AN9" s="249">
        <f t="shared" si="2"/>
        <v>0</v>
      </c>
      <c r="AO9" s="262">
        <f t="shared" si="3"/>
        <v>0</v>
      </c>
      <c r="AP9" s="263" t="e">
        <f>SUM(#REF!)</f>
        <v>#REF!</v>
      </c>
      <c r="AQ9" s="250" t="e">
        <f>SUM(#REF!)</f>
        <v>#REF!</v>
      </c>
      <c r="AR9" s="244" t="e">
        <f t="shared" si="4"/>
        <v>#REF!</v>
      </c>
    </row>
    <row r="10" spans="1:44" ht="14.4" thickBot="1" x14ac:dyDescent="0.3">
      <c r="A10" s="232" t="s">
        <v>288</v>
      </c>
      <c r="B10" s="232" t="s">
        <v>29</v>
      </c>
      <c r="C10" s="269">
        <v>6923</v>
      </c>
      <c r="D10" s="270" t="s">
        <v>1403</v>
      </c>
      <c r="E10" t="s">
        <v>2593</v>
      </c>
      <c r="F10" s="297">
        <v>1263116.67</v>
      </c>
      <c r="G10" s="297">
        <v>51526.75</v>
      </c>
      <c r="H10" s="297">
        <v>928095.62</v>
      </c>
      <c r="J10">
        <v>90162</v>
      </c>
      <c r="K10">
        <v>1060954.3899999999</v>
      </c>
      <c r="N10" s="297">
        <v>17214</v>
      </c>
      <c r="Q10" s="297">
        <v>0</v>
      </c>
      <c r="U10">
        <v>448185.69</v>
      </c>
      <c r="V10">
        <v>1691218.36</v>
      </c>
      <c r="W10" s="297">
        <v>1554485.36</v>
      </c>
      <c r="Y10" s="297">
        <v>1289.33</v>
      </c>
      <c r="AA10" s="297">
        <v>1913688</v>
      </c>
      <c r="AB10" s="297">
        <v>399620</v>
      </c>
      <c r="AC10">
        <v>2333292</v>
      </c>
      <c r="AD10">
        <v>38610</v>
      </c>
      <c r="AF10">
        <v>536762.78</v>
      </c>
      <c r="AG10">
        <v>212230.09</v>
      </c>
      <c r="AK10">
        <v>24918</v>
      </c>
      <c r="AM10" s="242">
        <f>SUM(F10:I10)</f>
        <v>2242739.04</v>
      </c>
      <c r="AN10" s="249">
        <f>SUM(N10:R10)</f>
        <v>17214</v>
      </c>
      <c r="AO10" s="262">
        <f>AM10-AN10</f>
        <v>2225525.04</v>
      </c>
      <c r="AP10" s="263">
        <f>SUM(W10:AB10)</f>
        <v>3869082.6900000004</v>
      </c>
      <c r="AQ10" s="263">
        <f>SUM(AC10:AL10)</f>
        <v>3145812.87</v>
      </c>
      <c r="AR10" s="244">
        <f t="shared" si="4"/>
        <v>723269.8200000003</v>
      </c>
    </row>
    <row r="11" spans="1:44" ht="14.4" thickBot="1" x14ac:dyDescent="0.3">
      <c r="A11" s="232" t="s">
        <v>288</v>
      </c>
      <c r="B11" s="232" t="s">
        <v>29</v>
      </c>
      <c r="C11" s="269">
        <v>7817</v>
      </c>
      <c r="D11" s="270" t="s">
        <v>797</v>
      </c>
      <c r="E11" t="s">
        <v>2594</v>
      </c>
      <c r="F11" s="297">
        <v>765783.3</v>
      </c>
      <c r="G11" s="297">
        <v>37263.75</v>
      </c>
      <c r="H11" s="297">
        <v>589698.77</v>
      </c>
      <c r="J11">
        <v>373336.26</v>
      </c>
      <c r="K11">
        <v>388527.94</v>
      </c>
      <c r="Q11" s="297">
        <v>0</v>
      </c>
      <c r="U11">
        <v>4634.97</v>
      </c>
      <c r="V11">
        <v>1534772.11</v>
      </c>
      <c r="W11" s="297">
        <v>1812238.33</v>
      </c>
      <c r="Y11" s="297">
        <v>780.71</v>
      </c>
      <c r="AA11" s="297">
        <v>2065932.36</v>
      </c>
      <c r="AB11" s="297">
        <v>251900</v>
      </c>
      <c r="AC11">
        <v>2364583.36</v>
      </c>
      <c r="AF11">
        <v>733490.95</v>
      </c>
      <c r="AG11">
        <v>59836.28</v>
      </c>
      <c r="AK11">
        <v>18970</v>
      </c>
      <c r="AM11" s="242">
        <f t="shared" ref="AM11:AM74" si="5">SUM(F11:I11)</f>
        <v>1392745.82</v>
      </c>
      <c r="AN11" s="249">
        <f t="shared" ref="AN11:AN74" si="6">SUM(N11:R11)</f>
        <v>0</v>
      </c>
      <c r="AO11" s="262">
        <f t="shared" ref="AO11:AO74" si="7">AM11-AN11</f>
        <v>1392745.82</v>
      </c>
      <c r="AP11" s="263">
        <f t="shared" ref="AP11:AP74" si="8">SUM(W11:AB11)</f>
        <v>4130851.4000000004</v>
      </c>
      <c r="AQ11" s="263">
        <f t="shared" ref="AQ11:AQ74" si="9">SUM(AC11:AL11)</f>
        <v>3176880.5899999994</v>
      </c>
      <c r="AR11" s="244">
        <f t="shared" si="4"/>
        <v>953970.81000000099</v>
      </c>
    </row>
    <row r="12" spans="1:44" ht="14.4" thickBot="1" x14ac:dyDescent="0.3">
      <c r="A12" s="232" t="s">
        <v>288</v>
      </c>
      <c r="B12" s="232" t="s">
        <v>29</v>
      </c>
      <c r="C12" s="269">
        <v>5402</v>
      </c>
      <c r="D12" s="270" t="s">
        <v>798</v>
      </c>
      <c r="E12" t="s">
        <v>2595</v>
      </c>
      <c r="F12" s="297">
        <v>1662118.36</v>
      </c>
      <c r="G12" s="297">
        <v>8420</v>
      </c>
      <c r="H12" s="297">
        <v>590830.56000000006</v>
      </c>
      <c r="J12">
        <v>61601.56</v>
      </c>
      <c r="K12">
        <v>3027028.74</v>
      </c>
      <c r="N12" s="297">
        <v>7870</v>
      </c>
      <c r="Q12" s="297">
        <v>0</v>
      </c>
      <c r="U12">
        <v>4132639.12</v>
      </c>
      <c r="V12">
        <v>1097038.29</v>
      </c>
      <c r="W12" s="297">
        <v>777830.65</v>
      </c>
      <c r="Y12" s="297">
        <v>1789.07</v>
      </c>
      <c r="AA12" s="297">
        <v>1545644.5</v>
      </c>
      <c r="AB12" s="297">
        <v>137000</v>
      </c>
      <c r="AC12">
        <v>1786694.5</v>
      </c>
      <c r="AF12">
        <v>194707.12</v>
      </c>
      <c r="AG12">
        <v>519321.4</v>
      </c>
      <c r="AK12">
        <v>17272</v>
      </c>
      <c r="AM12" s="242">
        <f t="shared" si="5"/>
        <v>2261368.92</v>
      </c>
      <c r="AN12" s="249">
        <f t="shared" si="6"/>
        <v>7870</v>
      </c>
      <c r="AO12" s="262">
        <f t="shared" si="7"/>
        <v>2253498.92</v>
      </c>
      <c r="AP12" s="263">
        <f t="shared" si="8"/>
        <v>2462264.2199999997</v>
      </c>
      <c r="AQ12" s="263">
        <f t="shared" si="9"/>
        <v>2517995.02</v>
      </c>
      <c r="AR12" s="244">
        <f t="shared" si="4"/>
        <v>-55730.800000000279</v>
      </c>
    </row>
    <row r="13" spans="1:44" ht="14.4" thickBot="1" x14ac:dyDescent="0.3">
      <c r="A13" s="232" t="s">
        <v>288</v>
      </c>
      <c r="B13" s="232" t="s">
        <v>29</v>
      </c>
      <c r="C13" s="269">
        <v>4534</v>
      </c>
      <c r="D13" s="270" t="s">
        <v>799</v>
      </c>
      <c r="E13" t="s">
        <v>2596</v>
      </c>
      <c r="F13" s="297">
        <v>668081.61</v>
      </c>
      <c r="G13" s="297">
        <v>8673</v>
      </c>
      <c r="H13" s="297">
        <v>235191.48</v>
      </c>
      <c r="J13">
        <v>1791542.67</v>
      </c>
      <c r="K13">
        <v>238992.99</v>
      </c>
      <c r="O13" s="297">
        <v>1500</v>
      </c>
      <c r="Q13" s="297">
        <v>0</v>
      </c>
      <c r="U13">
        <v>748932.78</v>
      </c>
      <c r="V13">
        <v>1718005.94</v>
      </c>
      <c r="W13" s="297">
        <v>1048762.0900000001</v>
      </c>
      <c r="X13" s="297">
        <v>92200</v>
      </c>
      <c r="Y13" s="297">
        <v>449.79</v>
      </c>
      <c r="AA13" s="297">
        <v>1450116.5</v>
      </c>
      <c r="AB13" s="297">
        <v>115128</v>
      </c>
      <c r="AC13">
        <v>1746677.5</v>
      </c>
      <c r="AF13">
        <v>317644.98</v>
      </c>
      <c r="AG13">
        <v>160223.54</v>
      </c>
      <c r="AK13">
        <v>16337</v>
      </c>
      <c r="AM13" s="242">
        <f t="shared" si="5"/>
        <v>911946.09</v>
      </c>
      <c r="AN13" s="249">
        <f t="shared" si="6"/>
        <v>1500</v>
      </c>
      <c r="AO13" s="262">
        <f t="shared" si="7"/>
        <v>910446.09</v>
      </c>
      <c r="AP13" s="263">
        <f t="shared" si="8"/>
        <v>2706656.38</v>
      </c>
      <c r="AQ13" s="263">
        <f t="shared" si="9"/>
        <v>2240883.02</v>
      </c>
      <c r="AR13" s="244">
        <f t="shared" si="4"/>
        <v>465773.35999999987</v>
      </c>
    </row>
    <row r="14" spans="1:44" ht="14.4" thickBot="1" x14ac:dyDescent="0.3">
      <c r="A14" s="232" t="s">
        <v>288</v>
      </c>
      <c r="B14" s="232" t="s">
        <v>29</v>
      </c>
      <c r="C14" s="269">
        <v>8215</v>
      </c>
      <c r="D14" s="270" t="s">
        <v>800</v>
      </c>
      <c r="E14" t="s">
        <v>2597</v>
      </c>
      <c r="F14" s="297">
        <v>899979.75</v>
      </c>
      <c r="G14" s="297">
        <v>17212.009999999998</v>
      </c>
      <c r="H14" s="297">
        <v>721110.31</v>
      </c>
      <c r="J14">
        <v>6</v>
      </c>
      <c r="K14">
        <v>196180</v>
      </c>
      <c r="P14" s="297">
        <v>62009.2</v>
      </c>
      <c r="Q14" s="297">
        <v>2493.58</v>
      </c>
      <c r="U14">
        <v>-1003058.05</v>
      </c>
      <c r="V14">
        <v>3950541.16</v>
      </c>
      <c r="W14" s="297">
        <v>2073658.43</v>
      </c>
      <c r="X14" s="297">
        <v>366420</v>
      </c>
      <c r="Y14" s="297">
        <v>996.55</v>
      </c>
      <c r="AA14" s="297">
        <v>1559165</v>
      </c>
      <c r="AB14" s="297">
        <v>233971</v>
      </c>
      <c r="AC14">
        <v>1784850</v>
      </c>
      <c r="AF14">
        <v>1401515.34</v>
      </c>
      <c r="AG14">
        <v>1602492.19</v>
      </c>
      <c r="AK14">
        <v>4642.2700000000004</v>
      </c>
      <c r="AM14" s="242">
        <f t="shared" si="5"/>
        <v>1638302.07</v>
      </c>
      <c r="AN14" s="249">
        <f t="shared" si="6"/>
        <v>64502.78</v>
      </c>
      <c r="AO14" s="262">
        <f t="shared" si="7"/>
        <v>1573799.29</v>
      </c>
      <c r="AP14" s="263">
        <f t="shared" si="8"/>
        <v>4234210.9799999995</v>
      </c>
      <c r="AQ14" s="263">
        <f t="shared" si="9"/>
        <v>4793499.7999999989</v>
      </c>
      <c r="AR14" s="244">
        <f t="shared" si="4"/>
        <v>-559288.81999999937</v>
      </c>
    </row>
    <row r="15" spans="1:44" ht="14.4" thickBot="1" x14ac:dyDescent="0.3">
      <c r="A15" s="232" t="s">
        <v>288</v>
      </c>
      <c r="B15" s="232" t="s">
        <v>29</v>
      </c>
      <c r="C15" s="269">
        <v>8736</v>
      </c>
      <c r="D15" s="270" t="s">
        <v>801</v>
      </c>
      <c r="E15" t="s">
        <v>2598</v>
      </c>
      <c r="F15" s="297">
        <v>1489877.94</v>
      </c>
      <c r="G15" s="297">
        <v>67843.75</v>
      </c>
      <c r="H15" s="297">
        <v>526148.63</v>
      </c>
      <c r="J15">
        <v>548549.31000000006</v>
      </c>
      <c r="K15">
        <v>482702.32</v>
      </c>
      <c r="Q15" s="297">
        <v>124.7</v>
      </c>
      <c r="U15">
        <v>-523333.52</v>
      </c>
      <c r="V15">
        <v>2643840</v>
      </c>
      <c r="W15" s="297">
        <v>2403684.7200000002</v>
      </c>
      <c r="Y15" s="297">
        <v>1133.8900000000001</v>
      </c>
      <c r="AA15" s="297">
        <v>1538248</v>
      </c>
      <c r="AB15" s="297">
        <v>509655</v>
      </c>
      <c r="AC15">
        <v>2040476</v>
      </c>
      <c r="AE15">
        <v>600</v>
      </c>
      <c r="AF15">
        <v>752556.42</v>
      </c>
      <c r="AG15">
        <v>245038.29</v>
      </c>
      <c r="AK15">
        <v>36475</v>
      </c>
      <c r="AM15" s="242">
        <f t="shared" si="5"/>
        <v>2083870.3199999998</v>
      </c>
      <c r="AN15" s="249">
        <f t="shared" si="6"/>
        <v>124.7</v>
      </c>
      <c r="AO15" s="262">
        <f t="shared" si="7"/>
        <v>2083745.6199999999</v>
      </c>
      <c r="AP15" s="263">
        <f t="shared" si="8"/>
        <v>4452721.6100000003</v>
      </c>
      <c r="AQ15" s="263">
        <f t="shared" si="9"/>
        <v>3075145.71</v>
      </c>
      <c r="AR15" s="244">
        <f t="shared" si="4"/>
        <v>1377575.9000000004</v>
      </c>
    </row>
    <row r="16" spans="1:44" ht="14.4" thickBot="1" x14ac:dyDescent="0.3">
      <c r="A16" s="232" t="s">
        <v>288</v>
      </c>
      <c r="B16" s="232" t="s">
        <v>29</v>
      </c>
      <c r="C16" s="269">
        <v>4649</v>
      </c>
      <c r="D16" s="270" t="s">
        <v>802</v>
      </c>
      <c r="E16" t="s">
        <v>2599</v>
      </c>
      <c r="F16" s="297">
        <v>665678.87</v>
      </c>
      <c r="G16" s="297">
        <v>10062.6</v>
      </c>
      <c r="H16" s="297">
        <v>266984.32000000001</v>
      </c>
      <c r="J16">
        <v>519609.09</v>
      </c>
      <c r="K16">
        <v>215.98</v>
      </c>
      <c r="Q16" s="297">
        <v>0</v>
      </c>
      <c r="U16">
        <v>-1356354.53</v>
      </c>
      <c r="V16">
        <v>2287723.02</v>
      </c>
      <c r="W16" s="297">
        <v>1412738.6</v>
      </c>
      <c r="Y16" s="297">
        <v>652.38</v>
      </c>
      <c r="AA16" s="297">
        <v>805461</v>
      </c>
      <c r="AB16" s="297">
        <v>278600</v>
      </c>
      <c r="AC16">
        <v>1153959</v>
      </c>
      <c r="AD16">
        <v>7020</v>
      </c>
      <c r="AF16">
        <v>388947.32</v>
      </c>
      <c r="AG16">
        <v>60526.69</v>
      </c>
      <c r="AK16">
        <v>23048</v>
      </c>
      <c r="AM16" s="242">
        <f t="shared" si="5"/>
        <v>942725.79</v>
      </c>
      <c r="AN16" s="249">
        <f t="shared" si="6"/>
        <v>0</v>
      </c>
      <c r="AO16" s="262">
        <f t="shared" si="7"/>
        <v>942725.79</v>
      </c>
      <c r="AP16" s="263">
        <f t="shared" si="8"/>
        <v>2497451.98</v>
      </c>
      <c r="AQ16" s="263">
        <f t="shared" si="9"/>
        <v>1633501.01</v>
      </c>
      <c r="AR16" s="244">
        <f t="shared" si="4"/>
        <v>863950.97</v>
      </c>
    </row>
    <row r="17" spans="1:44" ht="14.4" thickBot="1" x14ac:dyDescent="0.3">
      <c r="A17" s="232" t="s">
        <v>288</v>
      </c>
      <c r="B17" s="232" t="s">
        <v>29</v>
      </c>
      <c r="C17" s="269">
        <v>8434</v>
      </c>
      <c r="D17" s="270" t="s">
        <v>803</v>
      </c>
      <c r="E17" t="s">
        <v>2600</v>
      </c>
      <c r="F17" s="297">
        <v>1212462.1000000001</v>
      </c>
      <c r="G17" s="297">
        <v>38134.25</v>
      </c>
      <c r="H17" s="297">
        <v>475997.81</v>
      </c>
      <c r="J17">
        <v>670108.02</v>
      </c>
      <c r="K17">
        <v>1651043.2</v>
      </c>
      <c r="N17" s="297">
        <v>0</v>
      </c>
      <c r="Q17" s="297">
        <v>56.92</v>
      </c>
      <c r="U17">
        <v>2068567.9</v>
      </c>
      <c r="V17">
        <v>312292.87</v>
      </c>
      <c r="W17" s="297">
        <v>2738783.93</v>
      </c>
      <c r="Y17" s="297">
        <v>1054.92</v>
      </c>
      <c r="AA17" s="297">
        <v>2368785.5</v>
      </c>
      <c r="AB17" s="297">
        <v>288200</v>
      </c>
      <c r="AC17">
        <v>2769615.63</v>
      </c>
      <c r="AE17">
        <v>7020</v>
      </c>
      <c r="AF17">
        <v>596175.53</v>
      </c>
      <c r="AG17">
        <v>133043.35</v>
      </c>
      <c r="AK17">
        <v>26570</v>
      </c>
      <c r="AM17" s="242">
        <f t="shared" si="5"/>
        <v>1726594.1600000001</v>
      </c>
      <c r="AN17" s="249">
        <f t="shared" si="6"/>
        <v>56.92</v>
      </c>
      <c r="AO17" s="262">
        <f t="shared" si="7"/>
        <v>1726537.2400000002</v>
      </c>
      <c r="AP17" s="263">
        <f t="shared" si="8"/>
        <v>5396824.3499999996</v>
      </c>
      <c r="AQ17" s="263">
        <f t="shared" si="9"/>
        <v>3532424.5100000002</v>
      </c>
      <c r="AR17" s="244">
        <f t="shared" si="4"/>
        <v>1864399.8399999994</v>
      </c>
    </row>
    <row r="18" spans="1:44" ht="14.4" thickBot="1" x14ac:dyDescent="0.3">
      <c r="A18" s="232" t="s">
        <v>288</v>
      </c>
      <c r="B18" s="232" t="s">
        <v>29</v>
      </c>
      <c r="C18" s="269">
        <v>9149</v>
      </c>
      <c r="D18" s="270" t="s">
        <v>804</v>
      </c>
      <c r="E18" t="s">
        <v>2601</v>
      </c>
      <c r="F18" s="297">
        <v>1842140.22</v>
      </c>
      <c r="G18" s="297">
        <v>30600</v>
      </c>
      <c r="H18" s="297">
        <v>184758.42</v>
      </c>
      <c r="J18">
        <v>1047816.63</v>
      </c>
      <c r="K18">
        <v>451915.67</v>
      </c>
      <c r="Q18" s="297">
        <v>1370.06</v>
      </c>
      <c r="U18">
        <v>2828666.22</v>
      </c>
      <c r="V18">
        <v>928313.81</v>
      </c>
      <c r="W18" s="297">
        <v>1517913.32</v>
      </c>
      <c r="X18" s="297">
        <v>10550</v>
      </c>
      <c r="Y18" s="297">
        <v>2359.2399999999998</v>
      </c>
      <c r="AA18" s="297">
        <v>2049364.6</v>
      </c>
      <c r="AB18" s="297">
        <v>292400</v>
      </c>
      <c r="AC18">
        <v>2575581.6</v>
      </c>
      <c r="AF18">
        <v>536245.31999999995</v>
      </c>
      <c r="AG18">
        <v>123323.98</v>
      </c>
      <c r="AK18">
        <v>26632</v>
      </c>
      <c r="AM18" s="242">
        <f t="shared" si="5"/>
        <v>2057498.64</v>
      </c>
      <c r="AN18" s="249">
        <f t="shared" si="6"/>
        <v>1370.06</v>
      </c>
      <c r="AO18" s="262">
        <f t="shared" si="7"/>
        <v>2056128.5799999998</v>
      </c>
      <c r="AP18" s="263">
        <f t="shared" si="8"/>
        <v>3872587.16</v>
      </c>
      <c r="AQ18" s="263">
        <f t="shared" si="9"/>
        <v>3261782.9</v>
      </c>
      <c r="AR18" s="244">
        <f t="shared" si="4"/>
        <v>610804.26000000024</v>
      </c>
    </row>
    <row r="19" spans="1:44" ht="14.4" thickBot="1" x14ac:dyDescent="0.3">
      <c r="A19" s="232" t="s">
        <v>288</v>
      </c>
      <c r="B19" s="232" t="s">
        <v>29</v>
      </c>
      <c r="C19" s="269">
        <v>6199</v>
      </c>
      <c r="D19" s="270" t="s">
        <v>805</v>
      </c>
      <c r="E19" t="s">
        <v>2602</v>
      </c>
      <c r="F19" s="297">
        <v>2167745.58</v>
      </c>
      <c r="G19" s="297">
        <v>81100</v>
      </c>
      <c r="H19" s="297">
        <v>586967.91</v>
      </c>
      <c r="I19" s="297">
        <v>0</v>
      </c>
      <c r="J19">
        <v>260403.58</v>
      </c>
      <c r="K19">
        <v>337634.1</v>
      </c>
      <c r="L19">
        <v>0</v>
      </c>
      <c r="M19">
        <v>0</v>
      </c>
      <c r="N19" s="297">
        <v>4870</v>
      </c>
      <c r="O19" s="297">
        <v>0</v>
      </c>
      <c r="P19" s="297">
        <v>0</v>
      </c>
      <c r="Q19" s="297">
        <v>0</v>
      </c>
      <c r="R19" s="297">
        <v>0</v>
      </c>
      <c r="S19">
        <v>217250</v>
      </c>
      <c r="T19">
        <v>0</v>
      </c>
      <c r="U19">
        <v>1346474.75</v>
      </c>
      <c r="V19">
        <v>955989.15</v>
      </c>
      <c r="W19" s="297">
        <v>1754250.78</v>
      </c>
      <c r="X19" s="297">
        <v>271000</v>
      </c>
      <c r="Y19" s="297">
        <v>1988.25</v>
      </c>
      <c r="AA19" s="297">
        <v>1977042.1</v>
      </c>
      <c r="AB19" s="297">
        <v>287400</v>
      </c>
      <c r="AC19">
        <v>2390941.1</v>
      </c>
      <c r="AF19">
        <v>518347.24</v>
      </c>
      <c r="AG19">
        <v>194067.3</v>
      </c>
      <c r="AM19" s="242">
        <f t="shared" si="5"/>
        <v>2835813.49</v>
      </c>
      <c r="AN19" s="249">
        <f t="shared" si="6"/>
        <v>4870</v>
      </c>
      <c r="AO19" s="262">
        <f t="shared" si="7"/>
        <v>2830943.49</v>
      </c>
      <c r="AP19" s="263">
        <f t="shared" si="8"/>
        <v>4291681.13</v>
      </c>
      <c r="AQ19" s="263">
        <f t="shared" si="9"/>
        <v>3103355.6399999997</v>
      </c>
      <c r="AR19" s="244">
        <f t="shared" si="4"/>
        <v>1188325.4900000002</v>
      </c>
    </row>
    <row r="20" spans="1:44" ht="14.4" thickBot="1" x14ac:dyDescent="0.3">
      <c r="A20" s="232" t="s">
        <v>288</v>
      </c>
      <c r="B20" s="232" t="s">
        <v>29</v>
      </c>
      <c r="C20" s="269">
        <v>5135</v>
      </c>
      <c r="D20" s="270" t="s">
        <v>806</v>
      </c>
      <c r="E20" t="s">
        <v>2603</v>
      </c>
      <c r="F20" s="297">
        <v>727372.01</v>
      </c>
      <c r="G20" s="297">
        <v>12832.69</v>
      </c>
      <c r="H20" s="297">
        <v>413254.88</v>
      </c>
      <c r="J20">
        <v>641438.69999999995</v>
      </c>
      <c r="K20">
        <v>206971.1</v>
      </c>
      <c r="N20" s="297">
        <v>7000</v>
      </c>
      <c r="Q20" s="297">
        <v>0</v>
      </c>
      <c r="U20">
        <v>-105708.65</v>
      </c>
      <c r="V20">
        <v>1540469.93</v>
      </c>
      <c r="W20" s="297">
        <v>1363730.45</v>
      </c>
      <c r="X20" s="297">
        <v>75000</v>
      </c>
      <c r="Y20" s="297">
        <v>571.19000000000005</v>
      </c>
      <c r="AA20" s="297">
        <v>1349820.5</v>
      </c>
      <c r="AB20" s="297">
        <v>200600</v>
      </c>
      <c r="AC20">
        <v>1621668.5</v>
      </c>
      <c r="AF20">
        <v>355122.08</v>
      </c>
      <c r="AG20">
        <v>109292.14</v>
      </c>
      <c r="AM20" s="242">
        <f t="shared" si="5"/>
        <v>1153459.58</v>
      </c>
      <c r="AN20" s="249">
        <f t="shared" si="6"/>
        <v>7000</v>
      </c>
      <c r="AO20" s="262">
        <f t="shared" si="7"/>
        <v>1146459.58</v>
      </c>
      <c r="AP20" s="263">
        <f t="shared" si="8"/>
        <v>2989722.1399999997</v>
      </c>
      <c r="AQ20" s="263">
        <f t="shared" si="9"/>
        <v>2086082.72</v>
      </c>
      <c r="AR20" s="244">
        <f t="shared" si="4"/>
        <v>903639.41999999969</v>
      </c>
    </row>
    <row r="21" spans="1:44" ht="14.4" thickBot="1" x14ac:dyDescent="0.3">
      <c r="A21" s="232" t="s">
        <v>288</v>
      </c>
      <c r="B21" s="232" t="s">
        <v>29</v>
      </c>
      <c r="C21" s="269">
        <v>10482</v>
      </c>
      <c r="D21" s="270" t="s">
        <v>807</v>
      </c>
      <c r="E21" t="s">
        <v>2604</v>
      </c>
      <c r="F21" s="297">
        <v>1984216.38</v>
      </c>
      <c r="G21" s="297">
        <v>33506</v>
      </c>
      <c r="H21" s="297">
        <v>416790.78</v>
      </c>
      <c r="J21">
        <v>1220499.98</v>
      </c>
      <c r="K21">
        <v>268166.39</v>
      </c>
      <c r="Q21" s="297">
        <v>0</v>
      </c>
      <c r="U21">
        <v>132231.01999999999</v>
      </c>
      <c r="V21">
        <v>2399548.4500000002</v>
      </c>
      <c r="W21" s="297">
        <v>2771342.55</v>
      </c>
      <c r="X21" s="297">
        <v>66000</v>
      </c>
      <c r="Y21" s="297">
        <v>2301.17</v>
      </c>
      <c r="AA21" s="297">
        <v>3138363.9</v>
      </c>
      <c r="AB21" s="297">
        <v>418880</v>
      </c>
      <c r="AC21">
        <v>3750837.9</v>
      </c>
      <c r="AD21">
        <v>38610</v>
      </c>
      <c r="AF21">
        <v>820661.41</v>
      </c>
      <c r="AG21">
        <v>53827.040000000001</v>
      </c>
      <c r="AK21">
        <v>32258</v>
      </c>
      <c r="AM21" s="242">
        <f t="shared" si="5"/>
        <v>2434513.16</v>
      </c>
      <c r="AN21" s="249">
        <f t="shared" si="6"/>
        <v>0</v>
      </c>
      <c r="AO21" s="262">
        <f t="shared" si="7"/>
        <v>2434513.16</v>
      </c>
      <c r="AP21" s="263">
        <f t="shared" si="8"/>
        <v>6396887.6199999992</v>
      </c>
      <c r="AQ21" s="263">
        <f t="shared" si="9"/>
        <v>4696194.3499999996</v>
      </c>
      <c r="AR21" s="244">
        <f t="shared" si="4"/>
        <v>1700693.2699999996</v>
      </c>
    </row>
    <row r="22" spans="1:44" ht="14.4" thickBot="1" x14ac:dyDescent="0.3">
      <c r="A22" s="232" t="s">
        <v>288</v>
      </c>
      <c r="B22" s="232" t="s">
        <v>29</v>
      </c>
      <c r="C22" s="269">
        <v>8929</v>
      </c>
      <c r="D22" s="270" t="s">
        <v>808</v>
      </c>
      <c r="E22" t="s">
        <v>2605</v>
      </c>
      <c r="F22" s="297">
        <v>1158268.57</v>
      </c>
      <c r="G22" s="297">
        <v>70330</v>
      </c>
      <c r="H22" s="297">
        <v>461660.46</v>
      </c>
      <c r="J22">
        <v>223270.83</v>
      </c>
      <c r="K22">
        <v>1072716.01</v>
      </c>
      <c r="N22" s="297">
        <v>7066</v>
      </c>
      <c r="Q22" s="297">
        <v>0</v>
      </c>
      <c r="U22">
        <v>-1350863.04</v>
      </c>
      <c r="V22">
        <v>3847094.62</v>
      </c>
      <c r="W22" s="297">
        <v>2290099.7400000002</v>
      </c>
      <c r="Y22" s="297">
        <v>1037.4100000000001</v>
      </c>
      <c r="AA22" s="297">
        <v>2665260</v>
      </c>
      <c r="AB22" s="297">
        <v>320865</v>
      </c>
      <c r="AC22">
        <v>3289999</v>
      </c>
      <c r="AF22">
        <v>890705.81</v>
      </c>
      <c r="AG22">
        <v>214971.56</v>
      </c>
      <c r="AK22">
        <v>25680</v>
      </c>
      <c r="AM22" s="242">
        <f t="shared" si="5"/>
        <v>1690259.03</v>
      </c>
      <c r="AN22" s="249">
        <f t="shared" si="6"/>
        <v>7066</v>
      </c>
      <c r="AO22" s="262">
        <f t="shared" si="7"/>
        <v>1683193.03</v>
      </c>
      <c r="AP22" s="263">
        <f t="shared" si="8"/>
        <v>5277262.1500000004</v>
      </c>
      <c r="AQ22" s="263">
        <f t="shared" si="9"/>
        <v>4421356.37</v>
      </c>
      <c r="AR22" s="244">
        <f t="shared" si="4"/>
        <v>855905.78000000026</v>
      </c>
    </row>
    <row r="23" spans="1:44" ht="14.4" thickBot="1" x14ac:dyDescent="0.3">
      <c r="A23" s="232" t="s">
        <v>288</v>
      </c>
      <c r="B23" s="232" t="s">
        <v>29</v>
      </c>
      <c r="C23" s="269">
        <v>13938</v>
      </c>
      <c r="D23" s="270" t="s">
        <v>809</v>
      </c>
      <c r="E23" t="s">
        <v>2606</v>
      </c>
      <c r="F23" s="297">
        <v>2029094.18</v>
      </c>
      <c r="G23" s="297">
        <v>60745</v>
      </c>
      <c r="H23" s="297">
        <v>1630830.4</v>
      </c>
      <c r="J23">
        <v>4</v>
      </c>
      <c r="K23">
        <v>511808.63</v>
      </c>
      <c r="N23" s="297">
        <v>7000</v>
      </c>
      <c r="Q23" s="297">
        <v>0</v>
      </c>
      <c r="U23">
        <v>-327686.31</v>
      </c>
      <c r="V23">
        <v>2781867.7</v>
      </c>
      <c r="W23" s="297">
        <v>2963580.94</v>
      </c>
      <c r="Y23" s="297">
        <v>1667.55</v>
      </c>
      <c r="AA23" s="297">
        <v>3111231.5</v>
      </c>
      <c r="AB23" s="297">
        <v>647200</v>
      </c>
      <c r="AC23">
        <v>3572122.5</v>
      </c>
      <c r="AD23">
        <v>3510</v>
      </c>
      <c r="AF23">
        <v>651886.56000000006</v>
      </c>
      <c r="AG23">
        <v>163521.60999999999</v>
      </c>
      <c r="AK23">
        <v>31655</v>
      </c>
      <c r="AM23" s="242">
        <f t="shared" si="5"/>
        <v>3720669.58</v>
      </c>
      <c r="AN23" s="249">
        <f t="shared" si="6"/>
        <v>7000</v>
      </c>
      <c r="AO23" s="262">
        <f t="shared" si="7"/>
        <v>3713669.58</v>
      </c>
      <c r="AP23" s="263">
        <f t="shared" si="8"/>
        <v>6723679.9900000002</v>
      </c>
      <c r="AQ23" s="263">
        <f t="shared" si="9"/>
        <v>4422695.6700000009</v>
      </c>
      <c r="AR23" s="244">
        <f t="shared" si="4"/>
        <v>2300984.3199999994</v>
      </c>
    </row>
    <row r="24" spans="1:44" ht="14.4" thickBot="1" x14ac:dyDescent="0.3">
      <c r="A24" s="232" t="s">
        <v>288</v>
      </c>
      <c r="B24" s="232" t="s">
        <v>29</v>
      </c>
      <c r="C24" s="269">
        <v>6484</v>
      </c>
      <c r="D24" s="270" t="s">
        <v>810</v>
      </c>
      <c r="E24" t="s">
        <v>2607</v>
      </c>
      <c r="F24" s="297">
        <v>1228390.49</v>
      </c>
      <c r="G24" s="297">
        <v>31203.7</v>
      </c>
      <c r="H24" s="297">
        <v>435099.18</v>
      </c>
      <c r="J24">
        <v>377851.88</v>
      </c>
      <c r="K24">
        <v>295024.28999999998</v>
      </c>
      <c r="Q24" s="297">
        <v>0</v>
      </c>
      <c r="U24">
        <v>-211842.09</v>
      </c>
      <c r="V24">
        <v>1887309.56</v>
      </c>
      <c r="W24" s="297">
        <v>1748568.52</v>
      </c>
      <c r="Y24" s="297">
        <v>1308.32</v>
      </c>
      <c r="AA24" s="297">
        <v>2473007</v>
      </c>
      <c r="AB24" s="297">
        <v>205000</v>
      </c>
      <c r="AC24">
        <v>2632775</v>
      </c>
      <c r="AF24">
        <v>623329.19999999995</v>
      </c>
      <c r="AG24">
        <v>104694.66</v>
      </c>
      <c r="AK24">
        <v>196200</v>
      </c>
      <c r="AM24" s="242">
        <f t="shared" si="5"/>
        <v>1694693.3699999999</v>
      </c>
      <c r="AN24" s="249">
        <f t="shared" si="6"/>
        <v>0</v>
      </c>
      <c r="AO24" s="262">
        <f t="shared" si="7"/>
        <v>1694693.3699999999</v>
      </c>
      <c r="AP24" s="263">
        <f t="shared" si="8"/>
        <v>4427883.84</v>
      </c>
      <c r="AQ24" s="263">
        <f t="shared" si="9"/>
        <v>3556998.8600000003</v>
      </c>
      <c r="AR24" s="244">
        <f t="shared" si="4"/>
        <v>870884.97999999952</v>
      </c>
    </row>
    <row r="25" spans="1:44" ht="14.4" thickBot="1" x14ac:dyDescent="0.3">
      <c r="A25" s="232" t="s">
        <v>288</v>
      </c>
      <c r="B25" s="232" t="s">
        <v>29</v>
      </c>
      <c r="C25" s="269">
        <v>4852</v>
      </c>
      <c r="D25" s="270" t="s">
        <v>811</v>
      </c>
      <c r="E25" t="s">
        <v>2608</v>
      </c>
      <c r="F25" s="297">
        <v>1142013.1299999999</v>
      </c>
      <c r="G25" s="297">
        <v>41317.5</v>
      </c>
      <c r="H25" s="297">
        <v>304287.40999999997</v>
      </c>
      <c r="J25">
        <v>869757.3</v>
      </c>
      <c r="K25">
        <v>170960.22</v>
      </c>
      <c r="Q25" s="297">
        <v>0</v>
      </c>
      <c r="U25">
        <v>71983.820000000007</v>
      </c>
      <c r="V25">
        <v>2302867.0299999998</v>
      </c>
      <c r="W25" s="297">
        <v>1206402.9099999999</v>
      </c>
      <c r="Y25" s="297">
        <v>1249.71</v>
      </c>
      <c r="AA25" s="297">
        <v>1312021.3999999999</v>
      </c>
      <c r="AB25" s="297">
        <v>106600</v>
      </c>
      <c r="AC25">
        <v>1496111.93</v>
      </c>
      <c r="AD25">
        <v>17550</v>
      </c>
      <c r="AF25">
        <v>526742.46</v>
      </c>
      <c r="AG25">
        <v>141263.92000000001</v>
      </c>
      <c r="AK25">
        <v>16600</v>
      </c>
      <c r="AM25" s="242">
        <f t="shared" si="5"/>
        <v>1487618.0399999998</v>
      </c>
      <c r="AN25" s="249">
        <f t="shared" si="6"/>
        <v>0</v>
      </c>
      <c r="AO25" s="262">
        <f t="shared" si="7"/>
        <v>1487618.0399999998</v>
      </c>
      <c r="AP25" s="263">
        <f t="shared" si="8"/>
        <v>2626274.0199999996</v>
      </c>
      <c r="AQ25" s="263">
        <f t="shared" si="9"/>
        <v>2198268.31</v>
      </c>
      <c r="AR25" s="244">
        <f t="shared" si="4"/>
        <v>428005.7099999995</v>
      </c>
    </row>
    <row r="26" spans="1:44" ht="14.4" thickBot="1" x14ac:dyDescent="0.3">
      <c r="A26" s="232" t="s">
        <v>288</v>
      </c>
      <c r="B26" s="232" t="s">
        <v>29</v>
      </c>
      <c r="C26" s="269">
        <v>5055</v>
      </c>
      <c r="D26" s="270" t="s">
        <v>812</v>
      </c>
      <c r="E26" t="s">
        <v>2609</v>
      </c>
      <c r="F26" s="297">
        <v>812434.22</v>
      </c>
      <c r="G26" s="297">
        <v>9033.7000000000007</v>
      </c>
      <c r="H26" s="297">
        <v>216859.72</v>
      </c>
      <c r="J26">
        <v>185022</v>
      </c>
      <c r="K26">
        <v>448647.35</v>
      </c>
      <c r="Q26" s="297">
        <v>0</v>
      </c>
      <c r="U26">
        <v>-594163.61</v>
      </c>
      <c r="V26">
        <v>1722667.58</v>
      </c>
      <c r="W26" s="297">
        <v>978554.1</v>
      </c>
      <c r="X26" s="297">
        <v>164180</v>
      </c>
      <c r="Y26" s="297">
        <v>621.74</v>
      </c>
      <c r="AA26" s="297">
        <v>1338155.3799999999</v>
      </c>
      <c r="AB26" s="297">
        <v>374000</v>
      </c>
      <c r="AC26">
        <v>1749171.38</v>
      </c>
      <c r="AF26">
        <v>445734.61</v>
      </c>
      <c r="AG26">
        <v>31880.59</v>
      </c>
      <c r="AK26">
        <v>16851</v>
      </c>
      <c r="AM26" s="242">
        <f t="shared" si="5"/>
        <v>1038327.6399999999</v>
      </c>
      <c r="AN26" s="249">
        <f t="shared" si="6"/>
        <v>0</v>
      </c>
      <c r="AO26" s="262">
        <f t="shared" si="7"/>
        <v>1038327.6399999999</v>
      </c>
      <c r="AP26" s="263">
        <f t="shared" si="8"/>
        <v>2855511.2199999997</v>
      </c>
      <c r="AQ26" s="263">
        <f t="shared" si="9"/>
        <v>2243637.5799999996</v>
      </c>
      <c r="AR26" s="244">
        <f t="shared" si="4"/>
        <v>611873.64000000013</v>
      </c>
    </row>
    <row r="27" spans="1:44" ht="14.4" thickBot="1" x14ac:dyDescent="0.3">
      <c r="A27" s="232" t="s">
        <v>288</v>
      </c>
      <c r="B27" s="232" t="s">
        <v>29</v>
      </c>
      <c r="C27" s="269">
        <v>5073</v>
      </c>
      <c r="D27" s="270" t="s">
        <v>813</v>
      </c>
      <c r="E27" t="s">
        <v>2610</v>
      </c>
      <c r="F27" s="297">
        <v>1392657.63</v>
      </c>
      <c r="G27" s="297">
        <v>29920</v>
      </c>
      <c r="H27" s="297">
        <v>400286.47</v>
      </c>
      <c r="J27">
        <v>143939.04999999999</v>
      </c>
      <c r="K27">
        <v>357209.89</v>
      </c>
      <c r="P27" s="297">
        <v>19587</v>
      </c>
      <c r="Q27" s="297">
        <v>0</v>
      </c>
      <c r="U27">
        <v>-670065.26</v>
      </c>
      <c r="V27">
        <v>2074532.05</v>
      </c>
      <c r="W27" s="297">
        <v>1372173.73</v>
      </c>
      <c r="Y27" s="297">
        <v>1209.31</v>
      </c>
      <c r="AA27" s="297">
        <v>1993981.54</v>
      </c>
      <c r="AB27" s="297">
        <v>170000</v>
      </c>
      <c r="AC27">
        <v>2175402.2799999998</v>
      </c>
      <c r="AF27">
        <v>365328.62</v>
      </c>
      <c r="AG27">
        <v>104197.34</v>
      </c>
      <c r="AK27">
        <v>1000</v>
      </c>
      <c r="AM27" s="242">
        <f t="shared" si="5"/>
        <v>1822864.0999999999</v>
      </c>
      <c r="AN27" s="249">
        <f t="shared" si="6"/>
        <v>19587</v>
      </c>
      <c r="AO27" s="262">
        <f t="shared" si="7"/>
        <v>1803277.0999999999</v>
      </c>
      <c r="AP27" s="263">
        <f t="shared" si="8"/>
        <v>3537364.58</v>
      </c>
      <c r="AQ27" s="263">
        <f t="shared" si="9"/>
        <v>2645928.2399999998</v>
      </c>
      <c r="AR27" s="244">
        <f t="shared" si="4"/>
        <v>891436.34000000032</v>
      </c>
    </row>
    <row r="28" spans="1:44" ht="14.4" thickBot="1" x14ac:dyDescent="0.3">
      <c r="A28" s="232" t="s">
        <v>288</v>
      </c>
      <c r="B28" s="232" t="s">
        <v>29</v>
      </c>
      <c r="C28" s="269">
        <v>4573</v>
      </c>
      <c r="D28" s="270" t="s">
        <v>1404</v>
      </c>
      <c r="E28" t="s">
        <v>2611</v>
      </c>
      <c r="F28" s="297">
        <v>700119.11</v>
      </c>
      <c r="G28" s="297">
        <v>38672.639999999999</v>
      </c>
      <c r="H28" s="297">
        <v>49092.83</v>
      </c>
      <c r="J28">
        <v>463556.74</v>
      </c>
      <c r="K28">
        <v>104028.26</v>
      </c>
      <c r="N28" s="297">
        <v>9150</v>
      </c>
      <c r="Q28" s="297">
        <v>6772</v>
      </c>
      <c r="U28">
        <v>-206494.73</v>
      </c>
      <c r="V28">
        <v>900591.29</v>
      </c>
      <c r="W28" s="297">
        <v>1277080.67</v>
      </c>
      <c r="Y28" s="297">
        <v>504.73</v>
      </c>
      <c r="AA28" s="297">
        <v>1905436.4</v>
      </c>
      <c r="AB28" s="297">
        <v>348590</v>
      </c>
      <c r="AC28">
        <v>2060549.4</v>
      </c>
      <c r="AD28">
        <v>17550</v>
      </c>
      <c r="AF28">
        <v>418855.12</v>
      </c>
      <c r="AG28">
        <v>121175.95</v>
      </c>
      <c r="AK28">
        <v>16703</v>
      </c>
      <c r="AM28" s="242">
        <f t="shared" si="5"/>
        <v>787884.58</v>
      </c>
      <c r="AN28" s="249">
        <f t="shared" si="6"/>
        <v>15922</v>
      </c>
      <c r="AO28" s="262">
        <f t="shared" si="7"/>
        <v>771962.58</v>
      </c>
      <c r="AP28" s="263">
        <f t="shared" si="8"/>
        <v>3531611.8</v>
      </c>
      <c r="AQ28" s="263">
        <f t="shared" si="9"/>
        <v>2634833.4700000002</v>
      </c>
      <c r="AR28" s="244">
        <f t="shared" si="4"/>
        <v>896778.32999999961</v>
      </c>
    </row>
    <row r="29" spans="1:44" ht="14.4" thickBot="1" x14ac:dyDescent="0.3">
      <c r="A29" s="232" t="s">
        <v>288</v>
      </c>
      <c r="B29" s="232" t="s">
        <v>29</v>
      </c>
      <c r="C29" s="269">
        <v>7350</v>
      </c>
      <c r="D29" s="270" t="s">
        <v>815</v>
      </c>
      <c r="E29" t="s">
        <v>2612</v>
      </c>
      <c r="F29" s="297">
        <v>1120187.4099999999</v>
      </c>
      <c r="G29" s="297">
        <v>42097</v>
      </c>
      <c r="H29" s="297">
        <v>319583.35999999999</v>
      </c>
      <c r="J29">
        <v>386215.05</v>
      </c>
      <c r="K29">
        <v>1429096.37</v>
      </c>
      <c r="N29" s="297">
        <v>26189</v>
      </c>
      <c r="Q29" s="297">
        <v>0</v>
      </c>
      <c r="U29">
        <v>-981134.26</v>
      </c>
      <c r="V29">
        <v>2673935.1</v>
      </c>
      <c r="W29" s="297">
        <v>1958814.9</v>
      </c>
      <c r="X29" s="297">
        <v>224392</v>
      </c>
      <c r="Y29" s="297">
        <v>803.05</v>
      </c>
      <c r="AA29" s="297">
        <v>1356178</v>
      </c>
      <c r="AB29" s="297">
        <v>395300</v>
      </c>
      <c r="AC29">
        <v>1670079</v>
      </c>
      <c r="AE29">
        <v>7020</v>
      </c>
      <c r="AF29">
        <v>566608.64000000001</v>
      </c>
      <c r="AG29">
        <v>267867.90000000002</v>
      </c>
      <c r="AK29">
        <v>19060</v>
      </c>
      <c r="AM29" s="242">
        <f t="shared" si="5"/>
        <v>1481867.77</v>
      </c>
      <c r="AN29" s="249">
        <f t="shared" si="6"/>
        <v>26189</v>
      </c>
      <c r="AO29" s="262">
        <f t="shared" si="7"/>
        <v>1455678.77</v>
      </c>
      <c r="AP29" s="263">
        <f t="shared" si="8"/>
        <v>3935487.9499999997</v>
      </c>
      <c r="AQ29" s="263">
        <f t="shared" si="9"/>
        <v>2530635.54</v>
      </c>
      <c r="AR29" s="244">
        <f t="shared" si="4"/>
        <v>1404852.4099999997</v>
      </c>
    </row>
    <row r="30" spans="1:44" ht="14.4" thickBot="1" x14ac:dyDescent="0.3">
      <c r="A30" s="232" t="s">
        <v>288</v>
      </c>
      <c r="B30" s="232" t="s">
        <v>29</v>
      </c>
      <c r="C30" s="269">
        <v>5666</v>
      </c>
      <c r="D30" s="270" t="s">
        <v>816</v>
      </c>
      <c r="E30" t="s">
        <v>2613</v>
      </c>
      <c r="F30" s="297">
        <v>2307448.4</v>
      </c>
      <c r="G30" s="297">
        <v>7000</v>
      </c>
      <c r="H30" s="297">
        <v>409193.09</v>
      </c>
      <c r="J30">
        <v>448764.04</v>
      </c>
      <c r="K30">
        <v>847293.27</v>
      </c>
      <c r="N30" s="297">
        <v>23380</v>
      </c>
      <c r="Q30" s="297">
        <v>912.5</v>
      </c>
      <c r="U30">
        <v>1319902.47</v>
      </c>
      <c r="V30">
        <v>1942985.43</v>
      </c>
      <c r="W30" s="297">
        <v>1109213.03</v>
      </c>
      <c r="Y30" s="297">
        <v>2432.96</v>
      </c>
      <c r="AA30" s="297">
        <v>901093.5</v>
      </c>
      <c r="AB30" s="297">
        <v>180371</v>
      </c>
      <c r="AC30">
        <v>1019683.5</v>
      </c>
      <c r="AD30">
        <v>2880</v>
      </c>
      <c r="AE30">
        <v>7650</v>
      </c>
      <c r="AF30">
        <v>500582.27</v>
      </c>
      <c r="AG30">
        <v>165925.56</v>
      </c>
      <c r="AK30">
        <v>17479</v>
      </c>
      <c r="AM30" s="242">
        <f t="shared" si="5"/>
        <v>2723641.4899999998</v>
      </c>
      <c r="AN30" s="249">
        <f t="shared" si="6"/>
        <v>24292.5</v>
      </c>
      <c r="AO30" s="262">
        <f t="shared" si="7"/>
        <v>2699348.9899999998</v>
      </c>
      <c r="AP30" s="263">
        <f t="shared" si="8"/>
        <v>2193110.4900000002</v>
      </c>
      <c r="AQ30" s="263">
        <f t="shared" si="9"/>
        <v>1714200.33</v>
      </c>
      <c r="AR30" s="244">
        <f t="shared" si="4"/>
        <v>478910.16000000015</v>
      </c>
    </row>
    <row r="31" spans="1:44" ht="14.4" thickBot="1" x14ac:dyDescent="0.3">
      <c r="A31" s="232" t="s">
        <v>288</v>
      </c>
      <c r="B31" s="232" t="s">
        <v>29</v>
      </c>
      <c r="C31" s="269">
        <v>5772</v>
      </c>
      <c r="D31" s="270" t="s">
        <v>817</v>
      </c>
      <c r="E31" t="s">
        <v>2614</v>
      </c>
      <c r="F31" s="297">
        <v>681945.03</v>
      </c>
      <c r="G31" s="297">
        <v>12744.5</v>
      </c>
      <c r="H31" s="297">
        <v>337117.6</v>
      </c>
      <c r="J31">
        <v>68506.5</v>
      </c>
      <c r="K31">
        <v>213603.92</v>
      </c>
      <c r="P31" s="297">
        <v>11000</v>
      </c>
      <c r="Q31" s="297">
        <v>1500</v>
      </c>
      <c r="U31">
        <v>-1281555.05</v>
      </c>
      <c r="V31">
        <v>2306439.37</v>
      </c>
      <c r="W31" s="297">
        <v>1182945.74</v>
      </c>
      <c r="Y31" s="297">
        <v>927.71</v>
      </c>
      <c r="AA31" s="297">
        <v>1365417.06</v>
      </c>
      <c r="AB31" s="297">
        <v>155500</v>
      </c>
      <c r="AC31">
        <v>1493069.06</v>
      </c>
      <c r="AD31">
        <v>10530</v>
      </c>
      <c r="AF31">
        <v>620908.18999999994</v>
      </c>
      <c r="AG31">
        <v>22258.53</v>
      </c>
      <c r="AK31">
        <v>22730</v>
      </c>
      <c r="AM31" s="242">
        <f t="shared" si="5"/>
        <v>1031807.13</v>
      </c>
      <c r="AN31" s="249">
        <f t="shared" si="6"/>
        <v>12500</v>
      </c>
      <c r="AO31" s="262">
        <f t="shared" si="7"/>
        <v>1019307.13</v>
      </c>
      <c r="AP31" s="263">
        <f t="shared" si="8"/>
        <v>2704790.51</v>
      </c>
      <c r="AQ31" s="263">
        <f t="shared" si="9"/>
        <v>2169495.7799999998</v>
      </c>
      <c r="AR31" s="244">
        <f t="shared" si="4"/>
        <v>535294.73</v>
      </c>
    </row>
    <row r="32" spans="1:44" ht="14.4" thickBot="1" x14ac:dyDescent="0.3">
      <c r="A32" s="232" t="s">
        <v>288</v>
      </c>
      <c r="B32" s="232" t="s">
        <v>29</v>
      </c>
      <c r="C32" s="269">
        <v>3690</v>
      </c>
      <c r="D32" s="270" t="s">
        <v>818</v>
      </c>
      <c r="E32" t="s">
        <v>2615</v>
      </c>
      <c r="F32" s="297">
        <v>1272339.47</v>
      </c>
      <c r="G32" s="297">
        <v>9051.8700000000008</v>
      </c>
      <c r="H32" s="297">
        <v>205780.28</v>
      </c>
      <c r="J32">
        <v>257122.87</v>
      </c>
      <c r="K32">
        <v>330492.18</v>
      </c>
      <c r="Q32" s="297">
        <v>0</v>
      </c>
      <c r="U32">
        <v>1832.45</v>
      </c>
      <c r="V32">
        <v>1600056.47</v>
      </c>
      <c r="W32" s="297">
        <v>981201.42</v>
      </c>
      <c r="X32" s="297">
        <v>58594</v>
      </c>
      <c r="Y32" s="297">
        <v>1197.55</v>
      </c>
      <c r="AA32" s="297">
        <v>1342520.74</v>
      </c>
      <c r="AB32" s="297">
        <v>134431</v>
      </c>
      <c r="AC32">
        <v>1530164.74</v>
      </c>
      <c r="AF32">
        <v>515409.21</v>
      </c>
      <c r="AG32">
        <v>104814.06</v>
      </c>
      <c r="AK32">
        <v>21496</v>
      </c>
      <c r="AM32" s="242">
        <f t="shared" si="5"/>
        <v>1487171.62</v>
      </c>
      <c r="AN32" s="249">
        <f t="shared" si="6"/>
        <v>0</v>
      </c>
      <c r="AO32" s="262">
        <f t="shared" si="7"/>
        <v>1487171.62</v>
      </c>
      <c r="AP32" s="263">
        <f t="shared" si="8"/>
        <v>2517944.71</v>
      </c>
      <c r="AQ32" s="263">
        <f t="shared" si="9"/>
        <v>2171884.0099999998</v>
      </c>
      <c r="AR32" s="244">
        <f t="shared" si="4"/>
        <v>346060.70000000019</v>
      </c>
    </row>
    <row r="33" spans="1:44" ht="14.4" thickBot="1" x14ac:dyDescent="0.3">
      <c r="A33" s="232" t="s">
        <v>288</v>
      </c>
      <c r="B33" s="232" t="s">
        <v>29</v>
      </c>
      <c r="C33" s="269">
        <v>6191</v>
      </c>
      <c r="D33" s="270" t="s">
        <v>819</v>
      </c>
      <c r="E33" t="s">
        <v>2772</v>
      </c>
      <c r="F33" s="297">
        <v>1150022.3500000001</v>
      </c>
      <c r="G33" s="297">
        <v>77945</v>
      </c>
      <c r="H33" s="297">
        <v>557125.75</v>
      </c>
      <c r="J33">
        <v>3</v>
      </c>
      <c r="K33">
        <v>474371.47</v>
      </c>
      <c r="N33" s="297">
        <v>61228</v>
      </c>
      <c r="Q33" s="297">
        <v>0</v>
      </c>
      <c r="U33">
        <v>-1626274.34</v>
      </c>
      <c r="V33">
        <v>2970314.75</v>
      </c>
      <c r="W33" s="297">
        <v>1982616.27</v>
      </c>
      <c r="X33" s="297">
        <v>299350</v>
      </c>
      <c r="Y33" s="297">
        <v>950.91</v>
      </c>
      <c r="AA33" s="297">
        <v>1577012</v>
      </c>
      <c r="AB33" s="297">
        <v>288050</v>
      </c>
      <c r="AC33">
        <v>1985908</v>
      </c>
      <c r="AD33">
        <v>2460</v>
      </c>
      <c r="AE33">
        <v>4232</v>
      </c>
      <c r="AF33">
        <v>869058.45</v>
      </c>
      <c r="AG33">
        <v>101965.29</v>
      </c>
      <c r="AK33">
        <v>24617</v>
      </c>
      <c r="AM33" s="242">
        <f t="shared" si="5"/>
        <v>1785093.1</v>
      </c>
      <c r="AN33" s="249">
        <f t="shared" si="6"/>
        <v>61228</v>
      </c>
      <c r="AO33" s="262">
        <f t="shared" si="7"/>
        <v>1723865.1</v>
      </c>
      <c r="AP33" s="263">
        <f t="shared" si="8"/>
        <v>4147979.18</v>
      </c>
      <c r="AQ33" s="263">
        <f t="shared" si="9"/>
        <v>2988240.74</v>
      </c>
      <c r="AR33" s="244">
        <f t="shared" si="4"/>
        <v>1159738.44</v>
      </c>
    </row>
    <row r="34" spans="1:44" ht="14.4" thickBot="1" x14ac:dyDescent="0.3">
      <c r="A34" s="232" t="s">
        <v>288</v>
      </c>
      <c r="B34" s="232" t="s">
        <v>29</v>
      </c>
      <c r="C34" s="269">
        <v>8132</v>
      </c>
      <c r="D34" s="270" t="s">
        <v>820</v>
      </c>
      <c r="E34" t="s">
        <v>2773</v>
      </c>
      <c r="F34" s="297">
        <v>1038953.83</v>
      </c>
      <c r="G34" s="297">
        <v>240506</v>
      </c>
      <c r="H34" s="297">
        <v>414135.35</v>
      </c>
      <c r="J34">
        <v>1073953.55</v>
      </c>
      <c r="K34">
        <v>644986.63</v>
      </c>
      <c r="Q34" s="297">
        <v>0</v>
      </c>
      <c r="U34">
        <v>-461589.05</v>
      </c>
      <c r="V34">
        <v>3203233.17</v>
      </c>
      <c r="W34" s="297">
        <v>1315676.97</v>
      </c>
      <c r="X34" s="297">
        <v>228680</v>
      </c>
      <c r="Y34" s="297">
        <v>969.95</v>
      </c>
      <c r="AA34" s="297">
        <v>1116825</v>
      </c>
      <c r="AB34" s="297">
        <v>308050</v>
      </c>
      <c r="AC34">
        <v>1713795</v>
      </c>
      <c r="AF34">
        <v>628132.15</v>
      </c>
      <c r="AG34">
        <v>137692.60999999999</v>
      </c>
      <c r="AM34" s="242">
        <f t="shared" si="5"/>
        <v>1693595.1800000002</v>
      </c>
      <c r="AN34" s="249">
        <f t="shared" si="6"/>
        <v>0</v>
      </c>
      <c r="AO34" s="262">
        <f t="shared" si="7"/>
        <v>1693595.1800000002</v>
      </c>
      <c r="AP34" s="263">
        <f t="shared" si="8"/>
        <v>2970201.92</v>
      </c>
      <c r="AQ34" s="263">
        <f t="shared" si="9"/>
        <v>2479619.7599999998</v>
      </c>
      <c r="AR34" s="244">
        <f t="shared" si="4"/>
        <v>490582.16000000015</v>
      </c>
    </row>
    <row r="35" spans="1:44" ht="14.4" thickBot="1" x14ac:dyDescent="0.3">
      <c r="A35" s="232" t="s">
        <v>288</v>
      </c>
      <c r="B35" s="232" t="s">
        <v>29</v>
      </c>
      <c r="C35" s="269">
        <v>2634</v>
      </c>
      <c r="D35" s="270" t="s">
        <v>821</v>
      </c>
      <c r="E35" t="s">
        <v>2774</v>
      </c>
      <c r="F35" s="297">
        <v>697602.33</v>
      </c>
      <c r="G35" s="297">
        <v>7362.5</v>
      </c>
      <c r="H35" s="297">
        <v>232061.61</v>
      </c>
      <c r="J35">
        <v>23506.880000000001</v>
      </c>
      <c r="K35">
        <v>44466.59</v>
      </c>
      <c r="P35" s="297">
        <v>15346</v>
      </c>
      <c r="Q35" s="297">
        <v>0</v>
      </c>
      <c r="U35">
        <v>-1497471.15</v>
      </c>
      <c r="V35">
        <v>2001291.5</v>
      </c>
      <c r="W35" s="297">
        <v>871960.53</v>
      </c>
      <c r="Y35" s="297">
        <v>575.61</v>
      </c>
      <c r="AA35" s="297">
        <v>1276284.5</v>
      </c>
      <c r="AB35" s="297">
        <v>98600</v>
      </c>
      <c r="AC35">
        <v>1341210.5</v>
      </c>
      <c r="AF35">
        <v>159333.54999999999</v>
      </c>
      <c r="AG35">
        <v>26572.77</v>
      </c>
      <c r="AK35">
        <v>16007</v>
      </c>
      <c r="AM35" s="242">
        <f t="shared" si="5"/>
        <v>937026.44</v>
      </c>
      <c r="AN35" s="249">
        <f t="shared" si="6"/>
        <v>15346</v>
      </c>
      <c r="AO35" s="262">
        <f t="shared" si="7"/>
        <v>921680.44</v>
      </c>
      <c r="AP35" s="263">
        <f t="shared" si="8"/>
        <v>2247420.64</v>
      </c>
      <c r="AQ35" s="263">
        <f t="shared" si="9"/>
        <v>1543123.82</v>
      </c>
      <c r="AR35" s="244">
        <f t="shared" si="4"/>
        <v>704296.82000000007</v>
      </c>
    </row>
    <row r="36" spans="1:44" ht="14.4" thickBot="1" x14ac:dyDescent="0.3">
      <c r="A36" s="232" t="s">
        <v>288</v>
      </c>
      <c r="B36" s="232" t="s">
        <v>29</v>
      </c>
      <c r="C36" s="269">
        <v>5394</v>
      </c>
      <c r="D36" s="270" t="s">
        <v>822</v>
      </c>
      <c r="E36" t="s">
        <v>2801</v>
      </c>
      <c r="F36" s="297">
        <v>767832.97</v>
      </c>
      <c r="G36" s="297">
        <v>67138.240000000005</v>
      </c>
      <c r="H36" s="297">
        <v>386056.14</v>
      </c>
      <c r="J36">
        <v>1360040.32</v>
      </c>
      <c r="K36">
        <v>574414.37</v>
      </c>
      <c r="N36" s="297">
        <v>7000</v>
      </c>
      <c r="Q36" s="297">
        <v>192.71</v>
      </c>
      <c r="U36">
        <v>-1097843.95</v>
      </c>
      <c r="V36">
        <v>3800882.66</v>
      </c>
      <c r="W36" s="297">
        <v>1346232.93</v>
      </c>
      <c r="Y36" s="297">
        <v>723.59</v>
      </c>
      <c r="AA36" s="297">
        <v>621888</v>
      </c>
      <c r="AB36" s="297">
        <v>214050</v>
      </c>
      <c r="AC36">
        <v>811978</v>
      </c>
      <c r="AD36">
        <v>5010</v>
      </c>
      <c r="AF36">
        <v>592143.48</v>
      </c>
      <c r="AG36">
        <v>141824.06</v>
      </c>
      <c r="AM36" s="242">
        <f t="shared" si="5"/>
        <v>1221027.3500000001</v>
      </c>
      <c r="AN36" s="249">
        <f t="shared" si="6"/>
        <v>7192.71</v>
      </c>
      <c r="AO36" s="262">
        <f t="shared" si="7"/>
        <v>1213834.6400000001</v>
      </c>
      <c r="AP36" s="263">
        <f t="shared" si="8"/>
        <v>2182894.52</v>
      </c>
      <c r="AQ36" s="263">
        <f t="shared" si="9"/>
        <v>1550955.54</v>
      </c>
      <c r="AR36" s="244">
        <f t="shared" si="4"/>
        <v>631938.98</v>
      </c>
    </row>
    <row r="37" spans="1:44" ht="14.4" thickBot="1" x14ac:dyDescent="0.3">
      <c r="A37" s="232" t="s">
        <v>292</v>
      </c>
      <c r="B37" s="232" t="s">
        <v>30</v>
      </c>
      <c r="C37" s="269">
        <v>3425</v>
      </c>
      <c r="D37" s="270" t="s">
        <v>823</v>
      </c>
      <c r="E37" t="s">
        <v>2616</v>
      </c>
      <c r="F37" s="297">
        <v>1027087.6</v>
      </c>
      <c r="G37" s="297">
        <v>18767.75</v>
      </c>
      <c r="H37" s="297">
        <v>32341.1</v>
      </c>
      <c r="J37">
        <v>662332.01</v>
      </c>
      <c r="K37">
        <v>703376.19</v>
      </c>
      <c r="N37" s="297">
        <v>3200</v>
      </c>
      <c r="Q37" s="297">
        <v>0</v>
      </c>
      <c r="S37">
        <v>276815</v>
      </c>
      <c r="U37">
        <v>43396.29</v>
      </c>
      <c r="V37">
        <v>2024806.3999999999</v>
      </c>
      <c r="W37" s="297">
        <v>1277592.3999999999</v>
      </c>
      <c r="Y37" s="297">
        <v>1336.91</v>
      </c>
      <c r="AA37" s="297">
        <v>855197</v>
      </c>
      <c r="AB37" s="297">
        <v>101819.9</v>
      </c>
      <c r="AC37">
        <v>1114140</v>
      </c>
      <c r="AF37">
        <v>558985.67000000004</v>
      </c>
      <c r="AG37">
        <v>168889.63</v>
      </c>
      <c r="AK37">
        <v>78291.25</v>
      </c>
      <c r="AM37" s="242">
        <f t="shared" si="5"/>
        <v>1078196.45</v>
      </c>
      <c r="AN37" s="249">
        <f t="shared" si="6"/>
        <v>3200</v>
      </c>
      <c r="AO37" s="262">
        <f t="shared" si="7"/>
        <v>1074996.45</v>
      </c>
      <c r="AP37" s="263">
        <f t="shared" si="8"/>
        <v>2235946.2099999995</v>
      </c>
      <c r="AQ37" s="263">
        <f t="shared" si="9"/>
        <v>1920306.5499999998</v>
      </c>
      <c r="AR37" s="244">
        <f t="shared" si="4"/>
        <v>315639.65999999968</v>
      </c>
    </row>
    <row r="38" spans="1:44" ht="14.4" thickBot="1" x14ac:dyDescent="0.3">
      <c r="A38" s="232" t="s">
        <v>292</v>
      </c>
      <c r="B38" s="232" t="s">
        <v>30</v>
      </c>
      <c r="C38" s="269">
        <v>4047</v>
      </c>
      <c r="D38" s="270" t="s">
        <v>824</v>
      </c>
      <c r="E38" t="s">
        <v>2617</v>
      </c>
      <c r="F38" s="297">
        <v>1818774.53</v>
      </c>
      <c r="G38" s="297">
        <v>19407.080000000002</v>
      </c>
      <c r="H38" s="297">
        <v>36892.589999999997</v>
      </c>
      <c r="J38">
        <v>179690.68</v>
      </c>
      <c r="K38">
        <v>428225.06</v>
      </c>
      <c r="N38" s="297">
        <v>0</v>
      </c>
      <c r="P38" s="297">
        <v>119680</v>
      </c>
      <c r="Q38" s="297">
        <v>3608.04</v>
      </c>
      <c r="U38">
        <v>-639967</v>
      </c>
      <c r="V38">
        <v>2381908.6800000002</v>
      </c>
      <c r="W38" s="297">
        <v>1800170.42</v>
      </c>
      <c r="X38" s="297">
        <v>75800</v>
      </c>
      <c r="Y38" s="297">
        <v>2099.23</v>
      </c>
      <c r="AA38" s="297">
        <v>1008665</v>
      </c>
      <c r="AB38" s="297">
        <v>127442.47</v>
      </c>
      <c r="AC38">
        <v>1443498</v>
      </c>
      <c r="AF38">
        <v>762423.41</v>
      </c>
      <c r="AG38">
        <v>106422.99</v>
      </c>
      <c r="AK38">
        <v>29556.62</v>
      </c>
      <c r="AM38" s="242">
        <f t="shared" si="5"/>
        <v>1875074.2000000002</v>
      </c>
      <c r="AN38" s="249">
        <f t="shared" si="6"/>
        <v>123288.04</v>
      </c>
      <c r="AO38" s="262">
        <f t="shared" si="7"/>
        <v>1751786.1600000001</v>
      </c>
      <c r="AP38" s="263">
        <f t="shared" si="8"/>
        <v>3014177.12</v>
      </c>
      <c r="AQ38" s="263">
        <f t="shared" si="9"/>
        <v>2341901.0200000005</v>
      </c>
      <c r="AR38" s="244">
        <f t="shared" si="4"/>
        <v>672276.09999999963</v>
      </c>
    </row>
    <row r="39" spans="1:44" ht="14.4" thickBot="1" x14ac:dyDescent="0.3">
      <c r="A39" s="232" t="s">
        <v>292</v>
      </c>
      <c r="B39" s="232" t="s">
        <v>30</v>
      </c>
      <c r="C39" s="269">
        <v>3656</v>
      </c>
      <c r="D39" s="270" t="s">
        <v>825</v>
      </c>
      <c r="E39" t="s">
        <v>2618</v>
      </c>
      <c r="F39" s="297">
        <v>882573.68</v>
      </c>
      <c r="G39" s="297">
        <v>30900</v>
      </c>
      <c r="H39" s="297">
        <v>84387.98</v>
      </c>
      <c r="J39">
        <v>742983.89</v>
      </c>
      <c r="K39">
        <v>301617.64</v>
      </c>
      <c r="N39" s="297">
        <v>0</v>
      </c>
      <c r="Q39" s="297">
        <v>2133.4299999999998</v>
      </c>
      <c r="U39">
        <v>-863313.53</v>
      </c>
      <c r="V39">
        <v>2692203.68</v>
      </c>
      <c r="W39" s="297">
        <v>1628703.4</v>
      </c>
      <c r="X39" s="297">
        <v>273100</v>
      </c>
      <c r="Y39" s="297">
        <v>1384.75</v>
      </c>
      <c r="AA39" s="297">
        <v>1724236.5</v>
      </c>
      <c r="AB39" s="297">
        <v>68700</v>
      </c>
      <c r="AC39">
        <v>2158688.5</v>
      </c>
      <c r="AF39">
        <v>844459.52000000002</v>
      </c>
      <c r="AG39">
        <v>109343.53</v>
      </c>
      <c r="AK39">
        <v>168230.6</v>
      </c>
      <c r="AM39" s="242">
        <f t="shared" si="5"/>
        <v>997861.66</v>
      </c>
      <c r="AN39" s="249">
        <f t="shared" si="6"/>
        <v>2133.4299999999998</v>
      </c>
      <c r="AO39" s="262">
        <f t="shared" si="7"/>
        <v>995728.23</v>
      </c>
      <c r="AP39" s="263">
        <f t="shared" si="8"/>
        <v>3696124.65</v>
      </c>
      <c r="AQ39" s="263">
        <f t="shared" si="9"/>
        <v>3280722.15</v>
      </c>
      <c r="AR39" s="244">
        <f t="shared" si="4"/>
        <v>415402.5</v>
      </c>
    </row>
    <row r="40" spans="1:44" ht="14.4" thickBot="1" x14ac:dyDescent="0.3">
      <c r="A40" s="232" t="s">
        <v>292</v>
      </c>
      <c r="B40" s="232" t="s">
        <v>30</v>
      </c>
      <c r="C40" s="269">
        <v>3640</v>
      </c>
      <c r="D40" s="270" t="s">
        <v>826</v>
      </c>
      <c r="E40" t="s">
        <v>2619</v>
      </c>
      <c r="F40" s="297">
        <v>1111869.6100000001</v>
      </c>
      <c r="G40" s="297">
        <v>22800.3</v>
      </c>
      <c r="H40" s="297">
        <v>225793.34</v>
      </c>
      <c r="J40">
        <v>101367.08</v>
      </c>
      <c r="K40">
        <v>645483.85</v>
      </c>
      <c r="N40" s="297">
        <v>4200</v>
      </c>
      <c r="Q40" s="297">
        <v>1287</v>
      </c>
      <c r="S40">
        <v>367330</v>
      </c>
      <c r="U40">
        <v>485704.14</v>
      </c>
      <c r="V40">
        <v>288756.2</v>
      </c>
      <c r="W40" s="297">
        <v>2009752.13</v>
      </c>
      <c r="Y40" s="297">
        <v>975.48</v>
      </c>
      <c r="AA40" s="297">
        <v>731510.5</v>
      </c>
      <c r="AB40" s="297">
        <v>69238.070000000007</v>
      </c>
      <c r="AC40">
        <v>1254413.5</v>
      </c>
      <c r="AD40">
        <v>640</v>
      </c>
      <c r="AE40">
        <v>4000</v>
      </c>
      <c r="AF40">
        <v>212925.36</v>
      </c>
      <c r="AG40">
        <v>129291.01</v>
      </c>
      <c r="AK40">
        <v>83934</v>
      </c>
      <c r="AM40" s="242">
        <f t="shared" si="5"/>
        <v>1360463.2500000002</v>
      </c>
      <c r="AN40" s="249">
        <f t="shared" si="6"/>
        <v>5487</v>
      </c>
      <c r="AO40" s="262">
        <f t="shared" si="7"/>
        <v>1354976.2500000002</v>
      </c>
      <c r="AP40" s="263">
        <f t="shared" si="8"/>
        <v>2811476.1799999997</v>
      </c>
      <c r="AQ40" s="263">
        <f t="shared" si="9"/>
        <v>1685203.8699999999</v>
      </c>
      <c r="AR40" s="244">
        <f t="shared" si="4"/>
        <v>1126272.3099999998</v>
      </c>
    </row>
    <row r="41" spans="1:44" ht="14.4" thickBot="1" x14ac:dyDescent="0.3">
      <c r="A41" s="232" t="s">
        <v>292</v>
      </c>
      <c r="B41" s="232" t="s">
        <v>30</v>
      </c>
      <c r="C41" s="269">
        <v>7398</v>
      </c>
      <c r="D41" s="270" t="s">
        <v>827</v>
      </c>
      <c r="E41" t="s">
        <v>2620</v>
      </c>
      <c r="F41" s="297">
        <v>1844416.7</v>
      </c>
      <c r="G41" s="297">
        <v>43922.85</v>
      </c>
      <c r="H41" s="297">
        <v>100539.64</v>
      </c>
      <c r="J41">
        <v>443934.16</v>
      </c>
      <c r="K41">
        <v>124119.5</v>
      </c>
      <c r="N41" s="297">
        <v>5150</v>
      </c>
      <c r="Q41" s="297">
        <v>3101.56</v>
      </c>
      <c r="S41">
        <v>108020</v>
      </c>
      <c r="U41">
        <v>-1565386.45</v>
      </c>
      <c r="V41">
        <v>3281518.85</v>
      </c>
      <c r="W41" s="297">
        <v>2337915.83</v>
      </c>
      <c r="AA41" s="297">
        <v>1600448.5</v>
      </c>
      <c r="AB41" s="297">
        <v>452657.38</v>
      </c>
      <c r="AC41">
        <v>2466116.5</v>
      </c>
      <c r="AF41">
        <v>719868.7</v>
      </c>
      <c r="AG41">
        <v>83419.320000000007</v>
      </c>
      <c r="AI41">
        <v>57540</v>
      </c>
      <c r="AK41">
        <v>27662</v>
      </c>
      <c r="AM41" s="242">
        <f t="shared" si="5"/>
        <v>1988879.19</v>
      </c>
      <c r="AN41" s="249">
        <f t="shared" si="6"/>
        <v>8251.56</v>
      </c>
      <c r="AO41" s="262">
        <f t="shared" si="7"/>
        <v>1980627.63</v>
      </c>
      <c r="AP41" s="263">
        <f t="shared" si="8"/>
        <v>4391021.71</v>
      </c>
      <c r="AQ41" s="263">
        <f t="shared" si="9"/>
        <v>3354606.52</v>
      </c>
      <c r="AR41" s="244">
        <f t="shared" si="4"/>
        <v>1036415.19</v>
      </c>
    </row>
    <row r="42" spans="1:44" ht="14.4" thickBot="1" x14ac:dyDescent="0.3">
      <c r="A42" s="232" t="s">
        <v>292</v>
      </c>
      <c r="B42" s="232" t="s">
        <v>30</v>
      </c>
      <c r="C42" s="269">
        <v>7430</v>
      </c>
      <c r="D42" s="270" t="s">
        <v>828</v>
      </c>
      <c r="E42" t="s">
        <v>2621</v>
      </c>
      <c r="F42" s="297">
        <v>1575665.61</v>
      </c>
      <c r="G42" s="297">
        <v>3300</v>
      </c>
      <c r="H42" s="297">
        <v>91140.01</v>
      </c>
      <c r="J42">
        <v>275690.89</v>
      </c>
      <c r="K42">
        <v>657577.35</v>
      </c>
      <c r="N42" s="297">
        <v>11000</v>
      </c>
      <c r="Q42" s="297">
        <v>1548.39</v>
      </c>
      <c r="S42">
        <v>413550</v>
      </c>
      <c r="U42">
        <v>-1280561.3799999999</v>
      </c>
      <c r="V42">
        <v>3750097.45</v>
      </c>
      <c r="W42" s="297">
        <v>1542549.5</v>
      </c>
      <c r="Y42" s="297">
        <v>1606.71</v>
      </c>
      <c r="AA42" s="297">
        <v>1525982.5</v>
      </c>
      <c r="AB42" s="297">
        <v>204282.89</v>
      </c>
      <c r="AC42">
        <v>1960800.5</v>
      </c>
      <c r="AD42">
        <v>2560</v>
      </c>
      <c r="AF42">
        <v>978119.78</v>
      </c>
      <c r="AG42">
        <v>195708.37</v>
      </c>
      <c r="AK42">
        <v>117499.85</v>
      </c>
      <c r="AM42" s="242">
        <f t="shared" si="5"/>
        <v>1670105.62</v>
      </c>
      <c r="AN42" s="249">
        <f t="shared" si="6"/>
        <v>12548.39</v>
      </c>
      <c r="AO42" s="262">
        <f t="shared" si="7"/>
        <v>1657557.2300000002</v>
      </c>
      <c r="AP42" s="263">
        <f t="shared" si="8"/>
        <v>3274421.6</v>
      </c>
      <c r="AQ42" s="263">
        <f t="shared" si="9"/>
        <v>3254688.5000000005</v>
      </c>
      <c r="AR42" s="244">
        <f t="shared" si="4"/>
        <v>19733.099999999627</v>
      </c>
    </row>
    <row r="43" spans="1:44" ht="14.4" thickBot="1" x14ac:dyDescent="0.3">
      <c r="A43" s="232" t="s">
        <v>292</v>
      </c>
      <c r="B43" s="232" t="s">
        <v>30</v>
      </c>
      <c r="C43" s="269">
        <v>2978</v>
      </c>
      <c r="D43" s="270" t="s">
        <v>829</v>
      </c>
      <c r="E43" t="s">
        <v>2622</v>
      </c>
      <c r="F43" s="297">
        <v>918163.14</v>
      </c>
      <c r="G43" s="297">
        <v>3650.41</v>
      </c>
      <c r="H43" s="297">
        <v>120756.21</v>
      </c>
      <c r="J43">
        <v>271508.90999999997</v>
      </c>
      <c r="K43">
        <v>668785.05000000005</v>
      </c>
      <c r="N43" s="297">
        <v>8400</v>
      </c>
      <c r="Q43" s="297">
        <v>0</v>
      </c>
      <c r="S43">
        <v>355400</v>
      </c>
      <c r="U43">
        <v>-454706.51</v>
      </c>
      <c r="V43">
        <v>1851653.95</v>
      </c>
      <c r="W43" s="297">
        <v>1270483.28</v>
      </c>
      <c r="Y43" s="297">
        <v>718.1</v>
      </c>
      <c r="AA43" s="297">
        <v>490269.5</v>
      </c>
      <c r="AB43" s="297">
        <v>92293.11</v>
      </c>
      <c r="AC43">
        <v>921136.5</v>
      </c>
      <c r="AF43">
        <v>318920.09000000003</v>
      </c>
      <c r="AG43">
        <v>151728</v>
      </c>
      <c r="AK43">
        <v>75408.12</v>
      </c>
      <c r="AM43" s="242">
        <f t="shared" si="5"/>
        <v>1042569.76</v>
      </c>
      <c r="AN43" s="249">
        <f t="shared" si="6"/>
        <v>8400</v>
      </c>
      <c r="AO43" s="262">
        <f t="shared" si="7"/>
        <v>1034169.76</v>
      </c>
      <c r="AP43" s="263">
        <f t="shared" si="8"/>
        <v>1853763.9900000002</v>
      </c>
      <c r="AQ43" s="263">
        <f t="shared" si="9"/>
        <v>1467192.71</v>
      </c>
      <c r="AR43" s="244">
        <f t="shared" si="4"/>
        <v>386571.28000000026</v>
      </c>
    </row>
    <row r="44" spans="1:44" ht="14.4" thickBot="1" x14ac:dyDescent="0.3">
      <c r="A44" s="232" t="s">
        <v>292</v>
      </c>
      <c r="B44" s="232" t="s">
        <v>30</v>
      </c>
      <c r="C44" s="269">
        <v>3394</v>
      </c>
      <c r="D44" s="270" t="s">
        <v>830</v>
      </c>
      <c r="E44" t="s">
        <v>2775</v>
      </c>
      <c r="F44" s="297">
        <v>1050979.3999999999</v>
      </c>
      <c r="G44" s="297">
        <v>6786.88</v>
      </c>
      <c r="H44" s="297">
        <v>37893.06</v>
      </c>
      <c r="J44">
        <v>91334.01</v>
      </c>
      <c r="K44">
        <v>452234.3</v>
      </c>
      <c r="N44" s="297">
        <v>4000</v>
      </c>
      <c r="Q44" s="297">
        <v>5982</v>
      </c>
      <c r="S44">
        <v>610300</v>
      </c>
      <c r="U44">
        <v>-1066447.33</v>
      </c>
      <c r="V44">
        <v>1865771.67</v>
      </c>
      <c r="W44" s="297">
        <v>1542927.87</v>
      </c>
      <c r="Y44" s="297">
        <v>701.1</v>
      </c>
      <c r="AA44" s="297">
        <v>882444.5</v>
      </c>
      <c r="AB44" s="297">
        <v>125648.53</v>
      </c>
      <c r="AC44">
        <v>1352805.5</v>
      </c>
      <c r="AE44">
        <v>2016</v>
      </c>
      <c r="AF44">
        <v>615558.26</v>
      </c>
      <c r="AG44">
        <v>138796.91</v>
      </c>
      <c r="AK44">
        <v>46191.519999999997</v>
      </c>
      <c r="AM44" s="242">
        <f t="shared" si="5"/>
        <v>1095659.3399999999</v>
      </c>
      <c r="AN44" s="249">
        <f t="shared" si="6"/>
        <v>9982</v>
      </c>
      <c r="AO44" s="262">
        <f t="shared" si="7"/>
        <v>1085677.3399999999</v>
      </c>
      <c r="AP44" s="263">
        <f t="shared" si="8"/>
        <v>2551722</v>
      </c>
      <c r="AQ44" s="263">
        <f t="shared" si="9"/>
        <v>2155368.19</v>
      </c>
      <c r="AR44" s="244">
        <f t="shared" si="4"/>
        <v>396353.81000000006</v>
      </c>
    </row>
    <row r="45" spans="1:44" ht="14.4" thickBot="1" x14ac:dyDescent="0.3">
      <c r="A45" s="232" t="s">
        <v>292</v>
      </c>
      <c r="B45" s="232" t="s">
        <v>30</v>
      </c>
      <c r="C45" s="269">
        <v>1969</v>
      </c>
      <c r="D45" s="270" t="s">
        <v>831</v>
      </c>
      <c r="E45" t="s">
        <v>2776</v>
      </c>
      <c r="F45" s="297">
        <v>752111.7</v>
      </c>
      <c r="G45" s="297">
        <v>0</v>
      </c>
      <c r="H45" s="297">
        <v>81708.490000000005</v>
      </c>
      <c r="J45">
        <v>456934.79</v>
      </c>
      <c r="K45">
        <v>122456.37</v>
      </c>
      <c r="N45" s="297">
        <v>0</v>
      </c>
      <c r="Q45" s="297">
        <v>0</v>
      </c>
      <c r="U45">
        <v>-11805.61</v>
      </c>
      <c r="V45">
        <v>1234901.48</v>
      </c>
      <c r="W45" s="297">
        <v>933257.53</v>
      </c>
      <c r="X45" s="297">
        <v>53500</v>
      </c>
      <c r="Y45" s="297">
        <v>792.87</v>
      </c>
      <c r="AA45" s="297">
        <v>1217779.5</v>
      </c>
      <c r="AB45" s="297">
        <v>88515.41</v>
      </c>
      <c r="AC45">
        <v>1556803.5</v>
      </c>
      <c r="AF45">
        <v>244932.75</v>
      </c>
      <c r="AG45">
        <v>126708.3</v>
      </c>
      <c r="AK45">
        <v>14596</v>
      </c>
      <c r="AM45" s="242">
        <f t="shared" si="5"/>
        <v>833820.19</v>
      </c>
      <c r="AN45" s="249">
        <f t="shared" si="6"/>
        <v>0</v>
      </c>
      <c r="AO45" s="262">
        <f t="shared" si="7"/>
        <v>833820.19</v>
      </c>
      <c r="AP45" s="263">
        <f t="shared" si="8"/>
        <v>2293845.31</v>
      </c>
      <c r="AQ45" s="263">
        <f t="shared" si="9"/>
        <v>1943040.55</v>
      </c>
      <c r="AR45" s="244">
        <f t="shared" si="4"/>
        <v>350804.76</v>
      </c>
    </row>
    <row r="46" spans="1:44" ht="14.4" thickBot="1" x14ac:dyDescent="0.3">
      <c r="A46" s="232" t="s">
        <v>292</v>
      </c>
      <c r="B46" s="232" t="s">
        <v>30</v>
      </c>
      <c r="C46" s="269">
        <v>3732</v>
      </c>
      <c r="D46" s="270" t="s">
        <v>832</v>
      </c>
      <c r="E46" t="s">
        <v>2794</v>
      </c>
      <c r="F46" s="297">
        <v>1049558.23</v>
      </c>
      <c r="G46" s="297">
        <v>5960</v>
      </c>
      <c r="H46" s="297">
        <v>25228.880000000001</v>
      </c>
      <c r="J46">
        <v>794925.11</v>
      </c>
      <c r="K46">
        <v>308492.21000000002</v>
      </c>
      <c r="N46" s="297">
        <v>3500</v>
      </c>
      <c r="Q46" s="297">
        <v>510</v>
      </c>
      <c r="S46">
        <v>405360</v>
      </c>
      <c r="U46">
        <v>-424636.11</v>
      </c>
      <c r="V46">
        <v>2300894.7000000002</v>
      </c>
      <c r="W46" s="297">
        <v>1067009.42</v>
      </c>
      <c r="Y46" s="297">
        <v>1331.93</v>
      </c>
      <c r="AA46" s="297">
        <v>847339</v>
      </c>
      <c r="AB46" s="297">
        <v>89582.67</v>
      </c>
      <c r="AC46">
        <v>1204954</v>
      </c>
      <c r="AF46">
        <v>491069.02</v>
      </c>
      <c r="AG46">
        <v>152286.16</v>
      </c>
      <c r="AK46">
        <v>54074</v>
      </c>
      <c r="AM46" s="242">
        <f t="shared" si="5"/>
        <v>1080747.1099999999</v>
      </c>
      <c r="AN46" s="249">
        <f t="shared" si="6"/>
        <v>4010</v>
      </c>
      <c r="AO46" s="262">
        <f t="shared" si="7"/>
        <v>1076737.1099999999</v>
      </c>
      <c r="AP46" s="263">
        <f t="shared" si="8"/>
        <v>2005263.0199999998</v>
      </c>
      <c r="AQ46" s="263">
        <f t="shared" si="9"/>
        <v>1902383.18</v>
      </c>
      <c r="AR46" s="244">
        <f t="shared" si="4"/>
        <v>102879.83999999985</v>
      </c>
    </row>
    <row r="47" spans="1:44" ht="14.4" thickBot="1" x14ac:dyDescent="0.3">
      <c r="A47" s="232" t="s">
        <v>292</v>
      </c>
      <c r="B47" s="232" t="s">
        <v>30</v>
      </c>
      <c r="C47" s="269">
        <v>3225</v>
      </c>
      <c r="D47" s="270" t="s">
        <v>833</v>
      </c>
      <c r="E47" t="s">
        <v>2802</v>
      </c>
      <c r="F47" s="297">
        <v>1310528.08</v>
      </c>
      <c r="G47" s="297">
        <v>7613</v>
      </c>
      <c r="H47" s="297">
        <v>132090.48000000001</v>
      </c>
      <c r="J47">
        <v>3678953.32</v>
      </c>
      <c r="K47">
        <v>314911.64</v>
      </c>
      <c r="N47" s="297">
        <v>-218767</v>
      </c>
      <c r="Q47" s="297">
        <v>3258.41</v>
      </c>
      <c r="U47">
        <v>1330778.8799999999</v>
      </c>
      <c r="V47">
        <v>4006426</v>
      </c>
      <c r="W47" s="297">
        <v>1506770.35</v>
      </c>
      <c r="Y47" s="297">
        <v>1749.46</v>
      </c>
      <c r="AA47" s="297">
        <v>825051</v>
      </c>
      <c r="AB47" s="297">
        <v>65800</v>
      </c>
      <c r="AC47">
        <v>1236146</v>
      </c>
      <c r="AF47">
        <v>395877</v>
      </c>
      <c r="AG47">
        <v>194700.82</v>
      </c>
      <c r="AK47">
        <v>60933</v>
      </c>
      <c r="AM47" s="242">
        <f t="shared" si="5"/>
        <v>1450231.56</v>
      </c>
      <c r="AN47" s="249">
        <f t="shared" si="6"/>
        <v>-215508.59</v>
      </c>
      <c r="AO47" s="262">
        <f t="shared" si="7"/>
        <v>1665740.1500000001</v>
      </c>
      <c r="AP47" s="263">
        <f t="shared" si="8"/>
        <v>2399370.81</v>
      </c>
      <c r="AQ47" s="263">
        <f t="shared" si="9"/>
        <v>1887656.82</v>
      </c>
      <c r="AR47" s="244">
        <f t="shared" si="4"/>
        <v>511713.99</v>
      </c>
    </row>
    <row r="48" spans="1:44" ht="14.4" thickBot="1" x14ac:dyDescent="0.3">
      <c r="A48" s="232" t="s">
        <v>17</v>
      </c>
      <c r="B48" s="232" t="s">
        <v>18</v>
      </c>
      <c r="C48" s="269">
        <v>3207</v>
      </c>
      <c r="D48" s="270" t="s">
        <v>834</v>
      </c>
      <c r="E48" t="s">
        <v>2623</v>
      </c>
      <c r="F48" s="297">
        <v>434173.58</v>
      </c>
      <c r="G48" s="297">
        <v>243796.11</v>
      </c>
      <c r="H48" s="297">
        <v>144655.82</v>
      </c>
      <c r="J48">
        <v>145827.59</v>
      </c>
      <c r="K48">
        <v>208344.93</v>
      </c>
      <c r="Q48" s="297">
        <v>0</v>
      </c>
      <c r="U48">
        <v>-1058013.69</v>
      </c>
      <c r="V48">
        <v>1877057.75</v>
      </c>
      <c r="W48" s="297">
        <v>914383.94</v>
      </c>
      <c r="Y48" s="297">
        <v>279.41000000000003</v>
      </c>
      <c r="AA48" s="297">
        <v>1082277</v>
      </c>
      <c r="AB48" s="297">
        <v>130000</v>
      </c>
      <c r="AC48">
        <v>1214247</v>
      </c>
      <c r="AF48">
        <v>286764.40999999997</v>
      </c>
      <c r="AG48">
        <v>100195.97</v>
      </c>
      <c r="AM48" s="242">
        <f t="shared" si="5"/>
        <v>822625.51</v>
      </c>
      <c r="AN48" s="249">
        <f t="shared" si="6"/>
        <v>0</v>
      </c>
      <c r="AO48" s="262">
        <f t="shared" si="7"/>
        <v>822625.51</v>
      </c>
      <c r="AP48" s="263">
        <f t="shared" si="8"/>
        <v>2126940.35</v>
      </c>
      <c r="AQ48" s="263">
        <f t="shared" si="9"/>
        <v>1601207.38</v>
      </c>
      <c r="AR48" s="244">
        <f t="shared" si="4"/>
        <v>525732.9700000002</v>
      </c>
    </row>
    <row r="49" spans="1:44" ht="14.4" thickBot="1" x14ac:dyDescent="0.3">
      <c r="A49" s="232" t="s">
        <v>17</v>
      </c>
      <c r="B49" s="232" t="s">
        <v>18</v>
      </c>
      <c r="C49" s="233">
        <v>3287</v>
      </c>
      <c r="D49" s="234" t="s">
        <v>835</v>
      </c>
      <c r="E49" t="s">
        <v>2624</v>
      </c>
      <c r="F49" s="297">
        <v>556990.56000000006</v>
      </c>
      <c r="G49" s="297">
        <v>91633.5</v>
      </c>
      <c r="H49" s="297">
        <v>61912.72</v>
      </c>
      <c r="J49">
        <v>465732.6</v>
      </c>
      <c r="K49">
        <v>178525.98</v>
      </c>
      <c r="N49" s="297">
        <v>118900</v>
      </c>
      <c r="P49" s="297">
        <v>6500</v>
      </c>
      <c r="Q49" s="297">
        <v>0</v>
      </c>
      <c r="U49">
        <v>-1800136.91</v>
      </c>
      <c r="V49">
        <v>2506199.65</v>
      </c>
      <c r="W49" s="297">
        <v>1169724.51</v>
      </c>
      <c r="X49" s="297">
        <v>-18400</v>
      </c>
      <c r="Y49" s="297">
        <v>436.87</v>
      </c>
      <c r="AA49" s="297">
        <v>1601421.5</v>
      </c>
      <c r="AB49" s="297">
        <v>-4114</v>
      </c>
      <c r="AC49">
        <v>1816282.5</v>
      </c>
      <c r="AF49">
        <v>279533.59999999998</v>
      </c>
      <c r="AG49">
        <v>43465.94</v>
      </c>
      <c r="AK49">
        <v>2400</v>
      </c>
      <c r="AM49" s="242">
        <f t="shared" si="5"/>
        <v>710536.78</v>
      </c>
      <c r="AN49" s="249">
        <f t="shared" si="6"/>
        <v>125400</v>
      </c>
      <c r="AO49" s="262">
        <f t="shared" si="7"/>
        <v>585136.78</v>
      </c>
      <c r="AP49" s="263">
        <f t="shared" si="8"/>
        <v>2749068.88</v>
      </c>
      <c r="AQ49" s="263">
        <f t="shared" si="9"/>
        <v>2141682.04</v>
      </c>
      <c r="AR49" s="244">
        <f t="shared" si="4"/>
        <v>607386.83999999985</v>
      </c>
    </row>
    <row r="50" spans="1:44" s="253" customFormat="1" ht="14.4" thickBot="1" x14ac:dyDescent="0.3">
      <c r="A50" s="235" t="s">
        <v>17</v>
      </c>
      <c r="B50" s="235" t="s">
        <v>18</v>
      </c>
      <c r="C50" s="236">
        <v>2936</v>
      </c>
      <c r="D50" s="237" t="s">
        <v>836</v>
      </c>
      <c r="E50" t="s">
        <v>2625</v>
      </c>
      <c r="F50" s="297">
        <v>178653.76</v>
      </c>
      <c r="G50" s="297">
        <v>12899.81</v>
      </c>
      <c r="H50" s="297">
        <v>58068.12</v>
      </c>
      <c r="I50" s="297"/>
      <c r="J50">
        <v>3</v>
      </c>
      <c r="K50">
        <v>50401.75</v>
      </c>
      <c r="L50"/>
      <c r="M50"/>
      <c r="N50" s="297">
        <v>0</v>
      </c>
      <c r="O50" s="297"/>
      <c r="P50" s="297"/>
      <c r="Q50" s="297">
        <v>0</v>
      </c>
      <c r="R50" s="297"/>
      <c r="S50"/>
      <c r="T50">
        <v>-238853.94</v>
      </c>
      <c r="U50">
        <v>-1563942.89</v>
      </c>
      <c r="V50">
        <v>1985151.03</v>
      </c>
      <c r="W50" s="297">
        <v>819489.31</v>
      </c>
      <c r="X50" s="297">
        <v>173754</v>
      </c>
      <c r="Y50" s="297">
        <v>121.67</v>
      </c>
      <c r="Z50" s="297"/>
      <c r="AA50" s="297">
        <v>913997</v>
      </c>
      <c r="AB50" s="297"/>
      <c r="AC50">
        <v>1186095</v>
      </c>
      <c r="AD50"/>
      <c r="AE50"/>
      <c r="AF50">
        <v>368037.48</v>
      </c>
      <c r="AG50">
        <v>38104.85</v>
      </c>
      <c r="AH50"/>
      <c r="AI50"/>
      <c r="AJ50"/>
      <c r="AK50">
        <v>1001.6</v>
      </c>
      <c r="AL50">
        <v>48000</v>
      </c>
      <c r="AM50" s="242">
        <f t="shared" si="5"/>
        <v>249621.69</v>
      </c>
      <c r="AN50" s="249">
        <f t="shared" si="6"/>
        <v>0</v>
      </c>
      <c r="AO50" s="262">
        <f t="shared" si="7"/>
        <v>249621.69</v>
      </c>
      <c r="AP50" s="263">
        <f t="shared" si="8"/>
        <v>1907361.98</v>
      </c>
      <c r="AQ50" s="263">
        <f t="shared" si="9"/>
        <v>1641238.9300000002</v>
      </c>
      <c r="AR50" s="244">
        <f t="shared" si="4"/>
        <v>266123.04999999981</v>
      </c>
    </row>
    <row r="51" spans="1:44" s="253" customFormat="1" ht="14.4" thickBot="1" x14ac:dyDescent="0.3">
      <c r="A51" s="235" t="s">
        <v>17</v>
      </c>
      <c r="B51" s="235" t="s">
        <v>18</v>
      </c>
      <c r="C51" s="236">
        <v>2495</v>
      </c>
      <c r="D51" s="237" t="s">
        <v>837</v>
      </c>
      <c r="E51" t="s">
        <v>2626</v>
      </c>
      <c r="F51" s="297">
        <v>203026.44</v>
      </c>
      <c r="G51" s="297">
        <v>142050.31</v>
      </c>
      <c r="H51" s="297">
        <v>125916.48</v>
      </c>
      <c r="I51" s="297"/>
      <c r="J51">
        <v>719903.44</v>
      </c>
      <c r="K51">
        <v>126051.32</v>
      </c>
      <c r="L51"/>
      <c r="M51"/>
      <c r="N51" s="297">
        <v>6600</v>
      </c>
      <c r="O51" s="297"/>
      <c r="P51" s="297"/>
      <c r="Q51" s="297">
        <v>1534</v>
      </c>
      <c r="R51" s="297"/>
      <c r="S51"/>
      <c r="T51"/>
      <c r="U51">
        <v>-482443.54</v>
      </c>
      <c r="V51">
        <v>1821817.03</v>
      </c>
      <c r="W51" s="297">
        <v>723315.61</v>
      </c>
      <c r="X51" s="297"/>
      <c r="Y51" s="297">
        <v>305.93</v>
      </c>
      <c r="Z51" s="297"/>
      <c r="AA51" s="297">
        <v>1163889.5</v>
      </c>
      <c r="AB51" s="297">
        <v>203006</v>
      </c>
      <c r="AC51">
        <v>1386997.5</v>
      </c>
      <c r="AD51"/>
      <c r="AE51"/>
      <c r="AF51">
        <v>374999.89</v>
      </c>
      <c r="AG51">
        <v>144831.43</v>
      </c>
      <c r="AH51"/>
      <c r="AI51"/>
      <c r="AJ51"/>
      <c r="AK51">
        <v>1534.72</v>
      </c>
      <c r="AL51"/>
      <c r="AM51" s="242">
        <f t="shared" si="5"/>
        <v>470993.23</v>
      </c>
      <c r="AN51" s="249">
        <f t="shared" si="6"/>
        <v>8134</v>
      </c>
      <c r="AO51" s="262">
        <f t="shared" si="7"/>
        <v>462859.23</v>
      </c>
      <c r="AP51" s="263">
        <f t="shared" si="8"/>
        <v>2090517.04</v>
      </c>
      <c r="AQ51" s="263">
        <f t="shared" si="9"/>
        <v>1908363.54</v>
      </c>
      <c r="AR51" s="244">
        <f t="shared" si="4"/>
        <v>182153.5</v>
      </c>
    </row>
    <row r="52" spans="1:44" s="253" customFormat="1" ht="14.4" thickBot="1" x14ac:dyDescent="0.3">
      <c r="A52" s="235" t="s">
        <v>17</v>
      </c>
      <c r="B52" s="235" t="s">
        <v>18</v>
      </c>
      <c r="C52" s="236">
        <v>5264</v>
      </c>
      <c r="D52" s="237" t="s">
        <v>838</v>
      </c>
      <c r="E52" t="s">
        <v>2627</v>
      </c>
      <c r="F52" s="297">
        <v>761717.73</v>
      </c>
      <c r="G52" s="297">
        <v>257682.97</v>
      </c>
      <c r="H52" s="297">
        <v>195721.79</v>
      </c>
      <c r="I52" s="297"/>
      <c r="J52">
        <v>473592.15</v>
      </c>
      <c r="K52">
        <v>415224.35</v>
      </c>
      <c r="L52"/>
      <c r="M52"/>
      <c r="N52" s="297">
        <v>6000</v>
      </c>
      <c r="O52" s="297"/>
      <c r="P52" s="297"/>
      <c r="Q52" s="297">
        <v>1304</v>
      </c>
      <c r="R52" s="297"/>
      <c r="S52">
        <v>118506</v>
      </c>
      <c r="T52"/>
      <c r="U52">
        <v>436324.13</v>
      </c>
      <c r="V52">
        <v>1102265.42</v>
      </c>
      <c r="W52" s="297">
        <v>1343834.27</v>
      </c>
      <c r="X52" s="297"/>
      <c r="Y52" s="297">
        <v>513.25</v>
      </c>
      <c r="Z52" s="297"/>
      <c r="AA52" s="297">
        <v>1762762</v>
      </c>
      <c r="AB52" s="297">
        <v>54647</v>
      </c>
      <c r="AC52">
        <v>2033600</v>
      </c>
      <c r="AD52"/>
      <c r="AE52"/>
      <c r="AF52">
        <v>328057.74</v>
      </c>
      <c r="AG52">
        <v>75796</v>
      </c>
      <c r="AH52"/>
      <c r="AI52"/>
      <c r="AJ52"/>
      <c r="AK52">
        <v>51800.34</v>
      </c>
      <c r="AL52"/>
      <c r="AM52" s="242">
        <f t="shared" si="5"/>
        <v>1215122.49</v>
      </c>
      <c r="AN52" s="249">
        <f t="shared" si="6"/>
        <v>7304</v>
      </c>
      <c r="AO52" s="262">
        <f t="shared" si="7"/>
        <v>1207818.49</v>
      </c>
      <c r="AP52" s="263">
        <f t="shared" si="8"/>
        <v>3161756.52</v>
      </c>
      <c r="AQ52" s="263">
        <f t="shared" si="9"/>
        <v>2489254.08</v>
      </c>
      <c r="AR52" s="244">
        <f t="shared" si="4"/>
        <v>672502.44</v>
      </c>
    </row>
    <row r="53" spans="1:44" ht="14.4" thickBot="1" x14ac:dyDescent="0.3">
      <c r="A53" s="232" t="s">
        <v>17</v>
      </c>
      <c r="B53" s="232" t="s">
        <v>18</v>
      </c>
      <c r="C53" s="233">
        <v>2213</v>
      </c>
      <c r="D53" s="234" t="s">
        <v>839</v>
      </c>
      <c r="E53" t="s">
        <v>2628</v>
      </c>
      <c r="F53" s="297">
        <v>404572.8</v>
      </c>
      <c r="G53" s="297">
        <v>260340.5</v>
      </c>
      <c r="H53" s="297">
        <v>54442.86</v>
      </c>
      <c r="J53">
        <v>35282.93</v>
      </c>
      <c r="K53">
        <v>328835.17</v>
      </c>
      <c r="N53" s="297">
        <v>5000</v>
      </c>
      <c r="Q53" s="297">
        <v>0</v>
      </c>
      <c r="T53">
        <v>-10797.58</v>
      </c>
      <c r="U53">
        <v>-1206434.8899999999</v>
      </c>
      <c r="V53">
        <v>2172216.88</v>
      </c>
      <c r="W53" s="297">
        <v>911759.61</v>
      </c>
      <c r="X53" s="297">
        <v>12000</v>
      </c>
      <c r="Y53" s="297">
        <v>386.24</v>
      </c>
      <c r="AA53" s="297">
        <v>1078216.5</v>
      </c>
      <c r="AB53" s="297">
        <v>144800</v>
      </c>
      <c r="AC53">
        <v>1450318.5</v>
      </c>
      <c r="AF53">
        <v>323494.88</v>
      </c>
      <c r="AG53">
        <v>55903.57</v>
      </c>
      <c r="AK53">
        <v>12835.55</v>
      </c>
      <c r="AM53" s="242">
        <f t="shared" si="5"/>
        <v>719356.16</v>
      </c>
      <c r="AN53" s="249">
        <f t="shared" si="6"/>
        <v>5000</v>
      </c>
      <c r="AO53" s="262">
        <f t="shared" si="7"/>
        <v>714356.16</v>
      </c>
      <c r="AP53" s="263">
        <f t="shared" si="8"/>
        <v>2147162.35</v>
      </c>
      <c r="AQ53" s="263">
        <f t="shared" si="9"/>
        <v>1842552.5</v>
      </c>
      <c r="AR53" s="244">
        <f t="shared" si="4"/>
        <v>304609.85000000009</v>
      </c>
    </row>
    <row r="54" spans="1:44" ht="14.4" thickBot="1" x14ac:dyDescent="0.3">
      <c r="A54" s="232" t="s">
        <v>17</v>
      </c>
      <c r="B54" s="232" t="s">
        <v>18</v>
      </c>
      <c r="C54" s="233">
        <v>2562</v>
      </c>
      <c r="D54" s="234" t="s">
        <v>840</v>
      </c>
      <c r="E54" t="s">
        <v>2629</v>
      </c>
      <c r="F54" s="297">
        <v>607532.93000000005</v>
      </c>
      <c r="G54" s="297">
        <v>99429.56</v>
      </c>
      <c r="H54" s="297">
        <v>79931.12</v>
      </c>
      <c r="J54">
        <v>1137874.72</v>
      </c>
      <c r="K54">
        <v>431791.76</v>
      </c>
      <c r="Q54" s="297">
        <v>0</v>
      </c>
      <c r="U54">
        <v>31239.94</v>
      </c>
      <c r="V54">
        <v>1936400.69</v>
      </c>
      <c r="W54" s="297">
        <v>962854.72</v>
      </c>
      <c r="Y54" s="297">
        <v>380.14</v>
      </c>
      <c r="AA54" s="297">
        <v>1592010</v>
      </c>
      <c r="AC54">
        <v>1778679</v>
      </c>
      <c r="AF54">
        <v>89581.69</v>
      </c>
      <c r="AG54">
        <v>87727.22</v>
      </c>
      <c r="AK54">
        <v>2387.4899999999998</v>
      </c>
      <c r="AM54" s="242">
        <f t="shared" si="5"/>
        <v>786893.61</v>
      </c>
      <c r="AN54" s="249">
        <f t="shared" si="6"/>
        <v>0</v>
      </c>
      <c r="AO54" s="262">
        <f t="shared" si="7"/>
        <v>786893.61</v>
      </c>
      <c r="AP54" s="263">
        <f t="shared" si="8"/>
        <v>2555244.86</v>
      </c>
      <c r="AQ54" s="263">
        <f t="shared" si="9"/>
        <v>1958375.4</v>
      </c>
      <c r="AR54" s="244">
        <f t="shared" si="4"/>
        <v>596869.46</v>
      </c>
    </row>
    <row r="55" spans="1:44" s="253" customFormat="1" ht="14.4" thickBot="1" x14ac:dyDescent="0.3">
      <c r="A55" s="235" t="s">
        <v>17</v>
      </c>
      <c r="B55" s="235" t="s">
        <v>18</v>
      </c>
      <c r="C55" s="236">
        <v>7114</v>
      </c>
      <c r="D55" s="237" t="s">
        <v>841</v>
      </c>
      <c r="E55" t="s">
        <v>2630</v>
      </c>
      <c r="F55" s="297">
        <v>1023171.85</v>
      </c>
      <c r="G55" s="297">
        <v>0</v>
      </c>
      <c r="H55" s="297">
        <v>374508.39</v>
      </c>
      <c r="I55" s="297"/>
      <c r="J55">
        <v>28126.400000000001</v>
      </c>
      <c r="K55">
        <v>320056.57</v>
      </c>
      <c r="L55"/>
      <c r="M55"/>
      <c r="N55" s="297">
        <v>2000</v>
      </c>
      <c r="O55" s="297"/>
      <c r="P55" s="297"/>
      <c r="Q55" s="297">
        <v>2673</v>
      </c>
      <c r="R55" s="297"/>
      <c r="S55"/>
      <c r="T55">
        <v>316447.92</v>
      </c>
      <c r="U55">
        <v>-757560.43</v>
      </c>
      <c r="V55">
        <v>1262941.0900000001</v>
      </c>
      <c r="W55" s="297">
        <v>1993085.06</v>
      </c>
      <c r="X55" s="297">
        <v>111550</v>
      </c>
      <c r="Y55" s="297">
        <v>643.86</v>
      </c>
      <c r="Z55" s="297"/>
      <c r="AA55" s="297">
        <v>2157767.5</v>
      </c>
      <c r="AB55" s="297"/>
      <c r="AC55">
        <v>2570418.5</v>
      </c>
      <c r="AD55"/>
      <c r="AE55"/>
      <c r="AF55">
        <v>381631.65</v>
      </c>
      <c r="AG55">
        <v>55482.49</v>
      </c>
      <c r="AH55">
        <v>15000</v>
      </c>
      <c r="AI55"/>
      <c r="AJ55"/>
      <c r="AK55">
        <v>52409.03</v>
      </c>
      <c r="AL55"/>
      <c r="AM55" s="242">
        <f t="shared" si="5"/>
        <v>1397680.24</v>
      </c>
      <c r="AN55" s="249">
        <f t="shared" si="6"/>
        <v>4673</v>
      </c>
      <c r="AO55" s="262">
        <f t="shared" si="7"/>
        <v>1393007.24</v>
      </c>
      <c r="AP55" s="263">
        <f t="shared" si="8"/>
        <v>4263046.42</v>
      </c>
      <c r="AQ55" s="263">
        <f t="shared" si="9"/>
        <v>3074941.67</v>
      </c>
      <c r="AR55" s="244">
        <f t="shared" si="4"/>
        <v>1188104.75</v>
      </c>
    </row>
    <row r="56" spans="1:44" ht="14.4" thickBot="1" x14ac:dyDescent="0.3">
      <c r="A56" s="232" t="s">
        <v>17</v>
      </c>
      <c r="B56" s="232" t="s">
        <v>18</v>
      </c>
      <c r="C56" s="233">
        <v>6804</v>
      </c>
      <c r="D56" s="234" t="s">
        <v>842</v>
      </c>
      <c r="E56" t="s">
        <v>2777</v>
      </c>
      <c r="F56" s="297">
        <v>92414.41</v>
      </c>
      <c r="G56" s="297">
        <v>10778.75</v>
      </c>
      <c r="H56" s="297">
        <v>87721.58</v>
      </c>
      <c r="J56">
        <v>400652.5</v>
      </c>
      <c r="K56">
        <v>531634.27</v>
      </c>
      <c r="N56" s="297">
        <v>0</v>
      </c>
      <c r="Q56" s="297">
        <v>0</v>
      </c>
      <c r="U56">
        <v>-744630.25</v>
      </c>
      <c r="V56">
        <v>2033596.36</v>
      </c>
      <c r="W56" s="297">
        <v>1202308.3999999999</v>
      </c>
      <c r="Y56" s="297">
        <v>405.03</v>
      </c>
      <c r="AA56" s="297">
        <v>284960</v>
      </c>
      <c r="AB56" s="297">
        <v>1587726</v>
      </c>
      <c r="AC56">
        <v>2011218</v>
      </c>
      <c r="AD56">
        <v>2190</v>
      </c>
      <c r="AF56">
        <v>825195.71</v>
      </c>
      <c r="AG56">
        <v>73051.929999999993</v>
      </c>
      <c r="AK56">
        <v>7432.5</v>
      </c>
      <c r="AM56" s="242">
        <f t="shared" si="5"/>
        <v>190914.74</v>
      </c>
      <c r="AN56" s="249">
        <f t="shared" si="6"/>
        <v>0</v>
      </c>
      <c r="AO56" s="262">
        <f t="shared" si="7"/>
        <v>190914.74</v>
      </c>
      <c r="AP56" s="263">
        <f t="shared" si="8"/>
        <v>3075399.4299999997</v>
      </c>
      <c r="AQ56" s="263">
        <f t="shared" si="9"/>
        <v>2919088.14</v>
      </c>
      <c r="AR56" s="244">
        <f t="shared" si="4"/>
        <v>156311.28999999957</v>
      </c>
    </row>
    <row r="57" spans="1:44" s="253" customFormat="1" ht="14.4" thickBot="1" x14ac:dyDescent="0.3">
      <c r="A57" s="235" t="s">
        <v>17</v>
      </c>
      <c r="B57" s="235" t="s">
        <v>18</v>
      </c>
      <c r="C57" s="236">
        <v>3739</v>
      </c>
      <c r="D57" s="237" t="s">
        <v>843</v>
      </c>
      <c r="E57" t="s">
        <v>2778</v>
      </c>
      <c r="F57" s="297">
        <v>466026.76</v>
      </c>
      <c r="G57" s="297">
        <v>458867.36</v>
      </c>
      <c r="H57" s="297">
        <v>518874.15</v>
      </c>
      <c r="I57" s="297"/>
      <c r="J57">
        <v>335708.05</v>
      </c>
      <c r="K57">
        <v>-112193.63</v>
      </c>
      <c r="L57"/>
      <c r="M57"/>
      <c r="N57" s="297">
        <v>33220</v>
      </c>
      <c r="O57" s="297"/>
      <c r="P57" s="297"/>
      <c r="Q57" s="297">
        <v>53182</v>
      </c>
      <c r="R57" s="297"/>
      <c r="S57">
        <v>150132</v>
      </c>
      <c r="T57">
        <v>367602.08</v>
      </c>
      <c r="U57">
        <v>-1397167.92</v>
      </c>
      <c r="V57">
        <v>2378594.3199999998</v>
      </c>
      <c r="W57" s="297">
        <v>1216020.3600000001</v>
      </c>
      <c r="X57" s="297">
        <v>170500</v>
      </c>
      <c r="Y57" s="297">
        <v>477.69</v>
      </c>
      <c r="Z57" s="297"/>
      <c r="AA57" s="297">
        <v>719705</v>
      </c>
      <c r="AB57" s="297">
        <v>100000</v>
      </c>
      <c r="AC57">
        <v>991579</v>
      </c>
      <c r="AD57">
        <v>3612</v>
      </c>
      <c r="AE57"/>
      <c r="AF57">
        <v>891019.92</v>
      </c>
      <c r="AG57">
        <v>86268.42</v>
      </c>
      <c r="AH57"/>
      <c r="AI57"/>
      <c r="AJ57"/>
      <c r="AK57"/>
      <c r="AL57"/>
      <c r="AM57" s="242">
        <f t="shared" si="5"/>
        <v>1443768.27</v>
      </c>
      <c r="AN57" s="249">
        <f t="shared" si="6"/>
        <v>86402</v>
      </c>
      <c r="AO57" s="262">
        <f t="shared" si="7"/>
        <v>1357366.27</v>
      </c>
      <c r="AP57" s="263">
        <f t="shared" si="8"/>
        <v>2206703.0499999998</v>
      </c>
      <c r="AQ57" s="263">
        <f t="shared" si="9"/>
        <v>1972479.3399999999</v>
      </c>
      <c r="AR57" s="244">
        <f t="shared" si="4"/>
        <v>234223.70999999996</v>
      </c>
    </row>
    <row r="58" spans="1:44" s="253" customFormat="1" ht="14.4" thickBot="1" x14ac:dyDescent="0.3">
      <c r="A58" s="235" t="s">
        <v>17</v>
      </c>
      <c r="B58" s="235" t="s">
        <v>18</v>
      </c>
      <c r="C58" s="236">
        <v>2743</v>
      </c>
      <c r="D58" s="237" t="s">
        <v>844</v>
      </c>
      <c r="E58" t="s">
        <v>2779</v>
      </c>
      <c r="F58" s="297">
        <v>465182.21</v>
      </c>
      <c r="G58" s="297">
        <v>81751.8</v>
      </c>
      <c r="H58" s="297">
        <v>181955.43</v>
      </c>
      <c r="I58" s="297"/>
      <c r="J58">
        <v>1582922.96</v>
      </c>
      <c r="K58">
        <v>302459.5</v>
      </c>
      <c r="L58"/>
      <c r="M58"/>
      <c r="N58" s="297">
        <v>0</v>
      </c>
      <c r="O58" s="297"/>
      <c r="P58" s="297"/>
      <c r="Q58" s="297">
        <v>0</v>
      </c>
      <c r="R58" s="297"/>
      <c r="S58"/>
      <c r="T58">
        <v>195407.87</v>
      </c>
      <c r="U58">
        <v>-218103.98</v>
      </c>
      <c r="V58">
        <v>2522084.4900000002</v>
      </c>
      <c r="W58" s="297">
        <v>824050.48</v>
      </c>
      <c r="X58" s="297">
        <v>144000</v>
      </c>
      <c r="Y58" s="297">
        <v>253.31</v>
      </c>
      <c r="Z58" s="297"/>
      <c r="AA58" s="297">
        <v>889029.5</v>
      </c>
      <c r="AB58" s="297"/>
      <c r="AC58">
        <v>1085135.5</v>
      </c>
      <c r="AD58">
        <v>620</v>
      </c>
      <c r="AE58"/>
      <c r="AF58">
        <v>252518.78</v>
      </c>
      <c r="AG58">
        <v>164255</v>
      </c>
      <c r="AH58"/>
      <c r="AI58"/>
      <c r="AJ58"/>
      <c r="AK58">
        <v>46238.99</v>
      </c>
      <c r="AL58"/>
      <c r="AM58" s="242">
        <f t="shared" si="5"/>
        <v>728889.44</v>
      </c>
      <c r="AN58" s="249">
        <f t="shared" si="6"/>
        <v>0</v>
      </c>
      <c r="AO58" s="262">
        <f t="shared" si="7"/>
        <v>728889.44</v>
      </c>
      <c r="AP58" s="263">
        <f t="shared" si="8"/>
        <v>1857333.29</v>
      </c>
      <c r="AQ58" s="263">
        <f t="shared" si="9"/>
        <v>1548768.27</v>
      </c>
      <c r="AR58" s="244">
        <f t="shared" si="4"/>
        <v>308565.02</v>
      </c>
    </row>
    <row r="59" spans="1:44" ht="14.4" thickBot="1" x14ac:dyDescent="0.3">
      <c r="A59" s="232" t="s">
        <v>19</v>
      </c>
      <c r="B59" s="232" t="s">
        <v>20</v>
      </c>
      <c r="C59" s="233">
        <v>4721</v>
      </c>
      <c r="D59" s="234" t="s">
        <v>845</v>
      </c>
      <c r="E59" t="s">
        <v>2631</v>
      </c>
      <c r="F59" s="297">
        <v>2281989.34</v>
      </c>
      <c r="G59" s="297">
        <v>99391.5</v>
      </c>
      <c r="H59" s="297">
        <v>102114.9</v>
      </c>
      <c r="J59">
        <v>383040.27</v>
      </c>
      <c r="K59">
        <v>485242.98</v>
      </c>
      <c r="N59" s="297">
        <v>1833</v>
      </c>
      <c r="Q59" s="297">
        <v>2590.9</v>
      </c>
      <c r="U59">
        <v>359258.23</v>
      </c>
      <c r="V59">
        <v>2222830.41</v>
      </c>
      <c r="W59" s="297">
        <v>1860980.24</v>
      </c>
      <c r="Y59" s="297">
        <v>2620.67</v>
      </c>
      <c r="AA59" s="297">
        <v>1014842.5</v>
      </c>
      <c r="AB59" s="297">
        <v>10500</v>
      </c>
      <c r="AC59">
        <v>1431436.5</v>
      </c>
      <c r="AF59">
        <v>344739.51</v>
      </c>
      <c r="AG59">
        <v>176169.96</v>
      </c>
      <c r="AM59" s="242">
        <f t="shared" si="5"/>
        <v>2483495.7399999998</v>
      </c>
      <c r="AN59" s="249">
        <f t="shared" si="6"/>
        <v>4423.8999999999996</v>
      </c>
      <c r="AO59" s="262">
        <f t="shared" si="7"/>
        <v>2479071.84</v>
      </c>
      <c r="AP59" s="263">
        <f t="shared" si="8"/>
        <v>2888943.41</v>
      </c>
      <c r="AQ59" s="263">
        <f t="shared" si="9"/>
        <v>1952345.97</v>
      </c>
      <c r="AR59" s="244">
        <f t="shared" si="4"/>
        <v>936597.44000000018</v>
      </c>
    </row>
    <row r="60" spans="1:44" ht="14.4" thickBot="1" x14ac:dyDescent="0.3">
      <c r="A60" s="232" t="s">
        <v>19</v>
      </c>
      <c r="B60" s="232" t="s">
        <v>20</v>
      </c>
      <c r="C60" s="269">
        <v>8384</v>
      </c>
      <c r="D60" s="270" t="s">
        <v>846</v>
      </c>
      <c r="E60" t="s">
        <v>2632</v>
      </c>
      <c r="F60" s="297">
        <v>3526325.1</v>
      </c>
      <c r="G60" s="297">
        <v>321260.25</v>
      </c>
      <c r="H60" s="297">
        <v>152899.85999999999</v>
      </c>
      <c r="J60">
        <v>2389347.64</v>
      </c>
      <c r="K60">
        <v>1707780.96</v>
      </c>
      <c r="N60" s="297">
        <v>9000</v>
      </c>
      <c r="Q60" s="297">
        <v>2465</v>
      </c>
      <c r="U60">
        <v>-567537.61</v>
      </c>
      <c r="V60">
        <v>7696912.6699999999</v>
      </c>
      <c r="W60" s="297">
        <v>3332572.93</v>
      </c>
      <c r="X60" s="297">
        <v>37000</v>
      </c>
      <c r="Y60" s="297">
        <v>4101.8</v>
      </c>
      <c r="AA60" s="297">
        <v>2295674.4</v>
      </c>
      <c r="AB60" s="297">
        <v>251800</v>
      </c>
      <c r="AC60">
        <v>2785596.4</v>
      </c>
      <c r="AF60">
        <v>1616983.49</v>
      </c>
      <c r="AG60">
        <v>109656.4</v>
      </c>
      <c r="AK60">
        <v>7000</v>
      </c>
      <c r="AM60" s="242">
        <f t="shared" si="5"/>
        <v>4000485.21</v>
      </c>
      <c r="AN60" s="249">
        <f t="shared" si="6"/>
        <v>11465</v>
      </c>
      <c r="AO60" s="262">
        <f t="shared" si="7"/>
        <v>3989020.21</v>
      </c>
      <c r="AP60" s="263">
        <f t="shared" si="8"/>
        <v>5921149.1299999999</v>
      </c>
      <c r="AQ60" s="263">
        <f t="shared" si="9"/>
        <v>4519236.29</v>
      </c>
      <c r="AR60" s="244">
        <f t="shared" si="4"/>
        <v>1401912.8399999999</v>
      </c>
    </row>
    <row r="61" spans="1:44" ht="14.4" thickBot="1" x14ac:dyDescent="0.3">
      <c r="A61" s="232" t="s">
        <v>19</v>
      </c>
      <c r="B61" s="232" t="s">
        <v>20</v>
      </c>
      <c r="C61" s="269">
        <v>4586</v>
      </c>
      <c r="D61" s="270" t="s">
        <v>847</v>
      </c>
      <c r="E61" t="s">
        <v>2633</v>
      </c>
      <c r="F61" s="297">
        <v>956297.56</v>
      </c>
      <c r="G61" s="297">
        <v>310355.69</v>
      </c>
      <c r="H61" s="297">
        <v>518152.44</v>
      </c>
      <c r="J61">
        <v>421942.6</v>
      </c>
      <c r="K61">
        <v>491275.91</v>
      </c>
      <c r="Q61" s="297">
        <v>5877.21</v>
      </c>
      <c r="U61">
        <v>-168493.13</v>
      </c>
      <c r="V61">
        <v>2278267.36</v>
      </c>
      <c r="W61" s="297">
        <v>1110113.22</v>
      </c>
      <c r="X61" s="297">
        <v>452810</v>
      </c>
      <c r="Y61" s="297">
        <v>914.16</v>
      </c>
      <c r="AA61" s="297">
        <v>958702.5</v>
      </c>
      <c r="AB61" s="297">
        <v>7500</v>
      </c>
      <c r="AC61">
        <v>1213083.5</v>
      </c>
      <c r="AF61">
        <v>461567.69</v>
      </c>
      <c r="AG61">
        <v>97313.919999999998</v>
      </c>
      <c r="AK61">
        <v>7000</v>
      </c>
      <c r="AM61" s="242">
        <f t="shared" si="5"/>
        <v>1784805.69</v>
      </c>
      <c r="AN61" s="249">
        <f t="shared" si="6"/>
        <v>5877.21</v>
      </c>
      <c r="AO61" s="262">
        <f t="shared" si="7"/>
        <v>1778928.48</v>
      </c>
      <c r="AP61" s="263">
        <f t="shared" si="8"/>
        <v>2530039.88</v>
      </c>
      <c r="AQ61" s="263">
        <f t="shared" si="9"/>
        <v>1778965.1099999999</v>
      </c>
      <c r="AR61" s="244">
        <f t="shared" si="4"/>
        <v>751074.77</v>
      </c>
    </row>
    <row r="62" spans="1:44" ht="14.4" thickBot="1" x14ac:dyDescent="0.3">
      <c r="A62" s="232" t="s">
        <v>19</v>
      </c>
      <c r="B62" s="232" t="s">
        <v>20</v>
      </c>
      <c r="C62" s="269">
        <v>3004</v>
      </c>
      <c r="D62" s="270" t="s">
        <v>848</v>
      </c>
      <c r="E62" t="s">
        <v>2634</v>
      </c>
      <c r="F62" s="297">
        <v>944476.51</v>
      </c>
      <c r="G62" s="297">
        <v>62306.8</v>
      </c>
      <c r="H62" s="297">
        <v>100056.45</v>
      </c>
      <c r="J62">
        <v>8859.81</v>
      </c>
      <c r="K62">
        <v>161734.1</v>
      </c>
      <c r="N62" s="297">
        <v>5100</v>
      </c>
      <c r="Q62" s="297">
        <v>1930.98</v>
      </c>
      <c r="T62">
        <v>245436.01</v>
      </c>
      <c r="V62">
        <v>817347.69</v>
      </c>
      <c r="W62" s="297">
        <v>852523.2</v>
      </c>
      <c r="X62" s="297">
        <v>343850</v>
      </c>
      <c r="Y62" s="297">
        <v>1125.3800000000001</v>
      </c>
      <c r="AA62" s="297">
        <v>1075308</v>
      </c>
      <c r="AB62" s="297">
        <v>27300</v>
      </c>
      <c r="AC62">
        <v>1214390.72</v>
      </c>
      <c r="AF62">
        <v>431033.97</v>
      </c>
      <c r="AG62">
        <v>59655.86</v>
      </c>
      <c r="AI62">
        <v>137229.67000000001</v>
      </c>
      <c r="AK62">
        <v>17050</v>
      </c>
      <c r="AM62" s="242">
        <f t="shared" si="5"/>
        <v>1106839.76</v>
      </c>
      <c r="AN62" s="249">
        <f t="shared" si="6"/>
        <v>7030.98</v>
      </c>
      <c r="AO62" s="262">
        <f t="shared" si="7"/>
        <v>1099808.78</v>
      </c>
      <c r="AP62" s="263">
        <f t="shared" si="8"/>
        <v>2300106.58</v>
      </c>
      <c r="AQ62" s="263">
        <f t="shared" si="9"/>
        <v>1859360.22</v>
      </c>
      <c r="AR62" s="244">
        <f t="shared" si="4"/>
        <v>440746.3600000001</v>
      </c>
    </row>
    <row r="63" spans="1:44" ht="14.4" thickBot="1" x14ac:dyDescent="0.3">
      <c r="A63" s="232" t="s">
        <v>19</v>
      </c>
      <c r="B63" s="232" t="s">
        <v>20</v>
      </c>
      <c r="C63" s="269">
        <v>7236</v>
      </c>
      <c r="D63" s="270" t="s">
        <v>849</v>
      </c>
      <c r="E63" t="s">
        <v>2635</v>
      </c>
      <c r="F63" s="297">
        <v>1569535.9</v>
      </c>
      <c r="G63" s="297">
        <v>98292</v>
      </c>
      <c r="H63" s="297">
        <v>415607.94</v>
      </c>
      <c r="J63">
        <v>129300.98</v>
      </c>
      <c r="K63">
        <v>580494.13</v>
      </c>
      <c r="N63" s="297">
        <v>2222</v>
      </c>
      <c r="Q63" s="297">
        <v>180</v>
      </c>
      <c r="U63">
        <v>1034050.21</v>
      </c>
      <c r="V63">
        <v>1211807.73</v>
      </c>
      <c r="W63" s="297">
        <v>1642017.81</v>
      </c>
      <c r="X63" s="297">
        <v>191771</v>
      </c>
      <c r="Y63" s="297">
        <v>1723.18</v>
      </c>
      <c r="AA63" s="297">
        <v>843930.5</v>
      </c>
      <c r="AB63" s="297">
        <v>115800</v>
      </c>
      <c r="AC63">
        <v>1194555.5</v>
      </c>
      <c r="AF63">
        <v>719338.9</v>
      </c>
      <c r="AG63">
        <v>79586.19</v>
      </c>
      <c r="AM63" s="242">
        <f t="shared" si="5"/>
        <v>2083435.8399999999</v>
      </c>
      <c r="AN63" s="249">
        <f t="shared" si="6"/>
        <v>2402</v>
      </c>
      <c r="AO63" s="262">
        <f t="shared" si="7"/>
        <v>2081033.8399999999</v>
      </c>
      <c r="AP63" s="263">
        <f t="shared" si="8"/>
        <v>2795242.49</v>
      </c>
      <c r="AQ63" s="263">
        <f t="shared" si="9"/>
        <v>1993480.5899999999</v>
      </c>
      <c r="AR63" s="244">
        <f t="shared" si="4"/>
        <v>801761.90000000037</v>
      </c>
    </row>
    <row r="64" spans="1:44" ht="14.4" thickBot="1" x14ac:dyDescent="0.3">
      <c r="A64" s="232" t="s">
        <v>19</v>
      </c>
      <c r="B64" s="232" t="s">
        <v>20</v>
      </c>
      <c r="C64" s="269">
        <v>5706</v>
      </c>
      <c r="D64" s="270" t="s">
        <v>850</v>
      </c>
      <c r="E64" t="s">
        <v>2637</v>
      </c>
      <c r="F64" s="297">
        <v>1153088.01</v>
      </c>
      <c r="G64" s="297">
        <v>125719.65</v>
      </c>
      <c r="H64" s="297">
        <v>309654.3</v>
      </c>
      <c r="J64">
        <v>351633.23</v>
      </c>
      <c r="K64">
        <v>342360.65</v>
      </c>
      <c r="N64" s="297">
        <v>10000</v>
      </c>
      <c r="Q64" s="297">
        <v>2800.54</v>
      </c>
      <c r="U64">
        <v>-719912.79</v>
      </c>
      <c r="V64">
        <v>2590732.39</v>
      </c>
      <c r="W64" s="297">
        <v>1522186.79</v>
      </c>
      <c r="X64" s="297">
        <v>217180</v>
      </c>
      <c r="Y64" s="297">
        <v>1312.97</v>
      </c>
      <c r="AA64" s="297">
        <v>1992602.5</v>
      </c>
      <c r="AB64" s="297">
        <v>31500</v>
      </c>
      <c r="AC64">
        <v>2314636.5</v>
      </c>
      <c r="AF64">
        <v>782023.93</v>
      </c>
      <c r="AG64">
        <v>29015.21</v>
      </c>
      <c r="AK64">
        <v>7000</v>
      </c>
      <c r="AM64" s="242">
        <f t="shared" si="5"/>
        <v>1588461.96</v>
      </c>
      <c r="AN64" s="249">
        <f t="shared" si="6"/>
        <v>12800.54</v>
      </c>
      <c r="AO64" s="262">
        <f t="shared" si="7"/>
        <v>1575661.42</v>
      </c>
      <c r="AP64" s="263">
        <f t="shared" si="8"/>
        <v>3764782.26</v>
      </c>
      <c r="AQ64" s="263">
        <f t="shared" si="9"/>
        <v>3132675.64</v>
      </c>
      <c r="AR64" s="244">
        <f t="shared" si="4"/>
        <v>632106.61999999965</v>
      </c>
    </row>
    <row r="65" spans="1:44" s="266" customFormat="1" ht="14.4" thickBot="1" x14ac:dyDescent="0.3">
      <c r="A65" s="241" t="s">
        <v>19</v>
      </c>
      <c r="B65" s="241" t="s">
        <v>20</v>
      </c>
      <c r="C65" s="271">
        <v>1949</v>
      </c>
      <c r="D65" s="272" t="s">
        <v>851</v>
      </c>
      <c r="E65" t="s">
        <v>2638</v>
      </c>
      <c r="F65" s="297">
        <v>1890522.29</v>
      </c>
      <c r="G65" s="297">
        <v>88120.86</v>
      </c>
      <c r="H65" s="297">
        <v>39522.78</v>
      </c>
      <c r="I65" s="297"/>
      <c r="J65">
        <v>855727.17</v>
      </c>
      <c r="K65">
        <v>408791.42</v>
      </c>
      <c r="L65"/>
      <c r="M65"/>
      <c r="N65" s="297">
        <v>5000</v>
      </c>
      <c r="O65" s="297"/>
      <c r="P65" s="297"/>
      <c r="Q65" s="297">
        <v>1239</v>
      </c>
      <c r="R65" s="297"/>
      <c r="S65"/>
      <c r="T65"/>
      <c r="U65">
        <v>772086.79</v>
      </c>
      <c r="V65">
        <v>2642678.98</v>
      </c>
      <c r="W65" s="297">
        <v>1262498.08</v>
      </c>
      <c r="X65" s="297"/>
      <c r="Y65" s="297">
        <v>2687.31</v>
      </c>
      <c r="Z65" s="297"/>
      <c r="AA65" s="297">
        <v>1122518</v>
      </c>
      <c r="AB65" s="297">
        <v>94200</v>
      </c>
      <c r="AC65">
        <v>1323258</v>
      </c>
      <c r="AD65"/>
      <c r="AE65"/>
      <c r="AF65">
        <v>812223.48</v>
      </c>
      <c r="AG65">
        <v>197664.67</v>
      </c>
      <c r="AH65"/>
      <c r="AI65">
        <v>41017.15</v>
      </c>
      <c r="AJ65"/>
      <c r="AK65"/>
      <c r="AL65"/>
      <c r="AM65" s="242">
        <f t="shared" si="5"/>
        <v>2018165.9300000002</v>
      </c>
      <c r="AN65" s="249">
        <f t="shared" si="6"/>
        <v>6239</v>
      </c>
      <c r="AO65" s="262">
        <f t="shared" si="7"/>
        <v>2011926.9300000002</v>
      </c>
      <c r="AP65" s="263">
        <f t="shared" si="8"/>
        <v>2481903.39</v>
      </c>
      <c r="AQ65" s="263">
        <f t="shared" si="9"/>
        <v>2374163.2999999998</v>
      </c>
      <c r="AR65" s="244">
        <f t="shared" si="4"/>
        <v>107740.09000000032</v>
      </c>
    </row>
    <row r="66" spans="1:44" ht="14.4" thickBot="1" x14ac:dyDescent="0.3">
      <c r="A66" s="232" t="s">
        <v>19</v>
      </c>
      <c r="B66" s="232" t="s">
        <v>20</v>
      </c>
      <c r="C66" s="269">
        <v>3449</v>
      </c>
      <c r="D66" s="270" t="s">
        <v>852</v>
      </c>
      <c r="E66" t="s">
        <v>2641</v>
      </c>
      <c r="F66" s="297">
        <v>837831.21</v>
      </c>
      <c r="G66" s="297">
        <v>29226.25</v>
      </c>
      <c r="H66" s="297">
        <v>132120.82</v>
      </c>
      <c r="J66">
        <v>662863</v>
      </c>
      <c r="K66">
        <v>546192.16</v>
      </c>
      <c r="N66" s="297">
        <v>7500</v>
      </c>
      <c r="Q66" s="297">
        <v>2099</v>
      </c>
      <c r="U66">
        <v>430042.58</v>
      </c>
      <c r="V66">
        <v>1743741.15</v>
      </c>
      <c r="W66" s="297">
        <v>1107569.06</v>
      </c>
      <c r="Y66" s="297">
        <v>1162.1400000000001</v>
      </c>
      <c r="AA66" s="297">
        <v>1121799</v>
      </c>
      <c r="AB66" s="297">
        <v>10500</v>
      </c>
      <c r="AC66">
        <v>1434303.65</v>
      </c>
      <c r="AF66">
        <v>512899.79</v>
      </c>
      <c r="AG66">
        <v>68047</v>
      </c>
      <c r="AI66">
        <v>25468.5</v>
      </c>
      <c r="AK66">
        <v>7000</v>
      </c>
      <c r="AM66" s="242">
        <f t="shared" si="5"/>
        <v>999178.28</v>
      </c>
      <c r="AN66" s="249">
        <f t="shared" si="6"/>
        <v>9599</v>
      </c>
      <c r="AO66" s="262">
        <f t="shared" si="7"/>
        <v>989579.28</v>
      </c>
      <c r="AP66" s="263">
        <f t="shared" si="8"/>
        <v>2241030.2000000002</v>
      </c>
      <c r="AQ66" s="263">
        <f t="shared" si="9"/>
        <v>2047718.94</v>
      </c>
      <c r="AR66" s="244">
        <f t="shared" si="4"/>
        <v>193311.26000000024</v>
      </c>
    </row>
    <row r="67" spans="1:44" ht="14.4" thickBot="1" x14ac:dyDescent="0.3">
      <c r="A67" s="232" t="s">
        <v>19</v>
      </c>
      <c r="B67" s="232" t="s">
        <v>20</v>
      </c>
      <c r="C67" s="269">
        <v>4604</v>
      </c>
      <c r="D67" s="270" t="s">
        <v>853</v>
      </c>
      <c r="E67" t="s">
        <v>2642</v>
      </c>
      <c r="F67" s="297">
        <v>700778</v>
      </c>
      <c r="G67" s="297">
        <v>24795.34</v>
      </c>
      <c r="H67" s="297">
        <v>135930.65</v>
      </c>
      <c r="J67">
        <v>814021.01</v>
      </c>
      <c r="K67">
        <v>781213.22</v>
      </c>
      <c r="N67" s="297">
        <v>19800</v>
      </c>
      <c r="Q67" s="297">
        <v>7155.14</v>
      </c>
      <c r="U67">
        <v>-1195110.95</v>
      </c>
      <c r="V67">
        <v>3470807.24</v>
      </c>
      <c r="W67" s="297">
        <v>1171273.3799999999</v>
      </c>
      <c r="Y67" s="297">
        <v>1168.99</v>
      </c>
      <c r="AA67" s="297">
        <v>703010</v>
      </c>
      <c r="AC67">
        <v>922956</v>
      </c>
      <c r="AF67">
        <v>616124.68000000005</v>
      </c>
      <c r="AG67">
        <v>40747</v>
      </c>
      <c r="AK67">
        <v>7000</v>
      </c>
      <c r="AM67" s="242">
        <f t="shared" si="5"/>
        <v>861503.99</v>
      </c>
      <c r="AN67" s="249">
        <f t="shared" si="6"/>
        <v>26955.14</v>
      </c>
      <c r="AO67" s="262">
        <f t="shared" si="7"/>
        <v>834548.85</v>
      </c>
      <c r="AP67" s="263">
        <f t="shared" si="8"/>
        <v>1875452.3699999999</v>
      </c>
      <c r="AQ67" s="263">
        <f t="shared" si="9"/>
        <v>1586827.6800000002</v>
      </c>
      <c r="AR67" s="244">
        <f t="shared" si="4"/>
        <v>288624.68999999971</v>
      </c>
    </row>
    <row r="68" spans="1:44" ht="14.4" thickBot="1" x14ac:dyDescent="0.3">
      <c r="A68" s="232" t="s">
        <v>19</v>
      </c>
      <c r="B68" s="232" t="s">
        <v>20</v>
      </c>
      <c r="C68" s="269">
        <v>2993</v>
      </c>
      <c r="D68" s="270" t="s">
        <v>854</v>
      </c>
      <c r="E68" t="s">
        <v>2643</v>
      </c>
      <c r="F68" s="297">
        <v>562726.61</v>
      </c>
      <c r="G68" s="297">
        <v>101515.73</v>
      </c>
      <c r="H68" s="297">
        <v>39487.449999999997</v>
      </c>
      <c r="J68">
        <v>147700.68</v>
      </c>
      <c r="K68">
        <v>592829.74</v>
      </c>
      <c r="N68" s="297">
        <v>7080</v>
      </c>
      <c r="Q68" s="297">
        <v>1723</v>
      </c>
      <c r="U68">
        <v>-126342.28</v>
      </c>
      <c r="V68">
        <v>1201384.94</v>
      </c>
      <c r="W68" s="297">
        <v>995037.58</v>
      </c>
      <c r="X68" s="297">
        <v>260180</v>
      </c>
      <c r="Y68" s="297">
        <v>438.16</v>
      </c>
      <c r="AA68" s="297">
        <v>848610</v>
      </c>
      <c r="AB68" s="297">
        <v>10500</v>
      </c>
      <c r="AC68">
        <v>1110635</v>
      </c>
      <c r="AF68">
        <v>450052.56</v>
      </c>
      <c r="AG68">
        <v>37484.300000000003</v>
      </c>
      <c r="AK68">
        <v>7000</v>
      </c>
      <c r="AM68" s="242">
        <f t="shared" si="5"/>
        <v>703729.78999999992</v>
      </c>
      <c r="AN68" s="249">
        <f t="shared" si="6"/>
        <v>8803</v>
      </c>
      <c r="AO68" s="262">
        <f t="shared" si="7"/>
        <v>694926.78999999992</v>
      </c>
      <c r="AP68" s="263">
        <f t="shared" si="8"/>
        <v>2114765.7400000002</v>
      </c>
      <c r="AQ68" s="263">
        <f t="shared" si="9"/>
        <v>1605171.86</v>
      </c>
      <c r="AR68" s="244">
        <f t="shared" ref="AR68:AR131" si="10">AP68-AQ68</f>
        <v>509593.88000000012</v>
      </c>
    </row>
    <row r="69" spans="1:44" ht="14.4" thickBot="1" x14ac:dyDescent="0.3">
      <c r="A69" s="232" t="s">
        <v>19</v>
      </c>
      <c r="B69" s="232" t="s">
        <v>20</v>
      </c>
      <c r="C69" s="269">
        <v>4393</v>
      </c>
      <c r="D69" s="270" t="s">
        <v>855</v>
      </c>
      <c r="E69" t="s">
        <v>2645</v>
      </c>
      <c r="F69" s="297">
        <v>546163.9</v>
      </c>
      <c r="G69" s="297">
        <v>145116.53</v>
      </c>
      <c r="H69" s="297">
        <v>210889.88</v>
      </c>
      <c r="J69">
        <v>335961.8</v>
      </c>
      <c r="K69">
        <v>386099.27</v>
      </c>
      <c r="N69" s="297">
        <v>22935</v>
      </c>
      <c r="Q69" s="297">
        <v>1163.07</v>
      </c>
      <c r="U69">
        <v>317774.59999999998</v>
      </c>
      <c r="V69">
        <v>934454.85</v>
      </c>
      <c r="W69" s="297">
        <v>941073.68</v>
      </c>
      <c r="X69" s="297">
        <v>210156</v>
      </c>
      <c r="Y69" s="297">
        <v>555.41999999999996</v>
      </c>
      <c r="AA69" s="297">
        <v>1550020</v>
      </c>
      <c r="AB69" s="297">
        <v>173200</v>
      </c>
      <c r="AC69">
        <v>1764848</v>
      </c>
      <c r="AF69">
        <v>597955.59</v>
      </c>
      <c r="AG69">
        <v>7374.15</v>
      </c>
      <c r="AK69">
        <v>7123.5</v>
      </c>
      <c r="AM69" s="242">
        <f t="shared" si="5"/>
        <v>902170.31</v>
      </c>
      <c r="AN69" s="249">
        <f t="shared" si="6"/>
        <v>24098.07</v>
      </c>
      <c r="AO69" s="262">
        <f t="shared" si="7"/>
        <v>878072.24000000011</v>
      </c>
      <c r="AP69" s="263">
        <f t="shared" si="8"/>
        <v>2875005.1</v>
      </c>
      <c r="AQ69" s="263">
        <f t="shared" si="9"/>
        <v>2377301.2399999998</v>
      </c>
      <c r="AR69" s="244">
        <f t="shared" si="10"/>
        <v>497703.86000000034</v>
      </c>
    </row>
    <row r="70" spans="1:44" ht="14.4" thickBot="1" x14ac:dyDescent="0.3">
      <c r="A70" s="232" t="s">
        <v>19</v>
      </c>
      <c r="B70" s="232" t="s">
        <v>20</v>
      </c>
      <c r="C70" s="269">
        <v>2760</v>
      </c>
      <c r="D70" s="270" t="s">
        <v>856</v>
      </c>
      <c r="E70" t="s">
        <v>2646</v>
      </c>
      <c r="F70" s="297">
        <v>688170.34</v>
      </c>
      <c r="G70" s="297">
        <v>28444.66</v>
      </c>
      <c r="H70" s="297">
        <v>111492.74</v>
      </c>
      <c r="J70">
        <v>127273.41</v>
      </c>
      <c r="K70">
        <v>220043.9</v>
      </c>
      <c r="N70" s="297">
        <v>0</v>
      </c>
      <c r="Q70" s="297">
        <v>196.96</v>
      </c>
      <c r="U70">
        <v>-739998.45</v>
      </c>
      <c r="V70">
        <v>1881601.57</v>
      </c>
      <c r="W70" s="297">
        <v>826141.52</v>
      </c>
      <c r="Y70" s="297">
        <v>861.48</v>
      </c>
      <c r="AA70" s="297">
        <v>950796</v>
      </c>
      <c r="AB70" s="297">
        <v>94100</v>
      </c>
      <c r="AC70">
        <v>1125405</v>
      </c>
      <c r="AF70">
        <v>313313.42</v>
      </c>
      <c r="AG70">
        <v>115780.61</v>
      </c>
      <c r="AK70">
        <v>7000</v>
      </c>
      <c r="AM70" s="242">
        <f t="shared" si="5"/>
        <v>828107.74</v>
      </c>
      <c r="AN70" s="249">
        <f t="shared" si="6"/>
        <v>196.96</v>
      </c>
      <c r="AO70" s="262">
        <f t="shared" si="7"/>
        <v>827910.78</v>
      </c>
      <c r="AP70" s="263">
        <f t="shared" si="8"/>
        <v>1871899</v>
      </c>
      <c r="AQ70" s="263">
        <f t="shared" si="9"/>
        <v>1561499.03</v>
      </c>
      <c r="AR70" s="244">
        <f t="shared" si="10"/>
        <v>310399.96999999997</v>
      </c>
    </row>
    <row r="71" spans="1:44" ht="14.4" thickBot="1" x14ac:dyDescent="0.3">
      <c r="A71" s="232" t="s">
        <v>19</v>
      </c>
      <c r="B71" s="232" t="s">
        <v>20</v>
      </c>
      <c r="C71" s="269">
        <v>4335</v>
      </c>
      <c r="D71" s="270" t="s">
        <v>857</v>
      </c>
      <c r="E71" t="s">
        <v>2647</v>
      </c>
      <c r="F71" s="297">
        <v>761039.86</v>
      </c>
      <c r="G71" s="297">
        <v>80159.75</v>
      </c>
      <c r="H71" s="297">
        <v>45234.69</v>
      </c>
      <c r="J71">
        <v>262664.68</v>
      </c>
      <c r="K71">
        <v>705507.79</v>
      </c>
      <c r="N71" s="297">
        <v>4500</v>
      </c>
      <c r="Q71" s="297">
        <v>533</v>
      </c>
      <c r="U71">
        <v>-900628.38</v>
      </c>
      <c r="V71">
        <v>2618687.59</v>
      </c>
      <c r="W71" s="297">
        <v>813323.84</v>
      </c>
      <c r="Y71" s="297">
        <v>855.49</v>
      </c>
      <c r="AA71" s="297">
        <v>604835</v>
      </c>
      <c r="AB71" s="297">
        <v>49200</v>
      </c>
      <c r="AC71">
        <v>737914</v>
      </c>
      <c r="AF71">
        <v>231375.74</v>
      </c>
      <c r="AG71">
        <v>152932.92000000001</v>
      </c>
      <c r="AM71" s="242">
        <f t="shared" si="5"/>
        <v>886434.3</v>
      </c>
      <c r="AN71" s="249">
        <f t="shared" si="6"/>
        <v>5033</v>
      </c>
      <c r="AO71" s="262">
        <f t="shared" si="7"/>
        <v>881401.3</v>
      </c>
      <c r="AP71" s="263">
        <f t="shared" si="8"/>
        <v>1468214.33</v>
      </c>
      <c r="AQ71" s="263">
        <f t="shared" si="9"/>
        <v>1122222.6599999999</v>
      </c>
      <c r="AR71" s="244">
        <f t="shared" si="10"/>
        <v>345991.67000000016</v>
      </c>
    </row>
    <row r="72" spans="1:44" ht="14.4" thickBot="1" x14ac:dyDescent="0.3">
      <c r="A72" s="232" t="s">
        <v>19</v>
      </c>
      <c r="B72" s="232" t="s">
        <v>20</v>
      </c>
      <c r="C72" s="269">
        <v>2477</v>
      </c>
      <c r="D72" s="270" t="s">
        <v>858</v>
      </c>
      <c r="E72" t="s">
        <v>2648</v>
      </c>
      <c r="F72" s="297">
        <v>360359.39</v>
      </c>
      <c r="G72" s="297">
        <v>461996.78</v>
      </c>
      <c r="H72" s="297">
        <v>89149.95</v>
      </c>
      <c r="J72">
        <v>20422.8</v>
      </c>
      <c r="K72">
        <v>716696.43</v>
      </c>
      <c r="N72" s="297">
        <v>4900</v>
      </c>
      <c r="Q72" s="297">
        <v>930.97</v>
      </c>
      <c r="U72">
        <v>-531088.15</v>
      </c>
      <c r="V72">
        <v>2255161.35</v>
      </c>
      <c r="W72" s="297">
        <v>805480</v>
      </c>
      <c r="X72" s="297">
        <v>75120</v>
      </c>
      <c r="Y72" s="297">
        <v>616.05999999999995</v>
      </c>
      <c r="AA72" s="297">
        <v>842205.5</v>
      </c>
      <c r="AB72" s="297">
        <v>109800</v>
      </c>
      <c r="AC72">
        <v>948418.5</v>
      </c>
      <c r="AF72">
        <v>635290.21</v>
      </c>
      <c r="AG72">
        <v>155546.06</v>
      </c>
      <c r="AK72">
        <v>7000</v>
      </c>
      <c r="AM72" s="242">
        <f t="shared" si="5"/>
        <v>911506.12</v>
      </c>
      <c r="AN72" s="249">
        <f t="shared" si="6"/>
        <v>5830.97</v>
      </c>
      <c r="AO72" s="262">
        <f t="shared" si="7"/>
        <v>905675.15</v>
      </c>
      <c r="AP72" s="263">
        <f t="shared" si="8"/>
        <v>1833221.56</v>
      </c>
      <c r="AQ72" s="263">
        <f t="shared" si="9"/>
        <v>1746254.77</v>
      </c>
      <c r="AR72" s="244">
        <f t="shared" si="10"/>
        <v>86966.790000000037</v>
      </c>
    </row>
    <row r="73" spans="1:44" ht="14.4" thickBot="1" x14ac:dyDescent="0.3">
      <c r="A73" s="232" t="s">
        <v>19</v>
      </c>
      <c r="B73" s="232" t="s">
        <v>20</v>
      </c>
      <c r="C73" s="269">
        <v>5216</v>
      </c>
      <c r="D73" s="270" t="s">
        <v>859</v>
      </c>
      <c r="E73" t="s">
        <v>2649</v>
      </c>
      <c r="F73" s="297">
        <v>366541.27</v>
      </c>
      <c r="G73" s="297">
        <v>927183.67</v>
      </c>
      <c r="H73" s="297">
        <v>54640.14</v>
      </c>
      <c r="J73">
        <v>490807.7</v>
      </c>
      <c r="K73">
        <v>297652.84999999998</v>
      </c>
      <c r="N73" s="297">
        <v>4900</v>
      </c>
      <c r="Q73" s="297">
        <v>4640.8500000000004</v>
      </c>
      <c r="U73">
        <v>-389558.16</v>
      </c>
      <c r="V73">
        <v>2065017.96</v>
      </c>
      <c r="W73" s="297">
        <v>1513080.14</v>
      </c>
      <c r="X73" s="297">
        <v>90800</v>
      </c>
      <c r="Y73" s="297">
        <v>594.52</v>
      </c>
      <c r="AA73" s="297">
        <v>569625</v>
      </c>
      <c r="AC73">
        <v>907096</v>
      </c>
      <c r="AF73">
        <v>530305.78</v>
      </c>
      <c r="AG73">
        <v>39271.17</v>
      </c>
      <c r="AK73">
        <v>7000</v>
      </c>
      <c r="AM73" s="242">
        <f t="shared" si="5"/>
        <v>1348365.0799999998</v>
      </c>
      <c r="AN73" s="249">
        <f t="shared" si="6"/>
        <v>9540.85</v>
      </c>
      <c r="AO73" s="262">
        <f t="shared" si="7"/>
        <v>1338824.2299999997</v>
      </c>
      <c r="AP73" s="263">
        <f t="shared" si="8"/>
        <v>2174099.66</v>
      </c>
      <c r="AQ73" s="263">
        <f t="shared" si="9"/>
        <v>1483672.95</v>
      </c>
      <c r="AR73" s="244">
        <f t="shared" si="10"/>
        <v>690426.7100000002</v>
      </c>
    </row>
    <row r="74" spans="1:44" s="242" customFormat="1" ht="14.4" thickBot="1" x14ac:dyDescent="0.3">
      <c r="A74" s="232" t="s">
        <v>19</v>
      </c>
      <c r="B74" s="232" t="s">
        <v>20</v>
      </c>
      <c r="C74" s="269">
        <v>5544</v>
      </c>
      <c r="D74" s="270" t="s">
        <v>860</v>
      </c>
      <c r="E74" t="s">
        <v>2650</v>
      </c>
      <c r="F74" s="297">
        <v>1118195.17</v>
      </c>
      <c r="G74" s="297">
        <v>124227.24</v>
      </c>
      <c r="H74" s="297">
        <v>338664.37</v>
      </c>
      <c r="I74" s="297"/>
      <c r="J74">
        <v>332983.37</v>
      </c>
      <c r="K74">
        <v>335187.21999999997</v>
      </c>
      <c r="L74"/>
      <c r="M74"/>
      <c r="N74" s="297">
        <v>4900</v>
      </c>
      <c r="O74" s="297"/>
      <c r="P74" s="297"/>
      <c r="Q74" s="297">
        <v>4155</v>
      </c>
      <c r="R74" s="297"/>
      <c r="S74"/>
      <c r="T74"/>
      <c r="U74">
        <v>-366556.1</v>
      </c>
      <c r="V74">
        <v>2127187.88</v>
      </c>
      <c r="W74" s="297">
        <v>1603354.22</v>
      </c>
      <c r="X74" s="297">
        <v>87200</v>
      </c>
      <c r="Y74" s="297">
        <v>1387.78</v>
      </c>
      <c r="Z74" s="297"/>
      <c r="AA74" s="297">
        <v>765492</v>
      </c>
      <c r="AB74" s="297">
        <v>47400</v>
      </c>
      <c r="AC74">
        <v>1199500</v>
      </c>
      <c r="AD74">
        <v>1500</v>
      </c>
      <c r="AE74"/>
      <c r="AF74">
        <v>474702.12</v>
      </c>
      <c r="AG74">
        <v>64340.62</v>
      </c>
      <c r="AH74"/>
      <c r="AI74"/>
      <c r="AJ74"/>
      <c r="AK74">
        <v>7000</v>
      </c>
      <c r="AL74"/>
      <c r="AM74" s="242">
        <f t="shared" si="5"/>
        <v>1581086.7799999998</v>
      </c>
      <c r="AN74" s="249">
        <f t="shared" si="6"/>
        <v>9055</v>
      </c>
      <c r="AO74" s="262">
        <f t="shared" si="7"/>
        <v>1572031.7799999998</v>
      </c>
      <c r="AP74" s="263">
        <f t="shared" si="8"/>
        <v>2504834</v>
      </c>
      <c r="AQ74" s="263">
        <f t="shared" si="9"/>
        <v>1747042.7400000002</v>
      </c>
      <c r="AR74" s="244">
        <f t="shared" si="10"/>
        <v>757791.25999999978</v>
      </c>
    </row>
    <row r="75" spans="1:44" ht="14.4" thickBot="1" x14ac:dyDescent="0.3">
      <c r="A75" s="232" t="s">
        <v>19</v>
      </c>
      <c r="B75" s="232" t="s">
        <v>20</v>
      </c>
      <c r="C75" s="269">
        <v>2866</v>
      </c>
      <c r="D75" s="270" t="s">
        <v>861</v>
      </c>
      <c r="E75" t="s">
        <v>2795</v>
      </c>
      <c r="F75" s="297">
        <v>1311647.97</v>
      </c>
      <c r="G75" s="297">
        <v>396262.5</v>
      </c>
      <c r="H75" s="297">
        <v>104888.28</v>
      </c>
      <c r="J75">
        <v>552919.24</v>
      </c>
      <c r="K75">
        <v>580735.93000000005</v>
      </c>
      <c r="N75" s="297">
        <v>5299</v>
      </c>
      <c r="Q75" s="297">
        <v>4647.8</v>
      </c>
      <c r="U75">
        <v>-954807.39</v>
      </c>
      <c r="V75">
        <v>3692657.78</v>
      </c>
      <c r="W75" s="297">
        <v>873758.31</v>
      </c>
      <c r="X75" s="297">
        <v>450530</v>
      </c>
      <c r="Y75" s="297">
        <v>1254.55</v>
      </c>
      <c r="AA75" s="297">
        <v>1224730.5</v>
      </c>
      <c r="AB75" s="297">
        <v>80500</v>
      </c>
      <c r="AC75">
        <v>1435665.5</v>
      </c>
      <c r="AF75">
        <v>531515.61</v>
      </c>
      <c r="AG75">
        <v>228450.46</v>
      </c>
      <c r="AM75" s="242">
        <f t="shared" ref="AM75:AM138" si="11">SUM(F75:I75)</f>
        <v>1812798.75</v>
      </c>
      <c r="AN75" s="249">
        <f t="shared" ref="AN75:AN138" si="12">SUM(N75:R75)</f>
        <v>9946.7999999999993</v>
      </c>
      <c r="AO75" s="262">
        <f t="shared" ref="AO75:AO138" si="13">AM75-AN75</f>
        <v>1802851.95</v>
      </c>
      <c r="AP75" s="263">
        <f t="shared" ref="AP75:AP138" si="14">SUM(W75:AB75)</f>
        <v>2630773.3600000003</v>
      </c>
      <c r="AQ75" s="263">
        <f t="shared" ref="AQ75:AQ138" si="15">SUM(AC75:AL75)</f>
        <v>2195631.5699999998</v>
      </c>
      <c r="AR75" s="244">
        <f t="shared" si="10"/>
        <v>435141.7900000005</v>
      </c>
    </row>
    <row r="76" spans="1:44" ht="14.4" thickBot="1" x14ac:dyDescent="0.3">
      <c r="A76" s="232" t="s">
        <v>21</v>
      </c>
      <c r="B76" s="232" t="s">
        <v>22</v>
      </c>
      <c r="C76" s="269">
        <v>3680</v>
      </c>
      <c r="D76" s="270" t="s">
        <v>862</v>
      </c>
      <c r="E76" t="s">
        <v>2651</v>
      </c>
      <c r="F76" s="297">
        <v>788257.83</v>
      </c>
      <c r="G76" s="297">
        <v>77988</v>
      </c>
      <c r="H76" s="297">
        <v>121393.53</v>
      </c>
      <c r="J76">
        <v>2150151.92</v>
      </c>
      <c r="K76">
        <v>460748.96</v>
      </c>
      <c r="Q76" s="297">
        <v>7893</v>
      </c>
      <c r="U76">
        <v>638295.48</v>
      </c>
      <c r="V76">
        <v>2241713.0099999998</v>
      </c>
      <c r="W76" s="297">
        <v>2209181.94</v>
      </c>
      <c r="X76" s="297">
        <v>210000</v>
      </c>
      <c r="Y76" s="297">
        <v>841.93</v>
      </c>
      <c r="AB76" s="297">
        <v>416352</v>
      </c>
      <c r="AC76">
        <v>1026609</v>
      </c>
      <c r="AD76">
        <v>1240</v>
      </c>
      <c r="AF76">
        <v>595596.29</v>
      </c>
      <c r="AG76">
        <v>145496.82999999999</v>
      </c>
      <c r="AK76">
        <v>95520</v>
      </c>
      <c r="AM76" s="242">
        <f t="shared" si="11"/>
        <v>987639.36</v>
      </c>
      <c r="AN76" s="249">
        <f t="shared" si="12"/>
        <v>7893</v>
      </c>
      <c r="AO76" s="262">
        <f t="shared" si="13"/>
        <v>979746.36</v>
      </c>
      <c r="AP76" s="263">
        <f t="shared" si="14"/>
        <v>2836375.87</v>
      </c>
      <c r="AQ76" s="263">
        <f t="shared" si="15"/>
        <v>1864462.12</v>
      </c>
      <c r="AR76" s="244">
        <f t="shared" si="10"/>
        <v>971913.75</v>
      </c>
    </row>
    <row r="77" spans="1:44" ht="14.4" thickBot="1" x14ac:dyDescent="0.3">
      <c r="A77" s="232" t="s">
        <v>21</v>
      </c>
      <c r="B77" s="232" t="s">
        <v>22</v>
      </c>
      <c r="C77" s="269">
        <v>5005</v>
      </c>
      <c r="D77" s="270" t="s">
        <v>863</v>
      </c>
      <c r="E77" t="s">
        <v>2652</v>
      </c>
      <c r="F77" s="297">
        <v>689894.84</v>
      </c>
      <c r="G77" s="297">
        <v>162330.5</v>
      </c>
      <c r="H77" s="297">
        <v>51076.11</v>
      </c>
      <c r="J77">
        <v>550182.92000000004</v>
      </c>
      <c r="K77">
        <v>268902.33</v>
      </c>
      <c r="N77" s="297">
        <v>0</v>
      </c>
      <c r="P77" s="297">
        <v>58400</v>
      </c>
      <c r="Q77" s="297">
        <v>32954.44</v>
      </c>
      <c r="S77">
        <v>444</v>
      </c>
      <c r="U77">
        <v>-682607.68</v>
      </c>
      <c r="V77">
        <v>1881918.88</v>
      </c>
      <c r="W77" s="297">
        <v>1860453.5</v>
      </c>
      <c r="Y77" s="297">
        <v>1057.8499999999999</v>
      </c>
      <c r="AA77" s="297">
        <v>1087124.5</v>
      </c>
      <c r="AB77" s="297">
        <v>187800</v>
      </c>
      <c r="AC77">
        <v>1337747.5</v>
      </c>
      <c r="AD77">
        <v>8570</v>
      </c>
      <c r="AF77">
        <v>656033.12</v>
      </c>
      <c r="AG77">
        <v>76658.17</v>
      </c>
      <c r="AH77">
        <v>139200</v>
      </c>
      <c r="AK77">
        <v>123700</v>
      </c>
      <c r="AM77" s="242">
        <f t="shared" si="11"/>
        <v>903301.45</v>
      </c>
      <c r="AN77" s="249">
        <f t="shared" si="12"/>
        <v>91354.44</v>
      </c>
      <c r="AO77" s="262">
        <f t="shared" si="13"/>
        <v>811947.01</v>
      </c>
      <c r="AP77" s="263">
        <f t="shared" si="14"/>
        <v>3136435.85</v>
      </c>
      <c r="AQ77" s="263">
        <f t="shared" si="15"/>
        <v>2341908.79</v>
      </c>
      <c r="AR77" s="244">
        <f t="shared" si="10"/>
        <v>794527.06</v>
      </c>
    </row>
    <row r="78" spans="1:44" ht="14.4" thickBot="1" x14ac:dyDescent="0.3">
      <c r="A78" s="232" t="s">
        <v>21</v>
      </c>
      <c r="B78" s="232" t="s">
        <v>22</v>
      </c>
      <c r="C78" s="269">
        <v>3048</v>
      </c>
      <c r="D78" s="270" t="s">
        <v>864</v>
      </c>
      <c r="E78" t="s">
        <v>2653</v>
      </c>
      <c r="F78" s="297">
        <v>478471.11</v>
      </c>
      <c r="G78" s="297">
        <v>62384.75</v>
      </c>
      <c r="H78" s="297">
        <v>403186.58</v>
      </c>
      <c r="J78">
        <v>408672.12</v>
      </c>
      <c r="K78">
        <v>1153849.46</v>
      </c>
      <c r="N78" s="297">
        <v>15340.04</v>
      </c>
      <c r="P78" s="297">
        <v>523985</v>
      </c>
      <c r="Q78" s="297">
        <v>57289.27</v>
      </c>
      <c r="S78">
        <v>5000</v>
      </c>
      <c r="U78">
        <v>-453550.69</v>
      </c>
      <c r="V78">
        <v>1941230.36</v>
      </c>
      <c r="W78" s="297">
        <v>1669718.37</v>
      </c>
      <c r="Y78" s="297">
        <v>516.83000000000004</v>
      </c>
      <c r="AA78" s="297">
        <v>636516</v>
      </c>
      <c r="AB78" s="297">
        <v>58800</v>
      </c>
      <c r="AC78">
        <v>1103340</v>
      </c>
      <c r="AD78">
        <v>2080</v>
      </c>
      <c r="AF78">
        <v>399193.38</v>
      </c>
      <c r="AG78">
        <v>110014.38</v>
      </c>
      <c r="AK78">
        <v>75255</v>
      </c>
      <c r="AM78" s="242">
        <f t="shared" si="11"/>
        <v>944042.44</v>
      </c>
      <c r="AN78" s="249">
        <f t="shared" si="12"/>
        <v>596614.31000000006</v>
      </c>
      <c r="AO78" s="262">
        <f t="shared" si="13"/>
        <v>347428.12999999989</v>
      </c>
      <c r="AP78" s="263">
        <f t="shared" si="14"/>
        <v>2365551.2000000002</v>
      </c>
      <c r="AQ78" s="263">
        <f t="shared" si="15"/>
        <v>1689882.7599999998</v>
      </c>
      <c r="AR78" s="244">
        <f t="shared" si="10"/>
        <v>675668.44000000041</v>
      </c>
    </row>
    <row r="79" spans="1:44" ht="14.4" thickBot="1" x14ac:dyDescent="0.3">
      <c r="A79" s="232" t="s">
        <v>21</v>
      </c>
      <c r="B79" s="232" t="s">
        <v>22</v>
      </c>
      <c r="C79" s="269">
        <v>6117</v>
      </c>
      <c r="D79" s="270" t="s">
        <v>865</v>
      </c>
      <c r="E79" t="s">
        <v>2654</v>
      </c>
      <c r="F79" s="297">
        <v>561413.76</v>
      </c>
      <c r="G79" s="297">
        <v>92513</v>
      </c>
      <c r="H79" s="297">
        <v>57654.05</v>
      </c>
      <c r="J79">
        <v>188635.2</v>
      </c>
      <c r="K79">
        <v>341089.36</v>
      </c>
      <c r="N79" s="297">
        <v>687021.66</v>
      </c>
      <c r="P79" s="297">
        <v>270000</v>
      </c>
      <c r="Q79" s="297">
        <v>891.92</v>
      </c>
      <c r="S79">
        <v>5000</v>
      </c>
      <c r="U79">
        <v>-1230372.18</v>
      </c>
      <c r="V79">
        <v>1940061.77</v>
      </c>
      <c r="W79" s="297">
        <v>2155039.7799999998</v>
      </c>
      <c r="X79" s="297">
        <v>127000</v>
      </c>
      <c r="Y79" s="297">
        <v>1062.3599999999999</v>
      </c>
      <c r="AA79" s="297">
        <v>578497.5</v>
      </c>
      <c r="AB79" s="297">
        <v>91400</v>
      </c>
      <c r="AC79">
        <v>1166161.5</v>
      </c>
      <c r="AD79">
        <v>9780</v>
      </c>
      <c r="AF79">
        <v>1835828.8</v>
      </c>
      <c r="AG79">
        <v>36795.08</v>
      </c>
      <c r="AL79">
        <v>1754</v>
      </c>
      <c r="AM79" s="242">
        <f t="shared" si="11"/>
        <v>711580.81</v>
      </c>
      <c r="AN79" s="249">
        <f t="shared" si="12"/>
        <v>957913.58000000007</v>
      </c>
      <c r="AO79" s="262">
        <f t="shared" si="13"/>
        <v>-246332.77000000002</v>
      </c>
      <c r="AP79" s="263">
        <f t="shared" si="14"/>
        <v>2952999.6399999997</v>
      </c>
      <c r="AQ79" s="263">
        <f t="shared" si="15"/>
        <v>3050319.38</v>
      </c>
      <c r="AR79" s="244">
        <f t="shared" si="10"/>
        <v>-97319.740000000224</v>
      </c>
    </row>
    <row r="80" spans="1:44" ht="14.4" thickBot="1" x14ac:dyDescent="0.3">
      <c r="A80" s="232" t="s">
        <v>21</v>
      </c>
      <c r="B80" s="232" t="s">
        <v>22</v>
      </c>
      <c r="C80" s="269">
        <v>3261</v>
      </c>
      <c r="D80" s="270" t="s">
        <v>866</v>
      </c>
      <c r="E80" t="s">
        <v>2655</v>
      </c>
      <c r="F80" s="297">
        <v>710469.28</v>
      </c>
      <c r="G80" s="297">
        <v>69122.5</v>
      </c>
      <c r="H80" s="297">
        <v>44761.81</v>
      </c>
      <c r="J80">
        <v>329004</v>
      </c>
      <c r="K80">
        <v>366804.41</v>
      </c>
      <c r="N80" s="297">
        <v>0</v>
      </c>
      <c r="Q80" s="297">
        <v>911</v>
      </c>
      <c r="U80">
        <v>-1305797.92</v>
      </c>
      <c r="V80">
        <v>2076384.94</v>
      </c>
      <c r="W80" s="297">
        <v>1387158.66</v>
      </c>
      <c r="X80" s="297">
        <v>123510</v>
      </c>
      <c r="Y80" s="297">
        <v>692.68</v>
      </c>
      <c r="AA80" s="297">
        <v>622303.5</v>
      </c>
      <c r="AB80" s="297">
        <v>15750</v>
      </c>
      <c r="AC80">
        <v>840449.5</v>
      </c>
      <c r="AD80">
        <v>1440</v>
      </c>
      <c r="AF80">
        <v>377487.96</v>
      </c>
      <c r="AG80">
        <v>63000</v>
      </c>
      <c r="AK80">
        <v>8400</v>
      </c>
      <c r="AM80" s="242">
        <f t="shared" si="11"/>
        <v>824353.59000000008</v>
      </c>
      <c r="AN80" s="249">
        <f t="shared" si="12"/>
        <v>911</v>
      </c>
      <c r="AO80" s="262">
        <f t="shared" si="13"/>
        <v>823442.59000000008</v>
      </c>
      <c r="AP80" s="263">
        <f t="shared" si="14"/>
        <v>2149414.84</v>
      </c>
      <c r="AQ80" s="263">
        <f t="shared" si="15"/>
        <v>1290777.46</v>
      </c>
      <c r="AR80" s="244">
        <f t="shared" si="10"/>
        <v>858637.37999999989</v>
      </c>
    </row>
    <row r="81" spans="1:44" ht="14.4" thickBot="1" x14ac:dyDescent="0.3">
      <c r="A81" s="232" t="s">
        <v>21</v>
      </c>
      <c r="B81" s="232" t="s">
        <v>22</v>
      </c>
      <c r="C81" s="269">
        <v>2381</v>
      </c>
      <c r="D81" s="270" t="s">
        <v>867</v>
      </c>
      <c r="E81" t="s">
        <v>2656</v>
      </c>
      <c r="F81" s="297">
        <v>652756.71</v>
      </c>
      <c r="G81" s="297">
        <v>0</v>
      </c>
      <c r="H81" s="297">
        <v>273614.48</v>
      </c>
      <c r="J81">
        <v>-245591.29</v>
      </c>
      <c r="K81">
        <v>-23486.97</v>
      </c>
      <c r="N81" s="297">
        <v>144630</v>
      </c>
      <c r="P81" s="297">
        <v>70000</v>
      </c>
      <c r="Q81" s="297">
        <v>3110</v>
      </c>
      <c r="S81">
        <v>10000</v>
      </c>
      <c r="U81">
        <v>-1996079.47</v>
      </c>
      <c r="V81">
        <v>1879892.65</v>
      </c>
      <c r="W81" s="297">
        <v>1747742.32</v>
      </c>
      <c r="Y81" s="297">
        <v>649.80999999999995</v>
      </c>
      <c r="AA81" s="297">
        <v>568511.5</v>
      </c>
      <c r="AC81">
        <v>784812.5</v>
      </c>
      <c r="AF81">
        <v>613503.17000000004</v>
      </c>
      <c r="AG81">
        <v>143919.85999999999</v>
      </c>
      <c r="AM81" s="242">
        <f t="shared" si="11"/>
        <v>926371.19</v>
      </c>
      <c r="AN81" s="249">
        <f t="shared" si="12"/>
        <v>217740</v>
      </c>
      <c r="AO81" s="262">
        <f t="shared" si="13"/>
        <v>708631.19</v>
      </c>
      <c r="AP81" s="263">
        <f t="shared" si="14"/>
        <v>2316903.63</v>
      </c>
      <c r="AQ81" s="263">
        <f t="shared" si="15"/>
        <v>1542235.5299999998</v>
      </c>
      <c r="AR81" s="244">
        <f t="shared" si="10"/>
        <v>774668.10000000009</v>
      </c>
    </row>
    <row r="82" spans="1:44" ht="14.4" thickBot="1" x14ac:dyDescent="0.3">
      <c r="A82" s="232" t="s">
        <v>21</v>
      </c>
      <c r="B82" s="232" t="s">
        <v>22</v>
      </c>
      <c r="C82" s="269">
        <v>2712</v>
      </c>
      <c r="D82" s="270" t="s">
        <v>868</v>
      </c>
      <c r="E82" t="s">
        <v>2657</v>
      </c>
      <c r="F82" s="297">
        <v>246501.53</v>
      </c>
      <c r="G82" s="297">
        <v>27441.15</v>
      </c>
      <c r="H82" s="297">
        <v>47896.37</v>
      </c>
      <c r="J82">
        <v>123423.82</v>
      </c>
      <c r="K82">
        <v>420736.32</v>
      </c>
      <c r="N82" s="297">
        <v>-1800</v>
      </c>
      <c r="P82" s="297">
        <v>196645</v>
      </c>
      <c r="Q82" s="297">
        <v>36715.21</v>
      </c>
      <c r="U82">
        <v>-1497565.63</v>
      </c>
      <c r="V82">
        <v>1840507.51</v>
      </c>
      <c r="W82" s="297">
        <v>1294148.44</v>
      </c>
      <c r="Y82" s="297">
        <v>667.08</v>
      </c>
      <c r="AA82" s="297">
        <v>936140</v>
      </c>
      <c r="AB82" s="297">
        <v>435674</v>
      </c>
      <c r="AC82">
        <v>1412307</v>
      </c>
      <c r="AD82">
        <v>11240</v>
      </c>
      <c r="AF82">
        <v>725940.18</v>
      </c>
      <c r="AG82">
        <v>59088.19</v>
      </c>
      <c r="AM82" s="242">
        <f t="shared" si="11"/>
        <v>321839.05</v>
      </c>
      <c r="AN82" s="249">
        <f t="shared" si="12"/>
        <v>231560.21</v>
      </c>
      <c r="AO82" s="262">
        <f t="shared" si="13"/>
        <v>90278.84</v>
      </c>
      <c r="AP82" s="263">
        <f t="shared" si="14"/>
        <v>2666629.52</v>
      </c>
      <c r="AQ82" s="263">
        <f t="shared" si="15"/>
        <v>2208575.37</v>
      </c>
      <c r="AR82" s="244">
        <f t="shared" si="10"/>
        <v>458054.14999999991</v>
      </c>
    </row>
    <row r="83" spans="1:44" ht="14.4" thickBot="1" x14ac:dyDescent="0.3">
      <c r="A83" s="232" t="s">
        <v>21</v>
      </c>
      <c r="B83" s="232" t="s">
        <v>22</v>
      </c>
      <c r="C83" s="269">
        <v>1686</v>
      </c>
      <c r="D83" s="270" t="s">
        <v>869</v>
      </c>
      <c r="E83" t="s">
        <v>2658</v>
      </c>
      <c r="F83" s="297">
        <v>241012.22</v>
      </c>
      <c r="G83" s="297">
        <v>145656</v>
      </c>
      <c r="H83" s="297">
        <v>19331.04</v>
      </c>
      <c r="J83">
        <v>2598731.13</v>
      </c>
      <c r="K83">
        <v>248692.51</v>
      </c>
      <c r="N83" s="297">
        <v>0</v>
      </c>
      <c r="Q83" s="297">
        <v>0</v>
      </c>
      <c r="U83">
        <v>639563.52000000002</v>
      </c>
      <c r="V83">
        <v>2241713.0099999998</v>
      </c>
      <c r="W83" s="297">
        <v>1352360.53</v>
      </c>
      <c r="Y83" s="297">
        <v>4944.57</v>
      </c>
      <c r="AA83" s="297">
        <v>72355</v>
      </c>
      <c r="AB83" s="297">
        <v>692505.32</v>
      </c>
      <c r="AC83">
        <v>880692.2</v>
      </c>
      <c r="AE83">
        <v>600</v>
      </c>
      <c r="AF83">
        <v>265908.37</v>
      </c>
      <c r="AG83">
        <v>304499.03000000003</v>
      </c>
      <c r="AM83" s="242">
        <f t="shared" si="11"/>
        <v>405999.25999999995</v>
      </c>
      <c r="AN83" s="249">
        <f t="shared" si="12"/>
        <v>0</v>
      </c>
      <c r="AO83" s="262">
        <f t="shared" si="13"/>
        <v>405999.25999999995</v>
      </c>
      <c r="AP83" s="263">
        <f t="shared" si="14"/>
        <v>2122165.42</v>
      </c>
      <c r="AQ83" s="263">
        <f t="shared" si="15"/>
        <v>1451699.5999999999</v>
      </c>
      <c r="AR83" s="244">
        <f t="shared" si="10"/>
        <v>670465.82000000007</v>
      </c>
    </row>
    <row r="84" spans="1:44" ht="14.4" thickBot="1" x14ac:dyDescent="0.3">
      <c r="A84" s="232" t="s">
        <v>21</v>
      </c>
      <c r="B84" s="232" t="s">
        <v>22</v>
      </c>
      <c r="C84" s="269">
        <v>2512</v>
      </c>
      <c r="D84" s="270" t="s">
        <v>870</v>
      </c>
      <c r="E84" t="s">
        <v>2780</v>
      </c>
      <c r="F84" s="297">
        <v>360863.46</v>
      </c>
      <c r="G84" s="297">
        <v>38119.26</v>
      </c>
      <c r="H84" s="297">
        <v>33995.22</v>
      </c>
      <c r="J84">
        <v>102850.55</v>
      </c>
      <c r="K84">
        <v>-20722.07</v>
      </c>
      <c r="N84" s="297">
        <v>0</v>
      </c>
      <c r="P84" s="297">
        <v>42500</v>
      </c>
      <c r="Q84" s="297">
        <v>0</v>
      </c>
      <c r="S84">
        <v>15000</v>
      </c>
      <c r="U84">
        <v>-2955638.86</v>
      </c>
      <c r="V84">
        <v>3200752.69</v>
      </c>
      <c r="W84" s="297">
        <v>1053500.97</v>
      </c>
      <c r="Y84" s="297">
        <v>957.99</v>
      </c>
      <c r="AA84" s="297">
        <v>479938.5</v>
      </c>
      <c r="AB84" s="297">
        <v>63000</v>
      </c>
      <c r="AC84">
        <v>615486.5</v>
      </c>
      <c r="AE84">
        <v>1440</v>
      </c>
      <c r="AF84">
        <v>444040.35</v>
      </c>
      <c r="AG84">
        <v>161162.81</v>
      </c>
      <c r="AM84" s="242">
        <f t="shared" si="11"/>
        <v>432977.94000000006</v>
      </c>
      <c r="AN84" s="249">
        <f t="shared" si="12"/>
        <v>42500</v>
      </c>
      <c r="AO84" s="262">
        <f t="shared" si="13"/>
        <v>390477.94000000006</v>
      </c>
      <c r="AP84" s="263">
        <f t="shared" si="14"/>
        <v>1597397.46</v>
      </c>
      <c r="AQ84" s="263">
        <f t="shared" si="15"/>
        <v>1222129.6600000001</v>
      </c>
      <c r="AR84" s="244">
        <f t="shared" si="10"/>
        <v>375267.79999999981</v>
      </c>
    </row>
    <row r="85" spans="1:44" ht="14.4" thickBot="1" x14ac:dyDescent="0.3">
      <c r="A85" s="232" t="s">
        <v>301</v>
      </c>
      <c r="B85" s="232" t="s">
        <v>32</v>
      </c>
      <c r="C85" s="269">
        <v>3664</v>
      </c>
      <c r="D85" s="270" t="s">
        <v>871</v>
      </c>
      <c r="E85" t="s">
        <v>2659</v>
      </c>
      <c r="F85" s="297">
        <v>873103.44</v>
      </c>
      <c r="G85" s="297">
        <v>42638.3</v>
      </c>
      <c r="H85" s="297">
        <v>56387.89</v>
      </c>
      <c r="J85">
        <v>-96529.76</v>
      </c>
      <c r="K85">
        <v>548294.9</v>
      </c>
      <c r="N85" s="297">
        <v>4170</v>
      </c>
      <c r="Q85" s="297">
        <v>209.9</v>
      </c>
      <c r="S85">
        <v>122482</v>
      </c>
      <c r="U85">
        <v>640661.23</v>
      </c>
      <c r="V85">
        <v>1037408.38</v>
      </c>
      <c r="W85" s="297">
        <v>581767.19999999995</v>
      </c>
      <c r="X85" s="297">
        <v>66970</v>
      </c>
      <c r="Y85" s="297">
        <v>1231.19</v>
      </c>
      <c r="AA85" s="297">
        <v>923751.5</v>
      </c>
      <c r="AB85" s="297">
        <v>7850</v>
      </c>
      <c r="AC85">
        <v>1118671.5</v>
      </c>
      <c r="AD85">
        <v>2100</v>
      </c>
      <c r="AF85">
        <v>371531.86</v>
      </c>
      <c r="AG85">
        <v>206906.84</v>
      </c>
      <c r="AK85">
        <v>47455.75</v>
      </c>
      <c r="AM85" s="242">
        <f t="shared" si="11"/>
        <v>972129.63</v>
      </c>
      <c r="AN85" s="249">
        <f t="shared" si="12"/>
        <v>4379.8999999999996</v>
      </c>
      <c r="AO85" s="262">
        <f t="shared" si="13"/>
        <v>967749.73</v>
      </c>
      <c r="AP85" s="263">
        <f t="shared" si="14"/>
        <v>1581569.89</v>
      </c>
      <c r="AQ85" s="263">
        <f t="shared" si="15"/>
        <v>1746665.95</v>
      </c>
      <c r="AR85" s="244">
        <f t="shared" si="10"/>
        <v>-165096.06000000006</v>
      </c>
    </row>
    <row r="86" spans="1:44" ht="14.4" thickBot="1" x14ac:dyDescent="0.3">
      <c r="A86" s="232" t="s">
        <v>301</v>
      </c>
      <c r="B86" s="232" t="s">
        <v>32</v>
      </c>
      <c r="C86" s="269">
        <v>7927</v>
      </c>
      <c r="D86" s="270" t="s">
        <v>872</v>
      </c>
      <c r="E86" t="s">
        <v>2660</v>
      </c>
      <c r="F86" s="297">
        <v>2786959.2</v>
      </c>
      <c r="G86" s="297">
        <v>-64834</v>
      </c>
      <c r="H86" s="297">
        <v>65976.34</v>
      </c>
      <c r="J86">
        <v>1287856.25</v>
      </c>
      <c r="K86">
        <v>1132115.6200000001</v>
      </c>
      <c r="N86" s="297">
        <v>4000</v>
      </c>
      <c r="Q86" s="297">
        <v>44394.09</v>
      </c>
      <c r="U86">
        <v>1726147.02</v>
      </c>
      <c r="V86">
        <v>3848145.72</v>
      </c>
      <c r="W86" s="297">
        <v>1544520.89</v>
      </c>
      <c r="X86" s="297">
        <v>337715</v>
      </c>
      <c r="Y86" s="297">
        <v>3778.56</v>
      </c>
      <c r="AA86" s="297">
        <v>1674947.28</v>
      </c>
      <c r="AB86" s="297">
        <v>98310.75</v>
      </c>
      <c r="AC86">
        <v>2220246.0299999998</v>
      </c>
      <c r="AD86">
        <v>8706</v>
      </c>
      <c r="AF86">
        <v>1007463.99</v>
      </c>
      <c r="AG86">
        <v>317994.40999999997</v>
      </c>
      <c r="AK86">
        <v>169892</v>
      </c>
      <c r="AM86" s="242">
        <f t="shared" si="11"/>
        <v>2788101.54</v>
      </c>
      <c r="AN86" s="249">
        <f t="shared" si="12"/>
        <v>48394.09</v>
      </c>
      <c r="AO86" s="262">
        <f t="shared" si="13"/>
        <v>2739707.45</v>
      </c>
      <c r="AP86" s="263">
        <f t="shared" si="14"/>
        <v>3659272.48</v>
      </c>
      <c r="AQ86" s="263">
        <f t="shared" si="15"/>
        <v>3724302.4299999997</v>
      </c>
      <c r="AR86" s="244">
        <f t="shared" si="10"/>
        <v>-65029.949999999721</v>
      </c>
    </row>
    <row r="87" spans="1:44" ht="14.4" thickBot="1" x14ac:dyDescent="0.3">
      <c r="A87" s="232" t="s">
        <v>301</v>
      </c>
      <c r="B87" s="232" t="s">
        <v>32</v>
      </c>
      <c r="C87" s="269">
        <v>7609</v>
      </c>
      <c r="D87" s="270" t="s">
        <v>873</v>
      </c>
      <c r="E87" t="s">
        <v>2661</v>
      </c>
      <c r="F87" s="297">
        <v>1828967.54</v>
      </c>
      <c r="G87" s="297">
        <v>49800</v>
      </c>
      <c r="H87" s="297">
        <v>46273.24</v>
      </c>
      <c r="J87">
        <v>1290150.25</v>
      </c>
      <c r="K87">
        <v>473211.97</v>
      </c>
      <c r="N87" s="297">
        <v>4480</v>
      </c>
      <c r="P87" s="297">
        <v>146200</v>
      </c>
      <c r="Q87" s="297">
        <v>5778.88</v>
      </c>
      <c r="S87">
        <v>228307.35</v>
      </c>
      <c r="U87">
        <v>1211206.6100000001</v>
      </c>
      <c r="V87">
        <v>2477300.52</v>
      </c>
      <c r="W87" s="297">
        <v>1086086.3600000001</v>
      </c>
      <c r="Y87" s="297">
        <v>2220.2199999999998</v>
      </c>
      <c r="AA87" s="297">
        <v>1522316.8</v>
      </c>
      <c r="AB87" s="297">
        <v>97500</v>
      </c>
      <c r="AC87">
        <v>2010562.8</v>
      </c>
      <c r="AD87">
        <v>3000</v>
      </c>
      <c r="AF87">
        <v>570767.72</v>
      </c>
      <c r="AG87">
        <v>191354.86</v>
      </c>
      <c r="AK87">
        <v>68297.5</v>
      </c>
      <c r="AM87" s="242">
        <f t="shared" si="11"/>
        <v>1925040.78</v>
      </c>
      <c r="AN87" s="249">
        <f t="shared" si="12"/>
        <v>156458.88</v>
      </c>
      <c r="AO87" s="262">
        <f t="shared" si="13"/>
        <v>1768581.9</v>
      </c>
      <c r="AP87" s="263">
        <f t="shared" si="14"/>
        <v>2708123.38</v>
      </c>
      <c r="AQ87" s="263">
        <f t="shared" si="15"/>
        <v>2843982.88</v>
      </c>
      <c r="AR87" s="244">
        <f t="shared" si="10"/>
        <v>-135859.5</v>
      </c>
    </row>
    <row r="88" spans="1:44" ht="14.4" thickBot="1" x14ac:dyDescent="0.3">
      <c r="A88" s="232" t="s">
        <v>301</v>
      </c>
      <c r="B88" s="232" t="s">
        <v>32</v>
      </c>
      <c r="C88" s="269">
        <v>6471</v>
      </c>
      <c r="D88" s="270" t="s">
        <v>874</v>
      </c>
      <c r="E88" t="s">
        <v>2662</v>
      </c>
      <c r="F88" s="297">
        <v>2078448.61</v>
      </c>
      <c r="G88" s="297">
        <v>152911.78</v>
      </c>
      <c r="H88" s="297">
        <v>101733.16</v>
      </c>
      <c r="J88">
        <v>783833.2</v>
      </c>
      <c r="K88">
        <v>291285.21999999997</v>
      </c>
      <c r="N88" s="297">
        <v>4170</v>
      </c>
      <c r="Q88" s="297">
        <v>6413.06</v>
      </c>
      <c r="S88">
        <v>373293.8</v>
      </c>
      <c r="T88">
        <v>736.99</v>
      </c>
      <c r="U88">
        <v>1841571.34</v>
      </c>
      <c r="V88">
        <v>1537645.9</v>
      </c>
      <c r="W88" s="297">
        <v>972434.8</v>
      </c>
      <c r="X88" s="297">
        <v>210500</v>
      </c>
      <c r="Y88" s="297">
        <v>2611.44</v>
      </c>
      <c r="AA88" s="297">
        <v>1057382.8999999999</v>
      </c>
      <c r="AB88" s="297">
        <v>24500</v>
      </c>
      <c r="AC88">
        <v>1377223.9</v>
      </c>
      <c r="AD88">
        <v>13588</v>
      </c>
      <c r="AE88">
        <v>5000</v>
      </c>
      <c r="AF88">
        <v>772370.93</v>
      </c>
      <c r="AG88">
        <v>105448</v>
      </c>
      <c r="AK88">
        <v>60883.66</v>
      </c>
      <c r="AM88" s="242">
        <f t="shared" si="11"/>
        <v>2333093.5500000003</v>
      </c>
      <c r="AN88" s="249">
        <f t="shared" si="12"/>
        <v>10583.060000000001</v>
      </c>
      <c r="AO88" s="262">
        <f t="shared" si="13"/>
        <v>2322510.4900000002</v>
      </c>
      <c r="AP88" s="263">
        <f t="shared" si="14"/>
        <v>2267429.1399999997</v>
      </c>
      <c r="AQ88" s="263">
        <f t="shared" si="15"/>
        <v>2334514.4900000002</v>
      </c>
      <c r="AR88" s="244">
        <f t="shared" si="10"/>
        <v>-67085.350000000559</v>
      </c>
    </row>
    <row r="89" spans="1:44" ht="14.4" thickBot="1" x14ac:dyDescent="0.3">
      <c r="A89" s="232" t="s">
        <v>301</v>
      </c>
      <c r="B89" s="232" t="s">
        <v>32</v>
      </c>
      <c r="C89" s="269">
        <v>4146</v>
      </c>
      <c r="D89" s="270" t="s">
        <v>875</v>
      </c>
      <c r="E89" t="s">
        <v>2663</v>
      </c>
      <c r="F89" s="297">
        <v>1363291.71</v>
      </c>
      <c r="G89" s="297">
        <v>51481.5</v>
      </c>
      <c r="H89" s="297">
        <v>72572.81</v>
      </c>
      <c r="J89">
        <v>772434.52</v>
      </c>
      <c r="K89">
        <v>1059230.43</v>
      </c>
      <c r="N89" s="297">
        <v>1600</v>
      </c>
      <c r="Q89" s="297">
        <v>33.94</v>
      </c>
      <c r="S89">
        <v>111983</v>
      </c>
      <c r="U89">
        <v>904300.33</v>
      </c>
      <c r="V89">
        <v>1677376.63</v>
      </c>
      <c r="W89" s="297">
        <v>1635128.74</v>
      </c>
      <c r="Y89" s="297">
        <v>1722.73</v>
      </c>
      <c r="AA89" s="297">
        <v>810496.2</v>
      </c>
      <c r="AB89" s="297">
        <v>21690.75</v>
      </c>
      <c r="AC89">
        <v>1112705.95</v>
      </c>
      <c r="AE89">
        <v>4336</v>
      </c>
      <c r="AF89">
        <v>340619.28</v>
      </c>
      <c r="AG89">
        <v>153554.62</v>
      </c>
      <c r="AK89">
        <v>22405.5</v>
      </c>
      <c r="AM89" s="242">
        <f t="shared" si="11"/>
        <v>1487346.02</v>
      </c>
      <c r="AN89" s="249">
        <f t="shared" si="12"/>
        <v>1633.94</v>
      </c>
      <c r="AO89" s="262">
        <f t="shared" si="13"/>
        <v>1485712.08</v>
      </c>
      <c r="AP89" s="263">
        <f t="shared" si="14"/>
        <v>2469038.42</v>
      </c>
      <c r="AQ89" s="263">
        <f t="shared" si="15"/>
        <v>1633621.35</v>
      </c>
      <c r="AR89" s="244">
        <f t="shared" si="10"/>
        <v>835417.06999999983</v>
      </c>
    </row>
    <row r="90" spans="1:44" ht="14.4" thickBot="1" x14ac:dyDescent="0.3">
      <c r="A90" s="232" t="s">
        <v>301</v>
      </c>
      <c r="B90" s="232" t="s">
        <v>32</v>
      </c>
      <c r="C90" s="269">
        <v>8209</v>
      </c>
      <c r="D90" s="270" t="s">
        <v>876</v>
      </c>
      <c r="E90" t="s">
        <v>2664</v>
      </c>
      <c r="F90" s="297">
        <v>2267720.85</v>
      </c>
      <c r="G90" s="297">
        <v>235668.85</v>
      </c>
      <c r="H90" s="297">
        <v>201506.79</v>
      </c>
      <c r="J90">
        <v>573084.41</v>
      </c>
      <c r="K90">
        <v>525740.44999999995</v>
      </c>
      <c r="N90" s="297">
        <v>1950</v>
      </c>
      <c r="Q90" s="297">
        <v>277205</v>
      </c>
      <c r="U90">
        <v>1833898.9</v>
      </c>
      <c r="V90">
        <v>1937621.24</v>
      </c>
      <c r="W90" s="297">
        <v>1641931.35</v>
      </c>
      <c r="Y90" s="297">
        <v>2959.83</v>
      </c>
      <c r="AA90" s="297">
        <v>1279635</v>
      </c>
      <c r="AB90" s="297">
        <v>28429</v>
      </c>
      <c r="AC90">
        <v>1781333</v>
      </c>
      <c r="AD90">
        <v>5276</v>
      </c>
      <c r="AF90">
        <v>740587.33</v>
      </c>
      <c r="AG90">
        <v>121470.39</v>
      </c>
      <c r="AK90">
        <v>184742.25</v>
      </c>
      <c r="AM90" s="242">
        <f t="shared" si="11"/>
        <v>2704896.49</v>
      </c>
      <c r="AN90" s="249">
        <f t="shared" si="12"/>
        <v>279155</v>
      </c>
      <c r="AO90" s="262">
        <f t="shared" si="13"/>
        <v>2425741.4900000002</v>
      </c>
      <c r="AP90" s="263">
        <f t="shared" si="14"/>
        <v>2952955.18</v>
      </c>
      <c r="AQ90" s="263">
        <f t="shared" si="15"/>
        <v>2833408.97</v>
      </c>
      <c r="AR90" s="244">
        <f t="shared" si="10"/>
        <v>119546.20999999996</v>
      </c>
    </row>
    <row r="91" spans="1:44" ht="14.4" thickBot="1" x14ac:dyDescent="0.3">
      <c r="A91" s="232" t="s">
        <v>301</v>
      </c>
      <c r="B91" s="232" t="s">
        <v>32</v>
      </c>
      <c r="C91" s="269">
        <v>4164</v>
      </c>
      <c r="D91" s="270" t="s">
        <v>877</v>
      </c>
      <c r="E91" t="s">
        <v>2665</v>
      </c>
      <c r="F91" s="297">
        <v>1125447.97</v>
      </c>
      <c r="G91" s="297">
        <v>30539.75</v>
      </c>
      <c r="H91" s="297">
        <v>72649.63</v>
      </c>
      <c r="J91">
        <v>533173.47</v>
      </c>
      <c r="K91">
        <v>179839.67</v>
      </c>
      <c r="N91" s="297">
        <v>4000</v>
      </c>
      <c r="Q91" s="297">
        <v>166957.84</v>
      </c>
      <c r="S91">
        <v>7365</v>
      </c>
      <c r="T91">
        <v>-267452.31</v>
      </c>
      <c r="U91">
        <v>-2110574.1</v>
      </c>
      <c r="V91">
        <v>4355323.6100000003</v>
      </c>
      <c r="W91" s="297">
        <v>747737.01</v>
      </c>
      <c r="Y91" s="297">
        <v>1572.37</v>
      </c>
      <c r="AA91" s="297">
        <v>1211949.3999999999</v>
      </c>
      <c r="AC91">
        <v>1351766.4</v>
      </c>
      <c r="AF91">
        <v>466246.61</v>
      </c>
      <c r="AG91">
        <v>76711.78</v>
      </c>
      <c r="AK91">
        <v>65211.25</v>
      </c>
      <c r="AM91" s="242">
        <f t="shared" si="11"/>
        <v>1228637.3500000001</v>
      </c>
      <c r="AN91" s="249">
        <f t="shared" si="12"/>
        <v>170957.84</v>
      </c>
      <c r="AO91" s="262">
        <f t="shared" si="13"/>
        <v>1057679.51</v>
      </c>
      <c r="AP91" s="263">
        <f t="shared" si="14"/>
        <v>1961258.7799999998</v>
      </c>
      <c r="AQ91" s="263">
        <f t="shared" si="15"/>
        <v>1959936.0399999998</v>
      </c>
      <c r="AR91" s="244">
        <f t="shared" si="10"/>
        <v>1322.7399999999907</v>
      </c>
    </row>
    <row r="92" spans="1:44" ht="14.4" thickBot="1" x14ac:dyDescent="0.3">
      <c r="A92" s="232" t="s">
        <v>301</v>
      </c>
      <c r="B92" s="232" t="s">
        <v>32</v>
      </c>
      <c r="C92" s="269">
        <v>5920</v>
      </c>
      <c r="D92" s="270" t="s">
        <v>878</v>
      </c>
      <c r="E92" t="s">
        <v>2666</v>
      </c>
      <c r="F92" s="297">
        <v>1621001.01</v>
      </c>
      <c r="G92" s="297">
        <v>33879.300000000003</v>
      </c>
      <c r="H92" s="297">
        <v>72780.42</v>
      </c>
      <c r="J92">
        <v>676482.16</v>
      </c>
      <c r="K92">
        <v>875140.31</v>
      </c>
      <c r="N92" s="297">
        <v>7700</v>
      </c>
      <c r="Q92" s="297">
        <v>170.09</v>
      </c>
      <c r="U92">
        <v>805409.04</v>
      </c>
      <c r="V92">
        <v>2312272.9300000002</v>
      </c>
      <c r="W92" s="297">
        <v>1296017.78</v>
      </c>
      <c r="X92" s="297">
        <v>22500</v>
      </c>
      <c r="Y92" s="297">
        <v>2199.65</v>
      </c>
      <c r="AA92" s="297">
        <v>2161362</v>
      </c>
      <c r="AB92" s="297">
        <v>34521.75</v>
      </c>
      <c r="AC92">
        <v>2383562.75</v>
      </c>
      <c r="AD92">
        <v>7996</v>
      </c>
      <c r="AF92">
        <v>397016.48</v>
      </c>
      <c r="AG92">
        <v>190349.55</v>
      </c>
      <c r="AK92">
        <v>89518.5</v>
      </c>
      <c r="AM92" s="242">
        <f t="shared" si="11"/>
        <v>1727660.73</v>
      </c>
      <c r="AN92" s="249">
        <f t="shared" si="12"/>
        <v>7870.09</v>
      </c>
      <c r="AO92" s="262">
        <f t="shared" si="13"/>
        <v>1719790.64</v>
      </c>
      <c r="AP92" s="263">
        <f t="shared" si="14"/>
        <v>3516601.1799999997</v>
      </c>
      <c r="AQ92" s="263">
        <f t="shared" si="15"/>
        <v>3068443.28</v>
      </c>
      <c r="AR92" s="244">
        <f t="shared" si="10"/>
        <v>448157.89999999991</v>
      </c>
    </row>
    <row r="93" spans="1:44" ht="14.4" thickBot="1" x14ac:dyDescent="0.3">
      <c r="A93" s="232" t="s">
        <v>301</v>
      </c>
      <c r="B93" s="232" t="s">
        <v>32</v>
      </c>
      <c r="C93" s="269">
        <v>4614</v>
      </c>
      <c r="D93" s="270" t="s">
        <v>879</v>
      </c>
      <c r="E93" t="s">
        <v>2667</v>
      </c>
      <c r="F93" s="297">
        <v>434225.71</v>
      </c>
      <c r="G93" s="297">
        <v>49278.5</v>
      </c>
      <c r="H93" s="297">
        <v>55932.66</v>
      </c>
      <c r="J93">
        <v>766061.31</v>
      </c>
      <c r="K93">
        <v>1109359.46</v>
      </c>
      <c r="N93" s="297">
        <v>5000</v>
      </c>
      <c r="Q93" s="297">
        <v>62486.73</v>
      </c>
      <c r="U93">
        <v>539905.56000000006</v>
      </c>
      <c r="V93">
        <v>1586779.38</v>
      </c>
      <c r="W93" s="297">
        <v>1527619.17</v>
      </c>
      <c r="Y93" s="297">
        <v>924.09</v>
      </c>
      <c r="AA93" s="297">
        <v>1439172</v>
      </c>
      <c r="AB93" s="297">
        <v>57649.65</v>
      </c>
      <c r="AC93">
        <v>1774492.65</v>
      </c>
      <c r="AF93">
        <v>507711.14</v>
      </c>
      <c r="AG93">
        <v>138299.76999999999</v>
      </c>
      <c r="AK93">
        <v>71777.75</v>
      </c>
      <c r="AM93" s="242">
        <f t="shared" si="11"/>
        <v>539436.87</v>
      </c>
      <c r="AN93" s="249">
        <f t="shared" si="12"/>
        <v>67486.73000000001</v>
      </c>
      <c r="AO93" s="262">
        <f t="shared" si="13"/>
        <v>471950.14</v>
      </c>
      <c r="AP93" s="263">
        <f t="shared" si="14"/>
        <v>3025364.9099999997</v>
      </c>
      <c r="AQ93" s="263">
        <f t="shared" si="15"/>
        <v>2492281.31</v>
      </c>
      <c r="AR93" s="244">
        <f t="shared" si="10"/>
        <v>533083.59999999963</v>
      </c>
    </row>
    <row r="94" spans="1:44" ht="14.4" thickBot="1" x14ac:dyDescent="0.3">
      <c r="A94" s="232" t="s">
        <v>301</v>
      </c>
      <c r="B94" s="232" t="s">
        <v>32</v>
      </c>
      <c r="C94" s="269">
        <v>6523</v>
      </c>
      <c r="D94" s="270" t="s">
        <v>880</v>
      </c>
      <c r="E94" t="s">
        <v>2668</v>
      </c>
      <c r="F94" s="297">
        <v>825368.78</v>
      </c>
      <c r="G94" s="297">
        <v>29103.3</v>
      </c>
      <c r="H94" s="297">
        <v>70641.149999999994</v>
      </c>
      <c r="J94">
        <v>1239897.31</v>
      </c>
      <c r="K94">
        <v>156421.87</v>
      </c>
      <c r="N94" s="297">
        <v>1360</v>
      </c>
      <c r="P94" s="297">
        <v>79524</v>
      </c>
      <c r="Q94" s="297">
        <v>397.85</v>
      </c>
      <c r="S94">
        <v>41718</v>
      </c>
      <c r="U94">
        <v>-1593114.53</v>
      </c>
      <c r="V94">
        <v>4249528.84</v>
      </c>
      <c r="W94" s="297">
        <v>1156309.77</v>
      </c>
      <c r="Y94" s="297">
        <v>1264.4100000000001</v>
      </c>
      <c r="AA94" s="297">
        <v>1327943.8</v>
      </c>
      <c r="AB94" s="297">
        <v>15054</v>
      </c>
      <c r="AC94">
        <v>1474432.8</v>
      </c>
      <c r="AF94">
        <v>823141.68</v>
      </c>
      <c r="AG94">
        <v>274445.68</v>
      </c>
      <c r="AK94">
        <v>53715</v>
      </c>
      <c r="AM94" s="242">
        <f t="shared" si="11"/>
        <v>925113.2300000001</v>
      </c>
      <c r="AN94" s="249">
        <f t="shared" si="12"/>
        <v>81281.850000000006</v>
      </c>
      <c r="AO94" s="262">
        <f t="shared" si="13"/>
        <v>843831.38000000012</v>
      </c>
      <c r="AP94" s="263">
        <f t="shared" si="14"/>
        <v>2500571.98</v>
      </c>
      <c r="AQ94" s="263">
        <f t="shared" si="15"/>
        <v>2625735.16</v>
      </c>
      <c r="AR94" s="244">
        <f t="shared" si="10"/>
        <v>-125163.18000000017</v>
      </c>
    </row>
    <row r="95" spans="1:44" ht="14.4" thickBot="1" x14ac:dyDescent="0.3">
      <c r="A95" s="232" t="s">
        <v>301</v>
      </c>
      <c r="B95" s="232" t="s">
        <v>32</v>
      </c>
      <c r="C95" s="269">
        <v>4131</v>
      </c>
      <c r="D95" s="270" t="s">
        <v>881</v>
      </c>
      <c r="E95" t="s">
        <v>2669</v>
      </c>
      <c r="F95" s="297">
        <v>1378293.85</v>
      </c>
      <c r="G95" s="297">
        <v>28606</v>
      </c>
      <c r="H95" s="297">
        <v>100903.63</v>
      </c>
      <c r="J95">
        <v>708089.33</v>
      </c>
      <c r="K95">
        <v>314772.05</v>
      </c>
      <c r="N95" s="297">
        <v>193860</v>
      </c>
      <c r="Q95" s="297">
        <v>240</v>
      </c>
      <c r="S95">
        <v>190503</v>
      </c>
      <c r="U95">
        <v>417650.37</v>
      </c>
      <c r="V95">
        <v>1939533.85</v>
      </c>
      <c r="W95" s="297">
        <v>1202250.01</v>
      </c>
      <c r="X95" s="297">
        <v>114500</v>
      </c>
      <c r="Y95" s="297">
        <v>1699.55</v>
      </c>
      <c r="AA95" s="297">
        <v>918358</v>
      </c>
      <c r="AB95" s="297">
        <v>17500</v>
      </c>
      <c r="AC95">
        <v>1253520</v>
      </c>
      <c r="AF95">
        <v>606695.56000000006</v>
      </c>
      <c r="AG95">
        <v>157510.76</v>
      </c>
      <c r="AK95">
        <v>281254.55</v>
      </c>
      <c r="AM95" s="242">
        <f t="shared" si="11"/>
        <v>1507803.48</v>
      </c>
      <c r="AN95" s="249">
        <f t="shared" si="12"/>
        <v>194100</v>
      </c>
      <c r="AO95" s="262">
        <f t="shared" si="13"/>
        <v>1313703.48</v>
      </c>
      <c r="AP95" s="263">
        <f t="shared" si="14"/>
        <v>2254307.56</v>
      </c>
      <c r="AQ95" s="263">
        <f t="shared" si="15"/>
        <v>2298980.87</v>
      </c>
      <c r="AR95" s="244">
        <f t="shared" si="10"/>
        <v>-44673.310000000056</v>
      </c>
    </row>
    <row r="96" spans="1:44" ht="14.4" thickBot="1" x14ac:dyDescent="0.3">
      <c r="A96" s="232" t="s">
        <v>301</v>
      </c>
      <c r="B96" s="232" t="s">
        <v>32</v>
      </c>
      <c r="C96" s="269">
        <v>5378</v>
      </c>
      <c r="D96" s="270" t="s">
        <v>882</v>
      </c>
      <c r="E96" t="s">
        <v>2670</v>
      </c>
      <c r="F96" s="297">
        <v>917785.91</v>
      </c>
      <c r="G96" s="297">
        <v>24889.8</v>
      </c>
      <c r="H96" s="297">
        <v>96854.18</v>
      </c>
      <c r="J96">
        <v>987267.85</v>
      </c>
      <c r="K96">
        <v>567503.44999999995</v>
      </c>
      <c r="N96" s="297">
        <v>4230</v>
      </c>
      <c r="Q96" s="297">
        <v>248.6</v>
      </c>
      <c r="U96">
        <v>124329.34</v>
      </c>
      <c r="V96">
        <v>2506558.63</v>
      </c>
      <c r="W96" s="297">
        <v>944641.98</v>
      </c>
      <c r="Y96" s="297">
        <v>1324.19</v>
      </c>
      <c r="AA96" s="297">
        <v>1287968</v>
      </c>
      <c r="AB96" s="297">
        <v>27050</v>
      </c>
      <c r="AC96">
        <v>1563561</v>
      </c>
      <c r="AF96">
        <v>460866.69</v>
      </c>
      <c r="AG96">
        <v>66642.11</v>
      </c>
      <c r="AK96">
        <v>21807.75</v>
      </c>
      <c r="AM96" s="242">
        <f t="shared" si="11"/>
        <v>1039529.8900000001</v>
      </c>
      <c r="AN96" s="249">
        <f t="shared" si="12"/>
        <v>4478.6000000000004</v>
      </c>
      <c r="AO96" s="262">
        <f t="shared" si="13"/>
        <v>1035051.2900000002</v>
      </c>
      <c r="AP96" s="263">
        <f t="shared" si="14"/>
        <v>2260984.17</v>
      </c>
      <c r="AQ96" s="263">
        <f t="shared" si="15"/>
        <v>2112877.5499999998</v>
      </c>
      <c r="AR96" s="244">
        <f t="shared" si="10"/>
        <v>148106.62000000011</v>
      </c>
    </row>
    <row r="97" spans="1:44" ht="14.4" thickBot="1" x14ac:dyDescent="0.3">
      <c r="A97" s="232" t="s">
        <v>301</v>
      </c>
      <c r="B97" s="232" t="s">
        <v>32</v>
      </c>
      <c r="C97" s="269">
        <v>4212</v>
      </c>
      <c r="D97" s="270" t="s">
        <v>883</v>
      </c>
      <c r="E97" t="s">
        <v>2671</v>
      </c>
      <c r="F97" s="297">
        <v>758022.88</v>
      </c>
      <c r="G97" s="297">
        <v>155198.29999999999</v>
      </c>
      <c r="H97" s="297">
        <v>67756.23</v>
      </c>
      <c r="J97">
        <v>2392742.14</v>
      </c>
      <c r="K97">
        <v>809670.12</v>
      </c>
      <c r="N97" s="297">
        <v>9430</v>
      </c>
      <c r="Q97" s="297">
        <v>3028.03</v>
      </c>
      <c r="U97">
        <v>3046082.85</v>
      </c>
      <c r="V97">
        <v>1606333.65</v>
      </c>
      <c r="W97" s="297">
        <v>1073335.21</v>
      </c>
      <c r="X97" s="297">
        <v>81520</v>
      </c>
      <c r="Y97" s="297">
        <v>1299.78</v>
      </c>
      <c r="AA97" s="297">
        <v>1356104.7</v>
      </c>
      <c r="AB97" s="297">
        <v>26881.25</v>
      </c>
      <c r="AC97">
        <v>1780711.95</v>
      </c>
      <c r="AD97">
        <v>11176</v>
      </c>
      <c r="AF97">
        <v>556911.44999999995</v>
      </c>
      <c r="AG97">
        <v>251786.71</v>
      </c>
      <c r="AK97">
        <v>87956</v>
      </c>
      <c r="AM97" s="242">
        <f t="shared" si="11"/>
        <v>980977.40999999992</v>
      </c>
      <c r="AN97" s="249">
        <f t="shared" si="12"/>
        <v>12458.03</v>
      </c>
      <c r="AO97" s="262">
        <f t="shared" si="13"/>
        <v>968519.37999999989</v>
      </c>
      <c r="AP97" s="263">
        <f t="shared" si="14"/>
        <v>2539140.94</v>
      </c>
      <c r="AQ97" s="263">
        <f t="shared" si="15"/>
        <v>2688542.11</v>
      </c>
      <c r="AR97" s="244">
        <f t="shared" si="10"/>
        <v>-149401.16999999993</v>
      </c>
    </row>
    <row r="98" spans="1:44" ht="14.4" thickBot="1" x14ac:dyDescent="0.3">
      <c r="A98" s="232" t="s">
        <v>301</v>
      </c>
      <c r="B98" s="232" t="s">
        <v>32</v>
      </c>
      <c r="C98" s="269">
        <v>3326</v>
      </c>
      <c r="D98" s="270" t="s">
        <v>884</v>
      </c>
      <c r="E98" t="s">
        <v>2781</v>
      </c>
      <c r="F98" s="297">
        <v>953254.6</v>
      </c>
      <c r="G98" s="297">
        <v>9620</v>
      </c>
      <c r="H98" s="297">
        <v>18932.22</v>
      </c>
      <c r="J98">
        <v>786793.38</v>
      </c>
      <c r="K98">
        <v>831443.67</v>
      </c>
      <c r="N98" s="297">
        <v>14900</v>
      </c>
      <c r="Q98" s="297">
        <v>216623.97</v>
      </c>
      <c r="S98">
        <v>88154</v>
      </c>
      <c r="T98">
        <v>-266840.08</v>
      </c>
      <c r="U98">
        <v>97771.93</v>
      </c>
      <c r="V98">
        <v>2538238.23</v>
      </c>
      <c r="W98" s="297">
        <v>1015600.68</v>
      </c>
      <c r="Y98" s="297">
        <v>1495.07</v>
      </c>
      <c r="AA98" s="297">
        <v>624060.5</v>
      </c>
      <c r="AB98" s="297">
        <v>4500</v>
      </c>
      <c r="AC98">
        <v>902346.5</v>
      </c>
      <c r="AD98">
        <v>27400</v>
      </c>
      <c r="AE98">
        <v>8418</v>
      </c>
      <c r="AF98">
        <v>466710.73</v>
      </c>
      <c r="AG98">
        <v>127870.95</v>
      </c>
      <c r="AK98">
        <v>41533.5</v>
      </c>
      <c r="AM98" s="242">
        <f t="shared" si="11"/>
        <v>981806.82</v>
      </c>
      <c r="AN98" s="249">
        <f t="shared" si="12"/>
        <v>231523.97</v>
      </c>
      <c r="AO98" s="262">
        <f t="shared" si="13"/>
        <v>750282.85</v>
      </c>
      <c r="AP98" s="263">
        <f t="shared" si="14"/>
        <v>1645656.25</v>
      </c>
      <c r="AQ98" s="263">
        <f t="shared" si="15"/>
        <v>1574279.68</v>
      </c>
      <c r="AR98" s="244">
        <f t="shared" si="10"/>
        <v>71376.570000000065</v>
      </c>
    </row>
    <row r="99" spans="1:44" ht="14.4" thickBot="1" x14ac:dyDescent="0.3">
      <c r="A99" s="232" t="s">
        <v>304</v>
      </c>
      <c r="B99" s="232" t="s">
        <v>33</v>
      </c>
      <c r="C99" s="269">
        <v>2523</v>
      </c>
      <c r="D99" s="270" t="s">
        <v>885</v>
      </c>
      <c r="E99" t="s">
        <v>2672</v>
      </c>
      <c r="F99" s="297">
        <v>445943.02</v>
      </c>
      <c r="G99" s="297">
        <v>7054.5</v>
      </c>
      <c r="H99" s="297">
        <v>148865.60000000001</v>
      </c>
      <c r="J99">
        <v>1076977.51</v>
      </c>
      <c r="K99">
        <v>198686.56</v>
      </c>
      <c r="N99" s="297">
        <v>0</v>
      </c>
      <c r="Q99" s="297">
        <v>11715</v>
      </c>
      <c r="U99">
        <v>-10490.72</v>
      </c>
      <c r="V99">
        <v>1774553.91</v>
      </c>
      <c r="W99" s="297">
        <v>896068.34</v>
      </c>
      <c r="Y99" s="297">
        <v>572.70000000000005</v>
      </c>
      <c r="AA99" s="297">
        <v>778562</v>
      </c>
      <c r="AB99" s="297">
        <v>51280</v>
      </c>
      <c r="AC99">
        <v>958498</v>
      </c>
      <c r="AF99">
        <v>329068.62</v>
      </c>
      <c r="AG99">
        <v>125383.92</v>
      </c>
      <c r="AK99">
        <v>20883.5</v>
      </c>
      <c r="AM99" s="242">
        <f t="shared" si="11"/>
        <v>601863.12</v>
      </c>
      <c r="AN99" s="249">
        <f t="shared" si="12"/>
        <v>11715</v>
      </c>
      <c r="AO99" s="262">
        <f t="shared" si="13"/>
        <v>590148.12</v>
      </c>
      <c r="AP99" s="263">
        <f t="shared" si="14"/>
        <v>1726483.04</v>
      </c>
      <c r="AQ99" s="263">
        <f t="shared" si="15"/>
        <v>1433834.04</v>
      </c>
      <c r="AR99" s="244">
        <f t="shared" si="10"/>
        <v>292649</v>
      </c>
    </row>
    <row r="100" spans="1:44" ht="14.4" thickBot="1" x14ac:dyDescent="0.3">
      <c r="A100" s="232" t="s">
        <v>304</v>
      </c>
      <c r="B100" s="232" t="s">
        <v>33</v>
      </c>
      <c r="C100" s="269">
        <v>5391</v>
      </c>
      <c r="D100" s="270" t="s">
        <v>886</v>
      </c>
      <c r="E100" t="s">
        <v>2673</v>
      </c>
      <c r="F100" s="297">
        <v>755705.75</v>
      </c>
      <c r="G100" s="297">
        <v>97307.4</v>
      </c>
      <c r="H100" s="297">
        <v>40971.879999999997</v>
      </c>
      <c r="J100">
        <v>141808.85</v>
      </c>
      <c r="K100">
        <v>450472.92</v>
      </c>
      <c r="N100" s="297">
        <v>0</v>
      </c>
      <c r="Q100" s="297">
        <v>4915</v>
      </c>
      <c r="U100">
        <v>-90778.28</v>
      </c>
      <c r="V100">
        <v>1563007.5</v>
      </c>
      <c r="W100" s="297">
        <v>1094050.1399999999</v>
      </c>
      <c r="X100" s="297">
        <v>307120</v>
      </c>
      <c r="Y100" s="297">
        <v>848.29</v>
      </c>
      <c r="AA100" s="297">
        <v>1117054</v>
      </c>
      <c r="AB100" s="297">
        <v>220846</v>
      </c>
      <c r="AC100">
        <v>1377273</v>
      </c>
      <c r="AF100">
        <v>712551.36</v>
      </c>
      <c r="AG100">
        <v>143411.89000000001</v>
      </c>
      <c r="AH100">
        <v>113900</v>
      </c>
      <c r="AI100">
        <v>51159.6</v>
      </c>
      <c r="AM100" s="242">
        <f t="shared" si="11"/>
        <v>893985.03</v>
      </c>
      <c r="AN100" s="249">
        <f t="shared" si="12"/>
        <v>4915</v>
      </c>
      <c r="AO100" s="262">
        <f t="shared" si="13"/>
        <v>889070.03</v>
      </c>
      <c r="AP100" s="263">
        <f t="shared" si="14"/>
        <v>2739918.4299999997</v>
      </c>
      <c r="AQ100" s="263">
        <f t="shared" si="15"/>
        <v>2398295.85</v>
      </c>
      <c r="AR100" s="244">
        <f t="shared" si="10"/>
        <v>341622.57999999961</v>
      </c>
    </row>
    <row r="101" spans="1:44" ht="14.4" thickBot="1" x14ac:dyDescent="0.3">
      <c r="A101" s="232" t="s">
        <v>304</v>
      </c>
      <c r="B101" s="232" t="s">
        <v>33</v>
      </c>
      <c r="C101" s="269">
        <v>2709</v>
      </c>
      <c r="D101" s="270" t="s">
        <v>887</v>
      </c>
      <c r="E101" t="s">
        <v>2674</v>
      </c>
      <c r="F101" s="297">
        <v>598673.36</v>
      </c>
      <c r="G101" s="297">
        <v>2477</v>
      </c>
      <c r="H101" s="297">
        <v>41545.29</v>
      </c>
      <c r="J101">
        <v>620213.66</v>
      </c>
      <c r="K101">
        <v>489283.99</v>
      </c>
      <c r="N101" s="297">
        <v>2500</v>
      </c>
      <c r="Q101" s="297">
        <v>10402.5</v>
      </c>
      <c r="U101">
        <v>-607903.63</v>
      </c>
      <c r="V101">
        <v>2046781.46</v>
      </c>
      <c r="W101" s="297">
        <v>905194.24</v>
      </c>
      <c r="X101" s="297">
        <v>241860</v>
      </c>
      <c r="AA101" s="297">
        <v>828859.5</v>
      </c>
      <c r="AB101" s="297">
        <v>50399.34</v>
      </c>
      <c r="AC101">
        <v>1073818.5</v>
      </c>
      <c r="AF101">
        <v>307994.65000000002</v>
      </c>
      <c r="AG101">
        <v>133466.46</v>
      </c>
      <c r="AH101">
        <v>14000</v>
      </c>
      <c r="AK101">
        <v>49791</v>
      </c>
      <c r="AM101" s="242">
        <f t="shared" si="11"/>
        <v>642695.65</v>
      </c>
      <c r="AN101" s="249">
        <f t="shared" si="12"/>
        <v>12902.5</v>
      </c>
      <c r="AO101" s="262">
        <f t="shared" si="13"/>
        <v>629793.15</v>
      </c>
      <c r="AP101" s="263">
        <f t="shared" si="14"/>
        <v>2026313.08</v>
      </c>
      <c r="AQ101" s="263">
        <f t="shared" si="15"/>
        <v>1579070.6099999999</v>
      </c>
      <c r="AR101" s="244">
        <f t="shared" si="10"/>
        <v>447242.4700000002</v>
      </c>
    </row>
    <row r="102" spans="1:44" ht="14.4" thickBot="1" x14ac:dyDescent="0.3">
      <c r="A102" s="232" t="s">
        <v>304</v>
      </c>
      <c r="B102" s="232" t="s">
        <v>33</v>
      </c>
      <c r="C102" s="269">
        <v>3276</v>
      </c>
      <c r="D102" s="270" t="s">
        <v>888</v>
      </c>
      <c r="E102" t="s">
        <v>2675</v>
      </c>
      <c r="F102" s="297">
        <v>406613.63</v>
      </c>
      <c r="G102" s="297">
        <v>18044</v>
      </c>
      <c r="H102" s="297">
        <v>48581.440000000002</v>
      </c>
      <c r="J102">
        <v>581891.43000000005</v>
      </c>
      <c r="K102">
        <v>441336.78</v>
      </c>
      <c r="Q102" s="297">
        <v>0</v>
      </c>
      <c r="U102">
        <v>-1670740.94</v>
      </c>
      <c r="V102">
        <v>3243756.17</v>
      </c>
      <c r="W102" s="297">
        <v>591058.88</v>
      </c>
      <c r="X102" s="297">
        <v>102052</v>
      </c>
      <c r="AA102" s="297">
        <v>945717.5</v>
      </c>
      <c r="AB102" s="297">
        <v>15200</v>
      </c>
      <c r="AC102">
        <v>1165656.5</v>
      </c>
      <c r="AF102">
        <v>188469.85</v>
      </c>
      <c r="AG102">
        <v>182315.98</v>
      </c>
      <c r="AK102">
        <v>16034</v>
      </c>
      <c r="AM102" s="242">
        <f t="shared" si="11"/>
        <v>473239.07</v>
      </c>
      <c r="AN102" s="249">
        <f t="shared" si="12"/>
        <v>0</v>
      </c>
      <c r="AO102" s="262">
        <f t="shared" si="13"/>
        <v>473239.07</v>
      </c>
      <c r="AP102" s="263">
        <f t="shared" si="14"/>
        <v>1654028.38</v>
      </c>
      <c r="AQ102" s="263">
        <f t="shared" si="15"/>
        <v>1552476.33</v>
      </c>
      <c r="AR102" s="244">
        <f t="shared" si="10"/>
        <v>101552.04999999981</v>
      </c>
    </row>
    <row r="103" spans="1:44" ht="14.4" thickBot="1" x14ac:dyDescent="0.3">
      <c r="A103" s="232" t="s">
        <v>304</v>
      </c>
      <c r="B103" s="232" t="s">
        <v>33</v>
      </c>
      <c r="C103" s="269">
        <v>1694</v>
      </c>
      <c r="D103" s="270" t="s">
        <v>889</v>
      </c>
      <c r="E103" t="s">
        <v>2676</v>
      </c>
      <c r="F103" s="297">
        <v>498416.11</v>
      </c>
      <c r="G103" s="297">
        <v>14730</v>
      </c>
      <c r="H103" s="297">
        <v>20177.38</v>
      </c>
      <c r="J103">
        <v>404590.52</v>
      </c>
      <c r="K103">
        <v>471589.56</v>
      </c>
      <c r="N103" s="297">
        <v>4000</v>
      </c>
      <c r="P103" s="297">
        <v>140000</v>
      </c>
      <c r="Q103" s="297">
        <v>4915</v>
      </c>
      <c r="U103">
        <v>1109168.3600000001</v>
      </c>
      <c r="W103" s="297">
        <v>645668.43999999994</v>
      </c>
      <c r="X103" s="297">
        <v>114000</v>
      </c>
      <c r="Y103" s="297">
        <v>407.16</v>
      </c>
      <c r="AA103" s="297">
        <v>564567.5</v>
      </c>
      <c r="AB103" s="297">
        <v>83100</v>
      </c>
      <c r="AC103">
        <v>704964.5</v>
      </c>
      <c r="AF103">
        <v>217116.4</v>
      </c>
      <c r="AG103">
        <v>151573.49</v>
      </c>
      <c r="AK103">
        <v>10018.5</v>
      </c>
      <c r="AM103" s="242">
        <f t="shared" si="11"/>
        <v>533323.49</v>
      </c>
      <c r="AN103" s="249">
        <f t="shared" si="12"/>
        <v>148915</v>
      </c>
      <c r="AO103" s="262">
        <f t="shared" si="13"/>
        <v>384408.49</v>
      </c>
      <c r="AP103" s="263">
        <f t="shared" si="14"/>
        <v>1407743.1</v>
      </c>
      <c r="AQ103" s="263">
        <f t="shared" si="15"/>
        <v>1083672.8900000001</v>
      </c>
      <c r="AR103" s="244">
        <f t="shared" si="10"/>
        <v>324070.20999999996</v>
      </c>
    </row>
    <row r="104" spans="1:44" ht="14.4" thickBot="1" x14ac:dyDescent="0.3">
      <c r="A104" s="232" t="s">
        <v>304</v>
      </c>
      <c r="B104" s="232" t="s">
        <v>33</v>
      </c>
      <c r="C104" s="269">
        <v>2072</v>
      </c>
      <c r="D104" s="270" t="s">
        <v>890</v>
      </c>
      <c r="E104" t="s">
        <v>2782</v>
      </c>
      <c r="F104" s="297">
        <v>328839.13</v>
      </c>
      <c r="G104" s="297">
        <v>25034</v>
      </c>
      <c r="H104" s="297">
        <v>39455.35</v>
      </c>
      <c r="J104">
        <v>650640.6</v>
      </c>
      <c r="K104">
        <v>391272.23</v>
      </c>
      <c r="N104" s="297">
        <v>4750</v>
      </c>
      <c r="P104" s="297">
        <v>85286</v>
      </c>
      <c r="Q104" s="297">
        <v>0</v>
      </c>
      <c r="U104">
        <v>-513728.67</v>
      </c>
      <c r="V104">
        <v>1695120.4</v>
      </c>
      <c r="W104" s="297">
        <v>693773.54</v>
      </c>
      <c r="X104" s="297">
        <v>10600</v>
      </c>
      <c r="Y104" s="297">
        <v>295.13</v>
      </c>
      <c r="AA104" s="297">
        <v>996569</v>
      </c>
      <c r="AC104">
        <v>1123836</v>
      </c>
      <c r="AF104">
        <v>109450.48</v>
      </c>
      <c r="AG104">
        <v>138314.60999999999</v>
      </c>
      <c r="AK104">
        <v>15723</v>
      </c>
      <c r="AM104" s="242">
        <f t="shared" si="11"/>
        <v>393328.48</v>
      </c>
      <c r="AN104" s="249">
        <f t="shared" si="12"/>
        <v>90036</v>
      </c>
      <c r="AO104" s="262">
        <f t="shared" si="13"/>
        <v>303292.48</v>
      </c>
      <c r="AP104" s="263">
        <f t="shared" si="14"/>
        <v>1701237.67</v>
      </c>
      <c r="AQ104" s="263">
        <f t="shared" si="15"/>
        <v>1387324.0899999999</v>
      </c>
      <c r="AR104" s="244">
        <f t="shared" si="10"/>
        <v>313913.58000000007</v>
      </c>
    </row>
    <row r="105" spans="1:44" ht="14.4" thickBot="1" x14ac:dyDescent="0.3">
      <c r="A105" s="232" t="s">
        <v>23</v>
      </c>
      <c r="B105" s="232" t="s">
        <v>24</v>
      </c>
      <c r="C105" s="269">
        <v>2599</v>
      </c>
      <c r="D105" s="270" t="s">
        <v>891</v>
      </c>
      <c r="E105" t="s">
        <v>2677</v>
      </c>
      <c r="F105" s="297">
        <v>609666.47</v>
      </c>
      <c r="G105" s="297">
        <v>16766</v>
      </c>
      <c r="H105" s="297">
        <v>69980.86</v>
      </c>
      <c r="J105">
        <v>508209.3</v>
      </c>
      <c r="K105">
        <v>258603.35</v>
      </c>
      <c r="N105" s="297">
        <v>8900</v>
      </c>
      <c r="O105" s="297">
        <v>-500</v>
      </c>
      <c r="Q105" s="297">
        <v>2262.62</v>
      </c>
      <c r="U105">
        <v>-192047.28</v>
      </c>
      <c r="V105">
        <v>1187793.3799999999</v>
      </c>
      <c r="W105" s="297">
        <v>1186274.3999999999</v>
      </c>
      <c r="Y105" s="297">
        <v>393.78</v>
      </c>
      <c r="AA105" s="297">
        <v>725630</v>
      </c>
      <c r="AB105" s="297">
        <v>93356</v>
      </c>
      <c r="AC105">
        <v>946839</v>
      </c>
      <c r="AF105">
        <v>280874.2</v>
      </c>
      <c r="AG105">
        <v>82774.070000000007</v>
      </c>
      <c r="AK105">
        <v>82563.25</v>
      </c>
      <c r="AM105" s="242">
        <f t="shared" si="11"/>
        <v>696413.33</v>
      </c>
      <c r="AN105" s="249">
        <f t="shared" si="12"/>
        <v>10662.619999999999</v>
      </c>
      <c r="AO105" s="262">
        <f t="shared" si="13"/>
        <v>685750.71</v>
      </c>
      <c r="AP105" s="263">
        <f t="shared" si="14"/>
        <v>2005654.18</v>
      </c>
      <c r="AQ105" s="263">
        <f t="shared" si="15"/>
        <v>1393050.52</v>
      </c>
      <c r="AR105" s="244">
        <f t="shared" si="10"/>
        <v>612603.65999999992</v>
      </c>
    </row>
    <row r="106" spans="1:44" ht="14.4" thickBot="1" x14ac:dyDescent="0.3">
      <c r="A106" s="232" t="s">
        <v>23</v>
      </c>
      <c r="B106" s="232" t="s">
        <v>24</v>
      </c>
      <c r="C106" s="269">
        <v>7351</v>
      </c>
      <c r="D106" s="270" t="s">
        <v>892</v>
      </c>
      <c r="E106" t="s">
        <v>2678</v>
      </c>
      <c r="F106" s="297">
        <v>984541.85</v>
      </c>
      <c r="G106" s="297">
        <v>15134.5</v>
      </c>
      <c r="H106" s="297">
        <v>201893.56</v>
      </c>
      <c r="J106">
        <v>-1472685.11</v>
      </c>
      <c r="K106">
        <v>805119.89</v>
      </c>
      <c r="N106" s="297">
        <v>52035</v>
      </c>
      <c r="Q106" s="297">
        <v>10882.13</v>
      </c>
      <c r="S106">
        <v>165000</v>
      </c>
      <c r="U106">
        <v>-4220122.13</v>
      </c>
      <c r="V106">
        <v>4005245.62</v>
      </c>
      <c r="W106" s="297">
        <v>2340628.16</v>
      </c>
      <c r="Y106" s="297">
        <v>706.51</v>
      </c>
      <c r="AA106" s="297">
        <v>1142580</v>
      </c>
      <c r="AB106" s="297">
        <v>63600</v>
      </c>
      <c r="AC106">
        <v>1554863</v>
      </c>
      <c r="AF106">
        <v>723095.76</v>
      </c>
      <c r="AG106">
        <v>218580.9</v>
      </c>
      <c r="AK106">
        <v>276330.94</v>
      </c>
      <c r="AM106" s="242">
        <f t="shared" si="11"/>
        <v>1201569.9099999999</v>
      </c>
      <c r="AN106" s="249">
        <f t="shared" si="12"/>
        <v>62917.13</v>
      </c>
      <c r="AO106" s="262">
        <f t="shared" si="13"/>
        <v>1138652.78</v>
      </c>
      <c r="AP106" s="263">
        <f t="shared" si="14"/>
        <v>3547514.67</v>
      </c>
      <c r="AQ106" s="263">
        <f t="shared" si="15"/>
        <v>2772870.5999999996</v>
      </c>
      <c r="AR106" s="244">
        <f t="shared" si="10"/>
        <v>774644.0700000003</v>
      </c>
    </row>
    <row r="107" spans="1:44" ht="14.4" thickBot="1" x14ac:dyDescent="0.3">
      <c r="A107" s="232" t="s">
        <v>23</v>
      </c>
      <c r="B107" s="232" t="s">
        <v>24</v>
      </c>
      <c r="C107" s="269">
        <v>6204</v>
      </c>
      <c r="D107" s="270" t="s">
        <v>893</v>
      </c>
      <c r="E107" t="s">
        <v>2679</v>
      </c>
      <c r="F107" s="297">
        <v>690821.09</v>
      </c>
      <c r="G107" s="297">
        <v>74852</v>
      </c>
      <c r="H107" s="297">
        <v>-2353.29</v>
      </c>
      <c r="J107">
        <v>961992.73</v>
      </c>
      <c r="K107">
        <v>811769.9</v>
      </c>
      <c r="N107" s="297">
        <v>9118</v>
      </c>
      <c r="P107" s="297">
        <v>251050</v>
      </c>
      <c r="Q107" s="297">
        <v>2471.81</v>
      </c>
      <c r="U107">
        <v>-228666.95</v>
      </c>
      <c r="V107">
        <v>2324775.44</v>
      </c>
      <c r="W107" s="297">
        <v>1598073.01</v>
      </c>
      <c r="Y107" s="297">
        <v>469.82</v>
      </c>
      <c r="AA107" s="297">
        <v>1668200</v>
      </c>
      <c r="AB107" s="297">
        <v>48900</v>
      </c>
      <c r="AC107">
        <v>1929325</v>
      </c>
      <c r="AF107">
        <v>729224.58</v>
      </c>
      <c r="AG107">
        <v>297989.71999999997</v>
      </c>
      <c r="AK107">
        <v>52206</v>
      </c>
      <c r="AM107" s="242">
        <f t="shared" si="11"/>
        <v>763319.79999999993</v>
      </c>
      <c r="AN107" s="249">
        <f t="shared" si="12"/>
        <v>262639.81</v>
      </c>
      <c r="AO107" s="262">
        <f t="shared" si="13"/>
        <v>500679.98999999993</v>
      </c>
      <c r="AP107" s="263">
        <f t="shared" si="14"/>
        <v>3315642.83</v>
      </c>
      <c r="AQ107" s="263">
        <f t="shared" si="15"/>
        <v>3008745.3</v>
      </c>
      <c r="AR107" s="244">
        <f t="shared" si="10"/>
        <v>306897.53000000026</v>
      </c>
    </row>
    <row r="108" spans="1:44" ht="14.4" thickBot="1" x14ac:dyDescent="0.3">
      <c r="A108" s="232" t="s">
        <v>23</v>
      </c>
      <c r="B108" s="232" t="s">
        <v>24</v>
      </c>
      <c r="C108" s="269">
        <v>5587</v>
      </c>
      <c r="D108" s="270" t="s">
        <v>894</v>
      </c>
      <c r="E108" t="s">
        <v>2680</v>
      </c>
      <c r="F108" s="297">
        <v>624965.57999999996</v>
      </c>
      <c r="G108" s="297">
        <v>88146</v>
      </c>
      <c r="H108" s="297">
        <v>41582.03</v>
      </c>
      <c r="J108">
        <v>730453.9</v>
      </c>
      <c r="K108">
        <v>991854.43</v>
      </c>
      <c r="N108" s="297">
        <v>7500</v>
      </c>
      <c r="P108" s="297">
        <v>52776</v>
      </c>
      <c r="Q108" s="297">
        <v>21.9</v>
      </c>
      <c r="U108">
        <v>-1441459.5</v>
      </c>
      <c r="V108">
        <v>2620032.73</v>
      </c>
      <c r="W108" s="297">
        <v>2383833.69</v>
      </c>
      <c r="Y108" s="297">
        <v>612.04</v>
      </c>
      <c r="AA108" s="297">
        <v>731940</v>
      </c>
      <c r="AB108" s="297">
        <v>249400</v>
      </c>
      <c r="AC108">
        <v>1172473</v>
      </c>
      <c r="AD108">
        <v>2231.52</v>
      </c>
      <c r="AF108">
        <v>471420.09</v>
      </c>
      <c r="AG108">
        <v>205225.06</v>
      </c>
      <c r="AK108">
        <v>109894.25</v>
      </c>
      <c r="AL108">
        <v>22400</v>
      </c>
      <c r="AM108" s="242">
        <f t="shared" si="11"/>
        <v>754693.61</v>
      </c>
      <c r="AN108" s="249">
        <f t="shared" si="12"/>
        <v>60297.9</v>
      </c>
      <c r="AO108" s="262">
        <f t="shared" si="13"/>
        <v>694395.71</v>
      </c>
      <c r="AP108" s="263">
        <f t="shared" si="14"/>
        <v>3365785.73</v>
      </c>
      <c r="AQ108" s="263">
        <f t="shared" si="15"/>
        <v>1983643.9200000002</v>
      </c>
      <c r="AR108" s="244">
        <f t="shared" si="10"/>
        <v>1382141.8099999998</v>
      </c>
    </row>
    <row r="109" spans="1:44" ht="14.4" thickBot="1" x14ac:dyDescent="0.3">
      <c r="A109" s="232" t="s">
        <v>309</v>
      </c>
      <c r="B109" s="232" t="s">
        <v>34</v>
      </c>
      <c r="C109" s="269">
        <v>3439</v>
      </c>
      <c r="D109" s="270" t="s">
        <v>895</v>
      </c>
      <c r="E109" t="s">
        <v>2681</v>
      </c>
      <c r="F109" s="297">
        <v>758596.65</v>
      </c>
      <c r="G109" s="297">
        <v>8283.7999999999993</v>
      </c>
      <c r="H109" s="297">
        <v>74747.25</v>
      </c>
      <c r="J109">
        <v>3175.75</v>
      </c>
      <c r="K109">
        <v>137584.51999999999</v>
      </c>
      <c r="N109" s="297">
        <v>150000</v>
      </c>
      <c r="O109" s="297">
        <v>2337</v>
      </c>
      <c r="P109" s="297">
        <v>15020</v>
      </c>
      <c r="Q109" s="297">
        <v>2650.37</v>
      </c>
      <c r="S109">
        <v>103000</v>
      </c>
      <c r="U109">
        <v>-203480.12</v>
      </c>
      <c r="V109">
        <v>961037.76</v>
      </c>
      <c r="W109" s="297">
        <v>2452111.6</v>
      </c>
      <c r="X109" s="297">
        <v>6000</v>
      </c>
      <c r="Y109" s="297">
        <v>989.97</v>
      </c>
      <c r="AA109" s="297">
        <v>822899</v>
      </c>
      <c r="AB109" s="297">
        <v>87258.16</v>
      </c>
      <c r="AC109">
        <v>1165185</v>
      </c>
      <c r="AF109">
        <v>1034337.8</v>
      </c>
      <c r="AG109">
        <v>49461.09</v>
      </c>
      <c r="AK109">
        <v>870214.42</v>
      </c>
      <c r="AM109" s="242">
        <f t="shared" si="11"/>
        <v>841627.70000000007</v>
      </c>
      <c r="AN109" s="249">
        <f t="shared" si="12"/>
        <v>170007.37</v>
      </c>
      <c r="AO109" s="262">
        <f t="shared" si="13"/>
        <v>671620.33000000007</v>
      </c>
      <c r="AP109" s="263">
        <f t="shared" si="14"/>
        <v>3369258.7300000004</v>
      </c>
      <c r="AQ109" s="263">
        <f t="shared" si="15"/>
        <v>3119198.3099999996</v>
      </c>
      <c r="AR109" s="244">
        <f t="shared" si="10"/>
        <v>250060.42000000086</v>
      </c>
    </row>
    <row r="110" spans="1:44" ht="14.4" thickBot="1" x14ac:dyDescent="0.3">
      <c r="A110" s="232" t="s">
        <v>309</v>
      </c>
      <c r="B110" s="232" t="s">
        <v>34</v>
      </c>
      <c r="C110" s="269">
        <v>2930</v>
      </c>
      <c r="D110" s="270" t="s">
        <v>896</v>
      </c>
      <c r="E110" t="s">
        <v>2682</v>
      </c>
      <c r="F110" s="297">
        <v>470401.93</v>
      </c>
      <c r="G110" s="297">
        <v>11674</v>
      </c>
      <c r="H110" s="297">
        <v>232476.05</v>
      </c>
      <c r="J110">
        <v>2</v>
      </c>
      <c r="K110">
        <v>334259.48</v>
      </c>
      <c r="P110" s="297">
        <v>13830</v>
      </c>
      <c r="Q110" s="297">
        <v>0</v>
      </c>
      <c r="S110">
        <v>523100</v>
      </c>
      <c r="U110">
        <v>-455499.15</v>
      </c>
      <c r="V110">
        <v>852668.5</v>
      </c>
      <c r="W110" s="297">
        <v>983378.11</v>
      </c>
      <c r="X110" s="297">
        <v>88560</v>
      </c>
      <c r="Y110" s="297">
        <v>530.41</v>
      </c>
      <c r="AA110" s="297">
        <v>927181.5</v>
      </c>
      <c r="AB110" s="297">
        <v>81888.320000000007</v>
      </c>
      <c r="AC110">
        <v>1146838.5</v>
      </c>
      <c r="AD110">
        <v>6040</v>
      </c>
      <c r="AF110">
        <v>528991.21</v>
      </c>
      <c r="AG110">
        <v>43006.51</v>
      </c>
      <c r="AK110">
        <v>10191.5</v>
      </c>
      <c r="AM110" s="242">
        <f t="shared" si="11"/>
        <v>714551.98</v>
      </c>
      <c r="AN110" s="249">
        <f t="shared" si="12"/>
        <v>13830</v>
      </c>
      <c r="AO110" s="262">
        <f t="shared" si="13"/>
        <v>700721.98</v>
      </c>
      <c r="AP110" s="263">
        <f t="shared" si="14"/>
        <v>2081538.3399999999</v>
      </c>
      <c r="AQ110" s="263">
        <f t="shared" si="15"/>
        <v>1735067.72</v>
      </c>
      <c r="AR110" s="244">
        <f t="shared" si="10"/>
        <v>346470.61999999988</v>
      </c>
    </row>
    <row r="111" spans="1:44" ht="14.4" thickBot="1" x14ac:dyDescent="0.3">
      <c r="A111" s="232" t="s">
        <v>309</v>
      </c>
      <c r="B111" s="232" t="s">
        <v>34</v>
      </c>
      <c r="C111" s="269">
        <v>1981</v>
      </c>
      <c r="D111" s="270" t="s">
        <v>897</v>
      </c>
      <c r="E111" t="s">
        <v>2683</v>
      </c>
      <c r="F111" s="297">
        <v>736131.26</v>
      </c>
      <c r="G111" s="297">
        <v>131443.21</v>
      </c>
      <c r="H111" s="297">
        <v>127335.08</v>
      </c>
      <c r="J111">
        <v>464386.09</v>
      </c>
      <c r="K111">
        <v>174192.31</v>
      </c>
      <c r="N111" s="297">
        <v>0</v>
      </c>
      <c r="P111" s="297">
        <v>3130</v>
      </c>
      <c r="Q111" s="297">
        <v>0</v>
      </c>
      <c r="S111">
        <v>270535</v>
      </c>
      <c r="U111">
        <v>-781525.36</v>
      </c>
      <c r="V111">
        <v>1993338.97</v>
      </c>
      <c r="W111" s="297">
        <v>1068196.43</v>
      </c>
      <c r="X111" s="297">
        <v>54950</v>
      </c>
      <c r="Y111" s="297">
        <v>708.7</v>
      </c>
      <c r="AA111" s="297">
        <v>985152</v>
      </c>
      <c r="AB111" s="297">
        <v>60972.56</v>
      </c>
      <c r="AC111">
        <v>1177000</v>
      </c>
      <c r="AF111">
        <v>425907.25</v>
      </c>
      <c r="AG111">
        <v>67355.570000000007</v>
      </c>
      <c r="AK111">
        <v>188978.83</v>
      </c>
      <c r="AM111" s="242">
        <f t="shared" si="11"/>
        <v>994909.54999999993</v>
      </c>
      <c r="AN111" s="249">
        <f t="shared" si="12"/>
        <v>3130</v>
      </c>
      <c r="AO111" s="262">
        <f t="shared" si="13"/>
        <v>991779.54999999993</v>
      </c>
      <c r="AP111" s="263">
        <f t="shared" si="14"/>
        <v>2169979.69</v>
      </c>
      <c r="AQ111" s="263">
        <f t="shared" si="15"/>
        <v>1859241.6500000001</v>
      </c>
      <c r="AR111" s="244">
        <f t="shared" si="10"/>
        <v>310738.0399999998</v>
      </c>
    </row>
    <row r="112" spans="1:44" ht="14.4" thickBot="1" x14ac:dyDescent="0.3">
      <c r="A112" s="232" t="s">
        <v>309</v>
      </c>
      <c r="B112" s="232" t="s">
        <v>34</v>
      </c>
      <c r="C112" s="269">
        <v>1907</v>
      </c>
      <c r="D112" s="270" t="s">
        <v>898</v>
      </c>
      <c r="E112" t="s">
        <v>2684</v>
      </c>
      <c r="F112" s="297">
        <v>473086.78</v>
      </c>
      <c r="G112" s="297">
        <v>161558.57999999999</v>
      </c>
      <c r="H112" s="297">
        <v>187038.02</v>
      </c>
      <c r="J112">
        <v>5</v>
      </c>
      <c r="K112">
        <v>184073.05</v>
      </c>
      <c r="N112" s="297">
        <v>0</v>
      </c>
      <c r="P112" s="297">
        <v>10580</v>
      </c>
      <c r="Q112" s="297">
        <v>2278.23</v>
      </c>
      <c r="S112">
        <v>196076</v>
      </c>
      <c r="U112">
        <v>-2555317.38</v>
      </c>
      <c r="V112">
        <v>3276385.87</v>
      </c>
      <c r="W112" s="297">
        <v>959770.89</v>
      </c>
      <c r="Y112" s="297">
        <v>402.57</v>
      </c>
      <c r="AA112" s="297">
        <v>730737</v>
      </c>
      <c r="AB112" s="297">
        <v>62812</v>
      </c>
      <c r="AC112">
        <v>987258</v>
      </c>
      <c r="AF112">
        <v>357598.98</v>
      </c>
      <c r="AG112">
        <v>19224.310000000001</v>
      </c>
      <c r="AK112">
        <v>30321.48</v>
      </c>
      <c r="AM112" s="242">
        <f t="shared" si="11"/>
        <v>821683.38</v>
      </c>
      <c r="AN112" s="249">
        <f t="shared" si="12"/>
        <v>12858.23</v>
      </c>
      <c r="AO112" s="262">
        <f t="shared" si="13"/>
        <v>808825.15</v>
      </c>
      <c r="AP112" s="263">
        <f t="shared" si="14"/>
        <v>1753722.46</v>
      </c>
      <c r="AQ112" s="263">
        <f t="shared" si="15"/>
        <v>1394402.77</v>
      </c>
      <c r="AR112" s="244">
        <f t="shared" si="10"/>
        <v>359319.68999999994</v>
      </c>
    </row>
    <row r="113" spans="1:44" ht="14.4" thickBot="1" x14ac:dyDescent="0.3">
      <c r="A113" s="232" t="s">
        <v>309</v>
      </c>
      <c r="B113" s="232" t="s">
        <v>34</v>
      </c>
      <c r="C113" s="269">
        <v>3127</v>
      </c>
      <c r="D113" s="270" t="s">
        <v>899</v>
      </c>
      <c r="E113" t="s">
        <v>2685</v>
      </c>
      <c r="F113" s="297">
        <v>591051.93999999994</v>
      </c>
      <c r="G113" s="297">
        <v>8438.58</v>
      </c>
      <c r="H113" s="297">
        <v>405996.77</v>
      </c>
      <c r="J113">
        <v>515943.41</v>
      </c>
      <c r="K113">
        <v>457840.41</v>
      </c>
      <c r="N113" s="297">
        <v>0</v>
      </c>
      <c r="Q113" s="297">
        <v>42.06</v>
      </c>
      <c r="S113">
        <v>137300</v>
      </c>
      <c r="U113">
        <v>-2028687.29</v>
      </c>
      <c r="V113">
        <v>3690825.96</v>
      </c>
      <c r="W113" s="297">
        <v>1070082.8700000001</v>
      </c>
      <c r="X113" s="297">
        <v>33600</v>
      </c>
      <c r="Y113" s="297">
        <v>393.38</v>
      </c>
      <c r="AA113" s="297">
        <v>1021527.5</v>
      </c>
      <c r="AB113" s="297">
        <v>88522.4</v>
      </c>
      <c r="AC113">
        <v>1225802.5</v>
      </c>
      <c r="AD113">
        <v>7040</v>
      </c>
      <c r="AF113">
        <v>415134.9</v>
      </c>
      <c r="AG113">
        <v>205024.47</v>
      </c>
      <c r="AK113">
        <v>12895.12</v>
      </c>
      <c r="AM113" s="242">
        <f t="shared" si="11"/>
        <v>1005487.2899999999</v>
      </c>
      <c r="AN113" s="249">
        <f t="shared" si="12"/>
        <v>42.06</v>
      </c>
      <c r="AO113" s="262">
        <f t="shared" si="13"/>
        <v>1005445.2299999999</v>
      </c>
      <c r="AP113" s="263">
        <f t="shared" si="14"/>
        <v>2214126.15</v>
      </c>
      <c r="AQ113" s="263">
        <f t="shared" si="15"/>
        <v>1865896.99</v>
      </c>
      <c r="AR113" s="244">
        <f t="shared" si="10"/>
        <v>348229.15999999992</v>
      </c>
    </row>
    <row r="114" spans="1:44" ht="14.4" thickBot="1" x14ac:dyDescent="0.3">
      <c r="A114" s="232" t="s">
        <v>309</v>
      </c>
      <c r="B114" s="232" t="s">
        <v>34</v>
      </c>
      <c r="C114" s="269">
        <v>2860</v>
      </c>
      <c r="D114" s="270" t="s">
        <v>900</v>
      </c>
      <c r="E114" t="s">
        <v>2686</v>
      </c>
      <c r="F114" s="297">
        <v>1190457.0900000001</v>
      </c>
      <c r="G114" s="297">
        <v>36374.29</v>
      </c>
      <c r="H114" s="297">
        <v>296488.03000000003</v>
      </c>
      <c r="J114">
        <v>124129.25</v>
      </c>
      <c r="K114">
        <v>269700.27</v>
      </c>
      <c r="N114" s="297">
        <v>0</v>
      </c>
      <c r="P114" s="297">
        <v>3590</v>
      </c>
      <c r="Q114" s="297">
        <v>0</v>
      </c>
      <c r="S114">
        <v>135650</v>
      </c>
      <c r="U114">
        <v>-474652.86</v>
      </c>
      <c r="V114">
        <v>1854865.59</v>
      </c>
      <c r="W114" s="297">
        <v>1319010.8</v>
      </c>
      <c r="Y114" s="297">
        <v>1123.26</v>
      </c>
      <c r="AA114" s="297">
        <v>603634.5</v>
      </c>
      <c r="AB114" s="297">
        <v>62141.39</v>
      </c>
      <c r="AC114">
        <v>869462.5</v>
      </c>
      <c r="AF114">
        <v>228096.67</v>
      </c>
      <c r="AG114">
        <v>55539.98</v>
      </c>
      <c r="AK114">
        <v>241185.9</v>
      </c>
      <c r="AM114" s="242">
        <f t="shared" si="11"/>
        <v>1523319.4100000001</v>
      </c>
      <c r="AN114" s="249">
        <f t="shared" si="12"/>
        <v>3590</v>
      </c>
      <c r="AO114" s="262">
        <f t="shared" si="13"/>
        <v>1519729.4100000001</v>
      </c>
      <c r="AP114" s="263">
        <f t="shared" si="14"/>
        <v>1985909.95</v>
      </c>
      <c r="AQ114" s="263">
        <f t="shared" si="15"/>
        <v>1394285.0499999998</v>
      </c>
      <c r="AR114" s="244">
        <f t="shared" si="10"/>
        <v>591624.90000000014</v>
      </c>
    </row>
    <row r="115" spans="1:44" ht="14.4" thickBot="1" x14ac:dyDescent="0.3">
      <c r="A115" s="232" t="s">
        <v>309</v>
      </c>
      <c r="B115" s="232" t="s">
        <v>34</v>
      </c>
      <c r="C115" s="269">
        <v>3321</v>
      </c>
      <c r="D115" s="270" t="s">
        <v>901</v>
      </c>
      <c r="E115" t="s">
        <v>2687</v>
      </c>
      <c r="F115" s="297">
        <v>1012371.41</v>
      </c>
      <c r="G115" s="297">
        <v>43893.5</v>
      </c>
      <c r="H115" s="297">
        <v>588742.81000000006</v>
      </c>
      <c r="J115">
        <v>147134.71</v>
      </c>
      <c r="K115">
        <v>741070.3</v>
      </c>
      <c r="N115" s="297">
        <v>0</v>
      </c>
      <c r="P115" s="297">
        <v>5000</v>
      </c>
      <c r="Q115" s="297">
        <v>37.380000000000003</v>
      </c>
      <c r="S115">
        <v>322174.8</v>
      </c>
      <c r="U115">
        <v>43365.43</v>
      </c>
      <c r="V115">
        <v>1808375.97</v>
      </c>
      <c r="W115" s="297">
        <v>1187867.1200000001</v>
      </c>
      <c r="X115" s="297">
        <v>146500</v>
      </c>
      <c r="Y115" s="297">
        <v>929.02</v>
      </c>
      <c r="AA115" s="297">
        <v>918855</v>
      </c>
      <c r="AB115" s="297">
        <v>66336.56</v>
      </c>
      <c r="AC115">
        <v>1203914</v>
      </c>
      <c r="AF115">
        <v>365744.13</v>
      </c>
      <c r="AG115">
        <v>147740.37</v>
      </c>
      <c r="AK115">
        <v>28631.35</v>
      </c>
      <c r="AM115" s="242">
        <f t="shared" si="11"/>
        <v>1645007.7200000002</v>
      </c>
      <c r="AN115" s="249">
        <f t="shared" si="12"/>
        <v>5037.38</v>
      </c>
      <c r="AO115" s="262">
        <f t="shared" si="13"/>
        <v>1639970.3400000003</v>
      </c>
      <c r="AP115" s="263">
        <f t="shared" si="14"/>
        <v>2320487.7000000002</v>
      </c>
      <c r="AQ115" s="263">
        <f t="shared" si="15"/>
        <v>1746029.85</v>
      </c>
      <c r="AR115" s="244">
        <f t="shared" si="10"/>
        <v>574457.85000000009</v>
      </c>
    </row>
    <row r="116" spans="1:44" ht="14.4" thickBot="1" x14ac:dyDescent="0.3">
      <c r="A116" s="232" t="s">
        <v>309</v>
      </c>
      <c r="B116" s="232" t="s">
        <v>34</v>
      </c>
      <c r="C116" s="269">
        <v>3558</v>
      </c>
      <c r="D116" s="270" t="s">
        <v>902</v>
      </c>
      <c r="E116" t="s">
        <v>2688</v>
      </c>
      <c r="F116" s="297">
        <v>1576450.11</v>
      </c>
      <c r="G116" s="297">
        <v>14002.62</v>
      </c>
      <c r="H116" s="297">
        <v>410991.5</v>
      </c>
      <c r="J116">
        <v>282044.48</v>
      </c>
      <c r="K116">
        <v>308409.15999999997</v>
      </c>
      <c r="N116" s="297">
        <v>0</v>
      </c>
      <c r="P116" s="297">
        <v>22890</v>
      </c>
      <c r="Q116" s="297">
        <v>302.8</v>
      </c>
      <c r="S116">
        <v>312158.5</v>
      </c>
      <c r="U116">
        <v>-533990.11</v>
      </c>
      <c r="V116">
        <v>2329931.42</v>
      </c>
      <c r="W116" s="297">
        <v>1331482.3700000001</v>
      </c>
      <c r="X116" s="297">
        <v>138470</v>
      </c>
      <c r="Y116" s="297">
        <v>1509.02</v>
      </c>
      <c r="AA116" s="297">
        <v>881447</v>
      </c>
      <c r="AB116" s="297">
        <v>81450.63</v>
      </c>
      <c r="AC116">
        <v>1138996</v>
      </c>
      <c r="AF116">
        <v>410222.25</v>
      </c>
      <c r="AG116">
        <v>140920.76</v>
      </c>
      <c r="AK116">
        <v>43454.25</v>
      </c>
      <c r="AM116" s="242">
        <f t="shared" si="11"/>
        <v>2001444.2300000002</v>
      </c>
      <c r="AN116" s="249">
        <f t="shared" si="12"/>
        <v>23192.799999999999</v>
      </c>
      <c r="AO116" s="262">
        <f t="shared" si="13"/>
        <v>1978251.4300000002</v>
      </c>
      <c r="AP116" s="263">
        <f t="shared" si="14"/>
        <v>2434359.02</v>
      </c>
      <c r="AQ116" s="263">
        <f t="shared" si="15"/>
        <v>1733593.26</v>
      </c>
      <c r="AR116" s="244">
        <f t="shared" si="10"/>
        <v>700765.76</v>
      </c>
    </row>
    <row r="117" spans="1:44" ht="14.4" thickBot="1" x14ac:dyDescent="0.3">
      <c r="A117" s="232" t="s">
        <v>309</v>
      </c>
      <c r="B117" s="232" t="s">
        <v>34</v>
      </c>
      <c r="C117" s="269">
        <v>1774</v>
      </c>
      <c r="D117" s="270" t="s">
        <v>903</v>
      </c>
      <c r="E117" t="s">
        <v>2689</v>
      </c>
      <c r="F117" s="297">
        <v>623254.56999999995</v>
      </c>
      <c r="G117" s="297">
        <v>14015.32</v>
      </c>
      <c r="H117" s="297">
        <v>23581.52</v>
      </c>
      <c r="J117">
        <v>1198440.4099999999</v>
      </c>
      <c r="K117">
        <v>300317.93</v>
      </c>
      <c r="N117" s="297">
        <v>104000</v>
      </c>
      <c r="P117" s="297">
        <v>18420</v>
      </c>
      <c r="Q117" s="297">
        <v>0</v>
      </c>
      <c r="S117">
        <v>118700</v>
      </c>
      <c r="U117">
        <v>775924.69</v>
      </c>
      <c r="V117">
        <v>857017.52</v>
      </c>
      <c r="W117" s="297">
        <v>993457.99</v>
      </c>
      <c r="Y117" s="297">
        <v>455.11</v>
      </c>
      <c r="AA117" s="297">
        <v>702901.5</v>
      </c>
      <c r="AB117" s="297">
        <v>261174.87</v>
      </c>
      <c r="AC117">
        <v>995619.5</v>
      </c>
      <c r="AF117">
        <v>311642.03999999998</v>
      </c>
      <c r="AG117">
        <v>120266.44</v>
      </c>
      <c r="AK117">
        <v>18883.95</v>
      </c>
      <c r="AM117" s="242">
        <f t="shared" si="11"/>
        <v>660851.40999999992</v>
      </c>
      <c r="AN117" s="249">
        <f t="shared" si="12"/>
        <v>122420</v>
      </c>
      <c r="AO117" s="262">
        <f t="shared" si="13"/>
        <v>538431.40999999992</v>
      </c>
      <c r="AP117" s="263">
        <f t="shared" si="14"/>
        <v>1957989.4700000002</v>
      </c>
      <c r="AQ117" s="263">
        <f t="shared" si="15"/>
        <v>1446411.93</v>
      </c>
      <c r="AR117" s="244">
        <f t="shared" si="10"/>
        <v>511577.54000000027</v>
      </c>
    </row>
    <row r="118" spans="1:44" ht="14.4" thickBot="1" x14ac:dyDescent="0.3">
      <c r="A118" s="232" t="s">
        <v>309</v>
      </c>
      <c r="B118" s="232" t="s">
        <v>34</v>
      </c>
      <c r="C118" s="269">
        <v>1942</v>
      </c>
      <c r="D118" s="270" t="s">
        <v>904</v>
      </c>
      <c r="E118" t="s">
        <v>2783</v>
      </c>
      <c r="F118" s="297">
        <v>639072.37</v>
      </c>
      <c r="G118" s="297">
        <v>2153.15</v>
      </c>
      <c r="H118" s="297">
        <v>223683.98</v>
      </c>
      <c r="J118">
        <v>2269255.46</v>
      </c>
      <c r="K118">
        <v>76845.75</v>
      </c>
      <c r="N118" s="297">
        <v>137920</v>
      </c>
      <c r="O118" s="297">
        <v>1286</v>
      </c>
      <c r="Q118" s="297">
        <v>1566.56</v>
      </c>
      <c r="S118">
        <v>123080</v>
      </c>
      <c r="U118">
        <v>-45306.95</v>
      </c>
      <c r="V118">
        <v>2768353.45</v>
      </c>
      <c r="W118" s="297">
        <v>1059999.8799999999</v>
      </c>
      <c r="Y118" s="297">
        <v>676.95</v>
      </c>
      <c r="AA118" s="297">
        <v>412734</v>
      </c>
      <c r="AB118" s="297">
        <v>55388.24</v>
      </c>
      <c r="AC118">
        <v>601093</v>
      </c>
      <c r="AF118">
        <v>439373.45</v>
      </c>
      <c r="AG118">
        <v>102930.31</v>
      </c>
      <c r="AK118">
        <v>9522.91</v>
      </c>
      <c r="AM118" s="242">
        <f t="shared" si="11"/>
        <v>864909.5</v>
      </c>
      <c r="AN118" s="249">
        <f t="shared" si="12"/>
        <v>140772.56</v>
      </c>
      <c r="AO118" s="262">
        <f t="shared" si="13"/>
        <v>724136.94</v>
      </c>
      <c r="AP118" s="263">
        <f t="shared" si="14"/>
        <v>1528799.0699999998</v>
      </c>
      <c r="AQ118" s="263">
        <f t="shared" si="15"/>
        <v>1152919.67</v>
      </c>
      <c r="AR118" s="244">
        <f t="shared" si="10"/>
        <v>375879.39999999991</v>
      </c>
    </row>
    <row r="119" spans="1:44" ht="14.4" thickBot="1" x14ac:dyDescent="0.3">
      <c r="A119" s="232" t="s">
        <v>309</v>
      </c>
      <c r="B119" s="232" t="s">
        <v>34</v>
      </c>
      <c r="C119" s="269">
        <v>2702</v>
      </c>
      <c r="D119" s="270" t="s">
        <v>905</v>
      </c>
      <c r="E119" t="s">
        <v>2784</v>
      </c>
      <c r="F119" s="297">
        <v>945502.81</v>
      </c>
      <c r="G119" s="297">
        <v>40246.239999999998</v>
      </c>
      <c r="H119" s="297">
        <v>30410.11</v>
      </c>
      <c r="J119">
        <v>263994.90999999997</v>
      </c>
      <c r="K119">
        <v>60590.27</v>
      </c>
      <c r="N119" s="297">
        <v>7500</v>
      </c>
      <c r="P119" s="297">
        <v>5120</v>
      </c>
      <c r="Q119" s="297">
        <v>108.9</v>
      </c>
      <c r="S119">
        <v>236200</v>
      </c>
      <c r="U119">
        <v>-2245169.67</v>
      </c>
      <c r="V119">
        <v>3313708.59</v>
      </c>
      <c r="W119" s="297">
        <v>974063.78</v>
      </c>
      <c r="Y119" s="297">
        <v>851.25</v>
      </c>
      <c r="AA119" s="297">
        <v>1347262</v>
      </c>
      <c r="AB119" s="297">
        <v>94590.85</v>
      </c>
      <c r="AC119">
        <v>1551402</v>
      </c>
      <c r="AF119">
        <v>496041.75</v>
      </c>
      <c r="AG119">
        <v>56084.56</v>
      </c>
      <c r="AK119">
        <v>15324.6</v>
      </c>
      <c r="AM119" s="242">
        <f t="shared" si="11"/>
        <v>1016159.16</v>
      </c>
      <c r="AN119" s="249">
        <f t="shared" si="12"/>
        <v>12728.9</v>
      </c>
      <c r="AO119" s="262">
        <f t="shared" si="13"/>
        <v>1003430.26</v>
      </c>
      <c r="AP119" s="263">
        <f t="shared" si="14"/>
        <v>2416767.8800000004</v>
      </c>
      <c r="AQ119" s="263">
        <f t="shared" si="15"/>
        <v>2118852.91</v>
      </c>
      <c r="AR119" s="244">
        <f t="shared" si="10"/>
        <v>297914.9700000002</v>
      </c>
    </row>
    <row r="120" spans="1:44" ht="14.4" thickBot="1" x14ac:dyDescent="0.3">
      <c r="A120" s="232" t="s">
        <v>309</v>
      </c>
      <c r="B120" s="232" t="s">
        <v>34</v>
      </c>
      <c r="C120" s="269">
        <v>2772</v>
      </c>
      <c r="D120" s="270" t="s">
        <v>906</v>
      </c>
      <c r="E120" t="s">
        <v>2796</v>
      </c>
      <c r="F120" s="297">
        <v>691284.77</v>
      </c>
      <c r="G120" s="297">
        <v>21668.7</v>
      </c>
      <c r="H120" s="297">
        <v>122539.67</v>
      </c>
      <c r="J120">
        <v>287413.14</v>
      </c>
      <c r="K120">
        <v>189641.44</v>
      </c>
      <c r="N120" s="297">
        <v>3500</v>
      </c>
      <c r="P120" s="297">
        <v>120000</v>
      </c>
      <c r="Q120" s="297">
        <v>1662.06</v>
      </c>
      <c r="S120">
        <v>31765</v>
      </c>
      <c r="U120">
        <v>-2523579.8199999998</v>
      </c>
      <c r="V120">
        <v>3532326.06</v>
      </c>
      <c r="W120" s="297">
        <v>1209514.56</v>
      </c>
      <c r="Y120" s="297">
        <v>700.43</v>
      </c>
      <c r="AA120" s="297">
        <v>180001.5</v>
      </c>
      <c r="AB120" s="297">
        <v>72166.13</v>
      </c>
      <c r="AC120">
        <v>475593.5</v>
      </c>
      <c r="AF120">
        <v>470957.27</v>
      </c>
      <c r="AG120">
        <v>128914.13</v>
      </c>
      <c r="AK120">
        <v>27014.6</v>
      </c>
      <c r="AM120" s="242">
        <f t="shared" si="11"/>
        <v>835493.14</v>
      </c>
      <c r="AN120" s="249">
        <f t="shared" si="12"/>
        <v>125162.06</v>
      </c>
      <c r="AO120" s="262">
        <f t="shared" si="13"/>
        <v>710331.08000000007</v>
      </c>
      <c r="AP120" s="263">
        <f t="shared" si="14"/>
        <v>1462382.62</v>
      </c>
      <c r="AQ120" s="263">
        <f t="shared" si="15"/>
        <v>1102479.5</v>
      </c>
      <c r="AR120" s="244">
        <f t="shared" si="10"/>
        <v>359903.12000000011</v>
      </c>
    </row>
    <row r="121" spans="1:44" ht="14.4" thickBot="1" x14ac:dyDescent="0.3">
      <c r="A121" s="232" t="s">
        <v>25</v>
      </c>
      <c r="B121" s="232" t="s">
        <v>26</v>
      </c>
      <c r="C121" s="269">
        <v>6140</v>
      </c>
      <c r="D121" s="270" t="s">
        <v>907</v>
      </c>
      <c r="E121" t="s">
        <v>2690</v>
      </c>
      <c r="F121" s="297">
        <v>235186.13</v>
      </c>
      <c r="G121" s="297">
        <v>0</v>
      </c>
      <c r="H121" s="297">
        <v>57310.04</v>
      </c>
      <c r="J121">
        <v>986810.45</v>
      </c>
      <c r="K121">
        <v>200567.52</v>
      </c>
      <c r="N121" s="297">
        <v>0</v>
      </c>
      <c r="Q121" s="297">
        <v>0</v>
      </c>
      <c r="S121">
        <v>186000</v>
      </c>
      <c r="T121">
        <v>201641.54</v>
      </c>
      <c r="V121">
        <v>1454124.22</v>
      </c>
      <c r="W121" s="297">
        <v>930447.89</v>
      </c>
      <c r="Y121" s="297">
        <v>308.14999999999998</v>
      </c>
      <c r="AA121" s="297">
        <v>960928.5</v>
      </c>
      <c r="AB121" s="297">
        <v>84800</v>
      </c>
      <c r="AC121">
        <v>1369704.5</v>
      </c>
      <c r="AD121">
        <v>1130</v>
      </c>
      <c r="AE121">
        <v>2235</v>
      </c>
      <c r="AF121">
        <v>546403.53</v>
      </c>
      <c r="AG121">
        <v>145303.13</v>
      </c>
      <c r="AK121">
        <v>42960</v>
      </c>
      <c r="AM121" s="242">
        <f t="shared" si="11"/>
        <v>292496.17</v>
      </c>
      <c r="AN121" s="249">
        <f t="shared" si="12"/>
        <v>0</v>
      </c>
      <c r="AO121" s="262">
        <f t="shared" si="13"/>
        <v>292496.17</v>
      </c>
      <c r="AP121" s="263">
        <f t="shared" si="14"/>
        <v>1976484.54</v>
      </c>
      <c r="AQ121" s="263">
        <f t="shared" si="15"/>
        <v>2107736.16</v>
      </c>
      <c r="AR121" s="244">
        <f t="shared" si="10"/>
        <v>-131251.62000000011</v>
      </c>
    </row>
    <row r="122" spans="1:44" ht="14.4" thickBot="1" x14ac:dyDescent="0.3">
      <c r="A122" s="232" t="s">
        <v>25</v>
      </c>
      <c r="B122" s="232" t="s">
        <v>26</v>
      </c>
      <c r="C122" s="269">
        <v>5316</v>
      </c>
      <c r="D122" s="270" t="s">
        <v>908</v>
      </c>
      <c r="E122" t="s">
        <v>2691</v>
      </c>
      <c r="F122" s="297">
        <v>530874.36</v>
      </c>
      <c r="G122" s="297">
        <v>21150</v>
      </c>
      <c r="H122" s="297">
        <v>84214.07</v>
      </c>
      <c r="J122">
        <v>73987.38</v>
      </c>
      <c r="K122">
        <v>108772.52</v>
      </c>
      <c r="N122" s="297">
        <v>8000</v>
      </c>
      <c r="Q122" s="297">
        <v>107.14</v>
      </c>
      <c r="T122">
        <v>344369.91999999998</v>
      </c>
      <c r="U122">
        <v>-4717709.96</v>
      </c>
      <c r="V122">
        <v>5145573.0199999996</v>
      </c>
      <c r="W122" s="297">
        <v>830048.56</v>
      </c>
      <c r="X122" s="297">
        <v>37500</v>
      </c>
      <c r="Y122" s="297">
        <v>702.68</v>
      </c>
      <c r="AA122" s="297">
        <v>1334592</v>
      </c>
      <c r="AB122" s="297">
        <v>60800</v>
      </c>
      <c r="AC122">
        <v>1685213</v>
      </c>
      <c r="AF122">
        <v>179304.43</v>
      </c>
      <c r="AG122">
        <v>45590.77</v>
      </c>
      <c r="AK122">
        <v>58695.25</v>
      </c>
      <c r="AM122" s="242">
        <f t="shared" si="11"/>
        <v>636238.42999999993</v>
      </c>
      <c r="AN122" s="249">
        <f t="shared" si="12"/>
        <v>8107.14</v>
      </c>
      <c r="AO122" s="262">
        <f t="shared" si="13"/>
        <v>628131.28999999992</v>
      </c>
      <c r="AP122" s="263">
        <f t="shared" si="14"/>
        <v>2263643.2400000002</v>
      </c>
      <c r="AQ122" s="263">
        <f t="shared" si="15"/>
        <v>1968803.45</v>
      </c>
      <c r="AR122" s="244">
        <f t="shared" si="10"/>
        <v>294839.79000000027</v>
      </c>
    </row>
    <row r="123" spans="1:44" ht="14.4" thickBot="1" x14ac:dyDescent="0.3">
      <c r="A123" s="232" t="s">
        <v>25</v>
      </c>
      <c r="B123" s="232" t="s">
        <v>26</v>
      </c>
      <c r="C123" s="269">
        <v>1456</v>
      </c>
      <c r="D123" s="270" t="s">
        <v>909</v>
      </c>
      <c r="E123" t="s">
        <v>2692</v>
      </c>
      <c r="F123" s="297">
        <v>223981.06</v>
      </c>
      <c r="G123" s="297">
        <v>7020</v>
      </c>
      <c r="H123" s="297">
        <v>82219.92</v>
      </c>
      <c r="J123">
        <v>1</v>
      </c>
      <c r="K123">
        <v>-136091.62</v>
      </c>
      <c r="Q123" s="297">
        <v>-2629</v>
      </c>
      <c r="T123">
        <v>2649119.54</v>
      </c>
      <c r="U123">
        <v>-5153797.42</v>
      </c>
      <c r="V123">
        <v>2682356.15</v>
      </c>
      <c r="W123" s="297">
        <v>398799.3</v>
      </c>
      <c r="Y123" s="297">
        <v>320.63</v>
      </c>
      <c r="AA123" s="297">
        <v>131110</v>
      </c>
      <c r="AB123" s="297">
        <v>38200</v>
      </c>
      <c r="AC123">
        <v>268600</v>
      </c>
      <c r="AF123">
        <v>139183</v>
      </c>
      <c r="AG123">
        <v>2916.62</v>
      </c>
      <c r="AM123" s="242">
        <f t="shared" si="11"/>
        <v>313220.98</v>
      </c>
      <c r="AN123" s="249">
        <f t="shared" si="12"/>
        <v>-2629</v>
      </c>
      <c r="AO123" s="262">
        <f t="shared" si="13"/>
        <v>315849.98</v>
      </c>
      <c r="AP123" s="263">
        <f t="shared" si="14"/>
        <v>568429.92999999993</v>
      </c>
      <c r="AQ123" s="263">
        <f t="shared" si="15"/>
        <v>410699.62</v>
      </c>
      <c r="AR123" s="244">
        <f t="shared" si="10"/>
        <v>157730.30999999994</v>
      </c>
    </row>
    <row r="124" spans="1:44" ht="14.4" thickBot="1" x14ac:dyDescent="0.3">
      <c r="A124" s="232" t="s">
        <v>25</v>
      </c>
      <c r="B124" s="232" t="s">
        <v>26</v>
      </c>
      <c r="C124" s="269">
        <v>2839</v>
      </c>
      <c r="D124" s="270" t="s">
        <v>910</v>
      </c>
      <c r="E124" t="s">
        <v>2693</v>
      </c>
      <c r="F124" s="297">
        <v>530452.52</v>
      </c>
      <c r="G124" s="297">
        <v>0</v>
      </c>
      <c r="H124" s="297">
        <v>25723</v>
      </c>
      <c r="J124">
        <v>-10356.98</v>
      </c>
      <c r="K124">
        <v>20337.87</v>
      </c>
      <c r="N124" s="297">
        <v>2500</v>
      </c>
      <c r="Q124" s="297">
        <v>-467.6</v>
      </c>
      <c r="S124">
        <v>80000</v>
      </c>
      <c r="T124">
        <v>102744.59</v>
      </c>
      <c r="U124">
        <v>-1873194.25</v>
      </c>
      <c r="V124">
        <v>2132666.9300000002</v>
      </c>
      <c r="W124" s="297">
        <v>640124.30000000005</v>
      </c>
      <c r="Y124" s="297">
        <v>633.49</v>
      </c>
      <c r="AA124" s="297">
        <v>704620</v>
      </c>
      <c r="AB124" s="297">
        <v>54240</v>
      </c>
      <c r="AC124">
        <v>903146</v>
      </c>
      <c r="AF124">
        <v>201677.44</v>
      </c>
      <c r="AG124">
        <v>34096.58</v>
      </c>
      <c r="AK124">
        <v>3240</v>
      </c>
      <c r="AM124" s="242">
        <f t="shared" si="11"/>
        <v>556175.52</v>
      </c>
      <c r="AN124" s="249">
        <f t="shared" si="12"/>
        <v>2032.4</v>
      </c>
      <c r="AO124" s="262">
        <f t="shared" si="13"/>
        <v>554143.12</v>
      </c>
      <c r="AP124" s="263">
        <f t="shared" si="14"/>
        <v>1399617.79</v>
      </c>
      <c r="AQ124" s="263">
        <f t="shared" si="15"/>
        <v>1142160.02</v>
      </c>
      <c r="AR124" s="244">
        <f t="shared" si="10"/>
        <v>257457.77000000002</v>
      </c>
    </row>
    <row r="125" spans="1:44" ht="14.4" thickBot="1" x14ac:dyDescent="0.3">
      <c r="A125" s="232" t="s">
        <v>25</v>
      </c>
      <c r="B125" s="232" t="s">
        <v>26</v>
      </c>
      <c r="C125" s="269">
        <v>4801</v>
      </c>
      <c r="D125" s="270" t="s">
        <v>911</v>
      </c>
      <c r="E125" t="s">
        <v>2694</v>
      </c>
      <c r="F125" s="297">
        <v>847905.29</v>
      </c>
      <c r="G125" s="297">
        <v>31036</v>
      </c>
      <c r="H125" s="297">
        <v>139458.39000000001</v>
      </c>
      <c r="J125">
        <v>842114.87</v>
      </c>
      <c r="K125">
        <v>63419.34</v>
      </c>
      <c r="N125" s="297">
        <v>0</v>
      </c>
      <c r="Q125" s="297">
        <v>0</v>
      </c>
      <c r="U125">
        <v>-940100.83</v>
      </c>
      <c r="V125">
        <v>2748053.22</v>
      </c>
      <c r="W125" s="297">
        <v>1080902.8999999999</v>
      </c>
      <c r="X125" s="297">
        <v>80000</v>
      </c>
      <c r="Y125" s="297">
        <v>1090.8699999999999</v>
      </c>
      <c r="AA125" s="297">
        <v>1203555.5</v>
      </c>
      <c r="AB125" s="297">
        <v>65710</v>
      </c>
      <c r="AC125">
        <v>1472713.5</v>
      </c>
      <c r="AD125">
        <v>2970</v>
      </c>
      <c r="AE125">
        <v>6290</v>
      </c>
      <c r="AF125">
        <v>377522.25</v>
      </c>
      <c r="AG125">
        <v>59239.040000000001</v>
      </c>
      <c r="AK125">
        <v>140452.57999999999</v>
      </c>
      <c r="AM125" s="242">
        <f t="shared" si="11"/>
        <v>1018399.68</v>
      </c>
      <c r="AN125" s="249">
        <f t="shared" si="12"/>
        <v>0</v>
      </c>
      <c r="AO125" s="262">
        <f t="shared" si="13"/>
        <v>1018399.68</v>
      </c>
      <c r="AP125" s="263">
        <f t="shared" si="14"/>
        <v>2431259.27</v>
      </c>
      <c r="AQ125" s="263">
        <f t="shared" si="15"/>
        <v>2059187.37</v>
      </c>
      <c r="AR125" s="244">
        <f t="shared" si="10"/>
        <v>372071.89999999991</v>
      </c>
    </row>
    <row r="126" spans="1:44" ht="14.4" thickBot="1" x14ac:dyDescent="0.3">
      <c r="A126" s="232" t="s">
        <v>25</v>
      </c>
      <c r="B126" s="232" t="s">
        <v>26</v>
      </c>
      <c r="C126" s="269">
        <v>3761</v>
      </c>
      <c r="D126" s="270" t="s">
        <v>912</v>
      </c>
      <c r="E126" t="s">
        <v>2695</v>
      </c>
      <c r="F126" s="297">
        <v>1090989.04</v>
      </c>
      <c r="G126" s="297">
        <v>14760</v>
      </c>
      <c r="H126" s="297">
        <v>94202.41</v>
      </c>
      <c r="J126">
        <v>273896.88</v>
      </c>
      <c r="K126">
        <v>447803.73</v>
      </c>
      <c r="Q126" s="297">
        <v>5000</v>
      </c>
      <c r="T126">
        <v>596494.93999999994</v>
      </c>
      <c r="U126">
        <v>-1335662.26</v>
      </c>
      <c r="V126">
        <v>2407634.36</v>
      </c>
      <c r="W126" s="297">
        <v>570744.61</v>
      </c>
      <c r="Y126" s="297">
        <v>1346.23</v>
      </c>
      <c r="AA126" s="297">
        <v>843279.5</v>
      </c>
      <c r="AB126" s="297">
        <v>44800</v>
      </c>
      <c r="AC126">
        <v>940705.5</v>
      </c>
      <c r="AF126">
        <v>185533.57</v>
      </c>
      <c r="AG126">
        <v>26601.87</v>
      </c>
      <c r="AK126">
        <v>11453.5</v>
      </c>
      <c r="AM126" s="242">
        <f t="shared" si="11"/>
        <v>1199951.45</v>
      </c>
      <c r="AN126" s="249">
        <f t="shared" si="12"/>
        <v>5000</v>
      </c>
      <c r="AO126" s="262">
        <f t="shared" si="13"/>
        <v>1194951.45</v>
      </c>
      <c r="AP126" s="263">
        <f t="shared" si="14"/>
        <v>1460170.3399999999</v>
      </c>
      <c r="AQ126" s="263">
        <f t="shared" si="15"/>
        <v>1164294.4400000002</v>
      </c>
      <c r="AR126" s="244">
        <f t="shared" si="10"/>
        <v>295875.89999999967</v>
      </c>
    </row>
    <row r="127" spans="1:44" ht="14.4" thickBot="1" x14ac:dyDescent="0.3">
      <c r="A127" s="232" t="s">
        <v>25</v>
      </c>
      <c r="B127" s="232" t="s">
        <v>26</v>
      </c>
      <c r="C127" s="269">
        <v>4191</v>
      </c>
      <c r="D127" s="270" t="s">
        <v>913</v>
      </c>
      <c r="E127" t="s">
        <v>2696</v>
      </c>
      <c r="F127" s="297">
        <v>251690.54</v>
      </c>
      <c r="G127" s="297">
        <v>16380</v>
      </c>
      <c r="H127" s="297">
        <v>69831.22</v>
      </c>
      <c r="J127">
        <v>2159822.69</v>
      </c>
      <c r="K127">
        <v>77293.45</v>
      </c>
      <c r="N127" s="297">
        <v>14125</v>
      </c>
      <c r="Q127" s="297">
        <v>0</v>
      </c>
      <c r="U127">
        <v>-912322.39</v>
      </c>
      <c r="V127">
        <v>3580405.02</v>
      </c>
      <c r="W127" s="297">
        <v>695901.17</v>
      </c>
      <c r="Y127" s="297">
        <v>378.91</v>
      </c>
      <c r="AA127" s="297">
        <v>1128774.5</v>
      </c>
      <c r="AB127" s="297">
        <v>44800</v>
      </c>
      <c r="AC127">
        <v>1485728.5</v>
      </c>
      <c r="AF127">
        <v>212234.9</v>
      </c>
      <c r="AG127">
        <v>47746.91</v>
      </c>
      <c r="AK127">
        <v>5024</v>
      </c>
      <c r="AM127" s="242">
        <f t="shared" si="11"/>
        <v>337901.76</v>
      </c>
      <c r="AN127" s="249">
        <f t="shared" si="12"/>
        <v>14125</v>
      </c>
      <c r="AO127" s="262">
        <f t="shared" si="13"/>
        <v>323776.76</v>
      </c>
      <c r="AP127" s="263">
        <f t="shared" si="14"/>
        <v>1869854.58</v>
      </c>
      <c r="AQ127" s="263">
        <f t="shared" si="15"/>
        <v>1750734.3099999998</v>
      </c>
      <c r="AR127" s="244">
        <f t="shared" si="10"/>
        <v>119120.27000000025</v>
      </c>
    </row>
    <row r="128" spans="1:44" ht="14.4" thickBot="1" x14ac:dyDescent="0.3">
      <c r="A128" s="232" t="s">
        <v>25</v>
      </c>
      <c r="B128" s="232" t="s">
        <v>26</v>
      </c>
      <c r="C128" s="269">
        <v>1988</v>
      </c>
      <c r="D128" s="270" t="s">
        <v>914</v>
      </c>
      <c r="E128" t="s">
        <v>2697</v>
      </c>
      <c r="F128" s="297">
        <v>1183376.31</v>
      </c>
      <c r="G128" s="297">
        <v>-6302</v>
      </c>
      <c r="H128" s="297">
        <v>89825.279999999999</v>
      </c>
      <c r="J128">
        <v>212587.58</v>
      </c>
      <c r="K128">
        <v>44401.52</v>
      </c>
      <c r="Q128" s="297">
        <v>216700</v>
      </c>
      <c r="T128">
        <v>1388545.52</v>
      </c>
      <c r="U128">
        <v>-2413945.5</v>
      </c>
      <c r="V128">
        <v>2242898.44</v>
      </c>
      <c r="W128" s="297">
        <v>502602.68</v>
      </c>
      <c r="X128" s="297">
        <v>64950</v>
      </c>
      <c r="Y128" s="297">
        <v>1371.28</v>
      </c>
      <c r="AA128" s="297">
        <v>707630</v>
      </c>
      <c r="AB128" s="297">
        <v>36800</v>
      </c>
      <c r="AC128">
        <v>784478</v>
      </c>
      <c r="AD128">
        <v>54800</v>
      </c>
      <c r="AF128">
        <v>204886.23</v>
      </c>
      <c r="AG128">
        <v>56199.5</v>
      </c>
      <c r="AM128" s="242">
        <f t="shared" si="11"/>
        <v>1266899.5900000001</v>
      </c>
      <c r="AN128" s="249">
        <f t="shared" si="12"/>
        <v>216700</v>
      </c>
      <c r="AO128" s="262">
        <f t="shared" si="13"/>
        <v>1050199.5900000001</v>
      </c>
      <c r="AP128" s="263">
        <f t="shared" si="14"/>
        <v>1313353.96</v>
      </c>
      <c r="AQ128" s="263">
        <f t="shared" si="15"/>
        <v>1100363.73</v>
      </c>
      <c r="AR128" s="244">
        <f t="shared" si="10"/>
        <v>212990.22999999998</v>
      </c>
    </row>
    <row r="129" spans="1:44" ht="14.4" thickBot="1" x14ac:dyDescent="0.3">
      <c r="A129" s="232" t="s">
        <v>25</v>
      </c>
      <c r="B129" s="232" t="s">
        <v>26</v>
      </c>
      <c r="C129" s="269">
        <v>2809</v>
      </c>
      <c r="D129" s="270" t="s">
        <v>915</v>
      </c>
      <c r="E129" t="s">
        <v>2785</v>
      </c>
      <c r="F129" s="297">
        <v>372362.18</v>
      </c>
      <c r="G129" s="297">
        <v>14040</v>
      </c>
      <c r="H129" s="297">
        <v>112187.27</v>
      </c>
      <c r="J129">
        <v>110305</v>
      </c>
      <c r="K129">
        <v>590251.22</v>
      </c>
      <c r="Q129" s="297">
        <v>7838</v>
      </c>
      <c r="T129">
        <v>-4189079.08</v>
      </c>
      <c r="U129">
        <v>1483739.32</v>
      </c>
      <c r="V129">
        <v>3888577.01</v>
      </c>
      <c r="W129" s="297">
        <v>575505.11</v>
      </c>
      <c r="Y129" s="297">
        <v>578.49</v>
      </c>
      <c r="AA129" s="297">
        <v>791220.2</v>
      </c>
      <c r="AB129" s="297">
        <v>22200</v>
      </c>
      <c r="AC129">
        <v>867997.2</v>
      </c>
      <c r="AF129">
        <v>307356.18</v>
      </c>
      <c r="AG129">
        <v>31770</v>
      </c>
      <c r="AM129" s="242">
        <f t="shared" si="11"/>
        <v>498589.45</v>
      </c>
      <c r="AN129" s="249">
        <f t="shared" si="12"/>
        <v>7838</v>
      </c>
      <c r="AO129" s="262">
        <f t="shared" si="13"/>
        <v>490751.45</v>
      </c>
      <c r="AP129" s="263">
        <f t="shared" si="14"/>
        <v>1389503.7999999998</v>
      </c>
      <c r="AQ129" s="263">
        <f t="shared" si="15"/>
        <v>1207123.3799999999</v>
      </c>
      <c r="AR129" s="244">
        <f t="shared" si="10"/>
        <v>182380.41999999993</v>
      </c>
    </row>
    <row r="130" spans="1:44" ht="14.4" thickBot="1" x14ac:dyDescent="0.3">
      <c r="A130" s="232" t="s">
        <v>25</v>
      </c>
      <c r="B130" s="232" t="s">
        <v>26</v>
      </c>
      <c r="C130" s="269">
        <v>2809</v>
      </c>
      <c r="D130" s="270" t="s">
        <v>916</v>
      </c>
      <c r="E130" t="s">
        <v>2786</v>
      </c>
      <c r="F130" s="297">
        <v>139243.82</v>
      </c>
      <c r="G130" s="297">
        <v>0</v>
      </c>
      <c r="H130" s="297">
        <v>33962.85</v>
      </c>
      <c r="J130">
        <v>3256252.2</v>
      </c>
      <c r="K130">
        <v>220613.44</v>
      </c>
      <c r="N130" s="297">
        <v>4974</v>
      </c>
      <c r="Q130" s="297">
        <v>53321</v>
      </c>
      <c r="T130">
        <v>-3565905.4</v>
      </c>
      <c r="U130">
        <v>1241273.02</v>
      </c>
      <c r="V130">
        <v>6097995.7300000004</v>
      </c>
      <c r="W130" s="297">
        <v>515286.31</v>
      </c>
      <c r="X130" s="297">
        <v>56150</v>
      </c>
      <c r="Y130" s="297">
        <v>142.34</v>
      </c>
      <c r="AA130" s="297">
        <v>614000.4</v>
      </c>
      <c r="AB130" s="297">
        <v>24000</v>
      </c>
      <c r="AC130">
        <v>766625.4</v>
      </c>
      <c r="AF130">
        <v>219778.04</v>
      </c>
      <c r="AG130">
        <v>137251.32999999999</v>
      </c>
      <c r="AK130">
        <v>16770.36</v>
      </c>
      <c r="AM130" s="242">
        <f t="shared" si="11"/>
        <v>173206.67</v>
      </c>
      <c r="AN130" s="249">
        <f t="shared" si="12"/>
        <v>58295</v>
      </c>
      <c r="AO130" s="262">
        <f t="shared" si="13"/>
        <v>114911.67000000001</v>
      </c>
      <c r="AP130" s="263">
        <f t="shared" si="14"/>
        <v>1209579.05</v>
      </c>
      <c r="AQ130" s="263">
        <f t="shared" si="15"/>
        <v>1140425.1300000001</v>
      </c>
      <c r="AR130" s="244">
        <f t="shared" si="10"/>
        <v>69153.919999999925</v>
      </c>
    </row>
    <row r="131" spans="1:44" ht="14.4" thickBot="1" x14ac:dyDescent="0.3">
      <c r="A131" s="232" t="s">
        <v>314</v>
      </c>
      <c r="B131" s="232" t="s">
        <v>35</v>
      </c>
      <c r="C131" s="269">
        <v>8788</v>
      </c>
      <c r="D131" s="270" t="s">
        <v>917</v>
      </c>
      <c r="E131" t="s">
        <v>2698</v>
      </c>
      <c r="F131" s="297">
        <v>602013.18000000005</v>
      </c>
      <c r="G131" s="297">
        <v>110563</v>
      </c>
      <c r="H131" s="297">
        <v>367715.62</v>
      </c>
      <c r="J131">
        <v>413723.9</v>
      </c>
      <c r="K131">
        <v>92497.14</v>
      </c>
      <c r="N131" s="297">
        <v>0</v>
      </c>
      <c r="Q131" s="297">
        <v>3331.66</v>
      </c>
      <c r="S131">
        <v>61620</v>
      </c>
      <c r="U131">
        <v>-2880324.88</v>
      </c>
      <c r="V131">
        <v>3801437.29</v>
      </c>
      <c r="W131" s="297">
        <v>1289325.6100000001</v>
      </c>
      <c r="Y131" s="297">
        <v>687.65</v>
      </c>
      <c r="AA131" s="297">
        <v>793897.6</v>
      </c>
      <c r="AB131" s="297">
        <v>758781.34</v>
      </c>
      <c r="AC131">
        <v>1259008.6000000001</v>
      </c>
      <c r="AF131">
        <v>523758.15</v>
      </c>
      <c r="AG131">
        <v>36662.68</v>
      </c>
      <c r="AK131">
        <v>127964</v>
      </c>
      <c r="AM131" s="242">
        <f t="shared" si="11"/>
        <v>1080291.8</v>
      </c>
      <c r="AN131" s="249">
        <f t="shared" si="12"/>
        <v>3331.66</v>
      </c>
      <c r="AO131" s="262">
        <f t="shared" si="13"/>
        <v>1076960.1400000001</v>
      </c>
      <c r="AP131" s="263">
        <f t="shared" si="14"/>
        <v>2842692.1999999997</v>
      </c>
      <c r="AQ131" s="263">
        <f t="shared" si="15"/>
        <v>1947393.43</v>
      </c>
      <c r="AR131" s="244">
        <f t="shared" si="10"/>
        <v>895298.76999999979</v>
      </c>
    </row>
    <row r="132" spans="1:44" ht="14.4" thickBot="1" x14ac:dyDescent="0.3">
      <c r="A132" s="232" t="s">
        <v>314</v>
      </c>
      <c r="B132" s="232" t="s">
        <v>35</v>
      </c>
      <c r="C132" s="269">
        <v>4890</v>
      </c>
      <c r="D132" s="270" t="s">
        <v>918</v>
      </c>
      <c r="E132" t="s">
        <v>2699</v>
      </c>
      <c r="F132" s="297">
        <v>345197.5</v>
      </c>
      <c r="G132" s="297">
        <v>14821.5</v>
      </c>
      <c r="H132" s="297">
        <v>659344.68000000005</v>
      </c>
      <c r="J132">
        <v>361961.05</v>
      </c>
      <c r="K132">
        <v>100371.86</v>
      </c>
      <c r="N132" s="297">
        <v>4100</v>
      </c>
      <c r="Q132" s="297">
        <v>5986</v>
      </c>
      <c r="S132">
        <v>53200</v>
      </c>
      <c r="U132">
        <v>-1258859.77</v>
      </c>
      <c r="V132">
        <v>2453088.7400000002</v>
      </c>
      <c r="W132" s="297">
        <v>1126571.32</v>
      </c>
      <c r="X132" s="297">
        <v>105331</v>
      </c>
      <c r="Y132" s="297">
        <v>680.8</v>
      </c>
      <c r="AA132" s="297">
        <v>777632.25</v>
      </c>
      <c r="AB132" s="297">
        <v>254200</v>
      </c>
      <c r="AC132">
        <v>1225184.25</v>
      </c>
      <c r="AD132">
        <v>19340</v>
      </c>
      <c r="AF132">
        <v>434454.69</v>
      </c>
      <c r="AG132">
        <v>28409.57</v>
      </c>
      <c r="AK132">
        <v>87443.25</v>
      </c>
      <c r="AM132" s="242">
        <f t="shared" si="11"/>
        <v>1019363.68</v>
      </c>
      <c r="AN132" s="249">
        <f t="shared" si="12"/>
        <v>10086</v>
      </c>
      <c r="AO132" s="262">
        <f t="shared" si="13"/>
        <v>1009277.68</v>
      </c>
      <c r="AP132" s="263">
        <f t="shared" si="14"/>
        <v>2264415.37</v>
      </c>
      <c r="AQ132" s="263">
        <f t="shared" si="15"/>
        <v>1794831.76</v>
      </c>
      <c r="AR132" s="244">
        <f t="shared" ref="AR132:AR195" si="16">AP132-AQ132</f>
        <v>469583.6100000001</v>
      </c>
    </row>
    <row r="133" spans="1:44" ht="14.4" thickBot="1" x14ac:dyDescent="0.3">
      <c r="A133" s="232" t="s">
        <v>314</v>
      </c>
      <c r="B133" s="232" t="s">
        <v>35</v>
      </c>
      <c r="C133" s="269">
        <v>8526</v>
      </c>
      <c r="D133" s="270" t="s">
        <v>919</v>
      </c>
      <c r="E133" t="s">
        <v>2700</v>
      </c>
      <c r="F133" s="297">
        <v>832291.65</v>
      </c>
      <c r="G133" s="297">
        <v>20470.13</v>
      </c>
      <c r="H133" s="297">
        <v>418012.81</v>
      </c>
      <c r="J133">
        <v>282330.17</v>
      </c>
      <c r="K133">
        <v>558984</v>
      </c>
      <c r="N133" s="297">
        <v>1000</v>
      </c>
      <c r="Q133" s="297">
        <v>3667.4</v>
      </c>
      <c r="S133">
        <v>142000</v>
      </c>
      <c r="U133">
        <v>-1680276.9</v>
      </c>
      <c r="V133">
        <v>3154881.69</v>
      </c>
      <c r="W133" s="297">
        <v>1707827.06</v>
      </c>
      <c r="X133" s="297">
        <v>231031.03</v>
      </c>
      <c r="Y133" s="297">
        <v>980.12</v>
      </c>
      <c r="AA133" s="297">
        <v>1672753.5</v>
      </c>
      <c r="AB133" s="297">
        <v>439408.86</v>
      </c>
      <c r="AC133">
        <v>1937567.5</v>
      </c>
      <c r="AF133">
        <v>1086977.5</v>
      </c>
      <c r="AG133">
        <v>94485.01</v>
      </c>
      <c r="AK133">
        <v>114948.61</v>
      </c>
      <c r="AM133" s="242">
        <f t="shared" si="11"/>
        <v>1270774.5900000001</v>
      </c>
      <c r="AN133" s="249">
        <f t="shared" si="12"/>
        <v>4667.3999999999996</v>
      </c>
      <c r="AO133" s="262">
        <f t="shared" si="13"/>
        <v>1266107.1900000002</v>
      </c>
      <c r="AP133" s="263">
        <f t="shared" si="14"/>
        <v>4052000.57</v>
      </c>
      <c r="AQ133" s="263">
        <f t="shared" si="15"/>
        <v>3233978.6199999996</v>
      </c>
      <c r="AR133" s="244">
        <f t="shared" si="16"/>
        <v>818021.95000000019</v>
      </c>
    </row>
    <row r="134" spans="1:44" ht="14.4" thickBot="1" x14ac:dyDescent="0.3">
      <c r="A134" s="232" t="s">
        <v>314</v>
      </c>
      <c r="B134" s="232" t="s">
        <v>35</v>
      </c>
      <c r="C134" s="269">
        <v>6442</v>
      </c>
      <c r="D134" s="270" t="s">
        <v>920</v>
      </c>
      <c r="E134" t="s">
        <v>2701</v>
      </c>
      <c r="F134" s="297">
        <v>602429.14</v>
      </c>
      <c r="G134" s="297">
        <v>123100</v>
      </c>
      <c r="H134" s="297">
        <v>132766.32999999999</v>
      </c>
      <c r="J134">
        <v>82326.38</v>
      </c>
      <c r="K134">
        <v>264287.81</v>
      </c>
      <c r="N134" s="297">
        <v>0</v>
      </c>
      <c r="Q134" s="297">
        <v>6256</v>
      </c>
      <c r="S134">
        <v>61875</v>
      </c>
      <c r="T134">
        <v>-134551.09</v>
      </c>
      <c r="U134">
        <v>1950</v>
      </c>
      <c r="V134">
        <v>1192306.58</v>
      </c>
      <c r="W134" s="297">
        <v>1703657.73</v>
      </c>
      <c r="X134" s="297">
        <v>20424</v>
      </c>
      <c r="Y134" s="297">
        <v>838.51</v>
      </c>
      <c r="AA134" s="297">
        <v>607869.5</v>
      </c>
      <c r="AB134" s="297">
        <v>276122.96000000002</v>
      </c>
      <c r="AC134">
        <v>1097600.5</v>
      </c>
      <c r="AF134">
        <v>819048.87</v>
      </c>
      <c r="AG134">
        <v>40307.519999999997</v>
      </c>
      <c r="AK134">
        <v>302464.34999999998</v>
      </c>
      <c r="AM134" s="242">
        <f t="shared" si="11"/>
        <v>858295.47</v>
      </c>
      <c r="AN134" s="249">
        <f t="shared" si="12"/>
        <v>6256</v>
      </c>
      <c r="AO134" s="262">
        <f t="shared" si="13"/>
        <v>852039.47</v>
      </c>
      <c r="AP134" s="263">
        <f t="shared" si="14"/>
        <v>2608912.7000000002</v>
      </c>
      <c r="AQ134" s="263">
        <f t="shared" si="15"/>
        <v>2259421.2400000002</v>
      </c>
      <c r="AR134" s="244">
        <f t="shared" si="16"/>
        <v>349491.45999999996</v>
      </c>
    </row>
    <row r="135" spans="1:44" ht="14.4" thickBot="1" x14ac:dyDescent="0.3">
      <c r="A135" s="232" t="s">
        <v>314</v>
      </c>
      <c r="B135" s="232" t="s">
        <v>35</v>
      </c>
      <c r="C135" s="269">
        <v>3652</v>
      </c>
      <c r="D135" s="270" t="s">
        <v>921</v>
      </c>
      <c r="E135" t="s">
        <v>2702</v>
      </c>
      <c r="F135" s="297">
        <v>915656.07</v>
      </c>
      <c r="G135" s="297">
        <v>28064.5</v>
      </c>
      <c r="H135" s="297">
        <v>116843.09</v>
      </c>
      <c r="J135">
        <v>518927.64</v>
      </c>
      <c r="K135">
        <v>268533.38</v>
      </c>
      <c r="N135" s="297">
        <v>0</v>
      </c>
      <c r="Q135" s="297">
        <v>2890</v>
      </c>
      <c r="U135">
        <v>-540543.19999999995</v>
      </c>
      <c r="V135">
        <v>2072080.16</v>
      </c>
      <c r="W135" s="297">
        <v>937571.34</v>
      </c>
      <c r="Y135" s="297">
        <v>949.52</v>
      </c>
      <c r="AA135" s="297">
        <v>961761.19</v>
      </c>
      <c r="AB135" s="297">
        <v>350366.65</v>
      </c>
      <c r="AC135">
        <v>1178141.19</v>
      </c>
      <c r="AF135">
        <v>379273.11</v>
      </c>
      <c r="AG135">
        <v>85953.61</v>
      </c>
      <c r="AK135">
        <v>114179</v>
      </c>
      <c r="AM135" s="242">
        <f t="shared" si="11"/>
        <v>1060563.6599999999</v>
      </c>
      <c r="AN135" s="249">
        <f t="shared" si="12"/>
        <v>2890</v>
      </c>
      <c r="AO135" s="262">
        <f t="shared" si="13"/>
        <v>1057673.6599999999</v>
      </c>
      <c r="AP135" s="263">
        <f t="shared" si="14"/>
        <v>2250648.6999999997</v>
      </c>
      <c r="AQ135" s="263">
        <f t="shared" si="15"/>
        <v>1757546.91</v>
      </c>
      <c r="AR135" s="244">
        <f t="shared" si="16"/>
        <v>493101.7899999998</v>
      </c>
    </row>
    <row r="136" spans="1:44" ht="14.4" thickBot="1" x14ac:dyDescent="0.3">
      <c r="A136" s="232" t="s">
        <v>314</v>
      </c>
      <c r="B136" s="232" t="s">
        <v>35</v>
      </c>
      <c r="C136" s="269">
        <v>7302</v>
      </c>
      <c r="D136" s="270" t="s">
        <v>922</v>
      </c>
      <c r="E136" t="s">
        <v>2703</v>
      </c>
      <c r="F136" s="297">
        <v>777553.46</v>
      </c>
      <c r="G136" s="297">
        <v>14430.5</v>
      </c>
      <c r="H136" s="297">
        <v>922042</v>
      </c>
      <c r="J136">
        <v>371937.81</v>
      </c>
      <c r="K136">
        <v>154657.19</v>
      </c>
      <c r="N136" s="297">
        <v>30527</v>
      </c>
      <c r="Q136" s="297">
        <v>3138</v>
      </c>
      <c r="S136">
        <v>18000</v>
      </c>
      <c r="U136">
        <v>-1434575.66</v>
      </c>
      <c r="V136">
        <v>3517785.78</v>
      </c>
      <c r="W136" s="297">
        <v>2472255.2200000002</v>
      </c>
      <c r="X136" s="297">
        <v>9000</v>
      </c>
      <c r="Y136" s="297">
        <v>1060.1400000000001</v>
      </c>
      <c r="AA136" s="297">
        <v>600641</v>
      </c>
      <c r="AB136" s="297">
        <v>231500</v>
      </c>
      <c r="AC136">
        <v>835352</v>
      </c>
      <c r="AF136">
        <v>833745.69</v>
      </c>
      <c r="AG136">
        <v>21733.46</v>
      </c>
      <c r="AK136">
        <v>1247390.94</v>
      </c>
      <c r="AM136" s="242">
        <f t="shared" si="11"/>
        <v>1714025.96</v>
      </c>
      <c r="AN136" s="249">
        <f t="shared" si="12"/>
        <v>33665</v>
      </c>
      <c r="AO136" s="262">
        <f t="shared" si="13"/>
        <v>1680360.96</v>
      </c>
      <c r="AP136" s="263">
        <f t="shared" si="14"/>
        <v>3314456.3600000003</v>
      </c>
      <c r="AQ136" s="263">
        <f t="shared" si="15"/>
        <v>2938222.09</v>
      </c>
      <c r="AR136" s="244">
        <f t="shared" si="16"/>
        <v>376234.27000000048</v>
      </c>
    </row>
    <row r="137" spans="1:44" ht="14.4" thickBot="1" x14ac:dyDescent="0.3">
      <c r="A137" s="232" t="s">
        <v>314</v>
      </c>
      <c r="B137" s="232" t="s">
        <v>35</v>
      </c>
      <c r="C137" s="269">
        <v>3122</v>
      </c>
      <c r="D137" s="270" t="s">
        <v>923</v>
      </c>
      <c r="E137" t="s">
        <v>2704</v>
      </c>
      <c r="F137" s="297">
        <v>540587.04</v>
      </c>
      <c r="G137" s="297">
        <v>128928.25</v>
      </c>
      <c r="H137" s="297">
        <v>101814.22</v>
      </c>
      <c r="J137">
        <v>448427.52000000002</v>
      </c>
      <c r="K137">
        <v>191414.53</v>
      </c>
      <c r="N137" s="297">
        <v>0</v>
      </c>
      <c r="Q137" s="297">
        <v>2864</v>
      </c>
      <c r="S137">
        <v>148925</v>
      </c>
      <c r="U137">
        <v>-1414609.76</v>
      </c>
      <c r="V137">
        <v>2461639.23</v>
      </c>
      <c r="W137" s="297">
        <v>1019765.53</v>
      </c>
      <c r="X137" s="297">
        <v>112850</v>
      </c>
      <c r="Y137" s="297">
        <v>614.61</v>
      </c>
      <c r="AA137" s="297">
        <v>1135256.3</v>
      </c>
      <c r="AB137" s="297">
        <v>137200</v>
      </c>
      <c r="AC137">
        <v>1350406.3</v>
      </c>
      <c r="AD137">
        <v>1200</v>
      </c>
      <c r="AF137">
        <v>452535.15</v>
      </c>
      <c r="AG137">
        <v>105800.34</v>
      </c>
      <c r="AK137">
        <v>149959.5</v>
      </c>
      <c r="AM137" s="242">
        <f t="shared" si="11"/>
        <v>771329.51</v>
      </c>
      <c r="AN137" s="249">
        <f t="shared" si="12"/>
        <v>2864</v>
      </c>
      <c r="AO137" s="262">
        <f t="shared" si="13"/>
        <v>768465.51</v>
      </c>
      <c r="AP137" s="263">
        <f t="shared" si="14"/>
        <v>2405686.4400000004</v>
      </c>
      <c r="AQ137" s="263">
        <f t="shared" si="15"/>
        <v>2059901.2900000003</v>
      </c>
      <c r="AR137" s="244">
        <f t="shared" si="16"/>
        <v>345785.15000000014</v>
      </c>
    </row>
    <row r="138" spans="1:44" ht="14.4" thickBot="1" x14ac:dyDescent="0.3">
      <c r="A138" s="232" t="s">
        <v>314</v>
      </c>
      <c r="B138" s="232" t="s">
        <v>35</v>
      </c>
      <c r="C138" s="269">
        <v>3540</v>
      </c>
      <c r="D138" s="270" t="s">
        <v>924</v>
      </c>
      <c r="E138" t="s">
        <v>2705</v>
      </c>
      <c r="F138" s="297">
        <v>306355.90999999997</v>
      </c>
      <c r="G138" s="297">
        <v>10473</v>
      </c>
      <c r="H138" s="297">
        <v>234238.67</v>
      </c>
      <c r="J138">
        <v>1673076.79</v>
      </c>
      <c r="K138">
        <v>122401.60000000001</v>
      </c>
      <c r="N138" s="297">
        <v>0</v>
      </c>
      <c r="Q138" s="297">
        <v>2732</v>
      </c>
      <c r="S138">
        <v>152100</v>
      </c>
      <c r="U138">
        <v>740326.99</v>
      </c>
      <c r="V138">
        <v>1490475.39</v>
      </c>
      <c r="W138" s="297">
        <v>747710.48</v>
      </c>
      <c r="X138" s="297">
        <v>18000</v>
      </c>
      <c r="Y138" s="297">
        <v>434.55</v>
      </c>
      <c r="AA138" s="297">
        <v>958300</v>
      </c>
      <c r="AB138" s="297">
        <v>281364</v>
      </c>
      <c r="AC138">
        <v>1218999</v>
      </c>
      <c r="AF138">
        <v>421699.34</v>
      </c>
      <c r="AG138">
        <v>104464.37</v>
      </c>
      <c r="AK138">
        <v>111084.65</v>
      </c>
      <c r="AM138" s="242">
        <f t="shared" si="11"/>
        <v>551067.57999999996</v>
      </c>
      <c r="AN138" s="249">
        <f t="shared" si="12"/>
        <v>2732</v>
      </c>
      <c r="AO138" s="262">
        <f t="shared" si="13"/>
        <v>548335.57999999996</v>
      </c>
      <c r="AP138" s="263">
        <f t="shared" si="14"/>
        <v>2005809.03</v>
      </c>
      <c r="AQ138" s="263">
        <f t="shared" si="15"/>
        <v>1856247.3599999999</v>
      </c>
      <c r="AR138" s="244">
        <f t="shared" si="16"/>
        <v>149561.67000000016</v>
      </c>
    </row>
    <row r="139" spans="1:44" ht="14.4" thickBot="1" x14ac:dyDescent="0.3">
      <c r="A139" s="232" t="s">
        <v>314</v>
      </c>
      <c r="B139" s="232" t="s">
        <v>35</v>
      </c>
      <c r="C139" s="269">
        <v>8043</v>
      </c>
      <c r="D139" s="270" t="s">
        <v>925</v>
      </c>
      <c r="E139" t="s">
        <v>2706</v>
      </c>
      <c r="F139" s="297">
        <v>136033.60000000001</v>
      </c>
      <c r="G139" s="297">
        <v>33543.15</v>
      </c>
      <c r="H139" s="297">
        <v>470929.54</v>
      </c>
      <c r="J139">
        <v>1091748.04</v>
      </c>
      <c r="K139">
        <v>414550.13</v>
      </c>
      <c r="N139" s="297">
        <v>-23638</v>
      </c>
      <c r="Q139" s="297">
        <v>5740</v>
      </c>
      <c r="S139">
        <v>104690</v>
      </c>
      <c r="U139">
        <v>-1569739.96</v>
      </c>
      <c r="V139">
        <v>3529981.97</v>
      </c>
      <c r="W139" s="297">
        <v>1537306.56</v>
      </c>
      <c r="Y139" s="297">
        <v>397.5</v>
      </c>
      <c r="AA139" s="297">
        <v>1384278.5</v>
      </c>
      <c r="AB139" s="297">
        <v>333060.46000000002</v>
      </c>
      <c r="AC139">
        <v>1826396.5</v>
      </c>
      <c r="AF139">
        <v>833655.86</v>
      </c>
      <c r="AG139">
        <v>91981.73</v>
      </c>
      <c r="AK139">
        <v>71475.350000000006</v>
      </c>
      <c r="AM139" s="242">
        <f t="shared" ref="AM139:AM202" si="17">SUM(F139:I139)</f>
        <v>640506.29</v>
      </c>
      <c r="AN139" s="249">
        <f t="shared" ref="AN139:AN202" si="18">SUM(N139:R139)</f>
        <v>-17898</v>
      </c>
      <c r="AO139" s="262">
        <f t="shared" ref="AO139:AO202" si="19">AM139-AN139</f>
        <v>658404.29</v>
      </c>
      <c r="AP139" s="263">
        <f t="shared" ref="AP139:AP202" si="20">SUM(W139:AB139)</f>
        <v>3255043.02</v>
      </c>
      <c r="AQ139" s="263">
        <f t="shared" ref="AQ139:AQ202" si="21">SUM(AC139:AL139)</f>
        <v>2823509.44</v>
      </c>
      <c r="AR139" s="244">
        <f t="shared" si="16"/>
        <v>431533.58000000007</v>
      </c>
    </row>
    <row r="140" spans="1:44" ht="14.4" thickBot="1" x14ac:dyDescent="0.3">
      <c r="A140" s="232" t="s">
        <v>314</v>
      </c>
      <c r="B140" s="232" t="s">
        <v>35</v>
      </c>
      <c r="C140" s="269">
        <v>4264</v>
      </c>
      <c r="D140" s="270" t="s">
        <v>926</v>
      </c>
      <c r="E140" t="s">
        <v>2707</v>
      </c>
      <c r="F140" s="297">
        <v>573709.13</v>
      </c>
      <c r="G140" s="297">
        <v>195923.5</v>
      </c>
      <c r="H140" s="297">
        <v>194136.51</v>
      </c>
      <c r="J140">
        <v>317363.34000000003</v>
      </c>
      <c r="K140">
        <v>163116.94</v>
      </c>
      <c r="N140" s="297">
        <v>0</v>
      </c>
      <c r="Q140" s="297">
        <v>2142.0300000000002</v>
      </c>
      <c r="U140">
        <v>-134751.92000000001</v>
      </c>
      <c r="V140">
        <v>1467910.57</v>
      </c>
      <c r="W140" s="297">
        <v>2994102.09</v>
      </c>
      <c r="X140" s="297">
        <v>3600</v>
      </c>
      <c r="Y140" s="297">
        <v>889.06</v>
      </c>
      <c r="AA140" s="297">
        <v>826180.5</v>
      </c>
      <c r="AB140" s="297">
        <v>173426.79</v>
      </c>
      <c r="AC140">
        <v>975630.5</v>
      </c>
      <c r="AF140">
        <v>710057.86</v>
      </c>
      <c r="AG140">
        <v>42193.9</v>
      </c>
      <c r="AK140">
        <v>1854265.37</v>
      </c>
      <c r="AM140" s="242">
        <f t="shared" si="17"/>
        <v>963769.14</v>
      </c>
      <c r="AN140" s="249">
        <f t="shared" si="18"/>
        <v>2142.0300000000002</v>
      </c>
      <c r="AO140" s="262">
        <f t="shared" si="19"/>
        <v>961627.11</v>
      </c>
      <c r="AP140" s="263">
        <f t="shared" si="20"/>
        <v>3998198.44</v>
      </c>
      <c r="AQ140" s="263">
        <f t="shared" si="21"/>
        <v>3582147.63</v>
      </c>
      <c r="AR140" s="244">
        <f t="shared" si="16"/>
        <v>416050.81000000006</v>
      </c>
    </row>
    <row r="141" spans="1:44" ht="14.4" thickBot="1" x14ac:dyDescent="0.3">
      <c r="A141" s="232" t="s">
        <v>314</v>
      </c>
      <c r="B141" s="232" t="s">
        <v>35</v>
      </c>
      <c r="C141" s="269">
        <v>4475</v>
      </c>
      <c r="D141" s="270" t="s">
        <v>927</v>
      </c>
      <c r="E141" t="s">
        <v>2708</v>
      </c>
      <c r="F141" s="297">
        <v>342166.75</v>
      </c>
      <c r="G141" s="297">
        <v>12834.5</v>
      </c>
      <c r="H141" s="297">
        <v>63302.64</v>
      </c>
      <c r="I141" s="297">
        <v>0</v>
      </c>
      <c r="J141">
        <v>235144.56</v>
      </c>
      <c r="K141">
        <v>191417.44</v>
      </c>
      <c r="L141">
        <v>0</v>
      </c>
      <c r="M141">
        <v>0</v>
      </c>
      <c r="N141" s="297">
        <v>0</v>
      </c>
      <c r="O141" s="297">
        <v>0</v>
      </c>
      <c r="P141" s="297">
        <v>0</v>
      </c>
      <c r="Q141" s="297">
        <v>3752</v>
      </c>
      <c r="R141" s="297">
        <v>0</v>
      </c>
      <c r="S141">
        <v>38905</v>
      </c>
      <c r="T141">
        <v>0</v>
      </c>
      <c r="U141">
        <v>226909</v>
      </c>
      <c r="V141">
        <v>431311.75</v>
      </c>
      <c r="W141" s="297">
        <v>1799742.48</v>
      </c>
      <c r="Y141" s="297">
        <v>348.72</v>
      </c>
      <c r="AA141" s="297">
        <v>752206</v>
      </c>
      <c r="AB141" s="297">
        <v>229240</v>
      </c>
      <c r="AC141">
        <v>1033573</v>
      </c>
      <c r="AF141">
        <v>585153.88</v>
      </c>
      <c r="AG141">
        <v>44381.83</v>
      </c>
      <c r="AK141">
        <v>758671</v>
      </c>
      <c r="AM141" s="242">
        <f t="shared" si="17"/>
        <v>418303.89</v>
      </c>
      <c r="AN141" s="249">
        <f t="shared" si="18"/>
        <v>3752</v>
      </c>
      <c r="AO141" s="262">
        <f t="shared" si="19"/>
        <v>414551.89</v>
      </c>
      <c r="AP141" s="263">
        <f t="shared" si="20"/>
        <v>2781537.2</v>
      </c>
      <c r="AQ141" s="263">
        <f t="shared" si="21"/>
        <v>2421779.71</v>
      </c>
      <c r="AR141" s="244">
        <f t="shared" si="16"/>
        <v>359757.49000000022</v>
      </c>
    </row>
    <row r="142" spans="1:44" ht="14.4" thickBot="1" x14ac:dyDescent="0.3">
      <c r="A142" s="232" t="s">
        <v>314</v>
      </c>
      <c r="B142" s="232" t="s">
        <v>35</v>
      </c>
      <c r="C142" s="269">
        <v>4153</v>
      </c>
      <c r="D142" s="270" t="s">
        <v>928</v>
      </c>
      <c r="E142" t="s">
        <v>2709</v>
      </c>
      <c r="F142" s="297">
        <v>402488.89</v>
      </c>
      <c r="G142" s="297">
        <v>130845.9</v>
      </c>
      <c r="H142" s="297">
        <v>203806.02</v>
      </c>
      <c r="J142">
        <v>448446.62</v>
      </c>
      <c r="K142">
        <v>406082.12</v>
      </c>
      <c r="N142" s="297">
        <v>5000</v>
      </c>
      <c r="Q142" s="297">
        <v>2742.73</v>
      </c>
      <c r="S142">
        <v>30970</v>
      </c>
      <c r="U142">
        <v>-781600.61</v>
      </c>
      <c r="V142">
        <v>2115546</v>
      </c>
      <c r="W142" s="297">
        <v>1076847.6200000001</v>
      </c>
      <c r="X142" s="297">
        <v>20000</v>
      </c>
      <c r="Y142" s="297">
        <v>515.27</v>
      </c>
      <c r="AA142" s="297">
        <v>907515</v>
      </c>
      <c r="AB142" s="297">
        <v>257609.63</v>
      </c>
      <c r="AC142">
        <v>1101177</v>
      </c>
      <c r="AF142">
        <v>507270.39</v>
      </c>
      <c r="AG142">
        <v>134988.70000000001</v>
      </c>
      <c r="AK142">
        <v>108462.2</v>
      </c>
      <c r="AM142" s="242">
        <f t="shared" si="17"/>
        <v>737140.81</v>
      </c>
      <c r="AN142" s="249">
        <f t="shared" si="18"/>
        <v>7742.73</v>
      </c>
      <c r="AO142" s="262">
        <f t="shared" si="19"/>
        <v>729398.08000000007</v>
      </c>
      <c r="AP142" s="263">
        <f t="shared" si="20"/>
        <v>2262487.52</v>
      </c>
      <c r="AQ142" s="263">
        <f t="shared" si="21"/>
        <v>1851898.29</v>
      </c>
      <c r="AR142" s="244">
        <f t="shared" si="16"/>
        <v>410589.23</v>
      </c>
    </row>
    <row r="143" spans="1:44" ht="14.4" thickBot="1" x14ac:dyDescent="0.3">
      <c r="A143" s="232" t="s">
        <v>314</v>
      </c>
      <c r="B143" s="232" t="s">
        <v>35</v>
      </c>
      <c r="C143" s="269">
        <v>2552</v>
      </c>
      <c r="D143" s="270" t="s">
        <v>929</v>
      </c>
      <c r="E143" t="s">
        <v>2710</v>
      </c>
      <c r="F143" s="297">
        <v>152842.74</v>
      </c>
      <c r="G143" s="297">
        <v>24325</v>
      </c>
      <c r="H143" s="297">
        <v>204174.25</v>
      </c>
      <c r="J143">
        <v>888435.82</v>
      </c>
      <c r="K143">
        <v>93422.38</v>
      </c>
      <c r="N143" s="297">
        <v>0</v>
      </c>
      <c r="Q143" s="297">
        <v>3822</v>
      </c>
      <c r="U143">
        <v>-922408.81</v>
      </c>
      <c r="V143">
        <v>2263113.85</v>
      </c>
      <c r="W143" s="297">
        <v>760187.85</v>
      </c>
      <c r="Y143" s="297">
        <v>229.85</v>
      </c>
      <c r="AA143" s="297">
        <v>661197</v>
      </c>
      <c r="AB143" s="297">
        <v>201200</v>
      </c>
      <c r="AC143">
        <v>942351</v>
      </c>
      <c r="AF143">
        <v>279433.40000000002</v>
      </c>
      <c r="AG143">
        <v>112281.96</v>
      </c>
      <c r="AK143">
        <v>91296.38</v>
      </c>
      <c r="AM143" s="242">
        <f t="shared" si="17"/>
        <v>381341.99</v>
      </c>
      <c r="AN143" s="249">
        <f t="shared" si="18"/>
        <v>3822</v>
      </c>
      <c r="AO143" s="262">
        <f t="shared" si="19"/>
        <v>377519.99</v>
      </c>
      <c r="AP143" s="263">
        <f t="shared" si="20"/>
        <v>1622814.7</v>
      </c>
      <c r="AQ143" s="263">
        <f t="shared" si="21"/>
        <v>1425362.7399999998</v>
      </c>
      <c r="AR143" s="244">
        <f t="shared" si="16"/>
        <v>197451.9600000002</v>
      </c>
    </row>
    <row r="144" spans="1:44" ht="14.4" thickBot="1" x14ac:dyDescent="0.3">
      <c r="A144" s="232" t="s">
        <v>314</v>
      </c>
      <c r="B144" s="232" t="s">
        <v>35</v>
      </c>
      <c r="C144" s="269">
        <v>5199</v>
      </c>
      <c r="D144" s="270" t="s">
        <v>930</v>
      </c>
      <c r="E144" t="s">
        <v>2711</v>
      </c>
      <c r="F144" s="297">
        <v>168131.57</v>
      </c>
      <c r="G144" s="297">
        <v>126991.5</v>
      </c>
      <c r="H144" s="297">
        <v>539086.23</v>
      </c>
      <c r="J144">
        <v>618665.80000000005</v>
      </c>
      <c r="K144">
        <v>167616.51999999999</v>
      </c>
      <c r="N144" s="297">
        <v>8200</v>
      </c>
      <c r="Q144" s="297">
        <v>2678</v>
      </c>
      <c r="S144">
        <v>27500</v>
      </c>
      <c r="U144">
        <v>-1204844.57</v>
      </c>
      <c r="V144">
        <v>2512572.4500000002</v>
      </c>
      <c r="W144" s="297">
        <v>1135914.28</v>
      </c>
      <c r="X144" s="297">
        <v>27000</v>
      </c>
      <c r="Y144" s="297">
        <v>260.61</v>
      </c>
      <c r="AA144" s="297">
        <v>1516876</v>
      </c>
      <c r="AB144" s="297">
        <v>210136.01</v>
      </c>
      <c r="AC144">
        <v>1712965</v>
      </c>
      <c r="AF144">
        <v>534333.09</v>
      </c>
      <c r="AG144">
        <v>53943.48</v>
      </c>
      <c r="AK144">
        <v>161786.54</v>
      </c>
      <c r="AM144" s="242">
        <f t="shared" si="17"/>
        <v>834209.3</v>
      </c>
      <c r="AN144" s="249">
        <f t="shared" si="18"/>
        <v>10878</v>
      </c>
      <c r="AO144" s="262">
        <f t="shared" si="19"/>
        <v>823331.3</v>
      </c>
      <c r="AP144" s="263">
        <f t="shared" si="20"/>
        <v>2890186.9000000004</v>
      </c>
      <c r="AQ144" s="263">
        <f t="shared" si="21"/>
        <v>2463028.11</v>
      </c>
      <c r="AR144" s="244">
        <f t="shared" si="16"/>
        <v>427158.7900000005</v>
      </c>
    </row>
    <row r="145" spans="1:44" ht="14.4" thickBot="1" x14ac:dyDescent="0.3">
      <c r="A145" s="232" t="s">
        <v>314</v>
      </c>
      <c r="B145" s="232" t="s">
        <v>35</v>
      </c>
      <c r="C145" s="269">
        <v>7299</v>
      </c>
      <c r="D145" s="270" t="s">
        <v>931</v>
      </c>
      <c r="E145" t="s">
        <v>2712</v>
      </c>
      <c r="F145" s="297">
        <v>965861.67</v>
      </c>
      <c r="G145" s="297">
        <v>142875.35999999999</v>
      </c>
      <c r="H145" s="297">
        <v>170887.8</v>
      </c>
      <c r="J145">
        <v>1681440.16</v>
      </c>
      <c r="K145">
        <v>361118.47</v>
      </c>
      <c r="N145" s="297">
        <v>0</v>
      </c>
      <c r="Q145" s="297">
        <v>5208</v>
      </c>
      <c r="S145">
        <v>13500</v>
      </c>
      <c r="U145">
        <v>1556181.84</v>
      </c>
      <c r="V145">
        <v>1298036.29</v>
      </c>
      <c r="W145" s="297">
        <v>1579930.99</v>
      </c>
      <c r="X145" s="297">
        <v>31500</v>
      </c>
      <c r="Y145" s="297">
        <v>1064.92</v>
      </c>
      <c r="AA145" s="297">
        <v>900667.3</v>
      </c>
      <c r="AB145" s="297">
        <v>403745.11</v>
      </c>
      <c r="AC145">
        <v>1301389.3</v>
      </c>
      <c r="AF145">
        <v>723161.88</v>
      </c>
      <c r="AG145">
        <v>144090.98000000001</v>
      </c>
      <c r="AK145">
        <v>67486.789999999994</v>
      </c>
      <c r="AM145" s="242">
        <f t="shared" si="17"/>
        <v>1279624.83</v>
      </c>
      <c r="AN145" s="249">
        <f t="shared" si="18"/>
        <v>5208</v>
      </c>
      <c r="AO145" s="262">
        <f t="shared" si="19"/>
        <v>1274416.83</v>
      </c>
      <c r="AP145" s="263">
        <f t="shared" si="20"/>
        <v>2916908.32</v>
      </c>
      <c r="AQ145" s="263">
        <f t="shared" si="21"/>
        <v>2236128.9500000002</v>
      </c>
      <c r="AR145" s="244">
        <f t="shared" si="16"/>
        <v>680779.36999999965</v>
      </c>
    </row>
    <row r="146" spans="1:44" ht="14.4" thickBot="1" x14ac:dyDescent="0.3">
      <c r="A146" s="232" t="s">
        <v>318</v>
      </c>
      <c r="B146" s="232" t="s">
        <v>36</v>
      </c>
      <c r="C146" s="269">
        <v>3325</v>
      </c>
      <c r="D146" s="270" t="s">
        <v>932</v>
      </c>
      <c r="E146" t="s">
        <v>2713</v>
      </c>
      <c r="F146" s="297">
        <v>534406.68000000005</v>
      </c>
      <c r="G146" s="297">
        <v>42891.89</v>
      </c>
      <c r="H146" s="297">
        <v>677330.89</v>
      </c>
      <c r="J146">
        <v>691839.45</v>
      </c>
      <c r="K146">
        <v>455101.03</v>
      </c>
      <c r="N146" s="297">
        <v>4800</v>
      </c>
      <c r="Q146" s="297">
        <v>0</v>
      </c>
      <c r="U146">
        <v>593992.44999999995</v>
      </c>
      <c r="V146">
        <v>1854562.35</v>
      </c>
      <c r="W146" s="297">
        <v>875608.08</v>
      </c>
      <c r="Y146" s="297">
        <v>601.45000000000005</v>
      </c>
      <c r="AA146" s="297">
        <v>1030249.5</v>
      </c>
      <c r="AB146" s="297">
        <v>122154.88</v>
      </c>
      <c r="AC146">
        <v>1209322.5</v>
      </c>
      <c r="AF146">
        <v>427243.73</v>
      </c>
      <c r="AG146">
        <v>83648.77</v>
      </c>
      <c r="AH146">
        <v>20000</v>
      </c>
      <c r="AK146">
        <v>22032.67</v>
      </c>
      <c r="AM146" s="242">
        <f t="shared" si="17"/>
        <v>1254629.46</v>
      </c>
      <c r="AN146" s="249">
        <f t="shared" si="18"/>
        <v>4800</v>
      </c>
      <c r="AO146" s="262">
        <f t="shared" si="19"/>
        <v>1249829.46</v>
      </c>
      <c r="AP146" s="263">
        <f t="shared" si="20"/>
        <v>2028613.9099999997</v>
      </c>
      <c r="AQ146" s="263">
        <f t="shared" si="21"/>
        <v>1762247.67</v>
      </c>
      <c r="AR146" s="244">
        <f t="shared" si="16"/>
        <v>266366.23999999976</v>
      </c>
    </row>
    <row r="147" spans="1:44" ht="14.4" thickBot="1" x14ac:dyDescent="0.3">
      <c r="A147" s="232" t="s">
        <v>318</v>
      </c>
      <c r="B147" s="232" t="s">
        <v>36</v>
      </c>
      <c r="C147" s="269">
        <v>5397</v>
      </c>
      <c r="D147" s="270" t="s">
        <v>933</v>
      </c>
      <c r="E147" t="s">
        <v>2714</v>
      </c>
      <c r="F147" s="297">
        <v>1931845.44</v>
      </c>
      <c r="G147" s="297">
        <v>29886.5</v>
      </c>
      <c r="H147" s="297">
        <v>32123.67</v>
      </c>
      <c r="J147">
        <v>517936.11</v>
      </c>
      <c r="K147">
        <v>580277.47</v>
      </c>
      <c r="N147" s="297">
        <v>0</v>
      </c>
      <c r="Q147" s="297">
        <v>0</v>
      </c>
      <c r="U147">
        <v>-812374.56</v>
      </c>
      <c r="V147">
        <v>3974625.34</v>
      </c>
      <c r="W147" s="297">
        <v>1296184.51</v>
      </c>
      <c r="Y147" s="297">
        <v>2306.59</v>
      </c>
      <c r="AA147" s="297">
        <v>963406.5</v>
      </c>
      <c r="AB147" s="297">
        <v>221628.05</v>
      </c>
      <c r="AC147">
        <v>1317011.75</v>
      </c>
      <c r="AD147">
        <v>1440</v>
      </c>
      <c r="AF147">
        <v>520307.79</v>
      </c>
      <c r="AG147">
        <v>244025.60000000001</v>
      </c>
      <c r="AH147">
        <v>85500</v>
      </c>
      <c r="AK147">
        <v>50618.1</v>
      </c>
      <c r="AM147" s="242">
        <f t="shared" si="17"/>
        <v>1993855.6099999999</v>
      </c>
      <c r="AN147" s="249">
        <f t="shared" si="18"/>
        <v>0</v>
      </c>
      <c r="AO147" s="262">
        <f t="shared" si="19"/>
        <v>1993855.6099999999</v>
      </c>
      <c r="AP147" s="263">
        <f t="shared" si="20"/>
        <v>2483525.65</v>
      </c>
      <c r="AQ147" s="263">
        <f t="shared" si="21"/>
        <v>2218903.2400000002</v>
      </c>
      <c r="AR147" s="244">
        <f t="shared" si="16"/>
        <v>264622.40999999968</v>
      </c>
    </row>
    <row r="148" spans="1:44" ht="14.4" thickBot="1" x14ac:dyDescent="0.3">
      <c r="A148" s="232" t="s">
        <v>318</v>
      </c>
      <c r="B148" s="232" t="s">
        <v>36</v>
      </c>
      <c r="C148" s="269">
        <v>2048</v>
      </c>
      <c r="D148" s="270" t="s">
        <v>934</v>
      </c>
      <c r="E148" t="s">
        <v>2715</v>
      </c>
      <c r="F148" s="297">
        <v>423621.83</v>
      </c>
      <c r="G148" s="297">
        <v>22078</v>
      </c>
      <c r="H148" s="297">
        <v>69827.19</v>
      </c>
      <c r="J148">
        <v>911650</v>
      </c>
      <c r="K148">
        <v>510913.87</v>
      </c>
      <c r="N148" s="297">
        <v>5000</v>
      </c>
      <c r="Q148" s="297">
        <v>1964</v>
      </c>
      <c r="U148">
        <v>1953319.05</v>
      </c>
      <c r="W148" s="297">
        <v>784938.33</v>
      </c>
      <c r="Y148" s="297">
        <v>767.99</v>
      </c>
      <c r="AA148" s="297">
        <v>1034432.5</v>
      </c>
      <c r="AB148" s="297">
        <v>198442.68</v>
      </c>
      <c r="AC148">
        <v>1336900.5</v>
      </c>
      <c r="AF148">
        <v>450685.88</v>
      </c>
      <c r="AG148">
        <v>176652.53</v>
      </c>
      <c r="AI148">
        <v>30440.2</v>
      </c>
      <c r="AM148" s="242">
        <f t="shared" si="17"/>
        <v>515527.02</v>
      </c>
      <c r="AN148" s="249">
        <f t="shared" si="18"/>
        <v>6964</v>
      </c>
      <c r="AO148" s="262">
        <f t="shared" si="19"/>
        <v>508563.02</v>
      </c>
      <c r="AP148" s="263">
        <f t="shared" si="20"/>
        <v>2018581.4999999998</v>
      </c>
      <c r="AQ148" s="263">
        <f t="shared" si="21"/>
        <v>1994679.1099999999</v>
      </c>
      <c r="AR148" s="244">
        <f t="shared" si="16"/>
        <v>23902.389999999898</v>
      </c>
    </row>
    <row r="149" spans="1:44" ht="14.4" thickBot="1" x14ac:dyDescent="0.3">
      <c r="A149" s="232" t="s">
        <v>318</v>
      </c>
      <c r="B149" s="232" t="s">
        <v>36</v>
      </c>
      <c r="C149" s="269">
        <v>5559</v>
      </c>
      <c r="D149" s="270" t="s">
        <v>935</v>
      </c>
      <c r="E149" t="s">
        <v>2716</v>
      </c>
      <c r="F149" s="297">
        <v>1222200.8400000001</v>
      </c>
      <c r="G149" s="297">
        <v>187078.37</v>
      </c>
      <c r="H149" s="297">
        <v>66609.289999999994</v>
      </c>
      <c r="J149">
        <v>507264.36</v>
      </c>
      <c r="K149">
        <v>452212.77</v>
      </c>
      <c r="N149" s="297">
        <v>-2345</v>
      </c>
      <c r="O149" s="297">
        <v>1003.5</v>
      </c>
      <c r="Q149" s="297">
        <v>8590.3700000000008</v>
      </c>
      <c r="U149">
        <v>385994.01</v>
      </c>
      <c r="V149">
        <v>2538450.7999999998</v>
      </c>
      <c r="W149" s="297">
        <v>681876.64</v>
      </c>
      <c r="AA149" s="297">
        <v>1085063.5</v>
      </c>
      <c r="AB149" s="297">
        <v>37982.400000000001</v>
      </c>
      <c r="AC149">
        <v>1343102.05</v>
      </c>
      <c r="AD149">
        <v>500</v>
      </c>
      <c r="AF149">
        <v>458599.86</v>
      </c>
      <c r="AG149">
        <v>239810.65</v>
      </c>
      <c r="AM149" s="242">
        <f t="shared" si="17"/>
        <v>1475888.5</v>
      </c>
      <c r="AN149" s="249">
        <f t="shared" si="18"/>
        <v>7248.8700000000008</v>
      </c>
      <c r="AO149" s="262">
        <f t="shared" si="19"/>
        <v>1468639.63</v>
      </c>
      <c r="AP149" s="263">
        <f t="shared" si="20"/>
        <v>1804922.54</v>
      </c>
      <c r="AQ149" s="263">
        <f t="shared" si="21"/>
        <v>2042012.56</v>
      </c>
      <c r="AR149" s="244">
        <f t="shared" si="16"/>
        <v>-237090.02000000002</v>
      </c>
    </row>
    <row r="150" spans="1:44" ht="14.4" thickBot="1" x14ac:dyDescent="0.3">
      <c r="A150" s="232" t="s">
        <v>318</v>
      </c>
      <c r="B150" s="232" t="s">
        <v>36</v>
      </c>
      <c r="C150" s="269">
        <v>3394</v>
      </c>
      <c r="D150" s="270" t="s">
        <v>936</v>
      </c>
      <c r="E150" t="s">
        <v>2717</v>
      </c>
      <c r="F150" s="297">
        <v>1673961.9</v>
      </c>
      <c r="G150" s="297">
        <v>85433.79</v>
      </c>
      <c r="H150" s="297">
        <v>652226.72</v>
      </c>
      <c r="J150">
        <v>885467.97</v>
      </c>
      <c r="K150">
        <v>290873.03000000003</v>
      </c>
      <c r="N150" s="297">
        <v>0</v>
      </c>
      <c r="Q150" s="297">
        <v>0</v>
      </c>
      <c r="U150">
        <v>213308.06</v>
      </c>
      <c r="V150">
        <v>3053279.47</v>
      </c>
      <c r="W150" s="297">
        <v>1542523.41</v>
      </c>
      <c r="X150" s="297">
        <v>146960</v>
      </c>
      <c r="Y150" s="297">
        <v>1692.57</v>
      </c>
      <c r="AA150" s="297">
        <v>1102902.5</v>
      </c>
      <c r="AB150" s="297">
        <v>319093.52</v>
      </c>
      <c r="AC150">
        <v>1591881.5</v>
      </c>
      <c r="AD150">
        <v>3960</v>
      </c>
      <c r="AF150">
        <v>559825.29</v>
      </c>
      <c r="AG150">
        <v>83583.009999999995</v>
      </c>
      <c r="AH150">
        <v>165500</v>
      </c>
      <c r="AK150">
        <v>65974.75</v>
      </c>
      <c r="AM150" s="242">
        <f t="shared" si="17"/>
        <v>2411622.41</v>
      </c>
      <c r="AN150" s="249">
        <f t="shared" si="18"/>
        <v>0</v>
      </c>
      <c r="AO150" s="262">
        <f t="shared" si="19"/>
        <v>2411622.41</v>
      </c>
      <c r="AP150" s="263">
        <f t="shared" si="20"/>
        <v>3113172</v>
      </c>
      <c r="AQ150" s="263">
        <f t="shared" si="21"/>
        <v>2470724.5499999998</v>
      </c>
      <c r="AR150" s="244">
        <f t="shared" si="16"/>
        <v>642447.45000000019</v>
      </c>
    </row>
    <row r="151" spans="1:44" ht="14.4" thickBot="1" x14ac:dyDescent="0.3">
      <c r="A151" s="232" t="s">
        <v>318</v>
      </c>
      <c r="B151" s="232" t="s">
        <v>36</v>
      </c>
      <c r="C151" s="269">
        <v>4182</v>
      </c>
      <c r="D151" s="270" t="s">
        <v>937</v>
      </c>
      <c r="E151" t="s">
        <v>2718</v>
      </c>
      <c r="F151" s="297">
        <v>1235381.43</v>
      </c>
      <c r="G151" s="297">
        <v>21425.94</v>
      </c>
      <c r="H151" s="297">
        <v>103005.36</v>
      </c>
      <c r="J151">
        <v>213034.46</v>
      </c>
      <c r="K151">
        <v>237052.34</v>
      </c>
      <c r="N151" s="297">
        <v>3000</v>
      </c>
      <c r="Q151" s="297">
        <v>0</v>
      </c>
      <c r="U151">
        <v>-387366.34</v>
      </c>
      <c r="V151">
        <v>1819262.69</v>
      </c>
      <c r="W151" s="297">
        <v>1345516.43</v>
      </c>
      <c r="X151" s="297">
        <v>119640</v>
      </c>
      <c r="Y151" s="297">
        <v>1417.93</v>
      </c>
      <c r="AA151" s="297">
        <v>885748.5</v>
      </c>
      <c r="AB151" s="297">
        <v>236423.04000000001</v>
      </c>
      <c r="AC151">
        <v>1185342.5</v>
      </c>
      <c r="AF151">
        <v>429577.23</v>
      </c>
      <c r="AG151">
        <v>64621.8</v>
      </c>
      <c r="AH151">
        <v>131500</v>
      </c>
      <c r="AK151">
        <v>90257.19</v>
      </c>
      <c r="AM151" s="242">
        <f t="shared" si="17"/>
        <v>1359812.73</v>
      </c>
      <c r="AN151" s="249">
        <f t="shared" si="18"/>
        <v>3000</v>
      </c>
      <c r="AO151" s="262">
        <f t="shared" si="19"/>
        <v>1356812.73</v>
      </c>
      <c r="AP151" s="263">
        <f t="shared" si="20"/>
        <v>2588745.9</v>
      </c>
      <c r="AQ151" s="263">
        <f t="shared" si="21"/>
        <v>1901298.72</v>
      </c>
      <c r="AR151" s="244">
        <f t="shared" si="16"/>
        <v>687447.17999999993</v>
      </c>
    </row>
    <row r="152" spans="1:44" ht="14.4" thickBot="1" x14ac:dyDescent="0.3">
      <c r="A152" s="232" t="s">
        <v>318</v>
      </c>
      <c r="B152" s="232" t="s">
        <v>36</v>
      </c>
      <c r="C152" s="269">
        <v>4497</v>
      </c>
      <c r="D152" s="270" t="s">
        <v>938</v>
      </c>
      <c r="E152" t="s">
        <v>2719</v>
      </c>
      <c r="F152" s="297">
        <v>387744.45</v>
      </c>
      <c r="G152" s="297">
        <v>14205.85</v>
      </c>
      <c r="H152" s="297">
        <v>578612.78</v>
      </c>
      <c r="J152">
        <v>720411.97</v>
      </c>
      <c r="K152">
        <v>273171.26</v>
      </c>
      <c r="N152" s="297">
        <v>4720</v>
      </c>
      <c r="Q152" s="297">
        <v>1107</v>
      </c>
      <c r="U152">
        <v>-278811.15000000002</v>
      </c>
      <c r="V152">
        <v>2522678.58</v>
      </c>
      <c r="W152" s="297">
        <v>872281.68</v>
      </c>
      <c r="X152" s="297">
        <v>196700</v>
      </c>
      <c r="Y152" s="297">
        <v>505.15</v>
      </c>
      <c r="AA152" s="297">
        <v>1147966</v>
      </c>
      <c r="AB152" s="297">
        <v>148587.44</v>
      </c>
      <c r="AC152">
        <v>1420082</v>
      </c>
      <c r="AF152">
        <v>873968.55</v>
      </c>
      <c r="AG152">
        <v>127299.33</v>
      </c>
      <c r="AK152">
        <v>19250.509999999998</v>
      </c>
      <c r="AM152" s="242">
        <f t="shared" si="17"/>
        <v>980563.08000000007</v>
      </c>
      <c r="AN152" s="249">
        <f t="shared" si="18"/>
        <v>5827</v>
      </c>
      <c r="AO152" s="262">
        <f t="shared" si="19"/>
        <v>974736.08000000007</v>
      </c>
      <c r="AP152" s="263">
        <f t="shared" si="20"/>
        <v>2366040.27</v>
      </c>
      <c r="AQ152" s="263">
        <f t="shared" si="21"/>
        <v>2440600.3899999997</v>
      </c>
      <c r="AR152" s="244">
        <f t="shared" si="16"/>
        <v>-74560.119999999646</v>
      </c>
    </row>
    <row r="153" spans="1:44" ht="14.4" thickBot="1" x14ac:dyDescent="0.3">
      <c r="A153" s="232" t="s">
        <v>318</v>
      </c>
      <c r="B153" s="232" t="s">
        <v>36</v>
      </c>
      <c r="C153" s="269">
        <v>4239</v>
      </c>
      <c r="D153" s="270" t="s">
        <v>939</v>
      </c>
      <c r="E153" t="s">
        <v>2720</v>
      </c>
      <c r="F153" s="297">
        <v>518246.7</v>
      </c>
      <c r="G153" s="297">
        <v>11300.5</v>
      </c>
      <c r="H153" s="297">
        <v>126401.33</v>
      </c>
      <c r="J153">
        <v>684159.61</v>
      </c>
      <c r="K153">
        <v>357625.3</v>
      </c>
      <c r="N153" s="297">
        <v>3500</v>
      </c>
      <c r="Q153" s="297">
        <v>0</v>
      </c>
      <c r="U153">
        <v>-3036639.06</v>
      </c>
      <c r="V153">
        <v>4801199.47</v>
      </c>
      <c r="W153" s="297">
        <v>822166.56</v>
      </c>
      <c r="Y153" s="297">
        <v>554.65</v>
      </c>
      <c r="AA153" s="297">
        <v>472573.5</v>
      </c>
      <c r="AB153" s="297">
        <v>189061.76000000001</v>
      </c>
      <c r="AC153">
        <v>623446.5</v>
      </c>
      <c r="AF153">
        <v>333624.64</v>
      </c>
      <c r="AG153">
        <v>229189.25</v>
      </c>
      <c r="AH153">
        <v>69000</v>
      </c>
      <c r="AK153">
        <v>21743.65</v>
      </c>
      <c r="AM153" s="242">
        <f t="shared" si="17"/>
        <v>655948.52999999991</v>
      </c>
      <c r="AN153" s="249">
        <f t="shared" si="18"/>
        <v>3500</v>
      </c>
      <c r="AO153" s="262">
        <f t="shared" si="19"/>
        <v>652448.52999999991</v>
      </c>
      <c r="AP153" s="263">
        <f t="shared" si="20"/>
        <v>1484356.47</v>
      </c>
      <c r="AQ153" s="263">
        <f t="shared" si="21"/>
        <v>1277004.04</v>
      </c>
      <c r="AR153" s="244">
        <f t="shared" si="16"/>
        <v>207352.42999999993</v>
      </c>
    </row>
    <row r="154" spans="1:44" ht="14.4" thickBot="1" x14ac:dyDescent="0.3">
      <c r="A154" s="232" t="s">
        <v>318</v>
      </c>
      <c r="B154" s="232" t="s">
        <v>36</v>
      </c>
      <c r="C154" s="269">
        <v>3891</v>
      </c>
      <c r="D154" s="270" t="s">
        <v>940</v>
      </c>
      <c r="E154" t="s">
        <v>2721</v>
      </c>
      <c r="F154" s="297">
        <v>386412.07</v>
      </c>
      <c r="G154" s="297">
        <v>15020.75</v>
      </c>
      <c r="H154" s="297">
        <v>481890.05</v>
      </c>
      <c r="J154">
        <v>783105.3</v>
      </c>
      <c r="K154">
        <v>480710.99</v>
      </c>
      <c r="N154" s="297">
        <v>8000</v>
      </c>
      <c r="Q154" s="297">
        <v>2130.09</v>
      </c>
      <c r="U154">
        <v>-2942727.27</v>
      </c>
      <c r="V154">
        <v>5209136.26</v>
      </c>
      <c r="W154" s="297">
        <v>832714.29</v>
      </c>
      <c r="Y154" s="297">
        <v>496.08</v>
      </c>
      <c r="AA154" s="297">
        <v>1378383.5</v>
      </c>
      <c r="AB154" s="297">
        <v>109701.92</v>
      </c>
      <c r="AC154">
        <v>1590069.5</v>
      </c>
      <c r="AD154">
        <v>1040</v>
      </c>
      <c r="AF154">
        <v>378706.87</v>
      </c>
      <c r="AG154">
        <v>312892.14</v>
      </c>
      <c r="AK154">
        <v>30769</v>
      </c>
      <c r="AM154" s="242">
        <f t="shared" si="17"/>
        <v>883322.87</v>
      </c>
      <c r="AN154" s="249">
        <f t="shared" si="18"/>
        <v>10130.09</v>
      </c>
      <c r="AO154" s="262">
        <f t="shared" si="19"/>
        <v>873192.78</v>
      </c>
      <c r="AP154" s="263">
        <f t="shared" si="20"/>
        <v>2321295.79</v>
      </c>
      <c r="AQ154" s="263">
        <f t="shared" si="21"/>
        <v>2313477.5100000002</v>
      </c>
      <c r="AR154" s="244">
        <f t="shared" si="16"/>
        <v>7818.2799999997951</v>
      </c>
    </row>
    <row r="155" spans="1:44" ht="14.4" thickBot="1" x14ac:dyDescent="0.3">
      <c r="A155" s="232" t="s">
        <v>318</v>
      </c>
      <c r="B155" s="232" t="s">
        <v>36</v>
      </c>
      <c r="C155" s="269">
        <v>3687</v>
      </c>
      <c r="D155" s="270" t="s">
        <v>941</v>
      </c>
      <c r="E155" t="s">
        <v>2722</v>
      </c>
      <c r="F155" s="297">
        <v>964923.32</v>
      </c>
      <c r="G155" s="297">
        <v>28263.29</v>
      </c>
      <c r="H155" s="297">
        <v>489316.04</v>
      </c>
      <c r="J155">
        <v>560851.42000000004</v>
      </c>
      <c r="K155">
        <v>330743.23</v>
      </c>
      <c r="N155" s="297">
        <v>4500</v>
      </c>
      <c r="Q155" s="297">
        <v>0</v>
      </c>
      <c r="U155">
        <v>-141025.79</v>
      </c>
      <c r="V155">
        <v>2453318.4700000002</v>
      </c>
      <c r="W155" s="297">
        <v>847751.05</v>
      </c>
      <c r="Y155" s="297">
        <v>1128.24</v>
      </c>
      <c r="AA155" s="297">
        <v>772096.5</v>
      </c>
      <c r="AB155" s="297">
        <v>98985.85</v>
      </c>
      <c r="AC155">
        <v>930749.75</v>
      </c>
      <c r="AD155">
        <v>1320</v>
      </c>
      <c r="AF155">
        <v>333825.51</v>
      </c>
      <c r="AG155">
        <v>146263.09</v>
      </c>
      <c r="AH155">
        <v>7000</v>
      </c>
      <c r="AK155">
        <v>15799.74</v>
      </c>
      <c r="AM155" s="242">
        <f t="shared" si="17"/>
        <v>1482502.65</v>
      </c>
      <c r="AN155" s="249">
        <f t="shared" si="18"/>
        <v>4500</v>
      </c>
      <c r="AO155" s="262">
        <f t="shared" si="19"/>
        <v>1478002.65</v>
      </c>
      <c r="AP155" s="263">
        <f t="shared" si="20"/>
        <v>1719961.6400000001</v>
      </c>
      <c r="AQ155" s="263">
        <f t="shared" si="21"/>
        <v>1434958.09</v>
      </c>
      <c r="AR155" s="244">
        <f t="shared" si="16"/>
        <v>285003.55000000005</v>
      </c>
    </row>
    <row r="156" spans="1:44" ht="14.4" thickBot="1" x14ac:dyDescent="0.3">
      <c r="A156" s="232" t="s">
        <v>318</v>
      </c>
      <c r="B156" s="232" t="s">
        <v>36</v>
      </c>
      <c r="C156" s="269">
        <v>7013</v>
      </c>
      <c r="D156" s="270" t="s">
        <v>942</v>
      </c>
      <c r="E156" t="s">
        <v>2723</v>
      </c>
      <c r="F156" s="297">
        <v>2700477.63</v>
      </c>
      <c r="G156" s="297">
        <v>100697.68</v>
      </c>
      <c r="H156" s="297">
        <v>889601.42</v>
      </c>
      <c r="J156">
        <v>291973.15000000002</v>
      </c>
      <c r="K156">
        <v>1704747.47</v>
      </c>
      <c r="N156" s="297">
        <v>8000</v>
      </c>
      <c r="Q156" s="297">
        <v>0</v>
      </c>
      <c r="U156">
        <v>721127.78</v>
      </c>
      <c r="V156">
        <v>4517827.99</v>
      </c>
      <c r="W156" s="297">
        <v>1731556.15</v>
      </c>
      <c r="X156" s="297">
        <v>245150</v>
      </c>
      <c r="Y156" s="297">
        <v>2965.13</v>
      </c>
      <c r="AA156" s="297">
        <v>1570320.5</v>
      </c>
      <c r="AB156" s="297">
        <v>348114.4</v>
      </c>
      <c r="AC156">
        <v>2082470.5</v>
      </c>
      <c r="AD156">
        <v>2860</v>
      </c>
      <c r="AF156">
        <v>560373.55000000005</v>
      </c>
      <c r="AG156">
        <v>249590.9</v>
      </c>
      <c r="AH156">
        <v>118500</v>
      </c>
      <c r="AK156">
        <v>34972.65</v>
      </c>
      <c r="AM156" s="242">
        <f t="shared" si="17"/>
        <v>3690776.73</v>
      </c>
      <c r="AN156" s="249">
        <f t="shared" si="18"/>
        <v>8000</v>
      </c>
      <c r="AO156" s="262">
        <f t="shared" si="19"/>
        <v>3682776.73</v>
      </c>
      <c r="AP156" s="263">
        <f t="shared" si="20"/>
        <v>3898106.1799999997</v>
      </c>
      <c r="AQ156" s="263">
        <f t="shared" si="21"/>
        <v>3048767.5999999996</v>
      </c>
      <c r="AR156" s="244">
        <f t="shared" si="16"/>
        <v>849338.58000000007</v>
      </c>
    </row>
    <row r="157" spans="1:44" ht="14.4" thickBot="1" x14ac:dyDescent="0.3">
      <c r="A157" s="232" t="s">
        <v>318</v>
      </c>
      <c r="B157" s="232" t="s">
        <v>36</v>
      </c>
      <c r="C157" s="269">
        <v>4588</v>
      </c>
      <c r="D157" s="270" t="s">
        <v>943</v>
      </c>
      <c r="E157" t="s">
        <v>2724</v>
      </c>
      <c r="F157" s="297">
        <v>564387.48</v>
      </c>
      <c r="G157" s="297">
        <v>40938.5</v>
      </c>
      <c r="H157" s="297">
        <v>46425.04</v>
      </c>
      <c r="J157">
        <v>500979.47</v>
      </c>
      <c r="K157">
        <v>297852.56</v>
      </c>
      <c r="N157" s="297">
        <v>0</v>
      </c>
      <c r="U157">
        <v>-1518657.96</v>
      </c>
      <c r="V157">
        <v>3061336.79</v>
      </c>
      <c r="W157" s="297">
        <v>952641.79</v>
      </c>
      <c r="X157" s="297">
        <v>159720</v>
      </c>
      <c r="Y157" s="297">
        <v>476.55</v>
      </c>
      <c r="AA157" s="297">
        <v>771655.5</v>
      </c>
      <c r="AB157" s="297">
        <v>200073.60000000001</v>
      </c>
      <c r="AC157">
        <v>996845.5</v>
      </c>
      <c r="AF157">
        <v>617948.68999999994</v>
      </c>
      <c r="AG157">
        <v>164715.53</v>
      </c>
      <c r="AH157">
        <v>44000</v>
      </c>
      <c r="AK157">
        <v>52384.5</v>
      </c>
      <c r="AM157" s="242">
        <f t="shared" si="17"/>
        <v>651751.02</v>
      </c>
      <c r="AN157" s="249">
        <f t="shared" si="18"/>
        <v>0</v>
      </c>
      <c r="AO157" s="262">
        <f t="shared" si="19"/>
        <v>651751.02</v>
      </c>
      <c r="AP157" s="263">
        <f t="shared" si="20"/>
        <v>2084567.4400000002</v>
      </c>
      <c r="AQ157" s="263">
        <f t="shared" si="21"/>
        <v>1875894.22</v>
      </c>
      <c r="AR157" s="244">
        <f t="shared" si="16"/>
        <v>208673.2200000002</v>
      </c>
    </row>
    <row r="158" spans="1:44" ht="14.4" thickBot="1" x14ac:dyDescent="0.3">
      <c r="A158" s="232" t="s">
        <v>318</v>
      </c>
      <c r="B158" s="232" t="s">
        <v>36</v>
      </c>
      <c r="C158" s="269">
        <v>2353</v>
      </c>
      <c r="D158" s="270" t="s">
        <v>944</v>
      </c>
      <c r="E158" t="s">
        <v>2725</v>
      </c>
      <c r="F158" s="297">
        <v>725068.45</v>
      </c>
      <c r="G158" s="297">
        <v>28567.25</v>
      </c>
      <c r="H158" s="297">
        <v>462333.52</v>
      </c>
      <c r="J158">
        <v>1683526.64</v>
      </c>
      <c r="K158">
        <v>586946.65</v>
      </c>
      <c r="N158" s="297">
        <v>0</v>
      </c>
      <c r="Q158" s="297">
        <v>0</v>
      </c>
      <c r="U158">
        <v>1166410.47</v>
      </c>
      <c r="V158">
        <v>2227904.62</v>
      </c>
      <c r="W158" s="297">
        <v>769115.06</v>
      </c>
      <c r="X158" s="297">
        <v>90280</v>
      </c>
      <c r="Y158" s="297">
        <v>258.20999999999998</v>
      </c>
      <c r="AA158" s="297">
        <v>767410</v>
      </c>
      <c r="AB158" s="297">
        <v>84182.399999999994</v>
      </c>
      <c r="AC158">
        <v>953884</v>
      </c>
      <c r="AF158">
        <v>406380.29</v>
      </c>
      <c r="AG158">
        <v>10167.15</v>
      </c>
      <c r="AH158">
        <v>6000</v>
      </c>
      <c r="AK158">
        <v>31483.5</v>
      </c>
      <c r="AM158" s="242">
        <f t="shared" si="17"/>
        <v>1215969.22</v>
      </c>
      <c r="AN158" s="249">
        <f t="shared" si="18"/>
        <v>0</v>
      </c>
      <c r="AO158" s="262">
        <f t="shared" si="19"/>
        <v>1215969.22</v>
      </c>
      <c r="AP158" s="263">
        <f t="shared" si="20"/>
        <v>1711245.67</v>
      </c>
      <c r="AQ158" s="263">
        <f t="shared" si="21"/>
        <v>1407914.94</v>
      </c>
      <c r="AR158" s="244">
        <f t="shared" si="16"/>
        <v>303330.73</v>
      </c>
    </row>
    <row r="159" spans="1:44" ht="14.4" thickBot="1" x14ac:dyDescent="0.3">
      <c r="A159" s="232" t="s">
        <v>318</v>
      </c>
      <c r="B159" s="232" t="s">
        <v>36</v>
      </c>
      <c r="C159" s="269">
        <v>3206</v>
      </c>
      <c r="D159" s="270" t="s">
        <v>945</v>
      </c>
      <c r="E159" t="s">
        <v>2726</v>
      </c>
      <c r="F159" s="297">
        <v>850522.1</v>
      </c>
      <c r="G159" s="297">
        <v>1017</v>
      </c>
      <c r="H159" s="297">
        <v>521420.58</v>
      </c>
      <c r="J159">
        <v>1358483.09</v>
      </c>
      <c r="K159">
        <v>302250.68</v>
      </c>
      <c r="N159" s="297">
        <v>4000</v>
      </c>
      <c r="Q159" s="297">
        <v>0</v>
      </c>
      <c r="U159">
        <v>1434617.93</v>
      </c>
      <c r="V159">
        <v>1652500.79</v>
      </c>
      <c r="W159" s="297">
        <v>719775.28</v>
      </c>
      <c r="Y159" s="297">
        <v>969.51</v>
      </c>
      <c r="AA159" s="297">
        <v>900325</v>
      </c>
      <c r="AB159" s="297">
        <v>108389.2</v>
      </c>
      <c r="AC159">
        <v>1064608</v>
      </c>
      <c r="AF159">
        <v>361690.95</v>
      </c>
      <c r="AG159">
        <v>81485.31</v>
      </c>
      <c r="AM159" s="242">
        <f t="shared" si="17"/>
        <v>1372959.68</v>
      </c>
      <c r="AN159" s="249">
        <f t="shared" si="18"/>
        <v>4000</v>
      </c>
      <c r="AO159" s="262">
        <f t="shared" si="19"/>
        <v>1368959.68</v>
      </c>
      <c r="AP159" s="263">
        <f t="shared" si="20"/>
        <v>1729458.99</v>
      </c>
      <c r="AQ159" s="263">
        <f t="shared" si="21"/>
        <v>1507784.26</v>
      </c>
      <c r="AR159" s="244">
        <f t="shared" si="16"/>
        <v>221674.72999999998</v>
      </c>
    </row>
    <row r="160" spans="1:44" ht="14.4" thickBot="1" x14ac:dyDescent="0.3">
      <c r="A160" s="232" t="s">
        <v>318</v>
      </c>
      <c r="B160" s="232" t="s">
        <v>36</v>
      </c>
      <c r="C160" s="269">
        <v>2498</v>
      </c>
      <c r="D160" s="270" t="s">
        <v>946</v>
      </c>
      <c r="E160" t="s">
        <v>2727</v>
      </c>
      <c r="F160" s="297">
        <v>456021.5</v>
      </c>
      <c r="G160" s="297">
        <v>22060</v>
      </c>
      <c r="H160" s="297">
        <v>209592.09</v>
      </c>
      <c r="J160">
        <v>1116666.67</v>
      </c>
      <c r="K160">
        <v>508192.06</v>
      </c>
      <c r="Q160" s="297">
        <v>0</v>
      </c>
      <c r="U160">
        <v>186935.9</v>
      </c>
      <c r="V160">
        <v>2038406.69</v>
      </c>
      <c r="W160" s="297">
        <v>642920.61</v>
      </c>
      <c r="AA160" s="297">
        <v>1223465.5</v>
      </c>
      <c r="AB160" s="297">
        <v>195567.2</v>
      </c>
      <c r="AC160">
        <v>1362458.5</v>
      </c>
      <c r="AF160">
        <v>323225.15999999997</v>
      </c>
      <c r="AG160">
        <v>111386.29</v>
      </c>
      <c r="AM160" s="242">
        <f t="shared" si="17"/>
        <v>687673.59</v>
      </c>
      <c r="AN160" s="249">
        <f t="shared" si="18"/>
        <v>0</v>
      </c>
      <c r="AO160" s="262">
        <f t="shared" si="19"/>
        <v>687673.59</v>
      </c>
      <c r="AP160" s="263">
        <f t="shared" si="20"/>
        <v>2061953.3099999998</v>
      </c>
      <c r="AQ160" s="263">
        <f t="shared" si="21"/>
        <v>1797069.95</v>
      </c>
      <c r="AR160" s="244">
        <f t="shared" si="16"/>
        <v>264883.35999999987</v>
      </c>
    </row>
    <row r="161" spans="1:44" ht="14.4" thickBot="1" x14ac:dyDescent="0.3">
      <c r="A161" s="232" t="s">
        <v>318</v>
      </c>
      <c r="B161" s="232" t="s">
        <v>36</v>
      </c>
      <c r="C161" s="269">
        <v>4052</v>
      </c>
      <c r="D161" s="270" t="s">
        <v>947</v>
      </c>
      <c r="E161" t="s">
        <v>2728</v>
      </c>
      <c r="F161" s="297">
        <v>1002318.7</v>
      </c>
      <c r="G161" s="297">
        <v>4074.07</v>
      </c>
      <c r="H161" s="297">
        <v>86116.93</v>
      </c>
      <c r="J161">
        <v>1136221.3500000001</v>
      </c>
      <c r="K161">
        <v>563068.48</v>
      </c>
      <c r="N161" s="297">
        <v>0</v>
      </c>
      <c r="Q161" s="297">
        <v>807</v>
      </c>
      <c r="U161">
        <v>203749.15</v>
      </c>
      <c r="V161">
        <v>2546107.46</v>
      </c>
      <c r="W161" s="297">
        <v>914897.02</v>
      </c>
      <c r="Y161" s="297">
        <v>1180.55</v>
      </c>
      <c r="AA161" s="297">
        <v>951286</v>
      </c>
      <c r="AB161" s="297">
        <v>243234.24</v>
      </c>
      <c r="AC161">
        <v>1068403</v>
      </c>
      <c r="AF161">
        <v>369525.17</v>
      </c>
      <c r="AG161">
        <v>216229.54</v>
      </c>
      <c r="AH161">
        <v>116500</v>
      </c>
      <c r="AK161">
        <v>31015.759999999998</v>
      </c>
      <c r="AM161" s="242">
        <f t="shared" si="17"/>
        <v>1092509.7</v>
      </c>
      <c r="AN161" s="249">
        <f t="shared" si="18"/>
        <v>807</v>
      </c>
      <c r="AO161" s="262">
        <f t="shared" si="19"/>
        <v>1091702.7</v>
      </c>
      <c r="AP161" s="263">
        <f t="shared" si="20"/>
        <v>2110597.81</v>
      </c>
      <c r="AQ161" s="263">
        <f t="shared" si="21"/>
        <v>1801673.47</v>
      </c>
      <c r="AR161" s="244">
        <f t="shared" si="16"/>
        <v>308924.34000000008</v>
      </c>
    </row>
    <row r="162" spans="1:44" ht="14.4" thickBot="1" x14ac:dyDescent="0.3">
      <c r="A162" s="232" t="s">
        <v>318</v>
      </c>
      <c r="B162" s="232" t="s">
        <v>36</v>
      </c>
      <c r="C162" s="269">
        <v>2478</v>
      </c>
      <c r="D162" s="270" t="s">
        <v>948</v>
      </c>
      <c r="E162" t="s">
        <v>2729</v>
      </c>
      <c r="F162" s="297">
        <v>615560.46</v>
      </c>
      <c r="G162" s="297">
        <v>42482.54</v>
      </c>
      <c r="H162" s="297">
        <v>131028.54</v>
      </c>
      <c r="J162">
        <v>218295.61</v>
      </c>
      <c r="K162">
        <v>584815.6</v>
      </c>
      <c r="N162" s="297">
        <v>39257</v>
      </c>
      <c r="Q162" s="297">
        <v>2856</v>
      </c>
      <c r="U162">
        <v>-1414221.85</v>
      </c>
      <c r="V162">
        <v>2320392.7599999998</v>
      </c>
      <c r="W162" s="297">
        <v>1009459.58</v>
      </c>
      <c r="X162" s="297">
        <v>50000</v>
      </c>
      <c r="Y162" s="297">
        <v>698.36</v>
      </c>
      <c r="AA162" s="297">
        <v>607441.5</v>
      </c>
      <c r="AB162" s="297">
        <v>144055.12</v>
      </c>
      <c r="AC162">
        <v>724956.5</v>
      </c>
      <c r="AF162">
        <v>274304.86</v>
      </c>
      <c r="AG162">
        <v>36051.46</v>
      </c>
      <c r="AH162">
        <v>58500</v>
      </c>
      <c r="AK162">
        <v>19965.84</v>
      </c>
      <c r="AM162" s="242">
        <f t="shared" si="17"/>
        <v>789071.54</v>
      </c>
      <c r="AN162" s="249">
        <f t="shared" si="18"/>
        <v>42113</v>
      </c>
      <c r="AO162" s="262">
        <f t="shared" si="19"/>
        <v>746958.54</v>
      </c>
      <c r="AP162" s="263">
        <f t="shared" si="20"/>
        <v>1811654.56</v>
      </c>
      <c r="AQ162" s="263">
        <f t="shared" si="21"/>
        <v>1113778.6599999999</v>
      </c>
      <c r="AR162" s="244">
        <f t="shared" si="16"/>
        <v>697875.90000000014</v>
      </c>
    </row>
    <row r="163" spans="1:44" ht="14.4" thickBot="1" x14ac:dyDescent="0.3">
      <c r="A163" s="232" t="s">
        <v>318</v>
      </c>
      <c r="B163" s="232" t="s">
        <v>36</v>
      </c>
      <c r="C163" s="269">
        <v>2353</v>
      </c>
      <c r="D163" s="270" t="s">
        <v>949</v>
      </c>
      <c r="E163" t="s">
        <v>2789</v>
      </c>
      <c r="F163" s="297">
        <v>499217.23</v>
      </c>
      <c r="G163" s="297">
        <v>14833</v>
      </c>
      <c r="H163" s="297">
        <v>213661.75</v>
      </c>
      <c r="J163">
        <v>708356.37</v>
      </c>
      <c r="K163">
        <v>328393.74</v>
      </c>
      <c r="N163" s="297">
        <v>4000</v>
      </c>
      <c r="Q163" s="297">
        <v>1091</v>
      </c>
      <c r="U163">
        <v>-762225.74</v>
      </c>
      <c r="V163">
        <v>2754433.99</v>
      </c>
      <c r="W163" s="297">
        <v>790991.97</v>
      </c>
      <c r="Y163" s="297">
        <v>725.4</v>
      </c>
      <c r="AA163" s="297">
        <v>907508</v>
      </c>
      <c r="AB163" s="297">
        <v>132371.76</v>
      </c>
      <c r="AC163">
        <v>1056158</v>
      </c>
      <c r="AF163">
        <v>455033.08</v>
      </c>
      <c r="AG163">
        <v>228293.51</v>
      </c>
      <c r="AH163">
        <v>57000</v>
      </c>
      <c r="AK163">
        <v>18081</v>
      </c>
      <c r="AM163" s="242">
        <f t="shared" si="17"/>
        <v>727711.98</v>
      </c>
      <c r="AN163" s="249">
        <f t="shared" si="18"/>
        <v>5091</v>
      </c>
      <c r="AO163" s="262">
        <f t="shared" si="19"/>
        <v>722620.98</v>
      </c>
      <c r="AP163" s="263">
        <f t="shared" si="20"/>
        <v>1831597.1300000001</v>
      </c>
      <c r="AQ163" s="263">
        <f t="shared" si="21"/>
        <v>1814565.59</v>
      </c>
      <c r="AR163" s="244">
        <f t="shared" si="16"/>
        <v>17031.540000000037</v>
      </c>
    </row>
    <row r="164" spans="1:44" ht="14.4" thickBot="1" x14ac:dyDescent="0.3">
      <c r="A164" s="232" t="s">
        <v>318</v>
      </c>
      <c r="B164" s="232" t="s">
        <v>36</v>
      </c>
      <c r="C164" s="269">
        <v>5363</v>
      </c>
      <c r="D164" s="270" t="s">
        <v>950</v>
      </c>
      <c r="E164" t="s">
        <v>2793</v>
      </c>
      <c r="F164" s="297">
        <v>864882.35</v>
      </c>
      <c r="G164" s="297">
        <v>937.88</v>
      </c>
      <c r="H164" s="297">
        <v>137276</v>
      </c>
      <c r="J164">
        <v>484690</v>
      </c>
      <c r="K164">
        <v>271835.71999999997</v>
      </c>
      <c r="N164" s="297">
        <v>14000</v>
      </c>
      <c r="Q164" s="297">
        <v>347</v>
      </c>
      <c r="U164">
        <v>-2841774.7</v>
      </c>
      <c r="V164">
        <v>4163724</v>
      </c>
      <c r="W164" s="297">
        <v>1207971.21</v>
      </c>
      <c r="Y164" s="297">
        <v>924.84</v>
      </c>
      <c r="AA164" s="297">
        <v>853917</v>
      </c>
      <c r="AB164" s="297">
        <v>250409.12</v>
      </c>
      <c r="AC164">
        <v>921825</v>
      </c>
      <c r="AE164">
        <v>2520</v>
      </c>
      <c r="AF164">
        <v>382758.45</v>
      </c>
      <c r="AG164">
        <v>44446.19</v>
      </c>
      <c r="AH164">
        <v>121000</v>
      </c>
      <c r="AK164">
        <v>50752.08</v>
      </c>
      <c r="AM164" s="242">
        <f t="shared" si="17"/>
        <v>1003096.23</v>
      </c>
      <c r="AN164" s="249">
        <f t="shared" si="18"/>
        <v>14347</v>
      </c>
      <c r="AO164" s="262">
        <f t="shared" si="19"/>
        <v>988749.23</v>
      </c>
      <c r="AP164" s="263">
        <f t="shared" si="20"/>
        <v>2313222.17</v>
      </c>
      <c r="AQ164" s="263">
        <f t="shared" si="21"/>
        <v>1523301.72</v>
      </c>
      <c r="AR164" s="244">
        <f t="shared" si="16"/>
        <v>789920.45</v>
      </c>
    </row>
    <row r="165" spans="1:44" ht="14.4" thickBot="1" x14ac:dyDescent="0.3">
      <c r="A165" s="232" t="s">
        <v>318</v>
      </c>
      <c r="B165" s="232" t="s">
        <v>36</v>
      </c>
      <c r="C165" s="269">
        <v>2121</v>
      </c>
      <c r="D165" s="270" t="s">
        <v>951</v>
      </c>
      <c r="E165" t="s">
        <v>2792</v>
      </c>
      <c r="F165" s="297">
        <v>644089.19999999995</v>
      </c>
      <c r="G165" s="297">
        <v>13944.78</v>
      </c>
      <c r="H165" s="297">
        <v>85054.13</v>
      </c>
      <c r="J165">
        <v>139466.01999999999</v>
      </c>
      <c r="K165">
        <v>450266.47</v>
      </c>
      <c r="N165" s="297">
        <v>0</v>
      </c>
      <c r="Q165" s="297">
        <v>316</v>
      </c>
      <c r="U165">
        <v>-662450.73</v>
      </c>
      <c r="V165">
        <v>1741122.88</v>
      </c>
      <c r="W165" s="297">
        <v>641839.4</v>
      </c>
      <c r="Y165" s="297">
        <v>723.34</v>
      </c>
      <c r="AA165" s="297">
        <v>319620</v>
      </c>
      <c r="AB165" s="297">
        <v>131190</v>
      </c>
      <c r="AC165">
        <v>420263.82</v>
      </c>
      <c r="AD165">
        <v>1140</v>
      </c>
      <c r="AF165">
        <v>154620.95000000001</v>
      </c>
      <c r="AG165">
        <v>86376.66</v>
      </c>
      <c r="AI165">
        <v>408.72</v>
      </c>
      <c r="AM165" s="242">
        <f t="shared" si="17"/>
        <v>743088.11</v>
      </c>
      <c r="AN165" s="249">
        <f t="shared" si="18"/>
        <v>316</v>
      </c>
      <c r="AO165" s="262">
        <f t="shared" si="19"/>
        <v>742772.11</v>
      </c>
      <c r="AP165" s="263">
        <f t="shared" si="20"/>
        <v>1093372.74</v>
      </c>
      <c r="AQ165" s="263">
        <f t="shared" si="21"/>
        <v>662810.15</v>
      </c>
      <c r="AR165" s="244">
        <f t="shared" si="16"/>
        <v>430562.58999999997</v>
      </c>
    </row>
    <row r="166" spans="1:44" ht="14.4" thickBot="1" x14ac:dyDescent="0.3">
      <c r="A166" s="232" t="s">
        <v>320</v>
      </c>
      <c r="B166" s="232" t="s">
        <v>37</v>
      </c>
      <c r="C166" s="269">
        <v>5006</v>
      </c>
      <c r="D166" s="270" t="s">
        <v>952</v>
      </c>
      <c r="E166" t="s">
        <v>2730</v>
      </c>
      <c r="F166" s="297">
        <v>692614.63</v>
      </c>
      <c r="G166" s="297">
        <v>1327605.52</v>
      </c>
      <c r="H166" s="297">
        <v>86809.7</v>
      </c>
      <c r="J166">
        <v>275512.08</v>
      </c>
      <c r="K166">
        <v>289358.7</v>
      </c>
      <c r="N166" s="297">
        <v>3000</v>
      </c>
      <c r="Q166" s="297">
        <v>780.12</v>
      </c>
      <c r="U166">
        <v>-2597590.71</v>
      </c>
      <c r="V166">
        <v>5043639.74</v>
      </c>
      <c r="W166" s="297">
        <v>1045321.29</v>
      </c>
      <c r="X166" s="297">
        <v>203200</v>
      </c>
      <c r="Y166" s="297">
        <v>930.62</v>
      </c>
      <c r="AA166" s="297">
        <v>1237313.7</v>
      </c>
      <c r="AB166" s="297">
        <v>2400</v>
      </c>
      <c r="AC166">
        <v>1527752.7</v>
      </c>
      <c r="AE166">
        <v>2520</v>
      </c>
      <c r="AF166">
        <v>389487.05</v>
      </c>
      <c r="AG166">
        <v>79165.679999999993</v>
      </c>
      <c r="AM166" s="242">
        <f t="shared" si="17"/>
        <v>2107029.85</v>
      </c>
      <c r="AN166" s="249">
        <f t="shared" si="18"/>
        <v>3780.12</v>
      </c>
      <c r="AO166" s="262">
        <f t="shared" si="19"/>
        <v>2103249.73</v>
      </c>
      <c r="AP166" s="263">
        <f t="shared" si="20"/>
        <v>2489165.6100000003</v>
      </c>
      <c r="AQ166" s="263">
        <f t="shared" si="21"/>
        <v>1998925.43</v>
      </c>
      <c r="AR166" s="244">
        <f t="shared" si="16"/>
        <v>490240.1800000004</v>
      </c>
    </row>
    <row r="167" spans="1:44" ht="14.4" thickBot="1" x14ac:dyDescent="0.3">
      <c r="A167" s="232" t="s">
        <v>320</v>
      </c>
      <c r="B167" s="232" t="s">
        <v>37</v>
      </c>
      <c r="C167" s="269">
        <v>2343</v>
      </c>
      <c r="D167" s="270" t="s">
        <v>953</v>
      </c>
      <c r="E167" t="s">
        <v>2731</v>
      </c>
      <c r="F167" s="297">
        <v>57335.040000000001</v>
      </c>
      <c r="G167" s="297">
        <v>51286.3</v>
      </c>
      <c r="H167" s="297">
        <v>20602.13</v>
      </c>
      <c r="J167">
        <v>547856.89</v>
      </c>
      <c r="K167">
        <v>900520.77</v>
      </c>
      <c r="N167" s="297">
        <v>4000</v>
      </c>
      <c r="Q167" s="297">
        <v>908.04</v>
      </c>
      <c r="U167">
        <v>-2169983.02</v>
      </c>
      <c r="V167">
        <v>3325480.98</v>
      </c>
      <c r="W167" s="297">
        <v>1359604.35</v>
      </c>
      <c r="Y167" s="297">
        <v>385.08</v>
      </c>
      <c r="AA167" s="297">
        <v>590131.5</v>
      </c>
      <c r="AC167">
        <v>755398.5</v>
      </c>
      <c r="AD167">
        <v>400</v>
      </c>
      <c r="AE167">
        <v>1520</v>
      </c>
      <c r="AF167">
        <v>309533.3</v>
      </c>
      <c r="AG167">
        <v>241011.26</v>
      </c>
      <c r="AM167" s="242">
        <f t="shared" si="17"/>
        <v>129223.47</v>
      </c>
      <c r="AN167" s="249">
        <f t="shared" si="18"/>
        <v>4908.04</v>
      </c>
      <c r="AO167" s="262">
        <f t="shared" si="19"/>
        <v>124315.43000000001</v>
      </c>
      <c r="AP167" s="263">
        <f t="shared" si="20"/>
        <v>1950120.9300000002</v>
      </c>
      <c r="AQ167" s="263">
        <f t="shared" si="21"/>
        <v>1307863.06</v>
      </c>
      <c r="AR167" s="244">
        <f t="shared" si="16"/>
        <v>642257.87000000011</v>
      </c>
    </row>
    <row r="168" spans="1:44" ht="14.4" thickBot="1" x14ac:dyDescent="0.3">
      <c r="A168" s="232" t="s">
        <v>320</v>
      </c>
      <c r="B168" s="232" t="s">
        <v>37</v>
      </c>
      <c r="C168" s="269">
        <v>2524</v>
      </c>
      <c r="D168" s="270" t="s">
        <v>954</v>
      </c>
      <c r="E168" t="s">
        <v>2732</v>
      </c>
      <c r="F168" s="297">
        <v>374273.28000000003</v>
      </c>
      <c r="G168" s="297">
        <v>578810.54</v>
      </c>
      <c r="H168" s="297">
        <v>36217.919999999998</v>
      </c>
      <c r="J168">
        <v>539853.24</v>
      </c>
      <c r="K168">
        <v>166373.12</v>
      </c>
      <c r="N168" s="297">
        <v>3000</v>
      </c>
      <c r="Q168" s="297">
        <v>1632.71</v>
      </c>
      <c r="U168">
        <v>-469559.14</v>
      </c>
      <c r="V168">
        <v>2333757.04</v>
      </c>
      <c r="W168" s="297">
        <v>757203.58</v>
      </c>
      <c r="Y168" s="297">
        <v>791.99</v>
      </c>
      <c r="AA168" s="297">
        <v>980906.5</v>
      </c>
      <c r="AC168">
        <v>1118760.5</v>
      </c>
      <c r="AD168">
        <v>320</v>
      </c>
      <c r="AE168">
        <v>700</v>
      </c>
      <c r="AF168">
        <v>405413.35</v>
      </c>
      <c r="AG168">
        <v>121301.14</v>
      </c>
      <c r="AK168">
        <v>56700</v>
      </c>
      <c r="AM168" s="242">
        <f t="shared" si="17"/>
        <v>989301.74000000011</v>
      </c>
      <c r="AN168" s="249">
        <f t="shared" si="18"/>
        <v>4632.71</v>
      </c>
      <c r="AO168" s="262">
        <f t="shared" si="19"/>
        <v>984669.03000000014</v>
      </c>
      <c r="AP168" s="263">
        <f t="shared" si="20"/>
        <v>1738902.0699999998</v>
      </c>
      <c r="AQ168" s="263">
        <f t="shared" si="21"/>
        <v>1703194.99</v>
      </c>
      <c r="AR168" s="244">
        <f t="shared" si="16"/>
        <v>35707.079999999842</v>
      </c>
    </row>
    <row r="169" spans="1:44" ht="14.4" thickBot="1" x14ac:dyDescent="0.3">
      <c r="A169" s="232" t="s">
        <v>320</v>
      </c>
      <c r="B169" s="232" t="s">
        <v>37</v>
      </c>
      <c r="C169" s="269">
        <v>6272</v>
      </c>
      <c r="D169" s="270" t="s">
        <v>955</v>
      </c>
      <c r="E169" t="s">
        <v>2733</v>
      </c>
      <c r="F169" s="297">
        <v>1723986.6</v>
      </c>
      <c r="G169" s="297">
        <v>1282994.8799999999</v>
      </c>
      <c r="H169" s="297">
        <v>120591.13</v>
      </c>
      <c r="J169">
        <v>114804.24</v>
      </c>
      <c r="K169">
        <v>852938.7</v>
      </c>
      <c r="N169" s="297">
        <v>4000</v>
      </c>
      <c r="Q169" s="297">
        <v>0</v>
      </c>
      <c r="U169">
        <v>-422750.06</v>
      </c>
      <c r="V169">
        <v>3361619.92</v>
      </c>
      <c r="W169" s="297">
        <v>2594082.2599999998</v>
      </c>
      <c r="Y169" s="297">
        <v>2301.5</v>
      </c>
      <c r="AA169" s="297">
        <v>910101.5</v>
      </c>
      <c r="AB169" s="297">
        <v>814</v>
      </c>
      <c r="AC169">
        <v>1458713.5</v>
      </c>
      <c r="AF169">
        <v>427451.34</v>
      </c>
      <c r="AG169">
        <v>105414.01</v>
      </c>
      <c r="AK169">
        <v>59.5</v>
      </c>
      <c r="AM169" s="242">
        <f t="shared" si="17"/>
        <v>3127572.61</v>
      </c>
      <c r="AN169" s="249">
        <f t="shared" si="18"/>
        <v>4000</v>
      </c>
      <c r="AO169" s="262">
        <f t="shared" si="19"/>
        <v>3123572.61</v>
      </c>
      <c r="AP169" s="263">
        <f t="shared" si="20"/>
        <v>3507299.26</v>
      </c>
      <c r="AQ169" s="263">
        <f t="shared" si="21"/>
        <v>1991638.35</v>
      </c>
      <c r="AR169" s="244">
        <f t="shared" si="16"/>
        <v>1515660.9099999997</v>
      </c>
    </row>
    <row r="170" spans="1:44" ht="14.4" thickBot="1" x14ac:dyDescent="0.3">
      <c r="A170" s="232" t="s">
        <v>320</v>
      </c>
      <c r="B170" s="232" t="s">
        <v>37</v>
      </c>
      <c r="C170" s="269">
        <v>5818</v>
      </c>
      <c r="D170" s="270" t="s">
        <v>956</v>
      </c>
      <c r="E170" t="s">
        <v>2734</v>
      </c>
      <c r="F170" s="297">
        <v>1493738.72</v>
      </c>
      <c r="G170" s="297">
        <v>5833014.7400000002</v>
      </c>
      <c r="H170" s="297">
        <v>107183.36</v>
      </c>
      <c r="J170">
        <v>311975.90000000002</v>
      </c>
      <c r="K170">
        <v>348280.94</v>
      </c>
      <c r="N170" s="297">
        <v>800</v>
      </c>
      <c r="Q170" s="297">
        <v>1624.14</v>
      </c>
      <c r="U170">
        <v>5649455.9000000004</v>
      </c>
      <c r="V170">
        <v>1757958</v>
      </c>
      <c r="W170" s="297">
        <v>1771864.16</v>
      </c>
      <c r="X170" s="297">
        <v>198800</v>
      </c>
      <c r="Y170" s="297">
        <v>1804.28</v>
      </c>
      <c r="AA170" s="297">
        <v>833144.2</v>
      </c>
      <c r="AC170">
        <v>1303807.2</v>
      </c>
      <c r="AD170">
        <v>1280</v>
      </c>
      <c r="AE170">
        <v>5760</v>
      </c>
      <c r="AF170">
        <v>281678.27</v>
      </c>
      <c r="AG170">
        <v>166505.23000000001</v>
      </c>
      <c r="AM170" s="242">
        <f t="shared" si="17"/>
        <v>7433936.8200000003</v>
      </c>
      <c r="AN170" s="249">
        <f t="shared" si="18"/>
        <v>2424.1400000000003</v>
      </c>
      <c r="AO170" s="262">
        <f t="shared" si="19"/>
        <v>7431512.6800000006</v>
      </c>
      <c r="AP170" s="263">
        <f t="shared" si="20"/>
        <v>2805612.6399999997</v>
      </c>
      <c r="AQ170" s="263">
        <f t="shared" si="21"/>
        <v>1759030.7</v>
      </c>
      <c r="AR170" s="244">
        <f t="shared" si="16"/>
        <v>1046581.9399999997</v>
      </c>
    </row>
    <row r="171" spans="1:44" ht="14.4" thickBot="1" x14ac:dyDescent="0.3">
      <c r="A171" s="232" t="s">
        <v>320</v>
      </c>
      <c r="B171" s="232" t="s">
        <v>37</v>
      </c>
      <c r="C171" s="269">
        <v>3371</v>
      </c>
      <c r="D171" s="270" t="s">
        <v>957</v>
      </c>
      <c r="E171" t="s">
        <v>2735</v>
      </c>
      <c r="F171" s="297">
        <v>397036.64</v>
      </c>
      <c r="G171" s="297">
        <v>562549.15</v>
      </c>
      <c r="H171" s="297">
        <v>33922.53</v>
      </c>
      <c r="J171">
        <v>419840.35</v>
      </c>
      <c r="K171">
        <v>92203.520000000004</v>
      </c>
      <c r="N171" s="297">
        <v>3000</v>
      </c>
      <c r="Q171" s="297">
        <v>422.2</v>
      </c>
      <c r="U171">
        <v>-728603.16</v>
      </c>
      <c r="V171">
        <v>2322668.0699999998</v>
      </c>
      <c r="W171" s="297">
        <v>777319.03</v>
      </c>
      <c r="Y171" s="297">
        <v>673.68</v>
      </c>
      <c r="AA171" s="297">
        <v>779320.5</v>
      </c>
      <c r="AC171">
        <v>909519.5</v>
      </c>
      <c r="AF171">
        <v>306762.18</v>
      </c>
      <c r="AG171">
        <v>153383.79</v>
      </c>
      <c r="AM171" s="242">
        <f t="shared" si="17"/>
        <v>993508.32000000007</v>
      </c>
      <c r="AN171" s="249">
        <f t="shared" si="18"/>
        <v>3422.2</v>
      </c>
      <c r="AO171" s="262">
        <f t="shared" si="19"/>
        <v>990086.12000000011</v>
      </c>
      <c r="AP171" s="263">
        <f t="shared" si="20"/>
        <v>1557313.21</v>
      </c>
      <c r="AQ171" s="263">
        <f t="shared" si="21"/>
        <v>1369665.47</v>
      </c>
      <c r="AR171" s="244">
        <f t="shared" si="16"/>
        <v>187647.74</v>
      </c>
    </row>
    <row r="172" spans="1:44" ht="14.4" thickBot="1" x14ac:dyDescent="0.3">
      <c r="A172" s="232" t="s">
        <v>320</v>
      </c>
      <c r="B172" s="232" t="s">
        <v>37</v>
      </c>
      <c r="C172" s="269">
        <v>4485</v>
      </c>
      <c r="D172" s="270" t="s">
        <v>958</v>
      </c>
      <c r="E172" t="s">
        <v>2736</v>
      </c>
      <c r="F172" s="297">
        <v>615600.69999999995</v>
      </c>
      <c r="G172" s="297">
        <v>1275230.3</v>
      </c>
      <c r="H172" s="297">
        <v>81666.37</v>
      </c>
      <c r="J172">
        <v>182660.58</v>
      </c>
      <c r="K172">
        <v>759164.37</v>
      </c>
      <c r="N172" s="297">
        <v>4000</v>
      </c>
      <c r="Q172" s="297">
        <v>1065.3499999999999</v>
      </c>
      <c r="U172">
        <v>250680.9</v>
      </c>
      <c r="V172">
        <v>2694089.96</v>
      </c>
      <c r="W172" s="297">
        <v>973240.26</v>
      </c>
      <c r="X172" s="297">
        <v>30000</v>
      </c>
      <c r="Y172" s="297">
        <v>922.42</v>
      </c>
      <c r="AA172" s="297">
        <v>788936</v>
      </c>
      <c r="AC172">
        <v>1149592</v>
      </c>
      <c r="AD172">
        <v>640</v>
      </c>
      <c r="AE172">
        <v>2960</v>
      </c>
      <c r="AF172">
        <v>235584.42</v>
      </c>
      <c r="AG172">
        <v>219364.35</v>
      </c>
      <c r="AM172" s="242">
        <f t="shared" si="17"/>
        <v>1972497.37</v>
      </c>
      <c r="AN172" s="249">
        <f t="shared" si="18"/>
        <v>5065.3500000000004</v>
      </c>
      <c r="AO172" s="262">
        <f t="shared" si="19"/>
        <v>1967432.02</v>
      </c>
      <c r="AP172" s="263">
        <f t="shared" si="20"/>
        <v>1793098.6800000002</v>
      </c>
      <c r="AQ172" s="263">
        <f t="shared" si="21"/>
        <v>1608140.77</v>
      </c>
      <c r="AR172" s="244">
        <f t="shared" si="16"/>
        <v>184957.91000000015</v>
      </c>
    </row>
    <row r="173" spans="1:44" ht="14.4" thickBot="1" x14ac:dyDescent="0.3">
      <c r="A173" s="232" t="s">
        <v>320</v>
      </c>
      <c r="B173" s="232" t="s">
        <v>37</v>
      </c>
      <c r="C173" s="269">
        <v>2325</v>
      </c>
      <c r="D173" s="270" t="s">
        <v>959</v>
      </c>
      <c r="E173" t="s">
        <v>2787</v>
      </c>
      <c r="F173" s="297">
        <v>402671.35999999999</v>
      </c>
      <c r="G173" s="297">
        <v>477935.75</v>
      </c>
      <c r="H173" s="297">
        <v>83668.55</v>
      </c>
      <c r="J173">
        <v>355903.28</v>
      </c>
      <c r="K173">
        <v>843861.16</v>
      </c>
      <c r="Q173" s="297">
        <v>0</v>
      </c>
      <c r="U173">
        <v>-379843.11</v>
      </c>
      <c r="V173">
        <v>2583594.75</v>
      </c>
      <c r="W173" s="297">
        <v>659279.61</v>
      </c>
      <c r="X173" s="297">
        <v>82500</v>
      </c>
      <c r="Y173" s="297">
        <v>491.47</v>
      </c>
      <c r="AA173" s="297">
        <v>429828</v>
      </c>
      <c r="AC173">
        <v>671955</v>
      </c>
      <c r="AD173">
        <v>160</v>
      </c>
      <c r="AE173">
        <v>800</v>
      </c>
      <c r="AF173">
        <v>171084.41</v>
      </c>
      <c r="AG173">
        <v>186560.21</v>
      </c>
      <c r="AM173" s="242">
        <f t="shared" si="17"/>
        <v>964275.66</v>
      </c>
      <c r="AN173" s="249">
        <f t="shared" si="18"/>
        <v>0</v>
      </c>
      <c r="AO173" s="262">
        <f t="shared" si="19"/>
        <v>964275.66</v>
      </c>
      <c r="AP173" s="263">
        <f t="shared" si="20"/>
        <v>1172099.08</v>
      </c>
      <c r="AQ173" s="263">
        <f t="shared" si="21"/>
        <v>1030559.62</v>
      </c>
      <c r="AR173" s="244">
        <f t="shared" si="16"/>
        <v>141539.46000000008</v>
      </c>
    </row>
    <row r="174" spans="1:44" ht="14.4" thickBot="1" x14ac:dyDescent="0.3">
      <c r="A174" s="232" t="s">
        <v>320</v>
      </c>
      <c r="B174" s="232" t="s">
        <v>37</v>
      </c>
      <c r="C174" s="269">
        <v>1480</v>
      </c>
      <c r="D174" s="270" t="s">
        <v>960</v>
      </c>
      <c r="E174" t="s">
        <v>2798</v>
      </c>
      <c r="F174" s="297">
        <v>83040.17</v>
      </c>
      <c r="G174" s="297">
        <v>115944.7</v>
      </c>
      <c r="H174" s="297">
        <v>90371.73</v>
      </c>
      <c r="J174">
        <v>942293.48</v>
      </c>
      <c r="K174">
        <v>94243.11</v>
      </c>
      <c r="Q174" s="297">
        <v>697.28</v>
      </c>
      <c r="U174">
        <v>-2165428.7000000002</v>
      </c>
      <c r="V174">
        <v>3606433.4</v>
      </c>
      <c r="W174" s="297">
        <v>447837.16</v>
      </c>
      <c r="X174" s="297">
        <v>26000</v>
      </c>
      <c r="Y174" s="297">
        <v>252.75</v>
      </c>
      <c r="AA174" s="297">
        <v>469616</v>
      </c>
      <c r="AC174">
        <v>615312</v>
      </c>
      <c r="AD174">
        <v>160</v>
      </c>
      <c r="AE174">
        <v>700</v>
      </c>
      <c r="AF174">
        <v>151288.98000000001</v>
      </c>
      <c r="AG174">
        <v>117050.02</v>
      </c>
      <c r="AM174" s="242">
        <f t="shared" si="17"/>
        <v>289356.59999999998</v>
      </c>
      <c r="AN174" s="249">
        <f t="shared" si="18"/>
        <v>697.28</v>
      </c>
      <c r="AO174" s="262">
        <f t="shared" si="19"/>
        <v>288659.31999999995</v>
      </c>
      <c r="AP174" s="263">
        <f t="shared" si="20"/>
        <v>943705.90999999992</v>
      </c>
      <c r="AQ174" s="263">
        <f t="shared" si="21"/>
        <v>884511</v>
      </c>
      <c r="AR174" s="244">
        <f t="shared" si="16"/>
        <v>59194.909999999916</v>
      </c>
    </row>
    <row r="175" spans="1:44" ht="14.4" thickBot="1" x14ac:dyDescent="0.3">
      <c r="A175" s="232" t="s">
        <v>321</v>
      </c>
      <c r="B175" s="232" t="s">
        <v>38</v>
      </c>
      <c r="C175" s="269">
        <v>8344</v>
      </c>
      <c r="D175" s="270" t="s">
        <v>961</v>
      </c>
      <c r="E175" t="s">
        <v>2737</v>
      </c>
      <c r="F175" s="297">
        <v>486280.54</v>
      </c>
      <c r="G175" s="297">
        <v>1479304.74</v>
      </c>
      <c r="H175" s="297">
        <v>282682.33</v>
      </c>
      <c r="J175">
        <v>746116.18</v>
      </c>
      <c r="K175">
        <v>166022.94</v>
      </c>
      <c r="Q175" s="297">
        <v>130</v>
      </c>
      <c r="U175">
        <v>-96300.61</v>
      </c>
      <c r="V175">
        <v>1870843.71</v>
      </c>
      <c r="W175" s="297">
        <v>1729979.06</v>
      </c>
      <c r="AA175" s="297">
        <v>88035.5</v>
      </c>
      <c r="AC175">
        <v>215746.5</v>
      </c>
      <c r="AF175">
        <v>109218.25</v>
      </c>
      <c r="AG175">
        <v>85121.23</v>
      </c>
      <c r="AM175" s="242">
        <f t="shared" si="17"/>
        <v>2248267.61</v>
      </c>
      <c r="AN175" s="249">
        <f t="shared" si="18"/>
        <v>130</v>
      </c>
      <c r="AO175" s="262">
        <f t="shared" si="19"/>
        <v>2248137.61</v>
      </c>
      <c r="AP175" s="263">
        <f t="shared" si="20"/>
        <v>1818014.56</v>
      </c>
      <c r="AQ175" s="263">
        <f t="shared" si="21"/>
        <v>410085.98</v>
      </c>
      <c r="AR175" s="244">
        <f t="shared" si="16"/>
        <v>1407928.58</v>
      </c>
    </row>
    <row r="176" spans="1:44" ht="14.4" thickBot="1" x14ac:dyDescent="0.3">
      <c r="A176" s="232" t="s">
        <v>321</v>
      </c>
      <c r="B176" s="232" t="s">
        <v>38</v>
      </c>
      <c r="C176" s="269">
        <v>3901</v>
      </c>
      <c r="D176" s="270" t="s">
        <v>962</v>
      </c>
      <c r="E176" t="s">
        <v>2738</v>
      </c>
      <c r="F176" s="297">
        <v>703695.73</v>
      </c>
      <c r="G176" s="297">
        <v>45195.22</v>
      </c>
      <c r="H176" s="297">
        <v>150083.79999999999</v>
      </c>
      <c r="J176">
        <v>674895.18</v>
      </c>
      <c r="K176">
        <v>478805.62</v>
      </c>
      <c r="N176" s="297">
        <v>4000</v>
      </c>
      <c r="Q176" s="297">
        <v>185.05</v>
      </c>
      <c r="U176">
        <v>-1527701.63</v>
      </c>
      <c r="V176">
        <v>3462022.37</v>
      </c>
      <c r="W176" s="297">
        <v>1245859.1599999999</v>
      </c>
      <c r="Y176" s="297">
        <v>727.01</v>
      </c>
      <c r="AA176" s="297">
        <v>1413798.9</v>
      </c>
      <c r="AB176" s="297">
        <v>112900</v>
      </c>
      <c r="AC176">
        <v>1682836.9</v>
      </c>
      <c r="AD176">
        <v>1180</v>
      </c>
      <c r="AF176">
        <v>427190.8</v>
      </c>
      <c r="AG176">
        <v>167344.70000000001</v>
      </c>
      <c r="AK176">
        <v>122074.16</v>
      </c>
      <c r="AM176" s="242">
        <f t="shared" si="17"/>
        <v>898974.75</v>
      </c>
      <c r="AN176" s="249">
        <f t="shared" si="18"/>
        <v>4185.05</v>
      </c>
      <c r="AO176" s="262">
        <f t="shared" si="19"/>
        <v>894789.7</v>
      </c>
      <c r="AP176" s="263">
        <f t="shared" si="20"/>
        <v>2773285.07</v>
      </c>
      <c r="AQ176" s="263">
        <f t="shared" si="21"/>
        <v>2400626.56</v>
      </c>
      <c r="AR176" s="244">
        <f t="shared" si="16"/>
        <v>372658.50999999978</v>
      </c>
    </row>
    <row r="177" spans="1:44" ht="14.4" thickBot="1" x14ac:dyDescent="0.3">
      <c r="A177" s="232" t="s">
        <v>322</v>
      </c>
      <c r="B177" s="232" t="s">
        <v>38</v>
      </c>
      <c r="C177"/>
      <c r="D177" t="s">
        <v>2739</v>
      </c>
      <c r="E177" t="s">
        <v>2739</v>
      </c>
      <c r="F177" s="297">
        <v>1271636.19</v>
      </c>
      <c r="G177" s="297">
        <v>27024.13</v>
      </c>
      <c r="H177" s="297">
        <v>116816.85</v>
      </c>
      <c r="J177">
        <v>8812113.9800000004</v>
      </c>
      <c r="K177">
        <v>3657344.59</v>
      </c>
      <c r="N177" s="297">
        <v>28617.25</v>
      </c>
      <c r="Q177" s="297">
        <v>245.03</v>
      </c>
      <c r="U177">
        <v>12089515.130000001</v>
      </c>
      <c r="W177" s="297">
        <v>1916915.7</v>
      </c>
      <c r="X177" s="297">
        <v>65000</v>
      </c>
      <c r="Y177" s="297">
        <v>1614.03</v>
      </c>
      <c r="AA177" s="297">
        <v>1005287.98</v>
      </c>
      <c r="AC177">
        <v>1659462.21</v>
      </c>
      <c r="AD177">
        <v>4900</v>
      </c>
      <c r="AF177">
        <v>683595.74</v>
      </c>
      <c r="AG177">
        <v>599396.93000000005</v>
      </c>
      <c r="AK177">
        <v>140811.25</v>
      </c>
      <c r="AM177" s="242">
        <f t="shared" si="17"/>
        <v>1415477.17</v>
      </c>
      <c r="AN177" s="249">
        <f t="shared" si="18"/>
        <v>28862.28</v>
      </c>
      <c r="AO177" s="262">
        <f t="shared" si="19"/>
        <v>1386614.89</v>
      </c>
      <c r="AP177" s="263">
        <f t="shared" si="20"/>
        <v>2988817.71</v>
      </c>
      <c r="AQ177" s="263">
        <f t="shared" si="21"/>
        <v>3088166.1300000004</v>
      </c>
      <c r="AR177" s="244">
        <f t="shared" si="16"/>
        <v>-99348.420000000391</v>
      </c>
    </row>
    <row r="178" spans="1:44" ht="14.4" thickBot="1" x14ac:dyDescent="0.3">
      <c r="A178" s="232" t="s">
        <v>321</v>
      </c>
      <c r="B178" s="232" t="s">
        <v>38</v>
      </c>
      <c r="C178" s="269">
        <v>4479</v>
      </c>
      <c r="D178" s="270" t="s">
        <v>963</v>
      </c>
      <c r="E178" t="s">
        <v>2740</v>
      </c>
      <c r="F178" s="297">
        <v>1886333.77</v>
      </c>
      <c r="G178" s="297">
        <v>20359.099999999999</v>
      </c>
      <c r="H178" s="297">
        <v>123284.61</v>
      </c>
      <c r="J178">
        <v>545329.88</v>
      </c>
      <c r="K178">
        <v>3604171.44</v>
      </c>
      <c r="N178" s="297">
        <v>0</v>
      </c>
      <c r="P178" s="297">
        <v>209000</v>
      </c>
      <c r="Q178" s="297">
        <v>111.03</v>
      </c>
      <c r="U178">
        <v>-1569320.5</v>
      </c>
      <c r="V178">
        <v>3101018.9</v>
      </c>
      <c r="W178" s="297">
        <v>1349689.8</v>
      </c>
      <c r="X178" s="297">
        <v>1000000</v>
      </c>
      <c r="Y178" s="297">
        <v>2751.45</v>
      </c>
      <c r="AB178" s="297">
        <v>1618939.04</v>
      </c>
      <c r="AC178">
        <v>1870722</v>
      </c>
      <c r="AF178">
        <v>447893.48</v>
      </c>
      <c r="AG178">
        <v>673968.37</v>
      </c>
      <c r="AK178">
        <v>69801.37</v>
      </c>
      <c r="AM178" s="242">
        <f t="shared" si="17"/>
        <v>2029977.4800000002</v>
      </c>
      <c r="AN178" s="249">
        <f t="shared" si="18"/>
        <v>209111.03</v>
      </c>
      <c r="AO178" s="262">
        <f t="shared" si="19"/>
        <v>1820866.4500000002</v>
      </c>
      <c r="AP178" s="263">
        <f t="shared" si="20"/>
        <v>3971380.29</v>
      </c>
      <c r="AQ178" s="263">
        <f t="shared" si="21"/>
        <v>3062385.22</v>
      </c>
      <c r="AR178" s="244">
        <f t="shared" si="16"/>
        <v>908995.06999999983</v>
      </c>
    </row>
    <row r="179" spans="1:44" ht="14.4" thickBot="1" x14ac:dyDescent="0.3">
      <c r="A179" s="232" t="s">
        <v>321</v>
      </c>
      <c r="B179" s="232" t="s">
        <v>38</v>
      </c>
      <c r="C179" s="269">
        <v>5054</v>
      </c>
      <c r="D179" s="270" t="s">
        <v>964</v>
      </c>
      <c r="E179" t="s">
        <v>2741</v>
      </c>
      <c r="F179" s="297">
        <v>672273.37</v>
      </c>
      <c r="G179" s="297">
        <v>66834.19</v>
      </c>
      <c r="H179" s="297">
        <v>144447.39000000001</v>
      </c>
      <c r="J179">
        <v>-122061.98</v>
      </c>
      <c r="K179">
        <v>599154.61</v>
      </c>
      <c r="N179" s="297">
        <v>1365.5</v>
      </c>
      <c r="Q179" s="297">
        <v>0</v>
      </c>
      <c r="U179">
        <v>1739595.64</v>
      </c>
      <c r="V179">
        <v>254405.43</v>
      </c>
      <c r="W179" s="297">
        <v>893022.57</v>
      </c>
      <c r="Y179" s="297">
        <v>788.03</v>
      </c>
      <c r="AA179" s="297">
        <v>1436091.4</v>
      </c>
      <c r="AB179" s="297">
        <v>91000</v>
      </c>
      <c r="AC179">
        <v>1705758.4</v>
      </c>
      <c r="AD179">
        <v>370</v>
      </c>
      <c r="AF179">
        <v>439369.24</v>
      </c>
      <c r="AG179">
        <v>498112.54</v>
      </c>
      <c r="AK179">
        <v>76500.91</v>
      </c>
      <c r="AM179" s="242">
        <f t="shared" si="17"/>
        <v>883554.95000000007</v>
      </c>
      <c r="AN179" s="249">
        <f t="shared" si="18"/>
        <v>1365.5</v>
      </c>
      <c r="AO179" s="262">
        <f t="shared" si="19"/>
        <v>882189.45000000007</v>
      </c>
      <c r="AP179" s="263">
        <f t="shared" si="20"/>
        <v>2420902</v>
      </c>
      <c r="AQ179" s="263">
        <f t="shared" si="21"/>
        <v>2720111.09</v>
      </c>
      <c r="AR179" s="244">
        <f t="shared" si="16"/>
        <v>-299209.08999999985</v>
      </c>
    </row>
    <row r="180" spans="1:44" ht="14.4" thickBot="1" x14ac:dyDescent="0.3">
      <c r="A180" s="232" t="s">
        <v>321</v>
      </c>
      <c r="B180" s="232" t="s">
        <v>38</v>
      </c>
      <c r="C180" s="269">
        <v>5698</v>
      </c>
      <c r="D180" s="270" t="s">
        <v>965</v>
      </c>
      <c r="E180" t="s">
        <v>2742</v>
      </c>
      <c r="F180" s="297">
        <v>721247.56</v>
      </c>
      <c r="G180" s="297">
        <v>38773.5</v>
      </c>
      <c r="H180" s="297">
        <v>269582</v>
      </c>
      <c r="J180">
        <v>-1050</v>
      </c>
      <c r="K180">
        <v>593825.47</v>
      </c>
      <c r="N180" s="297">
        <v>179838</v>
      </c>
      <c r="Q180" s="297">
        <v>411.22</v>
      </c>
      <c r="U180">
        <v>-2582631.5699999998</v>
      </c>
      <c r="V180">
        <v>4470863.96</v>
      </c>
      <c r="W180" s="297">
        <v>1108332.6499999999</v>
      </c>
      <c r="Y180" s="297">
        <v>859.87</v>
      </c>
      <c r="AA180" s="297">
        <v>1716320.4</v>
      </c>
      <c r="AB180" s="297">
        <v>193100</v>
      </c>
      <c r="AC180">
        <v>1969904.4</v>
      </c>
      <c r="AD180">
        <v>2380</v>
      </c>
      <c r="AF180">
        <v>644520.92000000004</v>
      </c>
      <c r="AG180">
        <v>142861.10999999999</v>
      </c>
      <c r="AK180">
        <v>295098.73</v>
      </c>
      <c r="AM180" s="242">
        <f t="shared" si="17"/>
        <v>1029603.06</v>
      </c>
      <c r="AN180" s="249">
        <f t="shared" si="18"/>
        <v>180249.22</v>
      </c>
      <c r="AO180" s="262">
        <f t="shared" si="19"/>
        <v>849353.84000000008</v>
      </c>
      <c r="AP180" s="263">
        <f t="shared" si="20"/>
        <v>3018612.92</v>
      </c>
      <c r="AQ180" s="263">
        <f t="shared" si="21"/>
        <v>3054765.1599999997</v>
      </c>
      <c r="AR180" s="244">
        <f t="shared" si="16"/>
        <v>-36152.239999999758</v>
      </c>
    </row>
    <row r="181" spans="1:44" ht="14.4" thickBot="1" x14ac:dyDescent="0.3">
      <c r="A181" s="232" t="s">
        <v>321</v>
      </c>
      <c r="B181" s="232" t="s">
        <v>38</v>
      </c>
      <c r="C181" s="269">
        <v>5218</v>
      </c>
      <c r="D181" s="270" t="s">
        <v>966</v>
      </c>
      <c r="E181" t="s">
        <v>2743</v>
      </c>
      <c r="F181" s="297">
        <v>643833.37</v>
      </c>
      <c r="G181" s="297">
        <v>30668.75</v>
      </c>
      <c r="H181" s="297">
        <v>120671.28</v>
      </c>
      <c r="J181">
        <v>16699.45</v>
      </c>
      <c r="K181">
        <v>308150.32</v>
      </c>
      <c r="N181" s="297">
        <v>1780</v>
      </c>
      <c r="P181" s="297">
        <v>15000</v>
      </c>
      <c r="Q181" s="297">
        <v>0</v>
      </c>
      <c r="U181">
        <v>-467184.45</v>
      </c>
      <c r="V181">
        <v>1561169.34</v>
      </c>
      <c r="W181" s="297">
        <v>1064815.6499999999</v>
      </c>
      <c r="X181" s="297">
        <v>21000</v>
      </c>
      <c r="Y181" s="297">
        <v>736.5</v>
      </c>
      <c r="AA181" s="297">
        <v>1816798.8</v>
      </c>
      <c r="AB181" s="297">
        <v>76000</v>
      </c>
      <c r="AC181">
        <v>2204712.7999999998</v>
      </c>
      <c r="AD181">
        <v>1120</v>
      </c>
      <c r="AF181">
        <v>278456.40999999997</v>
      </c>
      <c r="AG181">
        <v>66704.73</v>
      </c>
      <c r="AK181">
        <v>79613.03</v>
      </c>
      <c r="AM181" s="242">
        <f t="shared" si="17"/>
        <v>795173.4</v>
      </c>
      <c r="AN181" s="249">
        <f t="shared" si="18"/>
        <v>16780</v>
      </c>
      <c r="AO181" s="262">
        <f t="shared" si="19"/>
        <v>778393.4</v>
      </c>
      <c r="AP181" s="263">
        <f t="shared" si="20"/>
        <v>2979350.95</v>
      </c>
      <c r="AQ181" s="263">
        <f t="shared" si="21"/>
        <v>2630606.9699999997</v>
      </c>
      <c r="AR181" s="244">
        <f t="shared" si="16"/>
        <v>348743.98000000045</v>
      </c>
    </row>
    <row r="182" spans="1:44" ht="14.4" thickBot="1" x14ac:dyDescent="0.3">
      <c r="A182" s="232" t="s">
        <v>321</v>
      </c>
      <c r="B182" s="232" t="s">
        <v>38</v>
      </c>
      <c r="C182" s="269">
        <v>6468</v>
      </c>
      <c r="D182" s="270" t="s">
        <v>967</v>
      </c>
      <c r="E182" t="s">
        <v>2744</v>
      </c>
      <c r="F182" s="297">
        <v>1062224.6100000001</v>
      </c>
      <c r="G182" s="297">
        <v>23357.25</v>
      </c>
      <c r="H182" s="297">
        <v>303545.28000000003</v>
      </c>
      <c r="J182">
        <v>692792.58</v>
      </c>
      <c r="K182">
        <v>282857.93</v>
      </c>
      <c r="N182" s="297">
        <v>3200</v>
      </c>
      <c r="Q182" s="297">
        <v>0</v>
      </c>
      <c r="U182">
        <v>1646807.93</v>
      </c>
      <c r="V182">
        <v>1137972.49</v>
      </c>
      <c r="W182" s="297">
        <v>783740.05</v>
      </c>
      <c r="X182" s="297">
        <v>19987.75</v>
      </c>
      <c r="Y182" s="297">
        <v>1151.45</v>
      </c>
      <c r="AA182" s="297">
        <v>1835570.5</v>
      </c>
      <c r="AB182" s="297">
        <v>87000</v>
      </c>
      <c r="AC182">
        <v>2026665.5</v>
      </c>
      <c r="AD182">
        <v>2952</v>
      </c>
      <c r="AF182">
        <v>340956.4</v>
      </c>
      <c r="AG182">
        <v>140617.60000000001</v>
      </c>
      <c r="AK182">
        <v>170728</v>
      </c>
      <c r="AM182" s="242">
        <f t="shared" si="17"/>
        <v>1389127.1400000001</v>
      </c>
      <c r="AN182" s="249">
        <f t="shared" si="18"/>
        <v>3200</v>
      </c>
      <c r="AO182" s="262">
        <f t="shared" si="19"/>
        <v>1385927.1400000001</v>
      </c>
      <c r="AP182" s="263">
        <f t="shared" si="20"/>
        <v>2727449.75</v>
      </c>
      <c r="AQ182" s="263">
        <f t="shared" si="21"/>
        <v>2681919.5</v>
      </c>
      <c r="AR182" s="244">
        <f t="shared" si="16"/>
        <v>45530.25</v>
      </c>
    </row>
    <row r="183" spans="1:44" ht="14.4" thickBot="1" x14ac:dyDescent="0.3">
      <c r="A183" s="232" t="s">
        <v>321</v>
      </c>
      <c r="B183" s="232" t="s">
        <v>38</v>
      </c>
      <c r="C183" s="269">
        <v>8206</v>
      </c>
      <c r="D183" s="270" t="s">
        <v>968</v>
      </c>
      <c r="E183" t="s">
        <v>2745</v>
      </c>
      <c r="F183" s="297">
        <v>648137.87</v>
      </c>
      <c r="G183" s="297">
        <v>31041.43</v>
      </c>
      <c r="H183" s="297">
        <v>154233.75</v>
      </c>
      <c r="J183">
        <v>2249230.5299999998</v>
      </c>
      <c r="K183">
        <v>631006.31000000006</v>
      </c>
      <c r="N183" s="297">
        <v>4900</v>
      </c>
      <c r="Q183" s="297">
        <v>27911.54</v>
      </c>
      <c r="S183">
        <v>19500</v>
      </c>
      <c r="U183">
        <v>1559655.25</v>
      </c>
      <c r="V183">
        <v>2630579.14</v>
      </c>
      <c r="W183" s="297">
        <v>1129113.19</v>
      </c>
      <c r="Z183" s="297">
        <v>749.55</v>
      </c>
      <c r="AA183" s="297">
        <v>1110510</v>
      </c>
      <c r="AB183" s="297">
        <v>168397.6</v>
      </c>
      <c r="AC183">
        <v>1683204.6</v>
      </c>
      <c r="AD183">
        <v>2110</v>
      </c>
      <c r="AF183">
        <v>519662.44</v>
      </c>
      <c r="AG183">
        <v>333928.49</v>
      </c>
      <c r="AJ183">
        <v>68781.259999999995</v>
      </c>
      <c r="AM183" s="242">
        <f t="shared" si="17"/>
        <v>833413.05</v>
      </c>
      <c r="AN183" s="249">
        <f t="shared" si="18"/>
        <v>32811.54</v>
      </c>
      <c r="AO183" s="262">
        <f t="shared" si="19"/>
        <v>800601.51</v>
      </c>
      <c r="AP183" s="263">
        <f t="shared" si="20"/>
        <v>2408770.3400000003</v>
      </c>
      <c r="AQ183" s="263">
        <f t="shared" si="21"/>
        <v>2607686.79</v>
      </c>
      <c r="AR183" s="244">
        <f t="shared" si="16"/>
        <v>-198916.44999999972</v>
      </c>
    </row>
    <row r="184" spans="1:44" ht="14.4" thickBot="1" x14ac:dyDescent="0.3">
      <c r="A184" s="232" t="s">
        <v>321</v>
      </c>
      <c r="B184" s="232" t="s">
        <v>38</v>
      </c>
      <c r="C184" s="269">
        <v>4682</v>
      </c>
      <c r="D184" s="270" t="s">
        <v>969</v>
      </c>
      <c r="E184" t="s">
        <v>2746</v>
      </c>
      <c r="F184" s="297">
        <v>658038.62</v>
      </c>
      <c r="G184" s="297">
        <v>27024.98</v>
      </c>
      <c r="H184" s="297">
        <v>209542.84</v>
      </c>
      <c r="J184">
        <v>2331822.44</v>
      </c>
      <c r="K184">
        <v>366403.23</v>
      </c>
      <c r="N184" s="297">
        <v>-15580</v>
      </c>
      <c r="P184" s="297">
        <v>20040</v>
      </c>
      <c r="Q184" s="297">
        <v>14631.5</v>
      </c>
      <c r="U184">
        <v>-817893.86</v>
      </c>
      <c r="V184">
        <v>4476501.28</v>
      </c>
      <c r="W184" s="297">
        <v>877509.05</v>
      </c>
      <c r="X184" s="297">
        <v>35000</v>
      </c>
      <c r="Y184" s="297">
        <v>615.62</v>
      </c>
      <c r="AA184" s="297">
        <v>972398.3</v>
      </c>
      <c r="AB184" s="297">
        <v>91400</v>
      </c>
      <c r="AC184">
        <v>1305363.3</v>
      </c>
      <c r="AD184">
        <v>1680</v>
      </c>
      <c r="AF184">
        <v>299450.74</v>
      </c>
      <c r="AG184">
        <v>150349.01999999999</v>
      </c>
      <c r="AK184">
        <v>73379.520000000004</v>
      </c>
      <c r="AM184" s="242">
        <f t="shared" si="17"/>
        <v>894606.44</v>
      </c>
      <c r="AN184" s="249">
        <f t="shared" si="18"/>
        <v>19091.5</v>
      </c>
      <c r="AO184" s="262">
        <f t="shared" si="19"/>
        <v>875514.94</v>
      </c>
      <c r="AP184" s="263">
        <f t="shared" si="20"/>
        <v>1976922.9700000002</v>
      </c>
      <c r="AQ184" s="263">
        <f t="shared" si="21"/>
        <v>1830222.58</v>
      </c>
      <c r="AR184" s="244">
        <f t="shared" si="16"/>
        <v>146700.39000000013</v>
      </c>
    </row>
    <row r="185" spans="1:44" ht="14.4" thickBot="1" x14ac:dyDescent="0.3">
      <c r="A185" s="232" t="s">
        <v>321</v>
      </c>
      <c r="B185" s="232" t="s">
        <v>38</v>
      </c>
      <c r="C185" s="269">
        <v>5558</v>
      </c>
      <c r="D185" s="270" t="s">
        <v>970</v>
      </c>
      <c r="E185" t="s">
        <v>2747</v>
      </c>
      <c r="F185" s="297">
        <v>463534.78</v>
      </c>
      <c r="G185" s="297">
        <v>24812</v>
      </c>
      <c r="H185" s="297">
        <v>180949.91</v>
      </c>
      <c r="J185">
        <v>165408.06</v>
      </c>
      <c r="K185">
        <v>585051.31999999995</v>
      </c>
      <c r="N185" s="297">
        <v>0</v>
      </c>
      <c r="P185" s="297">
        <v>90725</v>
      </c>
      <c r="Q185" s="297">
        <v>-7608</v>
      </c>
      <c r="U185">
        <v>-360329.09</v>
      </c>
      <c r="V185">
        <v>1898710.57</v>
      </c>
      <c r="W185" s="297">
        <v>950089.17</v>
      </c>
      <c r="X185" s="297">
        <v>60000</v>
      </c>
      <c r="Y185" s="297">
        <v>647.72</v>
      </c>
      <c r="AA185" s="297">
        <v>1938553</v>
      </c>
      <c r="AB185" s="297">
        <v>83800</v>
      </c>
      <c r="AC185">
        <v>2237002</v>
      </c>
      <c r="AD185">
        <v>1528</v>
      </c>
      <c r="AF185">
        <v>454007.42</v>
      </c>
      <c r="AG185">
        <v>91746.31</v>
      </c>
      <c r="AK185">
        <v>120893.77</v>
      </c>
      <c r="AM185" s="242">
        <f t="shared" si="17"/>
        <v>669296.69000000006</v>
      </c>
      <c r="AN185" s="249">
        <f t="shared" si="18"/>
        <v>83117</v>
      </c>
      <c r="AO185" s="262">
        <f t="shared" si="19"/>
        <v>586179.69000000006</v>
      </c>
      <c r="AP185" s="263">
        <f t="shared" si="20"/>
        <v>3033089.89</v>
      </c>
      <c r="AQ185" s="263">
        <f t="shared" si="21"/>
        <v>2905177.5</v>
      </c>
      <c r="AR185" s="244">
        <f t="shared" si="16"/>
        <v>127912.39000000013</v>
      </c>
    </row>
    <row r="186" spans="1:44" ht="14.4" thickBot="1" x14ac:dyDescent="0.3">
      <c r="A186" s="232" t="s">
        <v>321</v>
      </c>
      <c r="B186" s="232" t="s">
        <v>38</v>
      </c>
      <c r="C186" s="269">
        <v>4731</v>
      </c>
      <c r="D186" s="270" t="s">
        <v>971</v>
      </c>
      <c r="E186" t="s">
        <v>2748</v>
      </c>
      <c r="F186" s="297">
        <v>487997.99</v>
      </c>
      <c r="G186" s="297">
        <v>17619.419999999998</v>
      </c>
      <c r="H186" s="297">
        <v>71282.19</v>
      </c>
      <c r="J186">
        <v>176661.77</v>
      </c>
      <c r="K186">
        <v>883972.69</v>
      </c>
      <c r="N186" s="297">
        <v>7500</v>
      </c>
      <c r="Q186" s="297">
        <v>271.37</v>
      </c>
      <c r="U186">
        <v>-1028192.52</v>
      </c>
      <c r="V186">
        <v>2242933.0699999998</v>
      </c>
      <c r="W186" s="297">
        <v>799628.67</v>
      </c>
      <c r="Y186" s="297">
        <v>580.36</v>
      </c>
      <c r="AA186" s="297">
        <v>1218163.5</v>
      </c>
      <c r="AB186" s="297">
        <v>777000</v>
      </c>
      <c r="AC186">
        <v>1500814.5</v>
      </c>
      <c r="AF186">
        <v>382204.02</v>
      </c>
      <c r="AG186">
        <v>108728.48</v>
      </c>
      <c r="AK186">
        <v>133458.34</v>
      </c>
      <c r="AM186" s="242">
        <f t="shared" si="17"/>
        <v>576899.6</v>
      </c>
      <c r="AN186" s="249">
        <f t="shared" si="18"/>
        <v>7771.37</v>
      </c>
      <c r="AO186" s="262">
        <f t="shared" si="19"/>
        <v>569128.23</v>
      </c>
      <c r="AP186" s="263">
        <f t="shared" si="20"/>
        <v>2795372.5300000003</v>
      </c>
      <c r="AQ186" s="263">
        <f t="shared" si="21"/>
        <v>2125205.34</v>
      </c>
      <c r="AR186" s="244">
        <f t="shared" si="16"/>
        <v>670167.19000000041</v>
      </c>
    </row>
    <row r="187" spans="1:44" ht="14.4" thickBot="1" x14ac:dyDescent="0.3">
      <c r="A187" s="232" t="s">
        <v>321</v>
      </c>
      <c r="B187" s="232" t="s">
        <v>38</v>
      </c>
      <c r="C187" s="269">
        <v>3338</v>
      </c>
      <c r="D187" s="270" t="s">
        <v>972</v>
      </c>
      <c r="E187" t="s">
        <v>2790</v>
      </c>
      <c r="F187" s="297">
        <v>509375.57</v>
      </c>
      <c r="G187" s="297">
        <v>26650</v>
      </c>
      <c r="H187" s="297">
        <v>228984.42</v>
      </c>
      <c r="J187">
        <v>452235.75</v>
      </c>
      <c r="K187">
        <v>399872.4</v>
      </c>
      <c r="N187" s="297">
        <v>-8800</v>
      </c>
      <c r="Q187" s="297">
        <v>1999.76</v>
      </c>
      <c r="U187">
        <v>-1526390.21</v>
      </c>
      <c r="V187">
        <v>3271789.71</v>
      </c>
      <c r="W187" s="297">
        <v>704593.26</v>
      </c>
      <c r="Y187" s="297">
        <v>452.15</v>
      </c>
      <c r="AA187" s="297">
        <v>1115731.3999999999</v>
      </c>
      <c r="AB187" s="297">
        <v>100200</v>
      </c>
      <c r="AC187">
        <v>1337496.3999999999</v>
      </c>
      <c r="AD187">
        <v>2760</v>
      </c>
      <c r="AF187">
        <v>188477.13</v>
      </c>
      <c r="AG187">
        <v>216086.25</v>
      </c>
      <c r="AK187">
        <v>44125.95</v>
      </c>
      <c r="AM187" s="242">
        <f t="shared" si="17"/>
        <v>765009.99000000011</v>
      </c>
      <c r="AN187" s="249">
        <f t="shared" si="18"/>
        <v>-6800.24</v>
      </c>
      <c r="AO187" s="262">
        <f t="shared" si="19"/>
        <v>771810.2300000001</v>
      </c>
      <c r="AP187" s="263">
        <f t="shared" si="20"/>
        <v>1920976.81</v>
      </c>
      <c r="AQ187" s="263">
        <f t="shared" si="21"/>
        <v>1788945.7299999997</v>
      </c>
      <c r="AR187" s="244">
        <f t="shared" si="16"/>
        <v>132031.08000000031</v>
      </c>
    </row>
    <row r="188" spans="1:44" s="268" customFormat="1" ht="14.4" thickBot="1" x14ac:dyDescent="0.3">
      <c r="A188" s="232" t="s">
        <v>321</v>
      </c>
      <c r="B188" s="232" t="s">
        <v>38</v>
      </c>
      <c r="C188" s="269">
        <v>6544</v>
      </c>
      <c r="D188" s="270" t="s">
        <v>973</v>
      </c>
      <c r="E188" t="s">
        <v>2799</v>
      </c>
      <c r="F188" s="297">
        <v>785599.07</v>
      </c>
      <c r="G188" s="297">
        <v>14742.83</v>
      </c>
      <c r="H188" s="297">
        <v>414149.37</v>
      </c>
      <c r="I188" s="297"/>
      <c r="J188">
        <v>1455902.13</v>
      </c>
      <c r="K188">
        <v>303375.98</v>
      </c>
      <c r="L188"/>
      <c r="M188"/>
      <c r="N188" s="297">
        <v>3470</v>
      </c>
      <c r="O188" s="297"/>
      <c r="P188" s="297"/>
      <c r="Q188" s="297">
        <v>0</v>
      </c>
      <c r="R188" s="297"/>
      <c r="S188"/>
      <c r="T188"/>
      <c r="U188">
        <v>-114514.92</v>
      </c>
      <c r="V188">
        <v>3600900</v>
      </c>
      <c r="W188" s="297">
        <v>933971.03</v>
      </c>
      <c r="X188" s="297">
        <v>4045</v>
      </c>
      <c r="Y188" s="297">
        <v>1137.1600000000001</v>
      </c>
      <c r="Z188" s="297"/>
      <c r="AA188" s="297">
        <v>1238795.3</v>
      </c>
      <c r="AB188" s="297">
        <v>92000</v>
      </c>
      <c r="AC188">
        <v>1505079.3</v>
      </c>
      <c r="AD188">
        <v>1920</v>
      </c>
      <c r="AE188"/>
      <c r="AF188">
        <v>624125.38</v>
      </c>
      <c r="AG188">
        <v>274378.37</v>
      </c>
      <c r="AH188"/>
      <c r="AI188"/>
      <c r="AJ188"/>
      <c r="AK188">
        <v>79913.210000000006</v>
      </c>
      <c r="AL188"/>
      <c r="AM188" s="242">
        <f t="shared" si="17"/>
        <v>1214491.27</v>
      </c>
      <c r="AN188" s="249">
        <f t="shared" si="18"/>
        <v>3470</v>
      </c>
      <c r="AO188" s="262">
        <f t="shared" si="19"/>
        <v>1211021.27</v>
      </c>
      <c r="AP188" s="263">
        <f t="shared" si="20"/>
        <v>2269948.4900000002</v>
      </c>
      <c r="AQ188" s="263">
        <f t="shared" si="21"/>
        <v>2485416.2600000002</v>
      </c>
      <c r="AR188" s="244">
        <f t="shared" si="16"/>
        <v>-215467.77000000002</v>
      </c>
    </row>
    <row r="189" spans="1:44" ht="14.4" thickBot="1" x14ac:dyDescent="0.3">
      <c r="A189" s="232" t="s">
        <v>322</v>
      </c>
      <c r="B189" s="232" t="s">
        <v>39</v>
      </c>
      <c r="C189" s="269">
        <v>2511</v>
      </c>
      <c r="D189" s="270" t="s">
        <v>974</v>
      </c>
      <c r="E189" t="s">
        <v>2749</v>
      </c>
      <c r="F189" s="297">
        <v>421612.77</v>
      </c>
      <c r="G189" s="297">
        <v>0</v>
      </c>
      <c r="H189" s="297">
        <v>119499.31</v>
      </c>
      <c r="J189">
        <v>644626.89</v>
      </c>
      <c r="K189">
        <v>93206.91</v>
      </c>
      <c r="N189" s="297">
        <v>0</v>
      </c>
      <c r="O189" s="297">
        <v>3000</v>
      </c>
      <c r="Q189" s="297">
        <v>27703.599999999999</v>
      </c>
      <c r="U189">
        <v>-1689132.53</v>
      </c>
      <c r="V189">
        <v>2938659.03</v>
      </c>
      <c r="W189" s="297">
        <v>1156245.26</v>
      </c>
      <c r="X189" s="297">
        <v>31020</v>
      </c>
      <c r="Y189" s="297">
        <v>623.24</v>
      </c>
      <c r="AA189" s="297">
        <v>726699.2</v>
      </c>
      <c r="AC189">
        <v>1100788.2</v>
      </c>
      <c r="AF189">
        <v>490717.12</v>
      </c>
      <c r="AG189">
        <v>55974.27</v>
      </c>
      <c r="AK189">
        <v>38978</v>
      </c>
      <c r="AM189" s="242">
        <f t="shared" si="17"/>
        <v>541112.08000000007</v>
      </c>
      <c r="AN189" s="249">
        <f t="shared" si="18"/>
        <v>30703.599999999999</v>
      </c>
      <c r="AO189" s="262">
        <f t="shared" si="19"/>
        <v>510408.4800000001</v>
      </c>
      <c r="AP189" s="263">
        <f t="shared" si="20"/>
        <v>1914587.7</v>
      </c>
      <c r="AQ189" s="263">
        <f t="shared" si="21"/>
        <v>1686457.5899999999</v>
      </c>
      <c r="AR189" s="244">
        <f t="shared" si="16"/>
        <v>228130.1100000001</v>
      </c>
    </row>
    <row r="190" spans="1:44" ht="14.4" thickBot="1" x14ac:dyDescent="0.3">
      <c r="A190" s="232" t="s">
        <v>322</v>
      </c>
      <c r="B190" s="232" t="s">
        <v>39</v>
      </c>
      <c r="C190" s="269">
        <v>3129</v>
      </c>
      <c r="D190" s="270" t="s">
        <v>975</v>
      </c>
      <c r="E190" t="s">
        <v>2750</v>
      </c>
      <c r="F190" s="297">
        <v>375533.71</v>
      </c>
      <c r="G190" s="297">
        <v>0</v>
      </c>
      <c r="H190" s="297">
        <v>475770.58</v>
      </c>
      <c r="J190">
        <v>1677665.3</v>
      </c>
      <c r="K190">
        <v>689924.34</v>
      </c>
      <c r="N190" s="297">
        <v>1500</v>
      </c>
      <c r="Q190" s="297">
        <v>36</v>
      </c>
      <c r="U190">
        <v>2475812.37</v>
      </c>
      <c r="V190">
        <v>514242.15</v>
      </c>
      <c r="W190" s="297">
        <v>983612.04</v>
      </c>
      <c r="Z190" s="297">
        <v>336.52</v>
      </c>
      <c r="AA190" s="297">
        <v>1296361</v>
      </c>
      <c r="AB190" s="297">
        <v>64696.02</v>
      </c>
      <c r="AC190">
        <v>1631384.02</v>
      </c>
      <c r="AD190">
        <v>320</v>
      </c>
      <c r="AE190">
        <v>990</v>
      </c>
      <c r="AF190">
        <v>218402.61</v>
      </c>
      <c r="AG190">
        <v>82616.160000000003</v>
      </c>
      <c r="AM190" s="242">
        <f t="shared" si="17"/>
        <v>851304.29</v>
      </c>
      <c r="AN190" s="249">
        <f t="shared" si="18"/>
        <v>1536</v>
      </c>
      <c r="AO190" s="262">
        <f t="shared" si="19"/>
        <v>849768.29</v>
      </c>
      <c r="AP190" s="263">
        <f t="shared" si="20"/>
        <v>2345005.58</v>
      </c>
      <c r="AQ190" s="263">
        <f t="shared" si="21"/>
        <v>1933712.7899999998</v>
      </c>
      <c r="AR190" s="244">
        <f t="shared" si="16"/>
        <v>411292.79000000027</v>
      </c>
    </row>
    <row r="191" spans="1:44" ht="14.4" thickBot="1" x14ac:dyDescent="0.3">
      <c r="A191" s="232" t="s">
        <v>322</v>
      </c>
      <c r="B191" s="232" t="s">
        <v>39</v>
      </c>
      <c r="C191" s="269">
        <v>5633</v>
      </c>
      <c r="D191" s="270" t="s">
        <v>976</v>
      </c>
      <c r="E191" t="s">
        <v>2751</v>
      </c>
      <c r="F191" s="297">
        <v>660157.56000000006</v>
      </c>
      <c r="G191" s="297">
        <v>6900</v>
      </c>
      <c r="H191" s="297">
        <v>52059.13</v>
      </c>
      <c r="J191">
        <v>1998726.05</v>
      </c>
      <c r="K191">
        <v>493382.75</v>
      </c>
      <c r="N191" s="297">
        <v>0</v>
      </c>
      <c r="Q191" s="297">
        <v>56.07</v>
      </c>
      <c r="U191">
        <v>-28763.18</v>
      </c>
      <c r="V191">
        <v>2920045.89</v>
      </c>
      <c r="W191" s="297">
        <v>1441603.28</v>
      </c>
      <c r="X191" s="297">
        <v>325730</v>
      </c>
      <c r="Y191" s="297">
        <v>464.19</v>
      </c>
      <c r="AA191" s="297">
        <v>1398540.5</v>
      </c>
      <c r="AB191" s="297">
        <v>344100</v>
      </c>
      <c r="AC191">
        <v>1989837.5</v>
      </c>
      <c r="AF191">
        <v>689033.74</v>
      </c>
      <c r="AG191">
        <v>264940.02</v>
      </c>
      <c r="AM191" s="242">
        <f t="shared" si="17"/>
        <v>719116.69000000006</v>
      </c>
      <c r="AN191" s="249">
        <f t="shared" si="18"/>
        <v>56.07</v>
      </c>
      <c r="AO191" s="262">
        <f t="shared" si="19"/>
        <v>719060.62000000011</v>
      </c>
      <c r="AP191" s="263">
        <f t="shared" si="20"/>
        <v>3510437.9699999997</v>
      </c>
      <c r="AQ191" s="263">
        <f t="shared" si="21"/>
        <v>2943811.2600000002</v>
      </c>
      <c r="AR191" s="244">
        <f t="shared" si="16"/>
        <v>566626.7099999995</v>
      </c>
    </row>
    <row r="192" spans="1:44" ht="14.4" thickBot="1" x14ac:dyDescent="0.3">
      <c r="A192" s="232" t="s">
        <v>322</v>
      </c>
      <c r="B192" s="232" t="s">
        <v>39</v>
      </c>
      <c r="C192" s="269">
        <v>1850</v>
      </c>
      <c r="D192" s="270" t="s">
        <v>977</v>
      </c>
      <c r="E192" t="s">
        <v>2752</v>
      </c>
      <c r="F192" s="297">
        <v>521028.95</v>
      </c>
      <c r="G192" s="297">
        <v>4980.05</v>
      </c>
      <c r="H192" s="297">
        <v>44011.26</v>
      </c>
      <c r="J192">
        <v>325881.65000000002</v>
      </c>
      <c r="K192">
        <v>278835.48</v>
      </c>
      <c r="N192" s="297">
        <v>0</v>
      </c>
      <c r="Q192" s="297">
        <v>0</v>
      </c>
      <c r="U192">
        <v>-1614215.01</v>
      </c>
      <c r="V192">
        <v>2662416.9900000002</v>
      </c>
      <c r="W192" s="297">
        <v>784152.05</v>
      </c>
      <c r="Y192" s="297">
        <v>2226.44</v>
      </c>
      <c r="AA192" s="297">
        <v>599931</v>
      </c>
      <c r="AB192" s="297">
        <v>6000</v>
      </c>
      <c r="AC192">
        <v>775547</v>
      </c>
      <c r="AF192">
        <v>227118.04</v>
      </c>
      <c r="AG192">
        <v>58013.96</v>
      </c>
      <c r="AK192">
        <v>16495.080000000002</v>
      </c>
      <c r="AM192" s="242">
        <f t="shared" si="17"/>
        <v>570020.26</v>
      </c>
      <c r="AN192" s="249">
        <f t="shared" si="18"/>
        <v>0</v>
      </c>
      <c r="AO192" s="262">
        <f t="shared" si="19"/>
        <v>570020.26</v>
      </c>
      <c r="AP192" s="263">
        <f t="shared" si="20"/>
        <v>1392309.49</v>
      </c>
      <c r="AQ192" s="263">
        <f t="shared" si="21"/>
        <v>1077174.08</v>
      </c>
      <c r="AR192" s="244">
        <f t="shared" si="16"/>
        <v>315135.40999999992</v>
      </c>
    </row>
    <row r="193" spans="1:44" ht="14.4" thickBot="1" x14ac:dyDescent="0.3">
      <c r="A193" s="232" t="s">
        <v>322</v>
      </c>
      <c r="B193" s="232" t="s">
        <v>39</v>
      </c>
      <c r="C193" s="269">
        <v>3330</v>
      </c>
      <c r="D193" s="270" t="s">
        <v>978</v>
      </c>
      <c r="E193" t="s">
        <v>2753</v>
      </c>
      <c r="F193" s="297">
        <v>937597.29</v>
      </c>
      <c r="G193" s="297">
        <v>0</v>
      </c>
      <c r="H193" s="297">
        <v>37739.11</v>
      </c>
      <c r="J193">
        <v>154621.98000000001</v>
      </c>
      <c r="K193">
        <v>331641.69</v>
      </c>
      <c r="N193" s="297">
        <v>-47403.91</v>
      </c>
      <c r="Q193" s="297">
        <v>6510.27</v>
      </c>
      <c r="U193">
        <v>-1391960.82</v>
      </c>
      <c r="V193">
        <v>2577037.9500000002</v>
      </c>
      <c r="W193" s="297">
        <v>1105733.8999999999</v>
      </c>
      <c r="Y193" s="297">
        <v>1186.25</v>
      </c>
      <c r="AA193" s="297">
        <v>217625.5</v>
      </c>
      <c r="AB193" s="297">
        <v>163670</v>
      </c>
      <c r="AC193">
        <v>651509.5</v>
      </c>
      <c r="AF193">
        <v>169334.03</v>
      </c>
      <c r="AG193">
        <v>10785.54</v>
      </c>
      <c r="AK193">
        <v>117860</v>
      </c>
      <c r="AM193" s="242">
        <f t="shared" si="17"/>
        <v>975336.4</v>
      </c>
      <c r="AN193" s="249">
        <f t="shared" si="18"/>
        <v>-40893.64</v>
      </c>
      <c r="AO193" s="262">
        <f t="shared" si="19"/>
        <v>1016230.04</v>
      </c>
      <c r="AP193" s="263">
        <f t="shared" si="20"/>
        <v>1488215.65</v>
      </c>
      <c r="AQ193" s="263">
        <f t="shared" si="21"/>
        <v>949489.07000000007</v>
      </c>
      <c r="AR193" s="244">
        <f t="shared" si="16"/>
        <v>538726.57999999984</v>
      </c>
    </row>
    <row r="194" spans="1:44" ht="14.4" thickBot="1" x14ac:dyDescent="0.3">
      <c r="A194" s="232" t="s">
        <v>330</v>
      </c>
      <c r="B194" s="232" t="s">
        <v>40</v>
      </c>
      <c r="C194" s="269">
        <v>3397</v>
      </c>
      <c r="D194" s="270" t="s">
        <v>979</v>
      </c>
      <c r="E194" t="s">
        <v>2754</v>
      </c>
      <c r="F194" s="297">
        <v>1081639.1599999999</v>
      </c>
      <c r="G194" s="297">
        <v>84616</v>
      </c>
      <c r="H194" s="297">
        <v>119399.32</v>
      </c>
      <c r="J194">
        <v>336605.74</v>
      </c>
      <c r="K194">
        <v>381336.88</v>
      </c>
      <c r="Q194" s="297">
        <v>343.83</v>
      </c>
      <c r="U194">
        <v>-1134062.27</v>
      </c>
      <c r="V194">
        <v>2987149.95</v>
      </c>
      <c r="W194" s="297">
        <v>1211996.53</v>
      </c>
      <c r="Y194" s="297">
        <v>1145.46</v>
      </c>
      <c r="AA194" s="297">
        <v>560770</v>
      </c>
      <c r="AB194" s="297">
        <v>48000</v>
      </c>
      <c r="AC194">
        <v>801518</v>
      </c>
      <c r="AD194">
        <v>32740</v>
      </c>
      <c r="AF194">
        <v>286692.57</v>
      </c>
      <c r="AG194">
        <v>224115.83</v>
      </c>
      <c r="AM194" s="242">
        <f t="shared" si="17"/>
        <v>1285654.48</v>
      </c>
      <c r="AN194" s="249">
        <f t="shared" si="18"/>
        <v>343.83</v>
      </c>
      <c r="AO194" s="262">
        <f t="shared" si="19"/>
        <v>1285310.6499999999</v>
      </c>
      <c r="AP194" s="263">
        <f t="shared" si="20"/>
        <v>1821911.99</v>
      </c>
      <c r="AQ194" s="263">
        <f t="shared" si="21"/>
        <v>1345066.4000000001</v>
      </c>
      <c r="AR194" s="244">
        <f t="shared" si="16"/>
        <v>476845.58999999985</v>
      </c>
    </row>
    <row r="195" spans="1:44" ht="14.4" thickBot="1" x14ac:dyDescent="0.3">
      <c r="A195" s="232" t="s">
        <v>330</v>
      </c>
      <c r="B195" s="232" t="s">
        <v>40</v>
      </c>
      <c r="C195" s="269">
        <v>2599</v>
      </c>
      <c r="D195" s="270" t="s">
        <v>980</v>
      </c>
      <c r="E195" t="s">
        <v>2755</v>
      </c>
      <c r="F195" s="297">
        <v>668437.92000000004</v>
      </c>
      <c r="G195" s="297">
        <v>67877.86</v>
      </c>
      <c r="H195" s="297">
        <v>39296</v>
      </c>
      <c r="J195">
        <v>3278280.14</v>
      </c>
      <c r="K195">
        <v>561377.17000000004</v>
      </c>
      <c r="N195" s="297">
        <v>0</v>
      </c>
      <c r="Q195" s="297">
        <v>13550</v>
      </c>
      <c r="U195">
        <v>1336257.1499999999</v>
      </c>
      <c r="V195">
        <v>2987149.95</v>
      </c>
      <c r="W195" s="297">
        <v>1401388.92</v>
      </c>
      <c r="X195" s="297">
        <v>45000</v>
      </c>
      <c r="Y195" s="297">
        <v>789.72</v>
      </c>
      <c r="AA195" s="297">
        <v>1298120</v>
      </c>
      <c r="AB195" s="297">
        <v>49600</v>
      </c>
      <c r="AC195">
        <v>1467313</v>
      </c>
      <c r="AF195">
        <v>715488.85</v>
      </c>
      <c r="AG195">
        <v>4134.13</v>
      </c>
      <c r="AK195">
        <v>3740.67</v>
      </c>
      <c r="AM195" s="242">
        <f t="shared" si="17"/>
        <v>775611.78</v>
      </c>
      <c r="AN195" s="249">
        <f t="shared" si="18"/>
        <v>13550</v>
      </c>
      <c r="AO195" s="262">
        <f t="shared" si="19"/>
        <v>762061.78</v>
      </c>
      <c r="AP195" s="263">
        <f t="shared" si="20"/>
        <v>2794898.6399999997</v>
      </c>
      <c r="AQ195" s="263">
        <f t="shared" si="21"/>
        <v>2190676.65</v>
      </c>
      <c r="AR195" s="244">
        <f t="shared" si="16"/>
        <v>604221.98999999976</v>
      </c>
    </row>
    <row r="196" spans="1:44" ht="14.4" thickBot="1" x14ac:dyDescent="0.3">
      <c r="A196" s="232" t="s">
        <v>330</v>
      </c>
      <c r="B196" s="232" t="s">
        <v>40</v>
      </c>
      <c r="C196" s="269">
        <v>3184</v>
      </c>
      <c r="D196" s="270" t="s">
        <v>981</v>
      </c>
      <c r="E196" t="s">
        <v>2756</v>
      </c>
      <c r="F196" s="297">
        <v>971590.89</v>
      </c>
      <c r="G196" s="297">
        <v>7500</v>
      </c>
      <c r="H196" s="297">
        <v>37610.339999999997</v>
      </c>
      <c r="J196">
        <v>444312.4</v>
      </c>
      <c r="K196">
        <v>361144.87</v>
      </c>
      <c r="N196" s="297">
        <v>0</v>
      </c>
      <c r="Q196" s="297">
        <v>509.34</v>
      </c>
      <c r="U196">
        <v>-429932.22</v>
      </c>
      <c r="V196">
        <v>2090614.96</v>
      </c>
      <c r="W196" s="297">
        <v>1219229.78</v>
      </c>
      <c r="X196" s="297">
        <v>59000</v>
      </c>
      <c r="Y196" s="297">
        <v>1112.8499999999999</v>
      </c>
      <c r="AA196" s="297">
        <v>1043752.5</v>
      </c>
      <c r="AB196" s="297">
        <v>43600</v>
      </c>
      <c r="AC196">
        <v>1174155.5</v>
      </c>
      <c r="AD196">
        <v>7560</v>
      </c>
      <c r="AF196">
        <v>643192.68000000005</v>
      </c>
      <c r="AG196">
        <v>137446.53</v>
      </c>
      <c r="AK196">
        <v>1633</v>
      </c>
      <c r="AM196" s="242">
        <f t="shared" si="17"/>
        <v>1016701.23</v>
      </c>
      <c r="AN196" s="249">
        <f t="shared" si="18"/>
        <v>509.34</v>
      </c>
      <c r="AO196" s="262">
        <f t="shared" si="19"/>
        <v>1016191.89</v>
      </c>
      <c r="AP196" s="263">
        <f t="shared" si="20"/>
        <v>2366695.13</v>
      </c>
      <c r="AQ196" s="263">
        <f t="shared" si="21"/>
        <v>1963987.7100000002</v>
      </c>
      <c r="AR196" s="244">
        <f t="shared" ref="AR196:AR219" si="22">AP196-AQ196</f>
        <v>402707.41999999969</v>
      </c>
    </row>
    <row r="197" spans="1:44" ht="14.4" thickBot="1" x14ac:dyDescent="0.3">
      <c r="A197" s="232" t="s">
        <v>330</v>
      </c>
      <c r="B197" s="232" t="s">
        <v>40</v>
      </c>
      <c r="C197" s="269">
        <v>4760</v>
      </c>
      <c r="D197" s="270" t="s">
        <v>982</v>
      </c>
      <c r="E197" t="s">
        <v>2757</v>
      </c>
      <c r="F197" s="297">
        <v>1058564.05</v>
      </c>
      <c r="G197" s="297">
        <v>545553.21</v>
      </c>
      <c r="H197" s="297">
        <v>72529.94</v>
      </c>
      <c r="J197">
        <v>616840.49</v>
      </c>
      <c r="K197">
        <v>615160.23</v>
      </c>
      <c r="P197" s="297">
        <v>109</v>
      </c>
      <c r="Q197" s="297">
        <v>90.25</v>
      </c>
      <c r="U197">
        <v>1645297.93</v>
      </c>
      <c r="V197">
        <v>433496.95</v>
      </c>
      <c r="W197" s="297">
        <v>3072049.99</v>
      </c>
      <c r="X197" s="297">
        <v>205000</v>
      </c>
      <c r="Y197" s="297">
        <v>968.6</v>
      </c>
      <c r="AB197" s="297">
        <v>54800</v>
      </c>
      <c r="AC197">
        <v>1532501</v>
      </c>
      <c r="AD197">
        <v>600</v>
      </c>
      <c r="AF197">
        <v>505564.73</v>
      </c>
      <c r="AG197">
        <v>159673</v>
      </c>
      <c r="AK197">
        <v>70000</v>
      </c>
      <c r="AM197" s="242">
        <f t="shared" si="17"/>
        <v>1676647.2</v>
      </c>
      <c r="AN197" s="249">
        <f t="shared" si="18"/>
        <v>199.25</v>
      </c>
      <c r="AO197" s="262">
        <f t="shared" si="19"/>
        <v>1676447.95</v>
      </c>
      <c r="AP197" s="263">
        <f t="shared" si="20"/>
        <v>3332818.5900000003</v>
      </c>
      <c r="AQ197" s="263">
        <f t="shared" si="21"/>
        <v>2268338.73</v>
      </c>
      <c r="AR197" s="244">
        <f t="shared" si="22"/>
        <v>1064479.8600000003</v>
      </c>
    </row>
    <row r="198" spans="1:44" ht="14.4" thickBot="1" x14ac:dyDescent="0.3">
      <c r="A198" s="232" t="s">
        <v>333</v>
      </c>
      <c r="B198" s="232" t="s">
        <v>41</v>
      </c>
      <c r="C198" s="269">
        <v>3288</v>
      </c>
      <c r="D198" s="270" t="s">
        <v>983</v>
      </c>
      <c r="E198" t="s">
        <v>2758</v>
      </c>
      <c r="F198" s="297">
        <v>1421546.3</v>
      </c>
      <c r="G198" s="297">
        <v>0</v>
      </c>
      <c r="H198" s="297">
        <v>28347.1</v>
      </c>
      <c r="J198">
        <v>89964.72</v>
      </c>
      <c r="K198">
        <v>1004653.17</v>
      </c>
      <c r="N198" s="297">
        <v>3500</v>
      </c>
      <c r="Q198" s="297">
        <v>2249</v>
      </c>
      <c r="T198">
        <v>-8100056.1100000003</v>
      </c>
      <c r="U198">
        <v>5472626.5199999996</v>
      </c>
      <c r="V198">
        <v>4047651.72</v>
      </c>
      <c r="W198" s="297">
        <v>2094342.87</v>
      </c>
      <c r="X198" s="297">
        <v>249750</v>
      </c>
      <c r="Y198" s="297">
        <v>912.92</v>
      </c>
      <c r="AA198" s="297">
        <v>295500</v>
      </c>
      <c r="AC198">
        <v>720787</v>
      </c>
      <c r="AD198">
        <v>6384</v>
      </c>
      <c r="AF198">
        <v>374084.31</v>
      </c>
      <c r="AG198">
        <v>146510.32</v>
      </c>
      <c r="AK198">
        <v>3000</v>
      </c>
      <c r="AM198" s="242">
        <f t="shared" si="17"/>
        <v>1449893.4000000001</v>
      </c>
      <c r="AN198" s="249">
        <f t="shared" si="18"/>
        <v>5749</v>
      </c>
      <c r="AO198" s="262">
        <f t="shared" si="19"/>
        <v>1444144.4000000001</v>
      </c>
      <c r="AP198" s="263">
        <f t="shared" si="20"/>
        <v>2640505.79</v>
      </c>
      <c r="AQ198" s="263">
        <f t="shared" si="21"/>
        <v>1250765.6300000001</v>
      </c>
      <c r="AR198" s="244">
        <f t="shared" si="22"/>
        <v>1389740.16</v>
      </c>
    </row>
    <row r="199" spans="1:44" ht="14.4" thickBot="1" x14ac:dyDescent="0.3">
      <c r="A199" s="232" t="s">
        <v>333</v>
      </c>
      <c r="B199" s="232" t="s">
        <v>41</v>
      </c>
      <c r="C199" s="269">
        <v>2561</v>
      </c>
      <c r="D199" s="270" t="s">
        <v>984</v>
      </c>
      <c r="E199" t="s">
        <v>2759</v>
      </c>
      <c r="F199" s="297">
        <v>1101070.68</v>
      </c>
      <c r="G199" s="297">
        <v>32180</v>
      </c>
      <c r="H199" s="297">
        <v>251268.89</v>
      </c>
      <c r="J199">
        <v>545959.89</v>
      </c>
      <c r="K199">
        <v>241062.14</v>
      </c>
      <c r="N199" s="297">
        <v>5400</v>
      </c>
      <c r="Q199" s="297">
        <v>3748</v>
      </c>
      <c r="T199">
        <v>327749.2</v>
      </c>
      <c r="U199">
        <v>324571.73</v>
      </c>
      <c r="V199">
        <v>769808.6</v>
      </c>
      <c r="W199" s="297">
        <v>1392808.21</v>
      </c>
      <c r="X199" s="297">
        <v>186063</v>
      </c>
      <c r="AA199" s="297">
        <v>614554.4</v>
      </c>
      <c r="AB199" s="297">
        <v>31200</v>
      </c>
      <c r="AC199">
        <v>805757.4</v>
      </c>
      <c r="AE199">
        <v>7200</v>
      </c>
      <c r="AF199">
        <v>344003.03</v>
      </c>
      <c r="AG199">
        <v>153851.10999999999</v>
      </c>
      <c r="AM199" s="242">
        <f t="shared" si="17"/>
        <v>1384519.5699999998</v>
      </c>
      <c r="AN199" s="249">
        <f t="shared" si="18"/>
        <v>9148</v>
      </c>
      <c r="AO199" s="262">
        <f t="shared" si="19"/>
        <v>1375371.5699999998</v>
      </c>
      <c r="AP199" s="263">
        <f t="shared" si="20"/>
        <v>2224625.61</v>
      </c>
      <c r="AQ199" s="263">
        <f t="shared" si="21"/>
        <v>1310811.54</v>
      </c>
      <c r="AR199" s="244">
        <f t="shared" si="22"/>
        <v>913814.06999999983</v>
      </c>
    </row>
    <row r="200" spans="1:44" ht="14.4" thickBot="1" x14ac:dyDescent="0.3">
      <c r="A200" s="232" t="s">
        <v>333</v>
      </c>
      <c r="B200" s="232" t="s">
        <v>41</v>
      </c>
      <c r="C200" s="269">
        <v>3118</v>
      </c>
      <c r="D200" s="270" t="s">
        <v>985</v>
      </c>
      <c r="E200" t="s">
        <v>2760</v>
      </c>
      <c r="F200" s="297">
        <v>1206223.1599999999</v>
      </c>
      <c r="G200" s="297">
        <v>41000</v>
      </c>
      <c r="H200" s="297">
        <v>45394.98</v>
      </c>
      <c r="J200">
        <v>1582190.43</v>
      </c>
      <c r="K200">
        <v>236309.73</v>
      </c>
      <c r="N200" s="297">
        <v>35200</v>
      </c>
      <c r="P200" s="297">
        <v>57679</v>
      </c>
      <c r="Q200" s="297">
        <v>-2149</v>
      </c>
      <c r="U200">
        <v>1028474.81</v>
      </c>
      <c r="V200">
        <v>1268762.8700000001</v>
      </c>
      <c r="W200" s="297">
        <v>1725393.48</v>
      </c>
      <c r="X200" s="297">
        <v>801.88</v>
      </c>
      <c r="Z200" s="297">
        <v>683060</v>
      </c>
      <c r="AA200" s="297">
        <v>32928</v>
      </c>
      <c r="AC200">
        <v>336046</v>
      </c>
      <c r="AE200">
        <v>16205</v>
      </c>
      <c r="AF200">
        <v>493602.07</v>
      </c>
      <c r="AG200">
        <v>96116.36</v>
      </c>
      <c r="AM200" s="242">
        <f t="shared" si="17"/>
        <v>1292618.1399999999</v>
      </c>
      <c r="AN200" s="249">
        <f t="shared" si="18"/>
        <v>90730</v>
      </c>
      <c r="AO200" s="262">
        <f t="shared" si="19"/>
        <v>1201888.1399999999</v>
      </c>
      <c r="AP200" s="263">
        <f t="shared" si="20"/>
        <v>2442183.36</v>
      </c>
      <c r="AQ200" s="263">
        <f t="shared" si="21"/>
        <v>941969.43</v>
      </c>
      <c r="AR200" s="244">
        <f t="shared" si="22"/>
        <v>1500213.9299999997</v>
      </c>
    </row>
    <row r="201" spans="1:44" ht="14.4" thickBot="1" x14ac:dyDescent="0.3">
      <c r="A201" s="232" t="s">
        <v>333</v>
      </c>
      <c r="B201" s="232" t="s">
        <v>41</v>
      </c>
      <c r="C201" s="269">
        <v>1408</v>
      </c>
      <c r="D201" s="270" t="s">
        <v>986</v>
      </c>
      <c r="E201" t="s">
        <v>2761</v>
      </c>
      <c r="F201" s="297">
        <v>553978.47</v>
      </c>
      <c r="G201" s="297">
        <v>27675.3</v>
      </c>
      <c r="H201" s="297">
        <v>53029.65</v>
      </c>
      <c r="J201">
        <v>706648.98</v>
      </c>
      <c r="K201">
        <v>185661.09</v>
      </c>
      <c r="N201" s="297">
        <v>3500</v>
      </c>
      <c r="Q201" s="297">
        <v>0</v>
      </c>
      <c r="U201">
        <v>-1382014.75</v>
      </c>
      <c r="V201">
        <v>2464354.4300000002</v>
      </c>
      <c r="W201" s="297">
        <v>995941.13</v>
      </c>
      <c r="Y201" s="297">
        <v>304.14</v>
      </c>
      <c r="AA201" s="297">
        <v>298760</v>
      </c>
      <c r="AC201">
        <v>454372</v>
      </c>
      <c r="AD201">
        <v>160</v>
      </c>
      <c r="AE201">
        <v>944</v>
      </c>
      <c r="AF201">
        <v>78512.69</v>
      </c>
      <c r="AG201">
        <v>109562.77</v>
      </c>
      <c r="AM201" s="242">
        <f t="shared" si="17"/>
        <v>634683.42000000004</v>
      </c>
      <c r="AN201" s="249">
        <f t="shared" si="18"/>
        <v>3500</v>
      </c>
      <c r="AO201" s="262">
        <f t="shared" si="19"/>
        <v>631183.42000000004</v>
      </c>
      <c r="AP201" s="263">
        <f t="shared" si="20"/>
        <v>1295005.27</v>
      </c>
      <c r="AQ201" s="263">
        <f t="shared" si="21"/>
        <v>643551.46</v>
      </c>
      <c r="AR201" s="244">
        <f t="shared" si="22"/>
        <v>651453.81000000006</v>
      </c>
    </row>
    <row r="202" spans="1:44" ht="14.4" thickBot="1" x14ac:dyDescent="0.3">
      <c r="A202" s="232" t="s">
        <v>333</v>
      </c>
      <c r="B202" s="232" t="s">
        <v>41</v>
      </c>
      <c r="C202" s="269">
        <v>1888</v>
      </c>
      <c r="D202" s="270" t="s">
        <v>987</v>
      </c>
      <c r="E202" t="s">
        <v>2762</v>
      </c>
      <c r="F202" s="297">
        <v>1140214.83</v>
      </c>
      <c r="G202" s="297">
        <v>3480</v>
      </c>
      <c r="H202" s="297">
        <v>120373.85</v>
      </c>
      <c r="J202">
        <v>1113812.1000000001</v>
      </c>
      <c r="K202">
        <v>-22967.97</v>
      </c>
      <c r="N202" s="297">
        <v>-3420</v>
      </c>
      <c r="Q202" s="297">
        <v>-871</v>
      </c>
      <c r="T202">
        <v>-759421.69</v>
      </c>
      <c r="U202">
        <v>800763.73</v>
      </c>
      <c r="W202" s="297">
        <v>1183247.92</v>
      </c>
      <c r="Z202" s="297">
        <v>906640</v>
      </c>
      <c r="AA202" s="297">
        <v>32613</v>
      </c>
      <c r="AC202">
        <v>241520</v>
      </c>
      <c r="AE202">
        <v>1136</v>
      </c>
      <c r="AF202">
        <v>236648.8</v>
      </c>
      <c r="AG202">
        <v>75358.399999999994</v>
      </c>
      <c r="AM202" s="242">
        <f t="shared" si="17"/>
        <v>1264068.6800000002</v>
      </c>
      <c r="AN202" s="249">
        <f t="shared" si="18"/>
        <v>-4291</v>
      </c>
      <c r="AO202" s="262">
        <f t="shared" si="19"/>
        <v>1268359.6800000002</v>
      </c>
      <c r="AP202" s="263">
        <f t="shared" si="20"/>
        <v>2122500.92</v>
      </c>
      <c r="AQ202" s="263">
        <f t="shared" si="21"/>
        <v>554663.19999999995</v>
      </c>
      <c r="AR202" s="244">
        <f t="shared" si="22"/>
        <v>1567837.72</v>
      </c>
    </row>
    <row r="203" spans="1:44" ht="14.4" thickBot="1" x14ac:dyDescent="0.3">
      <c r="A203" s="232" t="s">
        <v>333</v>
      </c>
      <c r="B203" s="232" t="s">
        <v>41</v>
      </c>
      <c r="C203" s="269">
        <v>1058</v>
      </c>
      <c r="D203" s="270" t="s">
        <v>988</v>
      </c>
      <c r="E203" t="s">
        <v>2763</v>
      </c>
      <c r="F203" s="297">
        <v>707686.11</v>
      </c>
      <c r="G203" s="297">
        <v>1700</v>
      </c>
      <c r="H203" s="297">
        <v>3429.95</v>
      </c>
      <c r="J203">
        <v>210996.02</v>
      </c>
      <c r="K203">
        <v>265859.09000000003</v>
      </c>
      <c r="N203" s="297">
        <v>8000</v>
      </c>
      <c r="Q203" s="297">
        <v>0</v>
      </c>
      <c r="U203">
        <v>-1603002.45</v>
      </c>
      <c r="V203">
        <v>2328715.77</v>
      </c>
      <c r="W203" s="297">
        <v>955026.3</v>
      </c>
      <c r="Y203" s="297">
        <v>583.21</v>
      </c>
      <c r="AA203" s="297">
        <v>730590</v>
      </c>
      <c r="AC203">
        <v>781280</v>
      </c>
      <c r="AD203">
        <v>480</v>
      </c>
      <c r="AE203">
        <v>20628</v>
      </c>
      <c r="AF203">
        <v>157750.66</v>
      </c>
      <c r="AG203">
        <v>47110.93</v>
      </c>
      <c r="AM203" s="242">
        <f t="shared" ref="AM203:AM219" si="23">SUM(F203:I203)</f>
        <v>712816.05999999994</v>
      </c>
      <c r="AN203" s="249">
        <f t="shared" ref="AN203:AN219" si="24">SUM(N203:R203)</f>
        <v>8000</v>
      </c>
      <c r="AO203" s="262">
        <f t="shared" ref="AO203:AO219" si="25">AM203-AN203</f>
        <v>704816.05999999994</v>
      </c>
      <c r="AP203" s="263">
        <f t="shared" ref="AP203:AP219" si="26">SUM(W203:AB203)</f>
        <v>1686199.51</v>
      </c>
      <c r="AQ203" s="263">
        <f t="shared" ref="AQ203:AQ219" si="27">SUM(AC203:AL203)</f>
        <v>1007249.5900000001</v>
      </c>
      <c r="AR203" s="244">
        <f t="shared" si="22"/>
        <v>678949.91999999993</v>
      </c>
    </row>
    <row r="204" spans="1:44" ht="14.4" thickBot="1" x14ac:dyDescent="0.3">
      <c r="A204" s="232" t="s">
        <v>333</v>
      </c>
      <c r="B204" s="232" t="s">
        <v>41</v>
      </c>
      <c r="C204" s="269">
        <v>3487</v>
      </c>
      <c r="D204" s="270" t="s">
        <v>989</v>
      </c>
      <c r="E204" t="s">
        <v>2764</v>
      </c>
      <c r="F204" s="297">
        <v>2005387.45</v>
      </c>
      <c r="G204" s="297">
        <v>0</v>
      </c>
      <c r="H204" s="297">
        <v>141498.89000000001</v>
      </c>
      <c r="J204">
        <v>2245179.4700000002</v>
      </c>
      <c r="K204">
        <v>286049.33</v>
      </c>
      <c r="Q204" s="297">
        <v>0</v>
      </c>
      <c r="U204">
        <v>-559766.5</v>
      </c>
      <c r="V204">
        <v>4119895.74</v>
      </c>
      <c r="W204" s="297">
        <v>1500031.71</v>
      </c>
      <c r="X204" s="297">
        <v>285237</v>
      </c>
      <c r="Y204" s="297">
        <v>1402.31</v>
      </c>
      <c r="AA204" s="297">
        <v>736934.1</v>
      </c>
      <c r="AB204" s="297">
        <v>88350</v>
      </c>
      <c r="AC204">
        <v>1033688.1</v>
      </c>
      <c r="AE204">
        <v>4000</v>
      </c>
      <c r="AF204">
        <v>246141.26</v>
      </c>
      <c r="AG204">
        <v>47809.86</v>
      </c>
      <c r="AM204" s="242">
        <f t="shared" si="23"/>
        <v>2146886.34</v>
      </c>
      <c r="AN204" s="249">
        <f t="shared" si="24"/>
        <v>0</v>
      </c>
      <c r="AO204" s="262">
        <f t="shared" si="25"/>
        <v>2146886.34</v>
      </c>
      <c r="AP204" s="263">
        <f t="shared" si="26"/>
        <v>2611955.12</v>
      </c>
      <c r="AQ204" s="263">
        <f t="shared" si="27"/>
        <v>1331639.22</v>
      </c>
      <c r="AR204" s="244">
        <f t="shared" si="22"/>
        <v>1280315.9000000001</v>
      </c>
    </row>
    <row r="205" spans="1:44" ht="14.4" thickBot="1" x14ac:dyDescent="0.3">
      <c r="A205" s="232" t="s">
        <v>333</v>
      </c>
      <c r="B205" s="232" t="s">
        <v>41</v>
      </c>
      <c r="C205" s="233">
        <v>2685</v>
      </c>
      <c r="D205" s="234" t="s">
        <v>990</v>
      </c>
      <c r="E205" t="s">
        <v>2788</v>
      </c>
      <c r="F205" s="297">
        <v>1464179.2</v>
      </c>
      <c r="G205" s="297">
        <v>0</v>
      </c>
      <c r="H205" s="297">
        <v>282288.82</v>
      </c>
      <c r="J205">
        <v>507318.59</v>
      </c>
      <c r="K205">
        <v>-43952.24</v>
      </c>
      <c r="N205" s="297">
        <v>36129</v>
      </c>
      <c r="Q205" s="297">
        <v>0</v>
      </c>
      <c r="U205">
        <v>-1682110.43</v>
      </c>
      <c r="V205">
        <v>2992215.82</v>
      </c>
      <c r="W205" s="297">
        <v>1246245.26</v>
      </c>
      <c r="X205" s="297">
        <v>200665</v>
      </c>
      <c r="Y205" s="297">
        <v>3169.15</v>
      </c>
      <c r="AA205" s="297">
        <v>926193</v>
      </c>
      <c r="AC205">
        <v>1112387</v>
      </c>
      <c r="AD205">
        <v>1040</v>
      </c>
      <c r="AE205">
        <v>16800</v>
      </c>
      <c r="AF205">
        <v>75634.64</v>
      </c>
      <c r="AG205">
        <v>53210.79</v>
      </c>
      <c r="AM205" s="242">
        <f t="shared" si="23"/>
        <v>1746468.02</v>
      </c>
      <c r="AN205" s="249">
        <f t="shared" si="24"/>
        <v>36129</v>
      </c>
      <c r="AO205" s="262">
        <f t="shared" si="25"/>
        <v>1710339.02</v>
      </c>
      <c r="AP205" s="263">
        <f t="shared" si="26"/>
        <v>2376272.41</v>
      </c>
      <c r="AQ205" s="263">
        <f t="shared" si="27"/>
        <v>1259072.43</v>
      </c>
      <c r="AR205" s="244">
        <f t="shared" si="22"/>
        <v>1117199.9800000002</v>
      </c>
    </row>
    <row r="206" spans="1:44" s="253" customFormat="1" ht="14.4" thickBot="1" x14ac:dyDescent="0.3">
      <c r="A206" s="235" t="s">
        <v>333</v>
      </c>
      <c r="B206" s="235" t="s">
        <v>41</v>
      </c>
      <c r="C206" s="236">
        <v>996</v>
      </c>
      <c r="D206" s="237" t="s">
        <v>991</v>
      </c>
      <c r="E206" t="s">
        <v>2800</v>
      </c>
      <c r="F206" s="297">
        <v>656310.19999999995</v>
      </c>
      <c r="G206" s="297">
        <v>30987.5</v>
      </c>
      <c r="H206" s="297">
        <v>169223.84</v>
      </c>
      <c r="I206" s="297"/>
      <c r="J206">
        <v>1075453.48</v>
      </c>
      <c r="K206">
        <v>168719.87</v>
      </c>
      <c r="L206"/>
      <c r="M206"/>
      <c r="N206" s="297">
        <v>0</v>
      </c>
      <c r="O206" s="297"/>
      <c r="P206" s="297"/>
      <c r="Q206" s="297"/>
      <c r="R206" s="297"/>
      <c r="S206"/>
      <c r="T206"/>
      <c r="U206">
        <v>751825.18</v>
      </c>
      <c r="V206">
        <v>889745.48</v>
      </c>
      <c r="W206" s="297">
        <v>952277.41</v>
      </c>
      <c r="X206" s="297"/>
      <c r="Y206" s="297"/>
      <c r="Z206" s="297"/>
      <c r="AA206" s="297"/>
      <c r="AB206" s="297">
        <v>337.55</v>
      </c>
      <c r="AC206">
        <v>56414</v>
      </c>
      <c r="AD206">
        <v>160</v>
      </c>
      <c r="AE206">
        <v>1000</v>
      </c>
      <c r="AF206">
        <v>221218.62</v>
      </c>
      <c r="AG206">
        <v>18998.14</v>
      </c>
      <c r="AH206"/>
      <c r="AI206"/>
      <c r="AJ206"/>
      <c r="AK206"/>
      <c r="AL206"/>
      <c r="AM206" s="242">
        <f t="shared" si="23"/>
        <v>856521.53999999992</v>
      </c>
      <c r="AN206" s="249">
        <f t="shared" si="24"/>
        <v>0</v>
      </c>
      <c r="AO206" s="262">
        <f t="shared" si="25"/>
        <v>856521.53999999992</v>
      </c>
      <c r="AP206" s="263">
        <f t="shared" si="26"/>
        <v>952614.96000000008</v>
      </c>
      <c r="AQ206" s="263">
        <f t="shared" si="27"/>
        <v>297790.76</v>
      </c>
      <c r="AR206" s="244">
        <f t="shared" si="22"/>
        <v>654824.20000000007</v>
      </c>
    </row>
    <row r="207" spans="1:44" ht="14.4" thickBot="1" x14ac:dyDescent="0.3">
      <c r="A207" s="232" t="s">
        <v>27</v>
      </c>
      <c r="B207" s="232" t="s">
        <v>28</v>
      </c>
      <c r="C207" s="233">
        <v>3443</v>
      </c>
      <c r="D207" s="234" t="s">
        <v>992</v>
      </c>
      <c r="E207" t="s">
        <v>2765</v>
      </c>
      <c r="F207" s="297">
        <v>987718.57</v>
      </c>
      <c r="G207" s="297">
        <v>9118</v>
      </c>
      <c r="H207" s="297">
        <v>71446.31</v>
      </c>
      <c r="J207">
        <v>1720326.98</v>
      </c>
      <c r="K207">
        <v>238604.68</v>
      </c>
      <c r="Q207" s="297">
        <v>0</v>
      </c>
      <c r="U207">
        <v>1859638.48</v>
      </c>
      <c r="V207">
        <v>574807.30000000005</v>
      </c>
      <c r="W207" s="297">
        <v>1611643.47</v>
      </c>
      <c r="Y207" s="297">
        <v>692.02</v>
      </c>
      <c r="AA207" s="297">
        <v>1159642.5</v>
      </c>
      <c r="AB207" s="297">
        <v>107167.84</v>
      </c>
      <c r="AC207">
        <v>1379851.34</v>
      </c>
      <c r="AD207">
        <v>7700</v>
      </c>
      <c r="AF207">
        <v>274883.19</v>
      </c>
      <c r="AG207">
        <v>176954.53</v>
      </c>
      <c r="AK207">
        <v>224258</v>
      </c>
      <c r="AM207" s="242">
        <f t="shared" si="23"/>
        <v>1068282.8799999999</v>
      </c>
      <c r="AN207" s="249">
        <f t="shared" si="24"/>
        <v>0</v>
      </c>
      <c r="AO207" s="262">
        <f t="shared" si="25"/>
        <v>1068282.8799999999</v>
      </c>
      <c r="AP207" s="263">
        <f t="shared" si="26"/>
        <v>2879145.83</v>
      </c>
      <c r="AQ207" s="263">
        <f t="shared" si="27"/>
        <v>2063647.06</v>
      </c>
      <c r="AR207" s="244">
        <f t="shared" si="22"/>
        <v>815498.77</v>
      </c>
    </row>
    <row r="208" spans="1:44" ht="14.4" thickBot="1" x14ac:dyDescent="0.3">
      <c r="A208" s="232" t="s">
        <v>27</v>
      </c>
      <c r="B208" s="232" t="s">
        <v>28</v>
      </c>
      <c r="C208" s="233">
        <v>2891</v>
      </c>
      <c r="D208" s="234" t="s">
        <v>993</v>
      </c>
      <c r="E208" t="s">
        <v>2766</v>
      </c>
      <c r="F208" s="297">
        <v>692451.38</v>
      </c>
      <c r="G208" s="297">
        <v>15688</v>
      </c>
      <c r="H208" s="297">
        <v>60451.24</v>
      </c>
      <c r="J208">
        <v>767502.51</v>
      </c>
      <c r="K208">
        <v>208352.68</v>
      </c>
      <c r="N208" s="297">
        <v>22170</v>
      </c>
      <c r="Q208" s="297">
        <v>1066</v>
      </c>
      <c r="U208">
        <v>-960217.59</v>
      </c>
      <c r="V208">
        <v>2085517.75</v>
      </c>
      <c r="W208" s="297">
        <v>1118055.71</v>
      </c>
      <c r="Y208" s="297">
        <v>420.05</v>
      </c>
      <c r="AA208" s="297">
        <v>365438</v>
      </c>
      <c r="AB208" s="297">
        <v>188437</v>
      </c>
      <c r="AC208">
        <v>606264</v>
      </c>
      <c r="AF208">
        <v>219111.01</v>
      </c>
      <c r="AG208">
        <v>67161.48</v>
      </c>
      <c r="AM208" s="242">
        <f t="shared" si="23"/>
        <v>768590.62</v>
      </c>
      <c r="AN208" s="249">
        <f t="shared" si="24"/>
        <v>23236</v>
      </c>
      <c r="AO208" s="262">
        <f t="shared" si="25"/>
        <v>745354.62</v>
      </c>
      <c r="AP208" s="263">
        <f t="shared" si="26"/>
        <v>1672350.76</v>
      </c>
      <c r="AQ208" s="263">
        <f t="shared" si="27"/>
        <v>892536.49</v>
      </c>
      <c r="AR208" s="244">
        <f t="shared" si="22"/>
        <v>779814.27</v>
      </c>
    </row>
    <row r="209" spans="1:44" ht="14.4" thickBot="1" x14ac:dyDescent="0.3">
      <c r="A209" s="232" t="s">
        <v>27</v>
      </c>
      <c r="B209" s="232" t="s">
        <v>28</v>
      </c>
      <c r="C209" s="233">
        <v>5426</v>
      </c>
      <c r="D209" s="234" t="s">
        <v>994</v>
      </c>
      <c r="E209" t="s">
        <v>2767</v>
      </c>
      <c r="F209" s="297">
        <v>1960335.89</v>
      </c>
      <c r="G209" s="297">
        <v>114965</v>
      </c>
      <c r="H209" s="297">
        <v>140876.09</v>
      </c>
      <c r="J209">
        <v>702745.02</v>
      </c>
      <c r="K209">
        <v>1148556.6200000001</v>
      </c>
      <c r="Q209" s="297">
        <v>0</v>
      </c>
      <c r="U209">
        <v>-469426.4</v>
      </c>
      <c r="V209">
        <v>2982894.62</v>
      </c>
      <c r="W209" s="297">
        <v>1728443.94</v>
      </c>
      <c r="X209" s="297">
        <v>15400</v>
      </c>
      <c r="Y209" s="297">
        <v>1764.1</v>
      </c>
      <c r="AA209" s="297">
        <v>2017312</v>
      </c>
      <c r="AB209" s="297">
        <v>1071037</v>
      </c>
      <c r="AC209">
        <v>2296291</v>
      </c>
      <c r="AE209">
        <v>12355</v>
      </c>
      <c r="AF209">
        <v>339363.23</v>
      </c>
      <c r="AG209">
        <v>197721.41</v>
      </c>
      <c r="AH209">
        <v>60000</v>
      </c>
      <c r="AK209">
        <v>100216</v>
      </c>
      <c r="AM209" s="242">
        <f t="shared" si="23"/>
        <v>2216176.98</v>
      </c>
      <c r="AN209" s="249">
        <f t="shared" si="24"/>
        <v>0</v>
      </c>
      <c r="AO209" s="262">
        <f t="shared" si="25"/>
        <v>2216176.98</v>
      </c>
      <c r="AP209" s="263">
        <f t="shared" si="26"/>
        <v>4833957.04</v>
      </c>
      <c r="AQ209" s="263">
        <f t="shared" si="27"/>
        <v>3005946.64</v>
      </c>
      <c r="AR209" s="244">
        <f t="shared" si="22"/>
        <v>1828010.4</v>
      </c>
    </row>
    <row r="210" spans="1:44" ht="14.4" thickBot="1" x14ac:dyDescent="0.3">
      <c r="A210" s="232" t="s">
        <v>27</v>
      </c>
      <c r="B210" s="232" t="s">
        <v>28</v>
      </c>
      <c r="C210" s="269">
        <v>3183</v>
      </c>
      <c r="D210" s="270" t="s">
        <v>995</v>
      </c>
      <c r="E210" t="s">
        <v>2791</v>
      </c>
      <c r="F210" s="297">
        <v>745810.54</v>
      </c>
      <c r="G210" s="297">
        <v>61956</v>
      </c>
      <c r="H210" s="297">
        <v>8665.5300000000007</v>
      </c>
      <c r="J210">
        <v>1974283.98</v>
      </c>
      <c r="K210">
        <v>658976.14</v>
      </c>
      <c r="Q210" s="297">
        <v>-7637</v>
      </c>
      <c r="U210">
        <v>547860.67000000004</v>
      </c>
      <c r="V210">
        <v>2454994.11</v>
      </c>
      <c r="W210" s="297">
        <v>1230036.05</v>
      </c>
      <c r="Y210" s="297">
        <v>372.38</v>
      </c>
      <c r="AA210" s="297">
        <v>658749.19999999995</v>
      </c>
      <c r="AB210" s="297">
        <v>165200</v>
      </c>
      <c r="AC210">
        <v>834455.2</v>
      </c>
      <c r="AD210">
        <v>860</v>
      </c>
      <c r="AF210">
        <v>297145.2</v>
      </c>
      <c r="AG210">
        <v>223875.09</v>
      </c>
      <c r="AK210">
        <v>31174.34</v>
      </c>
      <c r="AM210" s="242">
        <f t="shared" si="23"/>
        <v>816432.07000000007</v>
      </c>
      <c r="AN210" s="249">
        <f t="shared" si="24"/>
        <v>-7637</v>
      </c>
      <c r="AO210" s="262">
        <f t="shared" si="25"/>
        <v>824069.07000000007</v>
      </c>
      <c r="AP210" s="263">
        <f t="shared" si="26"/>
        <v>2054357.63</v>
      </c>
      <c r="AQ210" s="263">
        <f t="shared" si="27"/>
        <v>1387509.83</v>
      </c>
      <c r="AR210" s="244">
        <f t="shared" si="22"/>
        <v>666847.79999999981</v>
      </c>
    </row>
    <row r="211" spans="1:44" ht="14.4" thickBot="1" x14ac:dyDescent="0.3">
      <c r="A211" s="232" t="s">
        <v>341</v>
      </c>
      <c r="B211" s="232" t="s">
        <v>42</v>
      </c>
      <c r="C211" s="269">
        <v>3850</v>
      </c>
      <c r="D211" s="270" t="s">
        <v>996</v>
      </c>
      <c r="E211" t="s">
        <v>2768</v>
      </c>
      <c r="F211" s="297">
        <v>1152357.77</v>
      </c>
      <c r="G211" s="297">
        <v>345597.67</v>
      </c>
      <c r="H211" s="297">
        <v>111260.89</v>
      </c>
      <c r="J211">
        <v>1172233.76</v>
      </c>
      <c r="K211">
        <v>499146.33</v>
      </c>
      <c r="N211" s="297">
        <v>42020</v>
      </c>
      <c r="Q211" s="297">
        <v>3117</v>
      </c>
      <c r="U211">
        <v>208805.78</v>
      </c>
      <c r="V211">
        <v>3281871.5</v>
      </c>
      <c r="W211" s="297">
        <v>779756.43</v>
      </c>
      <c r="X211" s="297">
        <v>-65300</v>
      </c>
      <c r="Y211" s="297">
        <v>1490.99</v>
      </c>
      <c r="AA211" s="297">
        <v>500340</v>
      </c>
      <c r="AB211" s="297">
        <v>61200</v>
      </c>
      <c r="AC211">
        <v>764039</v>
      </c>
      <c r="AD211">
        <v>1080</v>
      </c>
      <c r="AF211">
        <v>402333.54</v>
      </c>
      <c r="AG211">
        <v>136408.6</v>
      </c>
      <c r="AI211">
        <v>3298.36</v>
      </c>
      <c r="AM211" s="242">
        <f t="shared" si="23"/>
        <v>1609216.3299999998</v>
      </c>
      <c r="AN211" s="249">
        <f t="shared" si="24"/>
        <v>45137</v>
      </c>
      <c r="AO211" s="262">
        <f t="shared" si="25"/>
        <v>1564079.3299999998</v>
      </c>
      <c r="AP211" s="263">
        <f t="shared" si="26"/>
        <v>1277487.42</v>
      </c>
      <c r="AQ211" s="263">
        <f t="shared" si="27"/>
        <v>1307159.5000000002</v>
      </c>
      <c r="AR211" s="244">
        <f t="shared" si="22"/>
        <v>-29672.080000000307</v>
      </c>
    </row>
    <row r="212" spans="1:44" ht="14.4" thickBot="1" x14ac:dyDescent="0.3">
      <c r="A212" s="232" t="s">
        <v>341</v>
      </c>
      <c r="B212" s="232" t="s">
        <v>42</v>
      </c>
      <c r="C212" s="269">
        <v>3381</v>
      </c>
      <c r="D212" s="270" t="s">
        <v>997</v>
      </c>
      <c r="E212" t="s">
        <v>2769</v>
      </c>
      <c r="F212" s="297">
        <v>530751.28</v>
      </c>
      <c r="G212" s="297">
        <v>21108.080000000002</v>
      </c>
      <c r="H212" s="297">
        <v>373691.19</v>
      </c>
      <c r="J212">
        <v>683546.02</v>
      </c>
      <c r="K212">
        <v>522160.09</v>
      </c>
      <c r="Q212" s="297">
        <v>0</v>
      </c>
      <c r="T212">
        <v>26928</v>
      </c>
      <c r="U212">
        <v>-48387.360000000001</v>
      </c>
      <c r="V212">
        <v>1463394.66</v>
      </c>
      <c r="W212" s="297">
        <v>629840.22</v>
      </c>
      <c r="X212" s="297">
        <v>28320</v>
      </c>
      <c r="Y212" s="297">
        <v>680.14</v>
      </c>
      <c r="AA212" s="297">
        <v>852320</v>
      </c>
      <c r="AB212" s="297">
        <v>793110.84</v>
      </c>
      <c r="AC212">
        <v>1134959</v>
      </c>
      <c r="AD212">
        <v>1840</v>
      </c>
      <c r="AF212">
        <v>144936.70000000001</v>
      </c>
      <c r="AG212">
        <v>83848.22</v>
      </c>
      <c r="AI212">
        <v>175.92</v>
      </c>
      <c r="AM212" s="242">
        <f t="shared" si="23"/>
        <v>925550.55</v>
      </c>
      <c r="AN212" s="249">
        <f t="shared" si="24"/>
        <v>0</v>
      </c>
      <c r="AO212" s="262">
        <f t="shared" si="25"/>
        <v>925550.55</v>
      </c>
      <c r="AP212" s="263">
        <f t="shared" si="26"/>
        <v>2304271.1999999997</v>
      </c>
      <c r="AQ212" s="263">
        <f t="shared" si="27"/>
        <v>1365759.8399999999</v>
      </c>
      <c r="AR212" s="244">
        <f t="shared" si="22"/>
        <v>938511.35999999987</v>
      </c>
    </row>
    <row r="213" spans="1:44" ht="14.4" thickBot="1" x14ac:dyDescent="0.3">
      <c r="A213" s="232" t="s">
        <v>341</v>
      </c>
      <c r="B213" s="232" t="s">
        <v>42</v>
      </c>
      <c r="C213" s="269">
        <v>2640</v>
      </c>
      <c r="D213" s="270" t="s">
        <v>998</v>
      </c>
      <c r="E213" t="s">
        <v>2770</v>
      </c>
      <c r="F213" s="297">
        <v>708978.75</v>
      </c>
      <c r="G213" s="297">
        <v>195707.38</v>
      </c>
      <c r="H213" s="297">
        <v>32379.67</v>
      </c>
      <c r="J213">
        <v>1617297.08</v>
      </c>
      <c r="K213">
        <v>189211.01</v>
      </c>
      <c r="N213" s="297">
        <v>0</v>
      </c>
      <c r="Q213" s="297">
        <v>-2405.63</v>
      </c>
      <c r="V213">
        <v>2681365.84</v>
      </c>
      <c r="W213" s="297">
        <v>844144.23</v>
      </c>
      <c r="X213" s="297">
        <v>121600</v>
      </c>
      <c r="Y213" s="297">
        <v>887.65</v>
      </c>
      <c r="AA213" s="297">
        <v>899760</v>
      </c>
      <c r="AC213">
        <v>1180908</v>
      </c>
      <c r="AF213">
        <v>244582.52</v>
      </c>
      <c r="AG213">
        <v>103414.29</v>
      </c>
      <c r="AI213">
        <v>552.12</v>
      </c>
      <c r="AK213">
        <v>21000</v>
      </c>
      <c r="AM213" s="242">
        <f t="shared" si="23"/>
        <v>937065.8</v>
      </c>
      <c r="AN213" s="249">
        <f t="shared" si="24"/>
        <v>-2405.63</v>
      </c>
      <c r="AO213" s="262">
        <f t="shared" si="25"/>
        <v>939471.43</v>
      </c>
      <c r="AP213" s="263">
        <f t="shared" si="26"/>
        <v>1866391.88</v>
      </c>
      <c r="AQ213" s="263">
        <f t="shared" si="27"/>
        <v>1550456.9300000002</v>
      </c>
      <c r="AR213" s="244">
        <f t="shared" si="22"/>
        <v>315934.94999999972</v>
      </c>
    </row>
    <row r="214" spans="1:44" ht="14.4" thickBot="1" x14ac:dyDescent="0.3">
      <c r="A214" s="232" t="s">
        <v>341</v>
      </c>
      <c r="B214" s="232" t="s">
        <v>42</v>
      </c>
      <c r="C214" s="269">
        <v>5792</v>
      </c>
      <c r="D214" s="270" t="s">
        <v>999</v>
      </c>
      <c r="E214" t="s">
        <v>2771</v>
      </c>
      <c r="F214" s="297">
        <v>795817.75</v>
      </c>
      <c r="G214" s="297">
        <v>39083.360000000001</v>
      </c>
      <c r="H214" s="297">
        <v>210872.53</v>
      </c>
      <c r="J214">
        <v>472261.54</v>
      </c>
      <c r="K214">
        <v>1035668.27</v>
      </c>
      <c r="N214" s="297">
        <v>19638</v>
      </c>
      <c r="Q214" s="297">
        <v>3759.8</v>
      </c>
      <c r="U214">
        <v>-2556891</v>
      </c>
      <c r="V214">
        <v>5060758.04</v>
      </c>
      <c r="W214" s="297">
        <v>2940630.89</v>
      </c>
      <c r="X214" s="297">
        <v>46700</v>
      </c>
      <c r="Y214" s="297">
        <v>1239.02</v>
      </c>
      <c r="AC214">
        <v>1799066</v>
      </c>
      <c r="AD214">
        <v>42000</v>
      </c>
      <c r="AF214">
        <v>571969.25</v>
      </c>
      <c r="AG214">
        <v>126219.26</v>
      </c>
      <c r="AI214">
        <v>660.64</v>
      </c>
      <c r="AK214">
        <v>3430</v>
      </c>
      <c r="AM214" s="242">
        <f t="shared" si="23"/>
        <v>1045773.64</v>
      </c>
      <c r="AN214" s="249">
        <f t="shared" si="24"/>
        <v>23397.8</v>
      </c>
      <c r="AO214" s="262">
        <f t="shared" si="25"/>
        <v>1022375.84</v>
      </c>
      <c r="AP214" s="263">
        <f t="shared" si="26"/>
        <v>2988569.91</v>
      </c>
      <c r="AQ214" s="263">
        <f t="shared" si="27"/>
        <v>2543345.15</v>
      </c>
      <c r="AR214" s="244">
        <f t="shared" si="22"/>
        <v>445224.76000000024</v>
      </c>
    </row>
    <row r="215" spans="1:44" ht="14.4" thickBot="1" x14ac:dyDescent="0.3">
      <c r="A215" s="232" t="s">
        <v>341</v>
      </c>
      <c r="B215" s="232" t="s">
        <v>42</v>
      </c>
      <c r="C215" s="269">
        <v>1533</v>
      </c>
      <c r="D215" s="270" t="s">
        <v>1000</v>
      </c>
      <c r="E215" t="s">
        <v>2797</v>
      </c>
      <c r="F215" s="297">
        <v>426499.59</v>
      </c>
      <c r="G215" s="297">
        <v>51840.61</v>
      </c>
      <c r="H215" s="297">
        <v>802463.52</v>
      </c>
      <c r="J215">
        <v>645522.26</v>
      </c>
      <c r="K215">
        <v>488970.32</v>
      </c>
      <c r="N215" s="297">
        <v>15800</v>
      </c>
      <c r="Q215" s="297">
        <v>2364</v>
      </c>
      <c r="U215">
        <v>-1082917.8799999999</v>
      </c>
      <c r="V215">
        <v>3254719.47</v>
      </c>
      <c r="W215" s="297">
        <v>898237.94</v>
      </c>
      <c r="Y215" s="297">
        <v>453.82</v>
      </c>
      <c r="AA215" s="297">
        <v>862764</v>
      </c>
      <c r="AB215" s="297">
        <v>71087.600000000006</v>
      </c>
      <c r="AC215">
        <v>995994</v>
      </c>
      <c r="AF215">
        <v>147215.12</v>
      </c>
      <c r="AG215">
        <v>146731.97</v>
      </c>
      <c r="AH215">
        <v>1680</v>
      </c>
      <c r="AK215">
        <v>20944.64</v>
      </c>
      <c r="AM215" s="242">
        <f t="shared" si="23"/>
        <v>1280803.72</v>
      </c>
      <c r="AN215" s="249">
        <f t="shared" si="24"/>
        <v>18164</v>
      </c>
      <c r="AO215" s="262">
        <f t="shared" si="25"/>
        <v>1262639.72</v>
      </c>
      <c r="AP215" s="263">
        <f t="shared" si="26"/>
        <v>1832543.3599999999</v>
      </c>
      <c r="AQ215" s="263">
        <f t="shared" si="27"/>
        <v>1312565.73</v>
      </c>
      <c r="AR215" s="244">
        <f t="shared" si="22"/>
        <v>519977.62999999989</v>
      </c>
    </row>
    <row r="216" spans="1:44" ht="14.4" thickBot="1" x14ac:dyDescent="0.3">
      <c r="A216" s="232" t="s">
        <v>344</v>
      </c>
      <c r="B216" s="232" t="s">
        <v>31</v>
      </c>
      <c r="C216" s="269">
        <v>6007</v>
      </c>
      <c r="D216" s="270" t="s">
        <v>1001</v>
      </c>
      <c r="E216" t="s">
        <v>2636</v>
      </c>
      <c r="F216" s="297">
        <v>892599.68</v>
      </c>
      <c r="G216" s="297">
        <v>32024</v>
      </c>
      <c r="H216" s="297">
        <v>35670.82</v>
      </c>
      <c r="J216">
        <v>632468.04</v>
      </c>
      <c r="K216">
        <v>497200.86</v>
      </c>
      <c r="N216" s="297">
        <v>0</v>
      </c>
      <c r="Q216" s="297">
        <v>5086.58</v>
      </c>
      <c r="S216">
        <v>1752</v>
      </c>
      <c r="U216">
        <v>-1648201.72</v>
      </c>
      <c r="V216">
        <v>3760347.17</v>
      </c>
      <c r="W216" s="297">
        <v>1141082.08</v>
      </c>
      <c r="X216" s="297">
        <v>253160</v>
      </c>
      <c r="Y216" s="297">
        <v>972.44</v>
      </c>
      <c r="AA216" s="297">
        <v>743379</v>
      </c>
      <c r="AB216" s="297">
        <v>209216.99</v>
      </c>
      <c r="AC216">
        <v>961149</v>
      </c>
      <c r="AF216">
        <v>779282.77</v>
      </c>
      <c r="AG216">
        <v>239462.12</v>
      </c>
      <c r="AK216">
        <v>36924.25</v>
      </c>
      <c r="AM216" s="242">
        <f t="shared" si="23"/>
        <v>960294.5</v>
      </c>
      <c r="AN216" s="249">
        <f t="shared" si="24"/>
        <v>5086.58</v>
      </c>
      <c r="AO216" s="262">
        <f t="shared" si="25"/>
        <v>955207.92</v>
      </c>
      <c r="AP216" s="263">
        <f t="shared" si="26"/>
        <v>2347810.5099999998</v>
      </c>
      <c r="AQ216" s="263">
        <f t="shared" si="27"/>
        <v>2016818.1400000001</v>
      </c>
      <c r="AR216" s="244">
        <f t="shared" si="22"/>
        <v>330992.36999999965</v>
      </c>
    </row>
    <row r="217" spans="1:44" ht="14.4" thickBot="1" x14ac:dyDescent="0.3">
      <c r="A217" s="232" t="s">
        <v>344</v>
      </c>
      <c r="B217" s="232" t="s">
        <v>31</v>
      </c>
      <c r="C217" s="269">
        <v>2330</v>
      </c>
      <c r="D217" s="270" t="s">
        <v>1002</v>
      </c>
      <c r="E217" t="s">
        <v>2639</v>
      </c>
      <c r="F217" s="297">
        <v>804741.41</v>
      </c>
      <c r="G217" s="297">
        <v>35764.5</v>
      </c>
      <c r="H217" s="297">
        <v>21649.05</v>
      </c>
      <c r="J217">
        <v>-89764.12</v>
      </c>
      <c r="K217">
        <v>254680.82</v>
      </c>
      <c r="N217" s="297">
        <v>2600</v>
      </c>
      <c r="Q217" s="297">
        <v>1981.53</v>
      </c>
      <c r="U217">
        <v>-1408380.61</v>
      </c>
      <c r="V217">
        <v>2267172.48</v>
      </c>
      <c r="W217" s="297">
        <v>738915.55</v>
      </c>
      <c r="X217" s="297">
        <v>111330</v>
      </c>
      <c r="Y217" s="297">
        <v>895.23</v>
      </c>
      <c r="AA217" s="297">
        <v>469647.5</v>
      </c>
      <c r="AB217" s="297">
        <v>23990</v>
      </c>
      <c r="AC217">
        <v>606629.5</v>
      </c>
      <c r="AF217">
        <v>321143.75</v>
      </c>
      <c r="AG217">
        <v>69077.75</v>
      </c>
      <c r="AJ217">
        <v>62168.66</v>
      </c>
      <c r="AK217">
        <v>477.4</v>
      </c>
      <c r="AM217" s="242">
        <f t="shared" si="23"/>
        <v>862154.96000000008</v>
      </c>
      <c r="AN217" s="249">
        <f t="shared" si="24"/>
        <v>4581.53</v>
      </c>
      <c r="AO217" s="262">
        <f t="shared" si="25"/>
        <v>857573.43</v>
      </c>
      <c r="AP217" s="263">
        <f t="shared" si="26"/>
        <v>1344778.28</v>
      </c>
      <c r="AQ217" s="263">
        <f t="shared" si="27"/>
        <v>1059497.0599999998</v>
      </c>
      <c r="AR217" s="244">
        <f t="shared" si="22"/>
        <v>285281.2200000002</v>
      </c>
    </row>
    <row r="218" spans="1:44" ht="14.4" thickBot="1" x14ac:dyDescent="0.3">
      <c r="A218" s="232" t="s">
        <v>344</v>
      </c>
      <c r="B218" s="232" t="s">
        <v>31</v>
      </c>
      <c r="C218" s="269">
        <v>2684</v>
      </c>
      <c r="D218" s="270" t="s">
        <v>1003</v>
      </c>
      <c r="E218" t="s">
        <v>2640</v>
      </c>
      <c r="F218" s="297">
        <v>391813.84</v>
      </c>
      <c r="G218" s="297">
        <v>16994</v>
      </c>
      <c r="H218" s="297">
        <v>33522.86</v>
      </c>
      <c r="J218">
        <v>224403.08</v>
      </c>
      <c r="K218">
        <v>351092.92</v>
      </c>
      <c r="N218" s="297">
        <v>36952</v>
      </c>
      <c r="Q218" s="297">
        <v>51619.13</v>
      </c>
      <c r="S218">
        <v>1815</v>
      </c>
      <c r="U218">
        <v>-1052181.5900000001</v>
      </c>
      <c r="V218">
        <v>1878069.39</v>
      </c>
      <c r="W218" s="297">
        <v>754376.46</v>
      </c>
      <c r="X218" s="297">
        <v>124750</v>
      </c>
      <c r="Y218" s="297">
        <v>569.65</v>
      </c>
      <c r="AA218" s="297">
        <v>1018955</v>
      </c>
      <c r="AB218" s="297">
        <v>16260</v>
      </c>
      <c r="AC218">
        <v>1165468</v>
      </c>
      <c r="AF218">
        <v>388725.81</v>
      </c>
      <c r="AG218">
        <v>27636</v>
      </c>
      <c r="AK218">
        <v>59864.75</v>
      </c>
      <c r="AM218" s="242">
        <f t="shared" si="23"/>
        <v>442330.7</v>
      </c>
      <c r="AN218" s="249">
        <f t="shared" si="24"/>
        <v>88571.13</v>
      </c>
      <c r="AO218" s="262">
        <f t="shared" si="25"/>
        <v>353759.57</v>
      </c>
      <c r="AP218" s="263">
        <f t="shared" si="26"/>
        <v>1914911.1099999999</v>
      </c>
      <c r="AQ218" s="263">
        <f t="shared" si="27"/>
        <v>1641694.56</v>
      </c>
      <c r="AR218" s="244">
        <f t="shared" si="22"/>
        <v>273216.54999999981</v>
      </c>
    </row>
    <row r="219" spans="1:44" ht="14.4" thickBot="1" x14ac:dyDescent="0.3">
      <c r="A219" s="232" t="s">
        <v>344</v>
      </c>
      <c r="B219" s="232" t="s">
        <v>31</v>
      </c>
      <c r="C219" s="269">
        <v>7170</v>
      </c>
      <c r="D219" s="270" t="s">
        <v>1004</v>
      </c>
      <c r="E219" t="s">
        <v>2644</v>
      </c>
      <c r="F219" s="297">
        <v>856151.46</v>
      </c>
      <c r="G219" s="297">
        <v>92183.41</v>
      </c>
      <c r="H219" s="297">
        <v>161916.18</v>
      </c>
      <c r="J219">
        <v>-6452.46</v>
      </c>
      <c r="K219">
        <v>800482.54</v>
      </c>
      <c r="N219" s="297">
        <v>45769</v>
      </c>
      <c r="O219" s="297">
        <v>18802</v>
      </c>
      <c r="Q219" s="297">
        <v>2300.4899999999998</v>
      </c>
      <c r="S219">
        <v>30087</v>
      </c>
      <c r="U219">
        <v>-2388206.63</v>
      </c>
      <c r="V219">
        <v>4524693.96</v>
      </c>
      <c r="W219" s="297">
        <v>1423357.93</v>
      </c>
      <c r="Y219" s="297">
        <v>1141.3900000000001</v>
      </c>
      <c r="AA219" s="297">
        <v>874085</v>
      </c>
      <c r="AB219" s="297">
        <v>1761913.85</v>
      </c>
      <c r="AC219">
        <v>2215914.7999999998</v>
      </c>
      <c r="AD219">
        <v>2070</v>
      </c>
      <c r="AF219">
        <v>1483537.47</v>
      </c>
      <c r="AG219">
        <v>198536.13</v>
      </c>
      <c r="AK219">
        <v>276125.21999999997</v>
      </c>
      <c r="AM219" s="242">
        <f t="shared" si="23"/>
        <v>1110251.05</v>
      </c>
      <c r="AN219" s="249">
        <f t="shared" si="24"/>
        <v>66871.490000000005</v>
      </c>
      <c r="AO219" s="262">
        <f t="shared" si="25"/>
        <v>1043379.56</v>
      </c>
      <c r="AP219" s="263">
        <f t="shared" si="26"/>
        <v>4060498.17</v>
      </c>
      <c r="AQ219" s="263">
        <f t="shared" si="27"/>
        <v>4176183.6199999992</v>
      </c>
      <c r="AR219" s="244">
        <f t="shared" si="22"/>
        <v>-115685.44999999925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AD1" zoomScale="107" zoomScaleNormal="107" workbookViewId="0">
      <selection sqref="A1:AH1048576"/>
    </sheetView>
  </sheetViews>
  <sheetFormatPr defaultRowHeight="13.8" x14ac:dyDescent="0.25"/>
  <cols>
    <col min="1" max="1" width="44.3984375" bestFit="1" customWidth="1"/>
    <col min="2" max="2" width="32.09765625" bestFit="1" customWidth="1"/>
    <col min="3" max="3" width="31" bestFit="1" customWidth="1"/>
    <col min="4" max="4" width="22.59765625" bestFit="1" customWidth="1"/>
    <col min="5" max="5" width="22.19921875" bestFit="1" customWidth="1"/>
    <col min="6" max="7" width="14.8984375" bestFit="1" customWidth="1"/>
    <col min="8" max="8" width="20.09765625" bestFit="1" customWidth="1"/>
    <col min="9" max="9" width="20.59765625" bestFit="1" customWidth="1"/>
    <col min="10" max="10" width="16.5" bestFit="1" customWidth="1"/>
    <col min="11" max="11" width="19.09765625" bestFit="1" customWidth="1"/>
    <col min="12" max="12" width="18.5" bestFit="1" customWidth="1"/>
    <col min="13" max="13" width="20.296875" bestFit="1" customWidth="1"/>
    <col min="14" max="14" width="19.8984375" bestFit="1" customWidth="1"/>
    <col min="15" max="15" width="22.09765625" bestFit="1" customWidth="1"/>
    <col min="16" max="16" width="26.69921875" bestFit="1" customWidth="1"/>
    <col min="17" max="17" width="26.8984375" bestFit="1" customWidth="1"/>
    <col min="18" max="18" width="14.8984375" bestFit="1" customWidth="1"/>
    <col min="19" max="19" width="43.3984375" bestFit="1" customWidth="1"/>
    <col min="20" max="20" width="44" bestFit="1" customWidth="1"/>
    <col min="21" max="21" width="27.8984375" bestFit="1" customWidth="1"/>
    <col min="22" max="22" width="37.69921875" bestFit="1" customWidth="1"/>
    <col min="23" max="23" width="53.796875" bestFit="1" customWidth="1"/>
    <col min="24" max="24" width="14.8984375" bestFit="1" customWidth="1"/>
    <col min="25" max="25" width="19.3984375" bestFit="1" customWidth="1"/>
    <col min="26" max="26" width="25.8984375" bestFit="1" customWidth="1"/>
    <col min="27" max="27" width="24" bestFit="1" customWidth="1"/>
    <col min="28" max="28" width="41" bestFit="1" customWidth="1"/>
    <col min="29" max="29" width="29.59765625" bestFit="1" customWidth="1"/>
    <col min="30" max="30" width="21.3984375" bestFit="1" customWidth="1"/>
    <col min="31" max="31" width="25.19921875" bestFit="1" customWidth="1"/>
    <col min="32" max="32" width="30.5" bestFit="1" customWidth="1"/>
    <col min="33" max="33" width="32.19921875" bestFit="1" customWidth="1"/>
    <col min="34" max="34" width="25.19921875" bestFit="1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2450</v>
      </c>
      <c r="M1" t="s">
        <v>2451</v>
      </c>
      <c r="N1" t="s">
        <v>2583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2803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2584</v>
      </c>
      <c r="AE1" t="s">
        <v>2585</v>
      </c>
      <c r="AF1" t="s">
        <v>2586</v>
      </c>
      <c r="AG1" t="s">
        <v>2467</v>
      </c>
      <c r="AH1" t="s">
        <v>2587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2478</v>
      </c>
      <c r="M2" t="s">
        <v>2479</v>
      </c>
      <c r="N2" t="s">
        <v>2588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2804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2589</v>
      </c>
      <c r="AE2" t="s">
        <v>2590</v>
      </c>
      <c r="AF2" t="s">
        <v>2591</v>
      </c>
      <c r="AG2" t="s">
        <v>2495</v>
      </c>
      <c r="AH2" t="s">
        <v>2592</v>
      </c>
    </row>
    <row r="3" spans="1:34" x14ac:dyDescent="0.25">
      <c r="A3" t="s">
        <v>2496</v>
      </c>
      <c r="B3">
        <v>88205043.629999995</v>
      </c>
      <c r="C3">
        <v>2823470.51</v>
      </c>
      <c r="D3">
        <v>10839245.15</v>
      </c>
      <c r="E3">
        <v>0</v>
      </c>
      <c r="F3">
        <v>118155764.17</v>
      </c>
      <c r="G3">
        <v>34958104.170000002</v>
      </c>
      <c r="H3">
        <v>0</v>
      </c>
      <c r="I3">
        <v>0</v>
      </c>
      <c r="J3">
        <v>252256.73</v>
      </c>
      <c r="K3">
        <v>92200</v>
      </c>
      <c r="L3">
        <v>4071481.06</v>
      </c>
      <c r="M3">
        <v>129542.71</v>
      </c>
      <c r="N3">
        <v>0</v>
      </c>
      <c r="O3">
        <v>8483163.2100000009</v>
      </c>
      <c r="P3">
        <v>4031672.02</v>
      </c>
      <c r="Q3">
        <v>17651092.789999999</v>
      </c>
      <c r="R3">
        <v>213131610.75</v>
      </c>
      <c r="S3">
        <v>95322905.150000006</v>
      </c>
      <c r="T3">
        <v>2427916.4300000002</v>
      </c>
      <c r="U3">
        <v>93780.37</v>
      </c>
      <c r="V3">
        <v>2130</v>
      </c>
      <c r="W3">
        <v>110643994.86</v>
      </c>
      <c r="X3">
        <v>10315512.66</v>
      </c>
      <c r="Y3">
        <v>128802941.31999999</v>
      </c>
      <c r="Z3">
        <v>96560</v>
      </c>
      <c r="AA3">
        <v>123562.8</v>
      </c>
      <c r="AB3">
        <v>36543973.909999996</v>
      </c>
      <c r="AC3">
        <v>16232992.210000001</v>
      </c>
      <c r="AD3">
        <v>294410</v>
      </c>
      <c r="AE3">
        <v>13580</v>
      </c>
      <c r="AF3">
        <v>-284</v>
      </c>
      <c r="AG3">
        <v>2483557.85</v>
      </c>
      <c r="AH3">
        <v>1000</v>
      </c>
    </row>
    <row r="4" spans="1:34" x14ac:dyDescent="0.25">
      <c r="A4" t="s">
        <v>2805</v>
      </c>
      <c r="B4">
        <v>1543343.2</v>
      </c>
      <c r="C4">
        <v>0</v>
      </c>
      <c r="D4">
        <v>74570.19</v>
      </c>
      <c r="F4">
        <v>4347899.84</v>
      </c>
      <c r="G4">
        <v>626688.17000000004</v>
      </c>
      <c r="M4">
        <v>1.06</v>
      </c>
      <c r="O4">
        <v>669951</v>
      </c>
      <c r="Q4">
        <v>4663643.8099999996</v>
      </c>
      <c r="R4">
        <v>1723269</v>
      </c>
      <c r="S4">
        <v>636687.38</v>
      </c>
      <c r="U4">
        <v>1086.82</v>
      </c>
      <c r="W4">
        <v>1173382</v>
      </c>
      <c r="X4">
        <v>696070</v>
      </c>
      <c r="Y4">
        <v>1541743</v>
      </c>
      <c r="AB4">
        <v>319269.32</v>
      </c>
      <c r="AC4">
        <v>298374.34999999998</v>
      </c>
      <c r="AG4">
        <v>483708</v>
      </c>
    </row>
    <row r="5" spans="1:34" x14ac:dyDescent="0.25">
      <c r="A5" t="s">
        <v>2806</v>
      </c>
      <c r="B5">
        <v>427383.24</v>
      </c>
      <c r="C5">
        <v>29945.9</v>
      </c>
      <c r="D5">
        <v>170984.94</v>
      </c>
      <c r="F5">
        <v>455834.48</v>
      </c>
      <c r="G5">
        <v>131621.96</v>
      </c>
      <c r="M5">
        <v>0</v>
      </c>
      <c r="O5">
        <v>162830</v>
      </c>
      <c r="Q5">
        <v>-709774.91</v>
      </c>
      <c r="R5">
        <v>1740746.12</v>
      </c>
      <c r="S5">
        <v>399210.38</v>
      </c>
      <c r="U5">
        <v>191.68</v>
      </c>
      <c r="W5">
        <v>820197.3</v>
      </c>
      <c r="X5">
        <v>148323.56</v>
      </c>
      <c r="Y5">
        <v>906513.3</v>
      </c>
      <c r="AB5">
        <v>233016.52</v>
      </c>
      <c r="AC5">
        <v>98063.79</v>
      </c>
    </row>
    <row r="6" spans="1:34" x14ac:dyDescent="0.25">
      <c r="A6" t="s">
        <v>2807</v>
      </c>
      <c r="B6">
        <v>723476.57</v>
      </c>
      <c r="C6">
        <v>14797.5</v>
      </c>
      <c r="D6">
        <v>70521.320000000007</v>
      </c>
      <c r="F6">
        <v>506991.74</v>
      </c>
      <c r="G6">
        <v>54670.48</v>
      </c>
      <c r="L6">
        <v>257147</v>
      </c>
      <c r="M6">
        <v>55.61</v>
      </c>
      <c r="O6">
        <v>89300</v>
      </c>
      <c r="Q6">
        <v>-819550.85</v>
      </c>
      <c r="R6">
        <v>2169071.4500000002</v>
      </c>
      <c r="S6">
        <v>1739220.45</v>
      </c>
      <c r="T6">
        <v>134450</v>
      </c>
      <c r="U6">
        <v>802.79</v>
      </c>
      <c r="V6">
        <v>395</v>
      </c>
      <c r="W6">
        <v>917227</v>
      </c>
      <c r="X6">
        <v>484230</v>
      </c>
      <c r="Y6">
        <v>1475529</v>
      </c>
      <c r="Z6">
        <v>1120</v>
      </c>
      <c r="AA6">
        <v>1896</v>
      </c>
      <c r="AB6">
        <v>1039645.49</v>
      </c>
      <c r="AC6">
        <v>81305.05</v>
      </c>
      <c r="AG6">
        <v>501320</v>
      </c>
    </row>
    <row r="7" spans="1:34" x14ac:dyDescent="0.25">
      <c r="A7" t="s">
        <v>2808</v>
      </c>
      <c r="B7">
        <v>729777.1</v>
      </c>
      <c r="C7">
        <v>55</v>
      </c>
      <c r="D7">
        <v>182331.43</v>
      </c>
      <c r="F7">
        <v>312606.31</v>
      </c>
      <c r="G7">
        <v>103198.09</v>
      </c>
      <c r="J7">
        <v>0</v>
      </c>
      <c r="M7">
        <v>144.86000000000001</v>
      </c>
      <c r="Q7">
        <v>941341.26</v>
      </c>
      <c r="R7">
        <v>235221.96</v>
      </c>
      <c r="S7">
        <v>637211.92000000004</v>
      </c>
      <c r="U7">
        <v>749.42</v>
      </c>
      <c r="W7">
        <v>1082229.2</v>
      </c>
      <c r="X7">
        <v>109600</v>
      </c>
      <c r="Y7">
        <v>1145147.2</v>
      </c>
      <c r="AB7">
        <v>274104.89</v>
      </c>
      <c r="AC7">
        <v>75548.600000000006</v>
      </c>
      <c r="AG7">
        <v>1760</v>
      </c>
    </row>
    <row r="8" spans="1:34" x14ac:dyDescent="0.25">
      <c r="A8" t="s">
        <v>2809</v>
      </c>
      <c r="B8">
        <v>555664.68999999994</v>
      </c>
      <c r="C8">
        <v>11992</v>
      </c>
      <c r="D8">
        <v>35679.440000000002</v>
      </c>
      <c r="F8">
        <v>615123.73</v>
      </c>
      <c r="G8">
        <v>398429.3</v>
      </c>
      <c r="J8">
        <v>0</v>
      </c>
      <c r="M8">
        <v>732.63</v>
      </c>
      <c r="O8">
        <v>89255</v>
      </c>
      <c r="Q8">
        <v>-87573.96</v>
      </c>
      <c r="R8">
        <v>1649277.25</v>
      </c>
      <c r="S8">
        <v>532624.44999999995</v>
      </c>
      <c r="T8">
        <v>50100</v>
      </c>
      <c r="U8">
        <v>287.77999999999997</v>
      </c>
      <c r="W8">
        <v>637997.1</v>
      </c>
      <c r="X8">
        <v>150960</v>
      </c>
      <c r="Y8">
        <v>794902.1</v>
      </c>
      <c r="AB8">
        <v>329902.46999999997</v>
      </c>
      <c r="AC8">
        <v>88886.52</v>
      </c>
    </row>
    <row r="9" spans="1:34" x14ac:dyDescent="0.25">
      <c r="A9" t="s">
        <v>2810</v>
      </c>
      <c r="B9">
        <v>984594.88</v>
      </c>
      <c r="C9">
        <v>16322.5</v>
      </c>
      <c r="D9">
        <v>144611.35</v>
      </c>
      <c r="F9">
        <v>252301.44</v>
      </c>
      <c r="G9">
        <v>179913.27</v>
      </c>
      <c r="M9">
        <v>279</v>
      </c>
      <c r="O9">
        <v>91228</v>
      </c>
      <c r="Q9">
        <v>331960.45</v>
      </c>
      <c r="R9">
        <v>991159.3</v>
      </c>
      <c r="S9">
        <v>628939.56999999995</v>
      </c>
      <c r="T9">
        <v>27324</v>
      </c>
      <c r="U9">
        <v>903.11</v>
      </c>
      <c r="W9">
        <v>885270.2</v>
      </c>
      <c r="X9">
        <v>201050</v>
      </c>
      <c r="Y9">
        <v>1025860.2</v>
      </c>
      <c r="AB9">
        <v>181553.44</v>
      </c>
      <c r="AC9">
        <v>70135.55</v>
      </c>
      <c r="AG9">
        <v>500</v>
      </c>
    </row>
    <row r="10" spans="1:34" x14ac:dyDescent="0.25">
      <c r="A10" t="s">
        <v>2811</v>
      </c>
      <c r="B10">
        <v>783722.89</v>
      </c>
      <c r="C10">
        <v>14123.75</v>
      </c>
      <c r="D10">
        <v>153618.56</v>
      </c>
      <c r="F10">
        <v>756132.45</v>
      </c>
      <c r="G10">
        <v>20</v>
      </c>
      <c r="M10">
        <v>224.36</v>
      </c>
      <c r="O10">
        <v>365700</v>
      </c>
      <c r="Q10">
        <v>1001889.02</v>
      </c>
      <c r="R10">
        <v>169383.81</v>
      </c>
      <c r="S10">
        <v>554082.55000000005</v>
      </c>
      <c r="T10">
        <v>30970</v>
      </c>
      <c r="U10">
        <v>727.08</v>
      </c>
      <c r="W10">
        <v>1479908.66</v>
      </c>
      <c r="X10">
        <v>142700</v>
      </c>
      <c r="Y10">
        <v>1574808.66</v>
      </c>
      <c r="AB10">
        <v>289565.59000000003</v>
      </c>
      <c r="AC10">
        <v>35666.89</v>
      </c>
      <c r="AG10">
        <v>1820</v>
      </c>
    </row>
    <row r="11" spans="1:34" x14ac:dyDescent="0.25">
      <c r="A11" t="s">
        <v>2812</v>
      </c>
      <c r="B11">
        <v>2376663.4300000002</v>
      </c>
      <c r="C11">
        <v>119983</v>
      </c>
      <c r="D11">
        <v>96046.11</v>
      </c>
      <c r="F11">
        <v>725915.74</v>
      </c>
      <c r="G11">
        <v>723837.15</v>
      </c>
      <c r="M11">
        <v>10.81</v>
      </c>
      <c r="O11">
        <v>466220</v>
      </c>
      <c r="Q11">
        <v>2051169.36</v>
      </c>
      <c r="R11">
        <v>668274.24</v>
      </c>
      <c r="S11">
        <v>1911901.77</v>
      </c>
      <c r="T11">
        <v>42350</v>
      </c>
      <c r="U11">
        <v>2322.08</v>
      </c>
      <c r="W11">
        <v>1775214</v>
      </c>
      <c r="X11">
        <v>495126</v>
      </c>
      <c r="Y11">
        <v>2082001</v>
      </c>
      <c r="Z11">
        <v>560</v>
      </c>
      <c r="AB11">
        <v>422755.13</v>
      </c>
      <c r="AC11">
        <v>227186.7</v>
      </c>
    </row>
    <row r="12" spans="1:34" x14ac:dyDescent="0.25">
      <c r="A12" t="s">
        <v>2813</v>
      </c>
      <c r="B12">
        <v>720451.4</v>
      </c>
      <c r="C12">
        <v>13103</v>
      </c>
      <c r="D12">
        <v>58833.79</v>
      </c>
      <c r="F12">
        <v>846408.57</v>
      </c>
      <c r="G12">
        <v>163474.79</v>
      </c>
      <c r="J12">
        <v>1350</v>
      </c>
      <c r="M12">
        <v>4.03</v>
      </c>
      <c r="O12">
        <v>15750</v>
      </c>
      <c r="Q12">
        <v>-285552.69</v>
      </c>
      <c r="R12">
        <v>2102009.77</v>
      </c>
      <c r="S12">
        <v>503675.65</v>
      </c>
      <c r="U12">
        <v>797.51</v>
      </c>
      <c r="W12">
        <v>1486646</v>
      </c>
      <c r="X12">
        <v>178742</v>
      </c>
      <c r="Y12">
        <v>1661821</v>
      </c>
      <c r="AB12">
        <v>203217.37</v>
      </c>
      <c r="AC12">
        <v>125422.35</v>
      </c>
      <c r="AG12">
        <v>3540</v>
      </c>
    </row>
    <row r="13" spans="1:34" x14ac:dyDescent="0.25">
      <c r="A13" t="s">
        <v>2814</v>
      </c>
      <c r="B13">
        <v>1167901.4099999999</v>
      </c>
      <c r="C13">
        <v>50475.25</v>
      </c>
      <c r="D13">
        <v>47909.77</v>
      </c>
      <c r="F13">
        <v>1028176.89</v>
      </c>
      <c r="G13">
        <v>151362.93</v>
      </c>
      <c r="M13">
        <v>10.35</v>
      </c>
      <c r="O13">
        <v>50161.5</v>
      </c>
      <c r="Q13">
        <v>973202.74</v>
      </c>
      <c r="R13">
        <v>1442563.02</v>
      </c>
      <c r="S13">
        <v>667966.05000000005</v>
      </c>
      <c r="T13">
        <v>12050</v>
      </c>
      <c r="U13">
        <v>1197.77</v>
      </c>
      <c r="W13">
        <v>901530.5</v>
      </c>
      <c r="X13">
        <v>290075</v>
      </c>
      <c r="Y13">
        <v>1019245.5</v>
      </c>
      <c r="AB13">
        <v>410057.86</v>
      </c>
      <c r="AC13">
        <v>116448.32000000001</v>
      </c>
      <c r="AG13">
        <v>500</v>
      </c>
    </row>
    <row r="14" spans="1:34" x14ac:dyDescent="0.25">
      <c r="A14" t="s">
        <v>2815</v>
      </c>
      <c r="B14">
        <v>529809.23</v>
      </c>
      <c r="C14">
        <v>27528</v>
      </c>
      <c r="D14">
        <v>77183.149999999994</v>
      </c>
      <c r="F14">
        <v>847607.29</v>
      </c>
      <c r="G14">
        <v>53925.13</v>
      </c>
      <c r="J14">
        <v>0</v>
      </c>
      <c r="L14">
        <v>10200</v>
      </c>
      <c r="M14">
        <v>88.05</v>
      </c>
      <c r="O14">
        <v>159340</v>
      </c>
      <c r="Q14">
        <v>678117.37</v>
      </c>
      <c r="R14">
        <v>484200</v>
      </c>
      <c r="S14">
        <v>681156.73</v>
      </c>
      <c r="U14">
        <v>319.95</v>
      </c>
      <c r="V14">
        <v>30</v>
      </c>
      <c r="W14">
        <v>1182767.5</v>
      </c>
      <c r="X14">
        <v>141050</v>
      </c>
      <c r="Y14">
        <v>1243017.5</v>
      </c>
      <c r="AB14">
        <v>256078.42</v>
      </c>
      <c r="AC14">
        <v>71870.880000000005</v>
      </c>
      <c r="AG14">
        <v>500</v>
      </c>
    </row>
    <row r="15" spans="1:34" x14ac:dyDescent="0.25">
      <c r="A15" t="s">
        <v>2816</v>
      </c>
      <c r="B15">
        <v>1444068.98</v>
      </c>
      <c r="C15">
        <v>12450</v>
      </c>
      <c r="D15">
        <v>37753.910000000003</v>
      </c>
      <c r="F15">
        <v>485746.98</v>
      </c>
      <c r="G15">
        <v>112875.63</v>
      </c>
      <c r="L15">
        <v>90000</v>
      </c>
      <c r="M15">
        <v>75.39</v>
      </c>
      <c r="Q15">
        <v>21804.18</v>
      </c>
      <c r="R15">
        <v>1884119.29</v>
      </c>
      <c r="S15">
        <v>815777.24</v>
      </c>
      <c r="T15">
        <v>133335</v>
      </c>
      <c r="U15">
        <v>1482.19</v>
      </c>
      <c r="V15">
        <v>235</v>
      </c>
      <c r="W15">
        <v>1186506</v>
      </c>
      <c r="X15">
        <v>418600</v>
      </c>
      <c r="Y15">
        <v>1444867</v>
      </c>
      <c r="AA15">
        <v>20400</v>
      </c>
      <c r="AB15">
        <v>552268.55000000005</v>
      </c>
      <c r="AC15">
        <v>85789.18</v>
      </c>
      <c r="AG15">
        <v>500</v>
      </c>
    </row>
    <row r="16" spans="1:34" x14ac:dyDescent="0.25">
      <c r="A16" t="s">
        <v>2817</v>
      </c>
      <c r="B16">
        <v>687459.75</v>
      </c>
      <c r="C16">
        <v>0</v>
      </c>
      <c r="D16">
        <v>109343.82</v>
      </c>
      <c r="F16">
        <v>549037.31000000006</v>
      </c>
      <c r="G16">
        <v>165932.07999999999</v>
      </c>
      <c r="J16">
        <v>0</v>
      </c>
      <c r="M16">
        <v>483.58</v>
      </c>
      <c r="O16">
        <v>193707</v>
      </c>
      <c r="Q16">
        <v>-1191644.3899999999</v>
      </c>
      <c r="R16">
        <v>2403607</v>
      </c>
      <c r="S16">
        <v>685880.35</v>
      </c>
      <c r="U16">
        <v>508.89</v>
      </c>
      <c r="W16">
        <v>1545305.5</v>
      </c>
      <c r="X16">
        <v>148000</v>
      </c>
      <c r="Y16">
        <v>1619605.5</v>
      </c>
      <c r="AB16">
        <v>380562.08</v>
      </c>
      <c r="AC16">
        <v>100307.39</v>
      </c>
    </row>
    <row r="17" spans="1:33" x14ac:dyDescent="0.25">
      <c r="A17" t="s">
        <v>2818</v>
      </c>
      <c r="B17">
        <v>1244475.3500000001</v>
      </c>
      <c r="C17">
        <v>0</v>
      </c>
      <c r="D17">
        <v>282431.92</v>
      </c>
      <c r="F17">
        <v>295622.40000000002</v>
      </c>
      <c r="G17">
        <v>291398.53999999998</v>
      </c>
      <c r="J17">
        <v>8000</v>
      </c>
      <c r="M17">
        <v>579.07000000000005</v>
      </c>
      <c r="O17">
        <v>161385</v>
      </c>
      <c r="Q17">
        <v>-772542.72</v>
      </c>
      <c r="R17">
        <v>2696435.34</v>
      </c>
      <c r="S17">
        <v>814770.49</v>
      </c>
      <c r="U17">
        <v>1127.72</v>
      </c>
      <c r="W17">
        <v>1761875.5</v>
      </c>
      <c r="X17">
        <v>173600</v>
      </c>
      <c r="Y17">
        <v>1933111.5</v>
      </c>
      <c r="AB17">
        <v>466903.52</v>
      </c>
      <c r="AC17">
        <v>96870.38</v>
      </c>
      <c r="AG17">
        <v>40429.5</v>
      </c>
    </row>
    <row r="18" spans="1:33" x14ac:dyDescent="0.25">
      <c r="A18" t="s">
        <v>2819</v>
      </c>
      <c r="B18">
        <v>1341504.48</v>
      </c>
      <c r="C18">
        <v>10020</v>
      </c>
      <c r="D18">
        <v>94085.26</v>
      </c>
      <c r="F18">
        <v>649550.49</v>
      </c>
      <c r="G18">
        <v>166576.57</v>
      </c>
      <c r="J18">
        <v>17116</v>
      </c>
      <c r="M18">
        <v>29.46</v>
      </c>
      <c r="O18">
        <v>138915</v>
      </c>
      <c r="Q18">
        <v>-397892.26</v>
      </c>
      <c r="R18">
        <v>2510757.66</v>
      </c>
      <c r="S18">
        <v>736328.94</v>
      </c>
      <c r="U18">
        <v>986.97</v>
      </c>
      <c r="W18">
        <v>1886182.48</v>
      </c>
      <c r="X18">
        <v>443055</v>
      </c>
      <c r="Y18">
        <v>2143635.48</v>
      </c>
      <c r="AB18">
        <v>444146.13</v>
      </c>
      <c r="AC18">
        <v>171835.84</v>
      </c>
      <c r="AG18">
        <v>500</v>
      </c>
    </row>
    <row r="19" spans="1:33" x14ac:dyDescent="0.25">
      <c r="A19" t="s">
        <v>2820</v>
      </c>
      <c r="B19">
        <v>684830.97</v>
      </c>
      <c r="C19">
        <v>0</v>
      </c>
      <c r="D19">
        <v>58600.19</v>
      </c>
      <c r="F19">
        <v>3249626.52</v>
      </c>
      <c r="G19">
        <v>636569.9</v>
      </c>
      <c r="J19">
        <v>0</v>
      </c>
      <c r="L19">
        <v>53875</v>
      </c>
      <c r="M19">
        <v>2082.19</v>
      </c>
      <c r="O19">
        <v>80000</v>
      </c>
      <c r="Q19">
        <v>4057071.45</v>
      </c>
      <c r="R19">
        <v>684118.79</v>
      </c>
      <c r="S19">
        <v>643224.13</v>
      </c>
      <c r="U19">
        <v>638.62</v>
      </c>
      <c r="W19">
        <v>886624.5</v>
      </c>
      <c r="X19">
        <v>111200</v>
      </c>
      <c r="Y19">
        <v>1052091.5</v>
      </c>
      <c r="AB19">
        <v>334175.95</v>
      </c>
      <c r="AC19">
        <v>301789.65000000002</v>
      </c>
    </row>
    <row r="20" spans="1:33" x14ac:dyDescent="0.25">
      <c r="A20" t="s">
        <v>2821</v>
      </c>
      <c r="B20">
        <v>486223.82</v>
      </c>
      <c r="C20">
        <v>6464</v>
      </c>
      <c r="D20">
        <v>77568.509999999995</v>
      </c>
      <c r="F20">
        <v>1395129.25</v>
      </c>
      <c r="G20">
        <v>177336.88</v>
      </c>
      <c r="M20">
        <v>0</v>
      </c>
      <c r="O20">
        <v>148200</v>
      </c>
      <c r="Q20">
        <v>1366151.42</v>
      </c>
      <c r="R20">
        <v>865361.67</v>
      </c>
      <c r="S20">
        <v>462164.07</v>
      </c>
      <c r="T20">
        <v>3000</v>
      </c>
      <c r="U20">
        <v>427.84</v>
      </c>
      <c r="W20">
        <v>1060210</v>
      </c>
      <c r="X20">
        <v>112340</v>
      </c>
      <c r="Y20">
        <v>1202922</v>
      </c>
      <c r="AB20">
        <v>439205.48</v>
      </c>
      <c r="AC20">
        <v>122815.78</v>
      </c>
    </row>
    <row r="21" spans="1:33" x14ac:dyDescent="0.25">
      <c r="A21" t="s">
        <v>2822</v>
      </c>
      <c r="B21">
        <v>557246.30000000005</v>
      </c>
      <c r="C21">
        <v>8853.25</v>
      </c>
      <c r="D21">
        <v>67690.48</v>
      </c>
      <c r="F21">
        <v>366744.7</v>
      </c>
      <c r="G21">
        <v>184535.7</v>
      </c>
      <c r="L21">
        <v>6400</v>
      </c>
      <c r="M21">
        <v>0</v>
      </c>
      <c r="Q21">
        <v>-563361.84</v>
      </c>
      <c r="R21">
        <v>1709584.67</v>
      </c>
      <c r="S21">
        <v>415398.12</v>
      </c>
      <c r="U21">
        <v>627.99</v>
      </c>
      <c r="W21">
        <v>594559</v>
      </c>
      <c r="X21">
        <v>141800</v>
      </c>
      <c r="Y21">
        <v>680405</v>
      </c>
      <c r="AB21">
        <v>163570.03</v>
      </c>
      <c r="AC21">
        <v>117752.48</v>
      </c>
    </row>
    <row r="22" spans="1:33" x14ac:dyDescent="0.25">
      <c r="A22" t="s">
        <v>2926</v>
      </c>
      <c r="B22">
        <v>518231.78</v>
      </c>
      <c r="C22">
        <v>31210.25</v>
      </c>
      <c r="D22">
        <v>132130.04</v>
      </c>
      <c r="F22">
        <v>471946.66</v>
      </c>
      <c r="G22">
        <v>233123.21</v>
      </c>
      <c r="M22">
        <v>0</v>
      </c>
      <c r="Q22">
        <v>-942155.47</v>
      </c>
      <c r="R22">
        <v>2287426.9300000002</v>
      </c>
      <c r="S22">
        <v>510482.47</v>
      </c>
      <c r="U22">
        <v>535.4</v>
      </c>
      <c r="W22">
        <v>936965.5</v>
      </c>
      <c r="X22">
        <v>102450</v>
      </c>
      <c r="Y22">
        <v>1027865.5</v>
      </c>
      <c r="AB22">
        <v>176686.87</v>
      </c>
      <c r="AC22">
        <v>131860.51999999999</v>
      </c>
      <c r="AG22">
        <v>3900</v>
      </c>
    </row>
    <row r="23" spans="1:33" x14ac:dyDescent="0.25">
      <c r="A23" t="s">
        <v>2823</v>
      </c>
      <c r="B23">
        <v>802287.25</v>
      </c>
      <c r="C23">
        <v>0</v>
      </c>
      <c r="D23">
        <v>79129.399999999994</v>
      </c>
      <c r="F23">
        <v>563341.43999999994</v>
      </c>
      <c r="G23">
        <v>154793.35</v>
      </c>
      <c r="J23">
        <v>0</v>
      </c>
      <c r="M23">
        <v>462</v>
      </c>
      <c r="Q23">
        <v>-776738.44</v>
      </c>
      <c r="R23">
        <v>2091979.99</v>
      </c>
      <c r="S23">
        <v>683497.35</v>
      </c>
      <c r="U23">
        <v>808.77</v>
      </c>
      <c r="W23">
        <v>565533.30000000005</v>
      </c>
      <c r="X23">
        <v>110500</v>
      </c>
      <c r="Y23">
        <v>645534.30000000005</v>
      </c>
      <c r="AB23">
        <v>136750.19</v>
      </c>
      <c r="AC23">
        <v>137072.14000000001</v>
      </c>
      <c r="AG23">
        <v>5734.9</v>
      </c>
    </row>
    <row r="24" spans="1:33" x14ac:dyDescent="0.25">
      <c r="A24" t="s">
        <v>2824</v>
      </c>
      <c r="B24">
        <v>1018812.48</v>
      </c>
      <c r="C24">
        <v>0</v>
      </c>
      <c r="D24">
        <v>24126.52</v>
      </c>
      <c r="F24">
        <v>490767.27</v>
      </c>
      <c r="G24">
        <v>163536.85999999999</v>
      </c>
      <c r="J24">
        <v>0</v>
      </c>
      <c r="M24">
        <v>700.2</v>
      </c>
      <c r="Q24">
        <v>1879630.68</v>
      </c>
      <c r="S24">
        <v>962494.31</v>
      </c>
      <c r="U24">
        <v>1221.8399999999999</v>
      </c>
      <c r="W24">
        <v>1076767.6000000001</v>
      </c>
      <c r="Y24">
        <v>1166508.6000000001</v>
      </c>
      <c r="AB24">
        <v>702287.38</v>
      </c>
      <c r="AC24">
        <v>111703.52</v>
      </c>
      <c r="AG24">
        <v>1722</v>
      </c>
    </row>
    <row r="25" spans="1:33" x14ac:dyDescent="0.25">
      <c r="A25" t="s">
        <v>2825</v>
      </c>
      <c r="B25">
        <v>474422.77</v>
      </c>
      <c r="C25">
        <v>0</v>
      </c>
      <c r="D25">
        <v>28956.880000000001</v>
      </c>
      <c r="F25">
        <v>827288.76</v>
      </c>
      <c r="G25">
        <v>129870.58</v>
      </c>
      <c r="J25">
        <v>0</v>
      </c>
      <c r="M25">
        <v>1500</v>
      </c>
      <c r="Q25">
        <v>-577049.86</v>
      </c>
      <c r="R25">
        <v>1967042.37</v>
      </c>
      <c r="S25">
        <v>612890.97</v>
      </c>
      <c r="U25">
        <v>345.62</v>
      </c>
      <c r="W25">
        <v>842147.5</v>
      </c>
      <c r="X25">
        <v>132340</v>
      </c>
      <c r="Y25">
        <v>1101193.5</v>
      </c>
      <c r="Z25">
        <v>11668</v>
      </c>
      <c r="AB25">
        <v>134676.21</v>
      </c>
      <c r="AC25">
        <v>118439.9</v>
      </c>
    </row>
    <row r="26" spans="1:33" x14ac:dyDescent="0.25">
      <c r="A26" t="s">
        <v>2826</v>
      </c>
      <c r="B26">
        <v>569688.55000000005</v>
      </c>
      <c r="C26">
        <v>0</v>
      </c>
      <c r="D26">
        <v>10025.870000000001</v>
      </c>
      <c r="F26">
        <v>394697.12</v>
      </c>
      <c r="G26">
        <v>160091.79</v>
      </c>
      <c r="J26">
        <v>0</v>
      </c>
      <c r="M26">
        <v>251.6</v>
      </c>
      <c r="Q26">
        <v>-413343.31</v>
      </c>
      <c r="R26">
        <v>1301651.56</v>
      </c>
      <c r="S26">
        <v>340868.76</v>
      </c>
      <c r="U26">
        <v>341.78</v>
      </c>
      <c r="W26">
        <v>392823.2</v>
      </c>
      <c r="X26">
        <v>514830</v>
      </c>
      <c r="Y26">
        <v>473826.2</v>
      </c>
      <c r="AB26">
        <v>194768.84</v>
      </c>
      <c r="AC26">
        <v>124014.22</v>
      </c>
      <c r="AG26">
        <v>4011</v>
      </c>
    </row>
    <row r="27" spans="1:33" x14ac:dyDescent="0.25">
      <c r="A27" t="s">
        <v>2827</v>
      </c>
      <c r="B27">
        <v>947258.04</v>
      </c>
      <c r="C27">
        <v>0</v>
      </c>
      <c r="D27">
        <v>13873.39</v>
      </c>
      <c r="F27">
        <v>1395188.09</v>
      </c>
      <c r="G27">
        <v>149397.59</v>
      </c>
      <c r="J27">
        <v>0</v>
      </c>
      <c r="M27">
        <v>13</v>
      </c>
      <c r="Q27">
        <v>475481.21</v>
      </c>
      <c r="R27">
        <v>1776680.82</v>
      </c>
      <c r="S27">
        <v>605096.23</v>
      </c>
      <c r="U27">
        <v>728.03</v>
      </c>
      <c r="W27">
        <v>1101958.2</v>
      </c>
      <c r="X27">
        <v>310500</v>
      </c>
      <c r="Y27">
        <v>1112690.2</v>
      </c>
      <c r="AB27">
        <v>154912.69</v>
      </c>
      <c r="AC27">
        <v>269607.49</v>
      </c>
      <c r="AG27">
        <v>280</v>
      </c>
    </row>
    <row r="28" spans="1:33" x14ac:dyDescent="0.25">
      <c r="A28" t="s">
        <v>2828</v>
      </c>
      <c r="B28">
        <v>1373929.51</v>
      </c>
      <c r="C28">
        <v>16990</v>
      </c>
      <c r="D28">
        <v>69213.429999999993</v>
      </c>
      <c r="F28">
        <v>978415.4</v>
      </c>
      <c r="G28">
        <v>629227.47</v>
      </c>
      <c r="J28">
        <v>400</v>
      </c>
      <c r="M28">
        <v>159.01</v>
      </c>
      <c r="O28">
        <v>328742.82</v>
      </c>
      <c r="Q28">
        <v>85469.17</v>
      </c>
      <c r="R28">
        <v>2074982.75</v>
      </c>
      <c r="S28">
        <v>1507976.35</v>
      </c>
      <c r="U28">
        <v>1283.96</v>
      </c>
      <c r="W28">
        <v>1868422.31</v>
      </c>
      <c r="X28">
        <v>80185</v>
      </c>
      <c r="Y28">
        <v>2054913.31</v>
      </c>
      <c r="Z28">
        <v>1090</v>
      </c>
      <c r="AA28">
        <v>770</v>
      </c>
      <c r="AB28">
        <v>401200.28</v>
      </c>
      <c r="AC28">
        <v>184291.97</v>
      </c>
    </row>
    <row r="29" spans="1:33" x14ac:dyDescent="0.25">
      <c r="A29" t="s">
        <v>2829</v>
      </c>
      <c r="B29">
        <v>709648.8</v>
      </c>
      <c r="C29">
        <v>6742</v>
      </c>
      <c r="D29">
        <v>96561.15</v>
      </c>
      <c r="F29">
        <v>491212.29</v>
      </c>
      <c r="G29">
        <v>303059.27</v>
      </c>
      <c r="L29">
        <v>115320.16</v>
      </c>
      <c r="M29">
        <v>0</v>
      </c>
      <c r="Q29">
        <v>-559664.48</v>
      </c>
      <c r="R29">
        <v>1942599.48</v>
      </c>
      <c r="S29">
        <v>557374.65</v>
      </c>
      <c r="U29">
        <v>628.70000000000005</v>
      </c>
      <c r="W29">
        <v>517805</v>
      </c>
      <c r="X29">
        <v>56644</v>
      </c>
      <c r="Y29">
        <v>596805</v>
      </c>
      <c r="AB29">
        <v>227998.46</v>
      </c>
      <c r="AC29">
        <v>121491.91</v>
      </c>
    </row>
    <row r="30" spans="1:33" x14ac:dyDescent="0.25">
      <c r="A30" t="s">
        <v>2830</v>
      </c>
      <c r="B30">
        <v>1268816.1000000001</v>
      </c>
      <c r="C30">
        <v>12407</v>
      </c>
      <c r="D30">
        <v>65205.96</v>
      </c>
      <c r="F30">
        <v>708621.85</v>
      </c>
      <c r="G30">
        <v>432829.87</v>
      </c>
      <c r="M30">
        <v>1</v>
      </c>
      <c r="O30">
        <v>134963.82</v>
      </c>
      <c r="Q30">
        <v>653626.42000000004</v>
      </c>
      <c r="R30">
        <v>1357301.45</v>
      </c>
      <c r="S30">
        <v>856152.74</v>
      </c>
      <c r="U30">
        <v>1197.9000000000001</v>
      </c>
      <c r="W30">
        <v>1188813.5</v>
      </c>
      <c r="X30">
        <v>15500</v>
      </c>
      <c r="Y30">
        <v>1249733.5</v>
      </c>
      <c r="AB30">
        <v>240930.97</v>
      </c>
      <c r="AC30">
        <v>115825</v>
      </c>
    </row>
    <row r="31" spans="1:33" x14ac:dyDescent="0.25">
      <c r="A31" t="s">
        <v>2831</v>
      </c>
      <c r="B31">
        <v>891285.82</v>
      </c>
      <c r="C31">
        <v>0</v>
      </c>
      <c r="D31">
        <v>43479.3</v>
      </c>
      <c r="F31">
        <v>383761</v>
      </c>
      <c r="G31">
        <v>426755.3</v>
      </c>
      <c r="L31">
        <v>0.19</v>
      </c>
      <c r="M31">
        <v>6.96</v>
      </c>
      <c r="O31">
        <v>9040.66</v>
      </c>
      <c r="Q31">
        <v>148794.04</v>
      </c>
      <c r="R31">
        <v>1339755.76</v>
      </c>
      <c r="S31">
        <v>743467.47</v>
      </c>
      <c r="T31">
        <v>14890</v>
      </c>
      <c r="U31">
        <v>852.47</v>
      </c>
      <c r="W31">
        <v>1101677.5</v>
      </c>
      <c r="X31">
        <v>148714</v>
      </c>
      <c r="Y31">
        <v>1165817.5</v>
      </c>
      <c r="AB31">
        <v>320838.33</v>
      </c>
      <c r="AC31">
        <v>85700.1</v>
      </c>
    </row>
    <row r="32" spans="1:33" x14ac:dyDescent="0.25">
      <c r="A32" t="s">
        <v>2832</v>
      </c>
      <c r="B32">
        <v>599213.48</v>
      </c>
      <c r="C32">
        <v>0</v>
      </c>
      <c r="D32">
        <v>50057.84</v>
      </c>
      <c r="F32">
        <v>733165.12</v>
      </c>
      <c r="G32">
        <v>672217.83</v>
      </c>
      <c r="J32">
        <v>1500</v>
      </c>
      <c r="M32">
        <v>15</v>
      </c>
      <c r="O32">
        <v>59900</v>
      </c>
      <c r="Q32">
        <v>-291221.26</v>
      </c>
      <c r="R32">
        <v>2103448.6</v>
      </c>
      <c r="S32">
        <v>702178.37</v>
      </c>
      <c r="T32">
        <v>74730</v>
      </c>
      <c r="U32">
        <v>476.2</v>
      </c>
      <c r="W32">
        <v>957622</v>
      </c>
      <c r="X32">
        <v>105857</v>
      </c>
      <c r="Y32">
        <v>1157519</v>
      </c>
      <c r="AB32">
        <v>238591.23</v>
      </c>
      <c r="AC32">
        <v>160896.51</v>
      </c>
    </row>
    <row r="33" spans="1:34" x14ac:dyDescent="0.25">
      <c r="A33" t="s">
        <v>2833</v>
      </c>
      <c r="B33">
        <v>709606.22</v>
      </c>
      <c r="C33">
        <v>0</v>
      </c>
      <c r="D33">
        <v>121791.62</v>
      </c>
      <c r="F33">
        <v>209501.33</v>
      </c>
      <c r="G33">
        <v>93141.57</v>
      </c>
      <c r="J33">
        <v>0</v>
      </c>
      <c r="M33">
        <v>262</v>
      </c>
      <c r="O33">
        <v>160809.81</v>
      </c>
      <c r="Q33">
        <v>-877002.78</v>
      </c>
      <c r="R33">
        <v>1634028.2</v>
      </c>
      <c r="S33">
        <v>575527.19999999995</v>
      </c>
      <c r="U33">
        <v>624.12</v>
      </c>
      <c r="W33">
        <v>697967</v>
      </c>
      <c r="X33">
        <v>81794</v>
      </c>
      <c r="Y33">
        <v>751847</v>
      </c>
      <c r="AB33">
        <v>154078.06</v>
      </c>
      <c r="AC33">
        <v>125471.48</v>
      </c>
      <c r="AF33">
        <v>2</v>
      </c>
    </row>
    <row r="34" spans="1:34" x14ac:dyDescent="0.25">
      <c r="A34" t="s">
        <v>2834</v>
      </c>
      <c r="B34">
        <v>508749.48</v>
      </c>
      <c r="C34">
        <v>5942</v>
      </c>
      <c r="D34">
        <v>14946.89</v>
      </c>
      <c r="F34">
        <v>472557.59</v>
      </c>
      <c r="G34">
        <v>394860.34</v>
      </c>
      <c r="M34">
        <v>40</v>
      </c>
      <c r="Q34">
        <v>821664.9</v>
      </c>
      <c r="R34">
        <v>391756.52</v>
      </c>
      <c r="S34">
        <v>646882.96</v>
      </c>
      <c r="U34">
        <v>431.79</v>
      </c>
      <c r="W34">
        <v>1690951.11</v>
      </c>
      <c r="X34">
        <v>35100</v>
      </c>
      <c r="Y34">
        <v>1771891.11</v>
      </c>
      <c r="Z34">
        <v>1500</v>
      </c>
      <c r="AB34">
        <v>164970.13</v>
      </c>
      <c r="AC34">
        <v>89220.74</v>
      </c>
      <c r="AG34">
        <v>139</v>
      </c>
      <c r="AH34">
        <v>500</v>
      </c>
    </row>
    <row r="35" spans="1:34" x14ac:dyDescent="0.25">
      <c r="A35" t="s">
        <v>2835</v>
      </c>
      <c r="B35">
        <v>722175.85</v>
      </c>
      <c r="C35">
        <v>614</v>
      </c>
      <c r="D35">
        <v>23499.52</v>
      </c>
      <c r="F35">
        <v>372682.51</v>
      </c>
      <c r="G35">
        <v>559156.80000000005</v>
      </c>
      <c r="J35">
        <v>13500</v>
      </c>
      <c r="M35">
        <v>1227.93</v>
      </c>
      <c r="O35">
        <v>200475</v>
      </c>
      <c r="Q35">
        <v>628203.06999999995</v>
      </c>
      <c r="R35">
        <v>459399.49</v>
      </c>
      <c r="S35">
        <v>521163.91</v>
      </c>
      <c r="U35">
        <v>1426.17</v>
      </c>
      <c r="W35">
        <v>470548.5</v>
      </c>
      <c r="X35">
        <v>267684</v>
      </c>
      <c r="Y35">
        <v>517048.5</v>
      </c>
      <c r="AB35">
        <v>220023.56</v>
      </c>
      <c r="AC35">
        <v>51866.559999999998</v>
      </c>
    </row>
    <row r="36" spans="1:34" x14ac:dyDescent="0.25">
      <c r="A36" t="s">
        <v>2836</v>
      </c>
      <c r="B36">
        <v>703445.5</v>
      </c>
      <c r="C36">
        <v>6926.69</v>
      </c>
      <c r="D36">
        <v>54044.19</v>
      </c>
      <c r="F36">
        <v>639414.49</v>
      </c>
      <c r="G36">
        <v>70806.080000000002</v>
      </c>
      <c r="J36">
        <v>0</v>
      </c>
      <c r="M36">
        <v>628.9</v>
      </c>
      <c r="O36">
        <v>170501.1</v>
      </c>
      <c r="Q36">
        <v>1141323.6200000001</v>
      </c>
      <c r="R36">
        <v>556569.79</v>
      </c>
      <c r="S36">
        <v>683946</v>
      </c>
      <c r="U36">
        <v>567.74</v>
      </c>
      <c r="W36">
        <v>625365</v>
      </c>
      <c r="X36">
        <v>50294</v>
      </c>
      <c r="Y36">
        <v>755370</v>
      </c>
      <c r="AB36">
        <v>230732.84</v>
      </c>
      <c r="AC36">
        <v>666079.36</v>
      </c>
      <c r="AF36">
        <v>2</v>
      </c>
    </row>
    <row r="37" spans="1:34" x14ac:dyDescent="0.25">
      <c r="A37" t="s">
        <v>2837</v>
      </c>
      <c r="B37">
        <v>740155.35</v>
      </c>
      <c r="C37">
        <v>0</v>
      </c>
      <c r="D37">
        <v>151742.72</v>
      </c>
      <c r="F37">
        <v>335999.49</v>
      </c>
      <c r="G37">
        <v>234790.77</v>
      </c>
      <c r="M37">
        <v>0</v>
      </c>
      <c r="O37">
        <v>131471.98000000001</v>
      </c>
      <c r="Q37">
        <v>-584756.04</v>
      </c>
      <c r="R37">
        <v>1714982.69</v>
      </c>
      <c r="S37">
        <v>603216.21</v>
      </c>
      <c r="U37">
        <v>632.52</v>
      </c>
      <c r="W37">
        <v>1018867.5</v>
      </c>
      <c r="X37">
        <v>77394</v>
      </c>
      <c r="Y37">
        <v>1077287.5</v>
      </c>
      <c r="AA37">
        <v>2076</v>
      </c>
      <c r="AB37">
        <v>185344.08</v>
      </c>
      <c r="AC37">
        <v>123830.12</v>
      </c>
    </row>
    <row r="38" spans="1:34" x14ac:dyDescent="0.25">
      <c r="A38" t="s">
        <v>2838</v>
      </c>
      <c r="B38">
        <v>424743.54</v>
      </c>
      <c r="C38">
        <v>0</v>
      </c>
      <c r="D38">
        <v>70143.14</v>
      </c>
      <c r="F38">
        <v>623913.64</v>
      </c>
      <c r="G38">
        <v>345104.93</v>
      </c>
      <c r="J38">
        <v>0</v>
      </c>
      <c r="M38">
        <v>378.64</v>
      </c>
      <c r="O38">
        <v>173080</v>
      </c>
      <c r="Q38">
        <v>-979977.08</v>
      </c>
      <c r="R38">
        <v>2179663.7000000002</v>
      </c>
      <c r="S38">
        <v>671966.97</v>
      </c>
      <c r="U38">
        <v>256.58</v>
      </c>
      <c r="W38">
        <v>517767</v>
      </c>
      <c r="X38">
        <v>66194</v>
      </c>
      <c r="Y38">
        <v>685937</v>
      </c>
      <c r="Z38">
        <v>2076</v>
      </c>
      <c r="AA38">
        <v>6696.8</v>
      </c>
      <c r="AB38">
        <v>197677.18</v>
      </c>
      <c r="AC38">
        <v>136047.57999999999</v>
      </c>
    </row>
    <row r="39" spans="1:34" x14ac:dyDescent="0.25">
      <c r="A39" t="s">
        <v>2839</v>
      </c>
      <c r="B39">
        <v>1115515.73</v>
      </c>
      <c r="C39">
        <v>206</v>
      </c>
      <c r="D39">
        <v>32589.360000000001</v>
      </c>
      <c r="F39">
        <v>237565.39</v>
      </c>
      <c r="G39">
        <v>580131.75</v>
      </c>
      <c r="M39">
        <v>0</v>
      </c>
      <c r="O39">
        <v>13160</v>
      </c>
      <c r="Q39">
        <v>-173936.87</v>
      </c>
      <c r="R39">
        <v>1994257.35</v>
      </c>
      <c r="S39">
        <v>671120.76</v>
      </c>
      <c r="U39">
        <v>1123.4000000000001</v>
      </c>
      <c r="W39">
        <v>624189.5</v>
      </c>
      <c r="X39">
        <v>48994</v>
      </c>
      <c r="Y39">
        <v>678369.5</v>
      </c>
      <c r="AB39">
        <v>219504.16</v>
      </c>
      <c r="AC39">
        <v>169976.25</v>
      </c>
    </row>
    <row r="40" spans="1:34" x14ac:dyDescent="0.25">
      <c r="A40" t="s">
        <v>2840</v>
      </c>
      <c r="B40">
        <v>719021.19</v>
      </c>
      <c r="C40">
        <v>15511</v>
      </c>
      <c r="D40">
        <v>54481.85</v>
      </c>
      <c r="F40">
        <v>472373.8</v>
      </c>
      <c r="G40">
        <v>486942.52</v>
      </c>
      <c r="L40">
        <v>310540</v>
      </c>
      <c r="M40">
        <v>0</v>
      </c>
      <c r="O40">
        <v>276910</v>
      </c>
      <c r="Q40">
        <v>-520471.8</v>
      </c>
      <c r="R40">
        <v>1560653.49</v>
      </c>
      <c r="S40">
        <v>654791.93000000005</v>
      </c>
      <c r="U40">
        <v>680.49</v>
      </c>
      <c r="W40">
        <v>1407484.5</v>
      </c>
      <c r="X40">
        <v>140044</v>
      </c>
      <c r="Y40">
        <v>1497734.5</v>
      </c>
      <c r="AB40">
        <v>272417.12</v>
      </c>
      <c r="AC40">
        <v>180923.42</v>
      </c>
    </row>
    <row r="41" spans="1:34" x14ac:dyDescent="0.25">
      <c r="A41" t="s">
        <v>2919</v>
      </c>
      <c r="B41">
        <v>833288.84</v>
      </c>
      <c r="C41">
        <v>0</v>
      </c>
      <c r="D41">
        <v>4298.0200000000004</v>
      </c>
      <c r="F41">
        <v>371940.33</v>
      </c>
      <c r="G41">
        <v>425212.34</v>
      </c>
      <c r="L41">
        <v>35000</v>
      </c>
      <c r="M41">
        <v>2839.76</v>
      </c>
      <c r="O41">
        <v>145600</v>
      </c>
      <c r="Q41">
        <v>-79435.34</v>
      </c>
      <c r="R41">
        <v>1367149.29</v>
      </c>
      <c r="S41">
        <v>702598.03</v>
      </c>
      <c r="U41">
        <v>529.36</v>
      </c>
      <c r="W41">
        <v>1419775.5</v>
      </c>
      <c r="X41">
        <v>55994</v>
      </c>
      <c r="Y41">
        <v>1484075.5</v>
      </c>
      <c r="AB41">
        <v>328819.48</v>
      </c>
      <c r="AC41">
        <v>109626.28</v>
      </c>
    </row>
    <row r="42" spans="1:34" x14ac:dyDescent="0.25">
      <c r="A42" t="s">
        <v>2841</v>
      </c>
      <c r="B42">
        <v>421724.79</v>
      </c>
      <c r="C42">
        <v>0</v>
      </c>
      <c r="D42">
        <v>63906.22</v>
      </c>
      <c r="F42">
        <v>694473.53</v>
      </c>
      <c r="G42">
        <v>391070.59</v>
      </c>
      <c r="J42">
        <v>0</v>
      </c>
      <c r="M42">
        <v>8552.8700000000008</v>
      </c>
      <c r="O42">
        <v>174282.72</v>
      </c>
      <c r="Q42">
        <v>-437313.98</v>
      </c>
      <c r="R42">
        <v>1747176.74</v>
      </c>
      <c r="S42">
        <v>1037758.68</v>
      </c>
      <c r="T42">
        <v>19844.73</v>
      </c>
      <c r="U42">
        <v>595.32000000000005</v>
      </c>
      <c r="W42">
        <v>768571.5</v>
      </c>
      <c r="X42">
        <v>20158.099999999999</v>
      </c>
      <c r="Y42">
        <v>1253058.5</v>
      </c>
      <c r="Z42">
        <v>1040</v>
      </c>
      <c r="AA42">
        <v>1772</v>
      </c>
      <c r="AB42">
        <v>196049.07</v>
      </c>
      <c r="AC42">
        <v>97457.73</v>
      </c>
      <c r="AG42">
        <v>12204.25</v>
      </c>
    </row>
    <row r="43" spans="1:34" x14ac:dyDescent="0.25">
      <c r="A43" t="s">
        <v>2842</v>
      </c>
      <c r="B43">
        <v>578188.16</v>
      </c>
      <c r="C43">
        <v>0</v>
      </c>
      <c r="D43">
        <v>424879.29</v>
      </c>
      <c r="F43">
        <v>298365.37</v>
      </c>
      <c r="G43">
        <v>418530.56</v>
      </c>
      <c r="J43">
        <v>0</v>
      </c>
      <c r="M43">
        <v>803.31</v>
      </c>
      <c r="O43">
        <v>159400</v>
      </c>
      <c r="Q43">
        <v>-962709.08</v>
      </c>
      <c r="R43">
        <v>2580473.12</v>
      </c>
      <c r="S43">
        <v>1675505.69</v>
      </c>
      <c r="U43">
        <v>937.12</v>
      </c>
      <c r="W43">
        <v>943591.2</v>
      </c>
      <c r="X43">
        <v>18340</v>
      </c>
      <c r="Y43">
        <v>1178771.2</v>
      </c>
      <c r="Z43">
        <v>640</v>
      </c>
      <c r="AA43">
        <v>700</v>
      </c>
      <c r="AB43">
        <v>886591.72</v>
      </c>
      <c r="AC43">
        <v>97952.08</v>
      </c>
      <c r="AG43">
        <v>139357.98000000001</v>
      </c>
    </row>
    <row r="44" spans="1:34" x14ac:dyDescent="0.25">
      <c r="A44" t="s">
        <v>2843</v>
      </c>
      <c r="B44">
        <v>666022.40000000002</v>
      </c>
      <c r="C44">
        <v>0</v>
      </c>
      <c r="D44">
        <v>89818.39</v>
      </c>
      <c r="F44">
        <v>99241.01</v>
      </c>
      <c r="G44">
        <v>264311.27</v>
      </c>
      <c r="J44">
        <v>0</v>
      </c>
      <c r="M44">
        <v>0</v>
      </c>
      <c r="Q44">
        <v>-506113.58</v>
      </c>
      <c r="R44">
        <v>1682922.85</v>
      </c>
      <c r="S44">
        <v>956542.53</v>
      </c>
      <c r="U44">
        <v>937.4</v>
      </c>
      <c r="W44">
        <v>688040</v>
      </c>
      <c r="X44">
        <v>8650</v>
      </c>
      <c r="Y44">
        <v>1063065</v>
      </c>
      <c r="AB44">
        <v>320324.13</v>
      </c>
      <c r="AC44">
        <v>58911.68</v>
      </c>
      <c r="AG44">
        <v>35188</v>
      </c>
    </row>
    <row r="45" spans="1:34" x14ac:dyDescent="0.25">
      <c r="A45" t="s">
        <v>2844</v>
      </c>
      <c r="B45">
        <v>443738.53</v>
      </c>
      <c r="C45">
        <v>0</v>
      </c>
      <c r="D45">
        <v>138024.79</v>
      </c>
      <c r="F45">
        <v>519198.88</v>
      </c>
      <c r="G45">
        <v>311805.32</v>
      </c>
      <c r="J45">
        <v>0</v>
      </c>
      <c r="M45">
        <v>440</v>
      </c>
      <c r="O45">
        <v>101190</v>
      </c>
      <c r="Q45">
        <v>-270241.74</v>
      </c>
      <c r="R45">
        <v>1664645.88</v>
      </c>
      <c r="S45">
        <v>557001.91</v>
      </c>
      <c r="U45">
        <v>556.91999999999996</v>
      </c>
      <c r="W45">
        <v>553904.6</v>
      </c>
      <c r="X45">
        <v>81660</v>
      </c>
      <c r="Y45">
        <v>695756.6</v>
      </c>
      <c r="Z45">
        <v>1050</v>
      </c>
      <c r="AA45">
        <v>1620</v>
      </c>
      <c r="AB45">
        <v>279846.02</v>
      </c>
      <c r="AC45">
        <v>90864.43</v>
      </c>
      <c r="AF45">
        <v>6</v>
      </c>
      <c r="AG45">
        <v>14087</v>
      </c>
    </row>
    <row r="46" spans="1:34" x14ac:dyDescent="0.25">
      <c r="A46" t="s">
        <v>2845</v>
      </c>
      <c r="B46">
        <v>262271.71999999997</v>
      </c>
      <c r="C46">
        <v>0</v>
      </c>
      <c r="D46">
        <v>98903.71</v>
      </c>
      <c r="F46">
        <v>2637371.5299999998</v>
      </c>
      <c r="G46">
        <v>645605.29</v>
      </c>
      <c r="J46">
        <v>0</v>
      </c>
      <c r="L46">
        <v>258000</v>
      </c>
      <c r="M46">
        <v>500.37</v>
      </c>
      <c r="O46">
        <v>30000</v>
      </c>
      <c r="Q46">
        <v>3621698.18</v>
      </c>
      <c r="S46">
        <v>830850.49</v>
      </c>
      <c r="U46">
        <v>504.21</v>
      </c>
      <c r="W46">
        <v>1082539.5</v>
      </c>
      <c r="X46">
        <v>77500</v>
      </c>
      <c r="Y46">
        <v>1331024.5</v>
      </c>
      <c r="Z46">
        <v>720</v>
      </c>
      <c r="AA46">
        <v>400</v>
      </c>
      <c r="AB46">
        <v>442465.27</v>
      </c>
      <c r="AC46">
        <v>221655.83</v>
      </c>
      <c r="AG46">
        <v>15021.9</v>
      </c>
    </row>
    <row r="47" spans="1:34" x14ac:dyDescent="0.25">
      <c r="A47" t="s">
        <v>2846</v>
      </c>
      <c r="B47">
        <v>539627.72</v>
      </c>
      <c r="C47">
        <v>30000</v>
      </c>
      <c r="D47">
        <v>75759.42</v>
      </c>
      <c r="F47">
        <v>878311.69</v>
      </c>
      <c r="G47">
        <v>235265.61</v>
      </c>
      <c r="J47">
        <v>0</v>
      </c>
      <c r="M47">
        <v>257.38</v>
      </c>
      <c r="O47">
        <v>60000</v>
      </c>
      <c r="Q47">
        <v>269022.73</v>
      </c>
      <c r="R47">
        <v>1610762.41</v>
      </c>
      <c r="S47">
        <v>650384.41</v>
      </c>
      <c r="U47">
        <v>775.85</v>
      </c>
      <c r="W47">
        <v>859139.6</v>
      </c>
      <c r="X47">
        <v>12480</v>
      </c>
      <c r="Y47">
        <v>993667.6</v>
      </c>
      <c r="Z47">
        <v>640</v>
      </c>
      <c r="AA47">
        <v>1590</v>
      </c>
      <c r="AB47">
        <v>329796.92</v>
      </c>
      <c r="AC47">
        <v>120338.92</v>
      </c>
      <c r="AG47">
        <v>13904.5</v>
      </c>
    </row>
    <row r="48" spans="1:34" x14ac:dyDescent="0.25">
      <c r="A48" t="s">
        <v>2847</v>
      </c>
      <c r="B48">
        <v>531595.55000000005</v>
      </c>
      <c r="C48">
        <v>0</v>
      </c>
      <c r="D48">
        <v>74972.25</v>
      </c>
      <c r="F48">
        <v>444406.09</v>
      </c>
      <c r="G48">
        <v>328344.36</v>
      </c>
      <c r="J48">
        <v>0</v>
      </c>
      <c r="M48">
        <v>0</v>
      </c>
      <c r="O48">
        <v>59000</v>
      </c>
      <c r="Q48">
        <v>-1235898.1100000001</v>
      </c>
      <c r="R48">
        <v>2707380.46</v>
      </c>
      <c r="S48">
        <v>764568.81</v>
      </c>
      <c r="U48">
        <v>840.48</v>
      </c>
      <c r="W48">
        <v>905912</v>
      </c>
      <c r="X48">
        <v>100990</v>
      </c>
      <c r="Y48">
        <v>1287764</v>
      </c>
      <c r="Z48">
        <v>1360</v>
      </c>
      <c r="AA48">
        <v>2720</v>
      </c>
      <c r="AB48">
        <v>297467.95</v>
      </c>
      <c r="AC48">
        <v>76378.039999999994</v>
      </c>
      <c r="AG48">
        <v>22118.400000000001</v>
      </c>
    </row>
    <row r="49" spans="1:33" x14ac:dyDescent="0.25">
      <c r="A49" t="s">
        <v>2920</v>
      </c>
      <c r="B49">
        <v>477886.67</v>
      </c>
      <c r="C49">
        <v>0</v>
      </c>
      <c r="D49">
        <v>8145.97</v>
      </c>
      <c r="F49">
        <v>279120.38</v>
      </c>
      <c r="G49">
        <v>309249.84000000003</v>
      </c>
      <c r="J49">
        <v>0</v>
      </c>
      <c r="M49">
        <v>220</v>
      </c>
      <c r="O49">
        <v>121415</v>
      </c>
      <c r="Q49">
        <v>-1327479.58</v>
      </c>
      <c r="R49">
        <v>2321309.19</v>
      </c>
      <c r="S49">
        <v>523740.51</v>
      </c>
      <c r="U49">
        <v>695.34</v>
      </c>
      <c r="W49">
        <v>335030.09999999998</v>
      </c>
      <c r="X49">
        <v>80290</v>
      </c>
      <c r="Y49">
        <v>548784.1</v>
      </c>
      <c r="Z49">
        <v>320</v>
      </c>
      <c r="AA49">
        <v>1260</v>
      </c>
      <c r="AB49">
        <v>164345.34</v>
      </c>
      <c r="AC49">
        <v>133864.56</v>
      </c>
      <c r="AG49">
        <v>2792</v>
      </c>
    </row>
    <row r="50" spans="1:33" x14ac:dyDescent="0.25">
      <c r="A50" t="s">
        <v>2930</v>
      </c>
      <c r="B50">
        <v>626263.69999999995</v>
      </c>
      <c r="C50">
        <v>0</v>
      </c>
      <c r="D50">
        <v>79573.63</v>
      </c>
      <c r="F50">
        <v>1221141.6499999999</v>
      </c>
      <c r="G50">
        <v>314178.37</v>
      </c>
      <c r="J50">
        <v>0</v>
      </c>
      <c r="M50">
        <v>0</v>
      </c>
      <c r="O50">
        <v>25900</v>
      </c>
      <c r="Q50">
        <v>1358044.26</v>
      </c>
      <c r="R50">
        <v>991778.49</v>
      </c>
      <c r="S50">
        <v>391857.65</v>
      </c>
      <c r="U50">
        <v>840.09</v>
      </c>
      <c r="W50">
        <v>146420</v>
      </c>
      <c r="X50">
        <v>81490</v>
      </c>
      <c r="Y50">
        <v>278354</v>
      </c>
      <c r="AB50">
        <v>192207.34</v>
      </c>
      <c r="AC50">
        <v>113207.67999999999</v>
      </c>
      <c r="AG50">
        <v>5918</v>
      </c>
    </row>
    <row r="51" spans="1:33" x14ac:dyDescent="0.25">
      <c r="A51" t="s">
        <v>2931</v>
      </c>
      <c r="B51">
        <v>618402.24</v>
      </c>
      <c r="C51">
        <v>0</v>
      </c>
      <c r="D51">
        <v>72880.759999999995</v>
      </c>
      <c r="F51">
        <v>2493605.52</v>
      </c>
      <c r="G51">
        <v>256870.47</v>
      </c>
      <c r="J51">
        <v>0</v>
      </c>
      <c r="O51">
        <v>174055</v>
      </c>
      <c r="Q51">
        <v>2543646.4900000002</v>
      </c>
      <c r="R51">
        <v>667821.93000000005</v>
      </c>
      <c r="S51">
        <v>428970.71</v>
      </c>
      <c r="U51">
        <v>665.91</v>
      </c>
      <c r="W51">
        <v>857997.3</v>
      </c>
      <c r="X51">
        <v>94830</v>
      </c>
      <c r="Y51">
        <v>923572.98</v>
      </c>
      <c r="AB51">
        <v>130509.34</v>
      </c>
      <c r="AC51">
        <v>126007.55</v>
      </c>
      <c r="AG51">
        <v>16388.48</v>
      </c>
    </row>
    <row r="52" spans="1:33" x14ac:dyDescent="0.25">
      <c r="A52" t="s">
        <v>2848</v>
      </c>
      <c r="B52">
        <v>471296.27</v>
      </c>
      <c r="C52">
        <v>44199.5</v>
      </c>
      <c r="D52">
        <v>44786.07</v>
      </c>
      <c r="F52">
        <v>576375.18000000005</v>
      </c>
      <c r="G52">
        <v>93026.06</v>
      </c>
      <c r="J52">
        <v>59300</v>
      </c>
      <c r="M52">
        <v>2426.31</v>
      </c>
      <c r="Q52">
        <v>-776367.8</v>
      </c>
      <c r="R52">
        <v>2139773.89</v>
      </c>
      <c r="S52">
        <v>375312.31</v>
      </c>
      <c r="U52">
        <v>671.3</v>
      </c>
      <c r="W52">
        <v>426912</v>
      </c>
      <c r="Y52">
        <v>432912</v>
      </c>
      <c r="AB52">
        <v>283372.44</v>
      </c>
      <c r="AC52">
        <v>130562.19</v>
      </c>
      <c r="AG52">
        <v>11064</v>
      </c>
    </row>
    <row r="53" spans="1:33" x14ac:dyDescent="0.25">
      <c r="A53" t="s">
        <v>2849</v>
      </c>
      <c r="B53">
        <v>581237.96</v>
      </c>
      <c r="C53">
        <v>23761.68</v>
      </c>
      <c r="D53">
        <v>11342</v>
      </c>
      <c r="F53">
        <v>323588.63</v>
      </c>
      <c r="G53">
        <v>44918.33</v>
      </c>
      <c r="J53">
        <v>6800</v>
      </c>
      <c r="M53">
        <v>972</v>
      </c>
      <c r="Q53">
        <v>672515</v>
      </c>
      <c r="R53">
        <v>293207.49</v>
      </c>
      <c r="S53">
        <v>397543.87</v>
      </c>
      <c r="U53">
        <v>683.66</v>
      </c>
      <c r="W53">
        <v>283332</v>
      </c>
      <c r="Y53">
        <v>355556</v>
      </c>
      <c r="AB53">
        <v>176709.09</v>
      </c>
      <c r="AC53">
        <v>47752.5</v>
      </c>
      <c r="AG53">
        <v>11156</v>
      </c>
    </row>
    <row r="54" spans="1:33" x14ac:dyDescent="0.25">
      <c r="A54" t="s">
        <v>2850</v>
      </c>
      <c r="B54">
        <v>245303.42</v>
      </c>
      <c r="C54">
        <v>115420.5</v>
      </c>
      <c r="D54">
        <v>53426.71</v>
      </c>
      <c r="F54">
        <v>5782669.8700000001</v>
      </c>
      <c r="G54">
        <v>118153.41</v>
      </c>
      <c r="J54">
        <v>42093</v>
      </c>
      <c r="M54">
        <v>9439.59</v>
      </c>
      <c r="Q54">
        <v>4466394.12</v>
      </c>
      <c r="R54">
        <v>1946315.03</v>
      </c>
      <c r="S54">
        <v>792129.6</v>
      </c>
      <c r="T54">
        <v>20300</v>
      </c>
      <c r="U54">
        <v>401.47</v>
      </c>
      <c r="W54">
        <v>618534</v>
      </c>
      <c r="Y54">
        <v>734833</v>
      </c>
      <c r="AB54">
        <v>427221.67</v>
      </c>
      <c r="AC54">
        <v>120373.03</v>
      </c>
      <c r="AG54">
        <v>98575.5</v>
      </c>
    </row>
    <row r="55" spans="1:33" x14ac:dyDescent="0.25">
      <c r="A55" t="s">
        <v>2851</v>
      </c>
      <c r="B55">
        <v>743696.28</v>
      </c>
      <c r="C55">
        <v>91674.5</v>
      </c>
      <c r="D55">
        <v>82407.009999999995</v>
      </c>
      <c r="F55">
        <v>708827.83</v>
      </c>
      <c r="G55">
        <v>235732.64</v>
      </c>
      <c r="J55">
        <v>194900</v>
      </c>
      <c r="M55">
        <v>6227</v>
      </c>
      <c r="Q55">
        <v>-299734.24</v>
      </c>
      <c r="R55">
        <v>2217512.62</v>
      </c>
      <c r="S55">
        <v>690909.73</v>
      </c>
      <c r="U55">
        <v>1027.05</v>
      </c>
      <c r="W55">
        <v>998644.5</v>
      </c>
      <c r="Y55">
        <v>998644.5</v>
      </c>
      <c r="Z55">
        <v>160</v>
      </c>
      <c r="AA55">
        <v>280</v>
      </c>
      <c r="AB55">
        <v>537688.79</v>
      </c>
      <c r="AC55">
        <v>111776.04</v>
      </c>
      <c r="AG55">
        <v>2311</v>
      </c>
    </row>
    <row r="56" spans="1:33" x14ac:dyDescent="0.25">
      <c r="A56" t="s">
        <v>2852</v>
      </c>
      <c r="B56">
        <v>679160.76</v>
      </c>
      <c r="C56">
        <v>190</v>
      </c>
      <c r="D56">
        <v>46467.9</v>
      </c>
      <c r="F56">
        <v>515052</v>
      </c>
      <c r="G56">
        <v>62614.5</v>
      </c>
      <c r="J56">
        <v>13350</v>
      </c>
      <c r="M56">
        <v>6564.36</v>
      </c>
      <c r="Q56">
        <v>-571769.22</v>
      </c>
      <c r="R56">
        <v>1921030.3</v>
      </c>
      <c r="S56">
        <v>535401.69999999995</v>
      </c>
      <c r="T56">
        <v>88441</v>
      </c>
      <c r="U56">
        <v>794.17</v>
      </c>
      <c r="W56">
        <v>845219.5</v>
      </c>
      <c r="Y56">
        <v>886919.5</v>
      </c>
      <c r="AB56">
        <v>291044.40000000002</v>
      </c>
      <c r="AC56">
        <v>91966.09</v>
      </c>
      <c r="AG56">
        <v>1304</v>
      </c>
    </row>
    <row r="57" spans="1:33" x14ac:dyDescent="0.25">
      <c r="A57" t="s">
        <v>2853</v>
      </c>
      <c r="B57">
        <v>485679.87</v>
      </c>
      <c r="C57">
        <v>0</v>
      </c>
      <c r="D57">
        <v>28370.36</v>
      </c>
      <c r="F57">
        <v>526360.04</v>
      </c>
      <c r="G57">
        <v>87443.16</v>
      </c>
      <c r="J57">
        <v>25675</v>
      </c>
      <c r="M57">
        <v>1218</v>
      </c>
      <c r="Q57">
        <v>-801080.5</v>
      </c>
      <c r="R57">
        <v>1915444.77</v>
      </c>
      <c r="S57">
        <v>735387.33</v>
      </c>
      <c r="U57">
        <v>503.99</v>
      </c>
      <c r="W57">
        <v>582904</v>
      </c>
      <c r="Y57">
        <v>716619</v>
      </c>
      <c r="Z57">
        <v>960</v>
      </c>
      <c r="AA57">
        <v>900</v>
      </c>
      <c r="AB57">
        <v>299590.15999999997</v>
      </c>
      <c r="AC57">
        <v>84107.5</v>
      </c>
      <c r="AG57">
        <v>19722.5</v>
      </c>
    </row>
    <row r="58" spans="1:33" x14ac:dyDescent="0.25">
      <c r="A58" t="s">
        <v>2854</v>
      </c>
      <c r="B58">
        <v>401234.71</v>
      </c>
      <c r="C58">
        <v>59876</v>
      </c>
      <c r="D58">
        <v>22958.38</v>
      </c>
      <c r="F58">
        <v>486117.94</v>
      </c>
      <c r="G58">
        <v>56993.42</v>
      </c>
      <c r="J58">
        <v>5964</v>
      </c>
      <c r="M58">
        <v>1809</v>
      </c>
      <c r="Q58">
        <v>-643187.91</v>
      </c>
      <c r="R58">
        <v>1650781.62</v>
      </c>
      <c r="S58">
        <v>634646.02</v>
      </c>
      <c r="U58">
        <v>553.85</v>
      </c>
      <c r="W58">
        <v>233381</v>
      </c>
      <c r="Y58">
        <v>372022</v>
      </c>
      <c r="Z58">
        <v>320</v>
      </c>
      <c r="AA58">
        <v>600</v>
      </c>
      <c r="AB58">
        <v>223703.32</v>
      </c>
      <c r="AC58">
        <v>60955.040000000001</v>
      </c>
      <c r="AG58">
        <v>4950</v>
      </c>
    </row>
    <row r="59" spans="1:33" x14ac:dyDescent="0.25">
      <c r="A59" t="s">
        <v>2855</v>
      </c>
      <c r="B59">
        <v>650793.85</v>
      </c>
      <c r="C59">
        <v>56069</v>
      </c>
      <c r="D59">
        <v>46334.02</v>
      </c>
      <c r="F59">
        <v>617581.25</v>
      </c>
      <c r="G59">
        <v>87159.95</v>
      </c>
      <c r="J59">
        <v>9350</v>
      </c>
      <c r="M59">
        <v>1576.56</v>
      </c>
      <c r="Q59">
        <v>-670490.56999999995</v>
      </c>
      <c r="R59">
        <v>2032099.69</v>
      </c>
      <c r="S59">
        <v>677918.84</v>
      </c>
      <c r="T59">
        <v>73562.8</v>
      </c>
      <c r="U59">
        <v>650.16</v>
      </c>
      <c r="W59">
        <v>240093</v>
      </c>
      <c r="Y59">
        <v>279693</v>
      </c>
      <c r="AB59">
        <v>252999.85</v>
      </c>
      <c r="AC59">
        <v>120641.51</v>
      </c>
      <c r="AG59">
        <v>60944.1</v>
      </c>
    </row>
    <row r="60" spans="1:33" x14ac:dyDescent="0.25">
      <c r="A60" t="s">
        <v>2856</v>
      </c>
      <c r="B60">
        <v>504411.07</v>
      </c>
      <c r="C60">
        <v>153058</v>
      </c>
      <c r="D60">
        <v>63300</v>
      </c>
      <c r="F60">
        <v>1293740.33</v>
      </c>
      <c r="G60">
        <v>202433.16</v>
      </c>
      <c r="J60">
        <v>77700</v>
      </c>
      <c r="M60">
        <v>7383</v>
      </c>
      <c r="Q60">
        <v>918987.67</v>
      </c>
      <c r="R60">
        <v>1174038.5</v>
      </c>
      <c r="S60">
        <v>1121071.1599999999</v>
      </c>
      <c r="U60">
        <v>546.28</v>
      </c>
      <c r="W60">
        <v>1023455</v>
      </c>
      <c r="Y60">
        <v>1073119</v>
      </c>
      <c r="Z60">
        <v>3500</v>
      </c>
      <c r="AA60">
        <v>500</v>
      </c>
      <c r="AB60">
        <v>400667.52</v>
      </c>
      <c r="AC60">
        <v>105453.44</v>
      </c>
      <c r="AG60">
        <v>66717</v>
      </c>
    </row>
    <row r="61" spans="1:33" x14ac:dyDescent="0.25">
      <c r="A61" t="s">
        <v>2857</v>
      </c>
      <c r="B61">
        <v>1049502.79</v>
      </c>
      <c r="C61">
        <v>458681.1</v>
      </c>
      <c r="D61">
        <v>78804.929999999993</v>
      </c>
      <c r="F61">
        <v>599472.23</v>
      </c>
      <c r="G61">
        <v>309816.59000000003</v>
      </c>
      <c r="J61">
        <v>14300</v>
      </c>
      <c r="M61">
        <v>7893</v>
      </c>
      <c r="Q61">
        <v>-1294365.95</v>
      </c>
      <c r="R61">
        <v>3795531.45</v>
      </c>
      <c r="S61">
        <v>991669.59</v>
      </c>
      <c r="T61">
        <v>349950</v>
      </c>
      <c r="U61">
        <v>1280.03</v>
      </c>
      <c r="W61">
        <v>1028297.9</v>
      </c>
      <c r="Y61">
        <v>1268954.8999999999</v>
      </c>
      <c r="Z61">
        <v>320</v>
      </c>
      <c r="AA61">
        <v>600</v>
      </c>
      <c r="AB61">
        <v>495947.78</v>
      </c>
      <c r="AC61">
        <v>228875.79</v>
      </c>
      <c r="AG61">
        <v>8846</v>
      </c>
    </row>
    <row r="62" spans="1:33" x14ac:dyDescent="0.25">
      <c r="A62" t="s">
        <v>2858</v>
      </c>
      <c r="B62">
        <v>234643.48</v>
      </c>
      <c r="C62">
        <v>282432</v>
      </c>
      <c r="D62">
        <v>39228.6</v>
      </c>
      <c r="F62">
        <v>335752.96000000002</v>
      </c>
      <c r="G62">
        <v>195889.54</v>
      </c>
      <c r="J62">
        <v>7520</v>
      </c>
      <c r="M62">
        <v>4467</v>
      </c>
      <c r="Q62">
        <v>-546930.31999999995</v>
      </c>
      <c r="R62">
        <v>1606269.64</v>
      </c>
      <c r="S62">
        <v>763302.37</v>
      </c>
      <c r="U62">
        <v>419.08</v>
      </c>
      <c r="W62">
        <v>661395</v>
      </c>
      <c r="X62">
        <v>21000</v>
      </c>
      <c r="Y62">
        <v>685995</v>
      </c>
      <c r="Z62">
        <v>160</v>
      </c>
      <c r="AA62">
        <v>300</v>
      </c>
      <c r="AB62">
        <v>377152.04</v>
      </c>
      <c r="AC62">
        <v>94520.15</v>
      </c>
      <c r="AG62">
        <v>130</v>
      </c>
    </row>
    <row r="63" spans="1:33" x14ac:dyDescent="0.25">
      <c r="A63" t="s">
        <v>2859</v>
      </c>
      <c r="B63">
        <v>215765.34</v>
      </c>
      <c r="C63">
        <v>126479</v>
      </c>
      <c r="D63">
        <v>43672.09</v>
      </c>
      <c r="F63">
        <v>431431.73</v>
      </c>
      <c r="G63">
        <v>206617.82</v>
      </c>
      <c r="J63">
        <v>4500</v>
      </c>
      <c r="M63">
        <v>11850.39</v>
      </c>
      <c r="Q63">
        <v>-1629671.85</v>
      </c>
      <c r="R63">
        <v>2640334.33</v>
      </c>
      <c r="S63">
        <v>628849.43999999994</v>
      </c>
      <c r="T63">
        <v>124852.4</v>
      </c>
      <c r="U63">
        <v>308.42</v>
      </c>
      <c r="W63">
        <v>582932</v>
      </c>
      <c r="Y63">
        <v>582932</v>
      </c>
      <c r="AB63">
        <v>467167.42</v>
      </c>
      <c r="AC63">
        <v>75554</v>
      </c>
      <c r="AG63">
        <v>14653.5</v>
      </c>
    </row>
    <row r="64" spans="1:33" x14ac:dyDescent="0.25">
      <c r="A64" t="s">
        <v>2921</v>
      </c>
      <c r="B64">
        <v>351188.8</v>
      </c>
      <c r="C64">
        <v>68072</v>
      </c>
      <c r="D64">
        <v>14817.95</v>
      </c>
      <c r="F64">
        <v>1224621.05</v>
      </c>
      <c r="G64">
        <v>27139.66</v>
      </c>
      <c r="J64">
        <v>8000</v>
      </c>
      <c r="M64">
        <v>2288</v>
      </c>
      <c r="Q64">
        <v>-162131.32</v>
      </c>
      <c r="R64">
        <v>2029021.21</v>
      </c>
      <c r="S64">
        <v>512613.01</v>
      </c>
      <c r="U64">
        <v>489.71</v>
      </c>
      <c r="W64">
        <v>423002</v>
      </c>
      <c r="Y64">
        <v>543992</v>
      </c>
      <c r="AB64">
        <v>241433</v>
      </c>
      <c r="AC64">
        <v>134447.19</v>
      </c>
      <c r="AG64">
        <v>14424.5</v>
      </c>
    </row>
    <row r="65" spans="1:34" x14ac:dyDescent="0.25">
      <c r="A65" t="s">
        <v>2860</v>
      </c>
      <c r="B65">
        <v>810906.93</v>
      </c>
      <c r="C65">
        <v>0</v>
      </c>
      <c r="D65">
        <v>37754.879999999997</v>
      </c>
      <c r="F65">
        <v>2075234.85</v>
      </c>
      <c r="G65">
        <v>17028</v>
      </c>
      <c r="J65">
        <v>14055</v>
      </c>
      <c r="M65">
        <v>0</v>
      </c>
      <c r="O65">
        <v>57525</v>
      </c>
      <c r="Q65">
        <v>1872854.15</v>
      </c>
      <c r="R65">
        <v>849648.43</v>
      </c>
      <c r="S65">
        <v>565268.56000000006</v>
      </c>
      <c r="U65">
        <v>817.95</v>
      </c>
      <c r="W65">
        <v>421527</v>
      </c>
      <c r="X65">
        <v>40500</v>
      </c>
      <c r="Y65">
        <v>433739</v>
      </c>
      <c r="Z65">
        <v>6160</v>
      </c>
      <c r="AA65">
        <v>1048</v>
      </c>
      <c r="AB65">
        <v>190268.83</v>
      </c>
      <c r="AC65">
        <v>82655.600000000006</v>
      </c>
    </row>
    <row r="66" spans="1:34" x14ac:dyDescent="0.25">
      <c r="A66" t="s">
        <v>2861</v>
      </c>
      <c r="B66">
        <v>796094.2</v>
      </c>
      <c r="C66">
        <v>0</v>
      </c>
      <c r="D66">
        <v>14642.34</v>
      </c>
      <c r="F66">
        <v>320207.05</v>
      </c>
      <c r="G66">
        <v>23744.75</v>
      </c>
      <c r="M66">
        <v>0</v>
      </c>
      <c r="Q66">
        <v>792172.98</v>
      </c>
      <c r="R66">
        <v>236925.61</v>
      </c>
      <c r="S66">
        <v>523895.42</v>
      </c>
      <c r="U66">
        <v>892.82</v>
      </c>
      <c r="W66">
        <v>840115.5</v>
      </c>
      <c r="X66">
        <v>40500</v>
      </c>
      <c r="Y66">
        <v>852296.5</v>
      </c>
      <c r="Z66">
        <v>6080</v>
      </c>
      <c r="AB66">
        <v>146925.18</v>
      </c>
      <c r="AC66">
        <v>61572.63</v>
      </c>
    </row>
    <row r="67" spans="1:34" x14ac:dyDescent="0.25">
      <c r="A67" t="s">
        <v>2862</v>
      </c>
      <c r="B67">
        <v>862760.33</v>
      </c>
      <c r="C67">
        <v>0</v>
      </c>
      <c r="D67">
        <v>87034.26</v>
      </c>
      <c r="F67">
        <v>396555.36</v>
      </c>
      <c r="G67">
        <v>8465.2999999999993</v>
      </c>
      <c r="J67">
        <v>14532</v>
      </c>
      <c r="M67">
        <v>0</v>
      </c>
      <c r="Q67">
        <v>-837919.38</v>
      </c>
      <c r="R67">
        <v>1982889.72</v>
      </c>
      <c r="S67">
        <v>606713.43000000005</v>
      </c>
      <c r="T67">
        <v>77625</v>
      </c>
      <c r="U67">
        <v>899.78</v>
      </c>
      <c r="W67">
        <v>930146</v>
      </c>
      <c r="X67">
        <v>40500</v>
      </c>
      <c r="Y67">
        <v>942262</v>
      </c>
      <c r="AB67">
        <v>282655.46000000002</v>
      </c>
      <c r="AC67">
        <v>70532.11</v>
      </c>
    </row>
    <row r="68" spans="1:34" x14ac:dyDescent="0.25">
      <c r="A68" t="s">
        <v>2863</v>
      </c>
      <c r="B68">
        <v>688084.34</v>
      </c>
      <c r="C68">
        <v>0</v>
      </c>
      <c r="D68">
        <v>55349.19</v>
      </c>
      <c r="F68">
        <v>474247.34</v>
      </c>
      <c r="G68">
        <v>37265.19</v>
      </c>
      <c r="J68">
        <v>12209</v>
      </c>
      <c r="M68">
        <v>0</v>
      </c>
      <c r="O68">
        <v>100625</v>
      </c>
      <c r="Q68">
        <v>-1267931.55</v>
      </c>
      <c r="R68">
        <v>2283492.7400000002</v>
      </c>
      <c r="S68">
        <v>808446.93</v>
      </c>
      <c r="U68">
        <v>640.26</v>
      </c>
      <c r="W68">
        <v>799351</v>
      </c>
      <c r="X68">
        <v>74500</v>
      </c>
      <c r="Y68">
        <v>1080584</v>
      </c>
      <c r="Z68">
        <v>3480</v>
      </c>
      <c r="AA68">
        <v>3952</v>
      </c>
      <c r="AB68">
        <v>212926.87</v>
      </c>
      <c r="AC68">
        <v>93156.56</v>
      </c>
    </row>
    <row r="69" spans="1:34" x14ac:dyDescent="0.25">
      <c r="A69" t="s">
        <v>2918</v>
      </c>
      <c r="B69">
        <v>568282.69999999995</v>
      </c>
      <c r="C69">
        <v>0</v>
      </c>
      <c r="D69">
        <v>22714.33</v>
      </c>
      <c r="F69">
        <v>380520.85</v>
      </c>
      <c r="G69">
        <v>38822.42</v>
      </c>
      <c r="J69">
        <v>9856</v>
      </c>
      <c r="Q69">
        <v>493586.48</v>
      </c>
      <c r="R69">
        <v>355552.49</v>
      </c>
      <c r="S69">
        <v>470794.55</v>
      </c>
      <c r="U69">
        <v>615.48</v>
      </c>
      <c r="W69">
        <v>632135</v>
      </c>
      <c r="X69">
        <v>37000</v>
      </c>
      <c r="Y69">
        <v>664135</v>
      </c>
      <c r="Z69">
        <v>480</v>
      </c>
      <c r="AA69">
        <v>4136</v>
      </c>
      <c r="AB69">
        <v>169875.56</v>
      </c>
      <c r="AC69">
        <v>147906.63</v>
      </c>
    </row>
    <row r="70" spans="1:34" x14ac:dyDescent="0.25">
      <c r="A70" t="s">
        <v>2864</v>
      </c>
      <c r="B70">
        <v>350642.96</v>
      </c>
      <c r="C70">
        <v>105891</v>
      </c>
      <c r="D70">
        <v>27022.65</v>
      </c>
      <c r="F70">
        <v>146910.75</v>
      </c>
      <c r="G70">
        <v>236031.16</v>
      </c>
      <c r="J70">
        <v>0</v>
      </c>
      <c r="L70">
        <v>104000</v>
      </c>
      <c r="M70">
        <v>787.04</v>
      </c>
      <c r="Q70">
        <v>-43525.07</v>
      </c>
      <c r="R70">
        <v>547255.34</v>
      </c>
      <c r="S70">
        <v>900878.23</v>
      </c>
      <c r="U70">
        <v>429.06</v>
      </c>
      <c r="W70">
        <v>1080590.5</v>
      </c>
      <c r="X70">
        <v>73840</v>
      </c>
      <c r="Y70">
        <v>1114080.5</v>
      </c>
      <c r="Z70">
        <v>1608</v>
      </c>
      <c r="AA70">
        <v>2070</v>
      </c>
      <c r="AB70">
        <v>385402.67</v>
      </c>
      <c r="AC70">
        <v>62906.41</v>
      </c>
      <c r="AD70">
        <v>15840</v>
      </c>
      <c r="AG70">
        <v>38149</v>
      </c>
    </row>
    <row r="71" spans="1:34" x14ac:dyDescent="0.25">
      <c r="A71" t="s">
        <v>2865</v>
      </c>
      <c r="B71">
        <v>246745.44</v>
      </c>
      <c r="C71">
        <v>155828</v>
      </c>
      <c r="D71">
        <v>50760.7</v>
      </c>
      <c r="F71">
        <v>677002.76</v>
      </c>
      <c r="G71">
        <v>208240.93</v>
      </c>
      <c r="L71">
        <v>131000</v>
      </c>
      <c r="M71">
        <v>0</v>
      </c>
      <c r="Q71">
        <v>-1628082.51</v>
      </c>
      <c r="R71">
        <v>2767861</v>
      </c>
      <c r="S71">
        <v>1044668.95</v>
      </c>
      <c r="T71">
        <v>28910</v>
      </c>
      <c r="U71">
        <v>352.39</v>
      </c>
      <c r="W71">
        <v>1360620</v>
      </c>
      <c r="X71">
        <v>35660</v>
      </c>
      <c r="Y71">
        <v>1609875</v>
      </c>
      <c r="Z71">
        <v>960</v>
      </c>
      <c r="AA71">
        <v>3808</v>
      </c>
      <c r="AB71">
        <v>396475.17</v>
      </c>
      <c r="AC71">
        <v>140200.37</v>
      </c>
      <c r="AD71">
        <v>17660</v>
      </c>
      <c r="AG71">
        <v>2000</v>
      </c>
    </row>
    <row r="72" spans="1:34" x14ac:dyDescent="0.25">
      <c r="A72" t="s">
        <v>2866</v>
      </c>
      <c r="B72">
        <v>340561.49</v>
      </c>
      <c r="C72">
        <v>128133</v>
      </c>
      <c r="D72">
        <v>33906.800000000003</v>
      </c>
      <c r="F72">
        <v>46227.18</v>
      </c>
      <c r="G72">
        <v>102161.12</v>
      </c>
      <c r="J72">
        <v>67500</v>
      </c>
      <c r="L72">
        <v>56550</v>
      </c>
      <c r="M72">
        <v>0</v>
      </c>
      <c r="Q72">
        <v>-89205.78</v>
      </c>
      <c r="R72">
        <v>432862.99</v>
      </c>
      <c r="S72">
        <v>846903.5</v>
      </c>
      <c r="U72">
        <v>433.71</v>
      </c>
      <c r="W72">
        <v>389550</v>
      </c>
      <c r="X72">
        <v>26870</v>
      </c>
      <c r="Y72">
        <v>428270</v>
      </c>
      <c r="Z72">
        <v>480</v>
      </c>
      <c r="AA72">
        <v>13108</v>
      </c>
      <c r="AB72">
        <v>458104.59</v>
      </c>
      <c r="AC72">
        <v>64626.97</v>
      </c>
      <c r="AG72">
        <v>30000</v>
      </c>
    </row>
    <row r="73" spans="1:34" x14ac:dyDescent="0.25">
      <c r="A73" t="s">
        <v>2867</v>
      </c>
      <c r="B73">
        <v>224227.18</v>
      </c>
      <c r="C73">
        <v>21949</v>
      </c>
      <c r="D73">
        <v>34254.129999999997</v>
      </c>
      <c r="F73">
        <v>283602.61</v>
      </c>
      <c r="G73">
        <v>53045.37</v>
      </c>
      <c r="J73">
        <v>16500</v>
      </c>
      <c r="M73">
        <v>28.04</v>
      </c>
      <c r="Q73">
        <v>-432916.41</v>
      </c>
      <c r="R73">
        <v>923490.75</v>
      </c>
      <c r="S73">
        <v>597268.76</v>
      </c>
      <c r="U73">
        <v>281</v>
      </c>
      <c r="W73">
        <v>802676</v>
      </c>
      <c r="X73">
        <v>35560</v>
      </c>
      <c r="Y73">
        <v>814676</v>
      </c>
      <c r="Z73">
        <v>320</v>
      </c>
      <c r="AA73">
        <v>2136</v>
      </c>
      <c r="AB73">
        <v>267672.87</v>
      </c>
      <c r="AC73">
        <v>54215.81</v>
      </c>
      <c r="AD73">
        <v>23560</v>
      </c>
      <c r="AG73">
        <v>345</v>
      </c>
    </row>
    <row r="74" spans="1:34" x14ac:dyDescent="0.25">
      <c r="A74" t="s">
        <v>2868</v>
      </c>
      <c r="B74">
        <v>29579.03</v>
      </c>
      <c r="C74">
        <v>66797</v>
      </c>
      <c r="D74">
        <v>25481.58</v>
      </c>
      <c r="E74">
        <v>0</v>
      </c>
      <c r="F74">
        <v>71384.23</v>
      </c>
      <c r="G74">
        <v>90351.28</v>
      </c>
      <c r="H74">
        <v>0</v>
      </c>
      <c r="I74">
        <v>0</v>
      </c>
      <c r="J74">
        <v>0</v>
      </c>
      <c r="K74">
        <v>0</v>
      </c>
      <c r="L74">
        <v>18000</v>
      </c>
      <c r="M74">
        <v>7673.36</v>
      </c>
      <c r="N74">
        <v>0</v>
      </c>
      <c r="O74">
        <v>0</v>
      </c>
      <c r="P74">
        <v>0</v>
      </c>
      <c r="Q74">
        <v>-364996.62</v>
      </c>
      <c r="R74">
        <v>606181.84</v>
      </c>
      <c r="S74">
        <v>543693.05000000005</v>
      </c>
      <c r="T74">
        <v>3000</v>
      </c>
      <c r="U74">
        <v>206.73</v>
      </c>
      <c r="W74">
        <v>840262.5</v>
      </c>
      <c r="X74">
        <v>52680</v>
      </c>
      <c r="Y74">
        <v>860662.5</v>
      </c>
      <c r="Z74">
        <v>0</v>
      </c>
      <c r="AA74">
        <v>3040</v>
      </c>
      <c r="AB74">
        <v>295773.71000000002</v>
      </c>
      <c r="AC74">
        <v>39763.53</v>
      </c>
      <c r="AD74">
        <v>32280</v>
      </c>
      <c r="AE74">
        <v>0</v>
      </c>
      <c r="AF74">
        <v>0</v>
      </c>
      <c r="AG74">
        <v>10233</v>
      </c>
      <c r="AH74">
        <v>0</v>
      </c>
    </row>
    <row r="75" spans="1:34" x14ac:dyDescent="0.25">
      <c r="A75" t="s">
        <v>2869</v>
      </c>
      <c r="B75">
        <v>589284.43999999994</v>
      </c>
      <c r="C75">
        <v>44831</v>
      </c>
      <c r="D75">
        <v>41078.660000000003</v>
      </c>
      <c r="F75">
        <v>249428.86</v>
      </c>
      <c r="G75">
        <v>249987.3</v>
      </c>
      <c r="J75">
        <v>7500</v>
      </c>
      <c r="L75">
        <v>87000</v>
      </c>
      <c r="M75">
        <v>17841.38</v>
      </c>
      <c r="Q75">
        <v>-928754.44</v>
      </c>
      <c r="R75">
        <v>1832865.74</v>
      </c>
      <c r="S75">
        <v>898860.29</v>
      </c>
      <c r="T75">
        <v>105000</v>
      </c>
      <c r="U75">
        <v>842.18</v>
      </c>
      <c r="W75">
        <v>1108142</v>
      </c>
      <c r="X75">
        <v>124370</v>
      </c>
      <c r="Y75">
        <v>1126682</v>
      </c>
      <c r="Z75">
        <v>480</v>
      </c>
      <c r="AA75">
        <v>1328</v>
      </c>
      <c r="AB75">
        <v>609313.73</v>
      </c>
      <c r="AC75">
        <v>82314.16</v>
      </c>
      <c r="AD75">
        <v>23570</v>
      </c>
      <c r="AG75">
        <v>319</v>
      </c>
    </row>
    <row r="76" spans="1:34" x14ac:dyDescent="0.25">
      <c r="A76" t="s">
        <v>2870</v>
      </c>
      <c r="B76">
        <v>447572.67</v>
      </c>
      <c r="C76">
        <v>50</v>
      </c>
      <c r="D76">
        <v>137158.49</v>
      </c>
      <c r="F76">
        <v>640419.46</v>
      </c>
      <c r="G76">
        <v>34499.519999999997</v>
      </c>
      <c r="J76">
        <v>61920</v>
      </c>
      <c r="L76">
        <v>71600</v>
      </c>
      <c r="M76">
        <v>-990.7</v>
      </c>
      <c r="P76">
        <v>-639100.29</v>
      </c>
      <c r="R76">
        <v>1701541.88</v>
      </c>
      <c r="S76">
        <v>357788.66</v>
      </c>
      <c r="T76">
        <v>56700</v>
      </c>
      <c r="W76">
        <v>385910</v>
      </c>
      <c r="Y76">
        <v>428342</v>
      </c>
      <c r="Z76">
        <v>310</v>
      </c>
      <c r="AA76">
        <v>1160</v>
      </c>
      <c r="AB76">
        <v>140550.89000000001</v>
      </c>
      <c r="AC76">
        <v>39694.769999999997</v>
      </c>
      <c r="AG76">
        <v>14984</v>
      </c>
    </row>
    <row r="77" spans="1:34" x14ac:dyDescent="0.25">
      <c r="A77" t="s">
        <v>2871</v>
      </c>
      <c r="B77">
        <v>1114000.25</v>
      </c>
      <c r="C77">
        <v>-96235</v>
      </c>
      <c r="D77">
        <v>285896.89</v>
      </c>
      <c r="F77">
        <v>101963.08</v>
      </c>
      <c r="G77">
        <v>40357.050000000003</v>
      </c>
      <c r="J77">
        <v>6000</v>
      </c>
      <c r="L77">
        <v>-25800</v>
      </c>
      <c r="M77">
        <v>99.92</v>
      </c>
      <c r="O77">
        <v>437580</v>
      </c>
      <c r="P77">
        <v>-1177025.8500000001</v>
      </c>
      <c r="R77">
        <v>2052419.41</v>
      </c>
      <c r="S77">
        <v>516261.39</v>
      </c>
      <c r="T77">
        <v>76875</v>
      </c>
      <c r="U77">
        <v>901.24</v>
      </c>
      <c r="W77">
        <v>1503110</v>
      </c>
      <c r="Y77">
        <v>1543169.88</v>
      </c>
      <c r="Z77">
        <v>480</v>
      </c>
      <c r="AA77">
        <v>1090</v>
      </c>
      <c r="AB77">
        <v>178781.59</v>
      </c>
      <c r="AC77">
        <v>10691.66</v>
      </c>
      <c r="AG77">
        <v>57673</v>
      </c>
    </row>
    <row r="78" spans="1:34" x14ac:dyDescent="0.25">
      <c r="A78" t="s">
        <v>2872</v>
      </c>
      <c r="B78">
        <v>437723.87</v>
      </c>
      <c r="C78">
        <v>0</v>
      </c>
      <c r="D78">
        <v>51029.26</v>
      </c>
      <c r="F78">
        <v>249041.49</v>
      </c>
      <c r="G78">
        <v>58059.54</v>
      </c>
      <c r="J78">
        <v>0</v>
      </c>
      <c r="L78">
        <v>101100</v>
      </c>
      <c r="M78">
        <v>20.079999999999998</v>
      </c>
      <c r="O78">
        <v>77100</v>
      </c>
      <c r="P78">
        <v>-1513592.42</v>
      </c>
      <c r="R78">
        <v>2038156.59</v>
      </c>
      <c r="S78">
        <v>586450.81000000006</v>
      </c>
      <c r="T78">
        <v>377600</v>
      </c>
      <c r="U78">
        <v>783.63</v>
      </c>
      <c r="W78">
        <v>583800</v>
      </c>
      <c r="Y78">
        <v>721712</v>
      </c>
      <c r="AB78">
        <v>555373.26</v>
      </c>
      <c r="AC78">
        <v>41610.54</v>
      </c>
      <c r="AG78">
        <v>3991</v>
      </c>
    </row>
    <row r="79" spans="1:34" x14ac:dyDescent="0.25">
      <c r="A79" t="s">
        <v>2873</v>
      </c>
      <c r="B79">
        <v>781244.88</v>
      </c>
      <c r="C79">
        <v>0</v>
      </c>
      <c r="D79">
        <v>40614.120000000003</v>
      </c>
      <c r="F79">
        <v>596713.01</v>
      </c>
      <c r="G79">
        <v>61468.83</v>
      </c>
      <c r="M79">
        <v>757.9</v>
      </c>
      <c r="P79">
        <v>3560889.03</v>
      </c>
      <c r="Q79">
        <v>-1739.37</v>
      </c>
      <c r="R79">
        <v>-2089445.48</v>
      </c>
      <c r="S79">
        <v>484589.3</v>
      </c>
      <c r="U79">
        <v>987.02</v>
      </c>
      <c r="W79">
        <v>790160</v>
      </c>
      <c r="Y79">
        <v>983395</v>
      </c>
      <c r="AA79">
        <v>1030</v>
      </c>
      <c r="AB79">
        <v>193564.81</v>
      </c>
      <c r="AC79">
        <v>76574.740000000005</v>
      </c>
      <c r="AE79">
        <v>13580</v>
      </c>
    </row>
    <row r="80" spans="1:34" x14ac:dyDescent="0.25">
      <c r="A80" t="s">
        <v>2874</v>
      </c>
      <c r="B80">
        <v>1069539.78</v>
      </c>
      <c r="C80">
        <v>53297</v>
      </c>
      <c r="D80">
        <v>10506</v>
      </c>
      <c r="F80">
        <v>173383.28</v>
      </c>
      <c r="G80">
        <v>29912.74</v>
      </c>
      <c r="J80">
        <v>14000</v>
      </c>
      <c r="M80">
        <v>1256.02</v>
      </c>
      <c r="P80">
        <v>-548386.86</v>
      </c>
      <c r="R80">
        <v>1725194.64</v>
      </c>
      <c r="S80">
        <v>497368.03</v>
      </c>
      <c r="U80">
        <v>1213.75</v>
      </c>
      <c r="Y80">
        <v>57832</v>
      </c>
      <c r="Z80">
        <v>480</v>
      </c>
      <c r="AA80">
        <v>1000</v>
      </c>
      <c r="AB80">
        <v>129530.3</v>
      </c>
      <c r="AC80">
        <v>73664.479999999996</v>
      </c>
    </row>
    <row r="81" spans="1:34" x14ac:dyDescent="0.25">
      <c r="A81" t="s">
        <v>2875</v>
      </c>
      <c r="B81">
        <v>667909.71</v>
      </c>
      <c r="C81">
        <v>0</v>
      </c>
      <c r="D81">
        <v>19835.62</v>
      </c>
      <c r="F81">
        <v>95469.02</v>
      </c>
      <c r="G81">
        <v>4060.79</v>
      </c>
      <c r="J81">
        <v>-35680</v>
      </c>
      <c r="M81">
        <v>486.58</v>
      </c>
      <c r="P81">
        <v>130965.84</v>
      </c>
      <c r="R81">
        <v>613262.28</v>
      </c>
      <c r="S81">
        <v>438084.23</v>
      </c>
      <c r="U81">
        <v>875.35</v>
      </c>
      <c r="W81">
        <v>969010</v>
      </c>
      <c r="Y81">
        <v>1020458</v>
      </c>
      <c r="Z81">
        <v>1050</v>
      </c>
      <c r="AB81">
        <v>173900.6</v>
      </c>
      <c r="AC81">
        <v>12176.08</v>
      </c>
      <c r="AG81">
        <v>3563</v>
      </c>
    </row>
    <row r="82" spans="1:34" x14ac:dyDescent="0.25">
      <c r="A82" t="s">
        <v>2876</v>
      </c>
      <c r="B82">
        <v>282536.46999999997</v>
      </c>
      <c r="C82">
        <v>0</v>
      </c>
      <c r="D82">
        <v>43047.39</v>
      </c>
      <c r="F82">
        <v>419786.07</v>
      </c>
      <c r="G82">
        <v>144143.49</v>
      </c>
      <c r="J82">
        <v>0</v>
      </c>
      <c r="L82">
        <v>4000</v>
      </c>
      <c r="M82">
        <v>447.1</v>
      </c>
      <c r="P82">
        <v>288245.59000000003</v>
      </c>
      <c r="Q82">
        <v>13300</v>
      </c>
      <c r="R82">
        <v>788047.76</v>
      </c>
      <c r="S82">
        <v>316109.36</v>
      </c>
      <c r="U82">
        <v>507.31</v>
      </c>
      <c r="W82">
        <v>474660</v>
      </c>
      <c r="X82">
        <v>150</v>
      </c>
      <c r="Y82">
        <v>531492</v>
      </c>
      <c r="Z82">
        <v>120</v>
      </c>
      <c r="AA82">
        <v>2860</v>
      </c>
      <c r="AB82">
        <v>351384.24</v>
      </c>
      <c r="AC82">
        <v>21397.46</v>
      </c>
      <c r="AG82">
        <v>500</v>
      </c>
    </row>
    <row r="83" spans="1:34" x14ac:dyDescent="0.25">
      <c r="A83" t="s">
        <v>2877</v>
      </c>
      <c r="B83">
        <v>688555.14</v>
      </c>
      <c r="C83">
        <v>0</v>
      </c>
      <c r="D83">
        <v>100551.53</v>
      </c>
      <c r="F83">
        <v>255273.41</v>
      </c>
      <c r="G83">
        <v>67278.69</v>
      </c>
      <c r="M83">
        <v>3</v>
      </c>
      <c r="P83">
        <v>834631.4</v>
      </c>
      <c r="Q83">
        <v>-800</v>
      </c>
      <c r="R83">
        <v>123193.16</v>
      </c>
      <c r="S83">
        <v>356965.32</v>
      </c>
      <c r="U83">
        <v>770.73</v>
      </c>
      <c r="W83">
        <v>356790</v>
      </c>
      <c r="Y83">
        <v>414990</v>
      </c>
      <c r="AB83">
        <v>57815.97</v>
      </c>
      <c r="AC83">
        <v>34393.360000000001</v>
      </c>
    </row>
    <row r="84" spans="1:34" x14ac:dyDescent="0.25">
      <c r="A84" t="s">
        <v>2922</v>
      </c>
      <c r="B84">
        <v>529398.99</v>
      </c>
      <c r="C84">
        <v>0</v>
      </c>
      <c r="D84">
        <v>76504.98</v>
      </c>
      <c r="F84">
        <v>145181.68</v>
      </c>
      <c r="G84">
        <v>18401.12</v>
      </c>
      <c r="L84">
        <v>33515</v>
      </c>
      <c r="M84">
        <v>7.9</v>
      </c>
      <c r="P84">
        <v>-1490094.51</v>
      </c>
      <c r="R84">
        <v>2101746.27</v>
      </c>
      <c r="S84">
        <v>382920.36</v>
      </c>
      <c r="U84">
        <v>597.41999999999996</v>
      </c>
      <c r="W84">
        <v>659260</v>
      </c>
      <c r="Y84">
        <v>716692</v>
      </c>
      <c r="AB84">
        <v>43493.33</v>
      </c>
      <c r="AC84">
        <v>57659.58</v>
      </c>
      <c r="AG84">
        <v>500</v>
      </c>
    </row>
    <row r="85" spans="1:34" x14ac:dyDescent="0.25">
      <c r="A85" t="s">
        <v>2878</v>
      </c>
      <c r="B85">
        <v>666776.07999999996</v>
      </c>
      <c r="C85">
        <v>7638.5</v>
      </c>
      <c r="D85">
        <v>137515.39000000001</v>
      </c>
      <c r="F85">
        <v>1010272.43</v>
      </c>
      <c r="G85">
        <v>155541.67000000001</v>
      </c>
      <c r="J85">
        <v>-63905</v>
      </c>
      <c r="M85">
        <v>4503</v>
      </c>
      <c r="O85">
        <v>245850</v>
      </c>
      <c r="P85">
        <v>1641534.04</v>
      </c>
      <c r="S85">
        <v>743206</v>
      </c>
      <c r="U85">
        <v>616.51</v>
      </c>
      <c r="W85">
        <v>668250</v>
      </c>
      <c r="Y85">
        <v>871155</v>
      </c>
      <c r="AB85">
        <v>166103.85999999999</v>
      </c>
      <c r="AC85">
        <v>87232.62</v>
      </c>
    </row>
    <row r="86" spans="1:34" x14ac:dyDescent="0.25">
      <c r="A86" t="s">
        <v>2879</v>
      </c>
      <c r="B86">
        <v>348827.71</v>
      </c>
      <c r="C86">
        <v>0</v>
      </c>
      <c r="D86">
        <v>90254.87</v>
      </c>
      <c r="F86">
        <v>3050978.81</v>
      </c>
      <c r="G86">
        <v>265424.78000000003</v>
      </c>
      <c r="J86">
        <v>0</v>
      </c>
      <c r="M86">
        <v>16797.21</v>
      </c>
      <c r="P86">
        <v>-10064784.810000001</v>
      </c>
      <c r="Q86">
        <v>-126323.79</v>
      </c>
      <c r="R86">
        <v>14214425</v>
      </c>
      <c r="S86">
        <v>1769277.62</v>
      </c>
      <c r="U86">
        <v>418</v>
      </c>
      <c r="Y86">
        <v>488740.32</v>
      </c>
      <c r="AB86">
        <v>990696.42</v>
      </c>
      <c r="AC86">
        <v>225666.32</v>
      </c>
    </row>
    <row r="87" spans="1:34" x14ac:dyDescent="0.25">
      <c r="A87" t="s">
        <v>2880</v>
      </c>
      <c r="B87">
        <v>1481127.38</v>
      </c>
      <c r="C87">
        <v>0</v>
      </c>
      <c r="D87">
        <v>80404.69</v>
      </c>
      <c r="F87">
        <v>1155581.24</v>
      </c>
      <c r="G87">
        <v>391819.21</v>
      </c>
      <c r="M87">
        <v>-56.09</v>
      </c>
      <c r="O87">
        <v>-13469</v>
      </c>
      <c r="P87">
        <v>1848429.78</v>
      </c>
      <c r="Q87">
        <v>-67771.600000000006</v>
      </c>
      <c r="R87">
        <v>1212550.31</v>
      </c>
      <c r="S87">
        <v>1103795.19</v>
      </c>
      <c r="U87">
        <v>1658.94</v>
      </c>
      <c r="W87">
        <v>1344024.5</v>
      </c>
      <c r="Y87">
        <v>1482107.5</v>
      </c>
      <c r="AB87">
        <v>375777.95</v>
      </c>
      <c r="AC87">
        <v>34399.06</v>
      </c>
    </row>
    <row r="88" spans="1:34" x14ac:dyDescent="0.25">
      <c r="A88" t="s">
        <v>2881</v>
      </c>
      <c r="B88">
        <v>899038</v>
      </c>
      <c r="C88">
        <v>0</v>
      </c>
      <c r="D88">
        <v>210887.86</v>
      </c>
      <c r="F88">
        <v>2833358.48</v>
      </c>
      <c r="G88">
        <v>287954.38</v>
      </c>
      <c r="M88">
        <v>-10762</v>
      </c>
      <c r="P88">
        <v>2826371.49</v>
      </c>
      <c r="Q88">
        <v>-1801</v>
      </c>
      <c r="R88">
        <v>1047464</v>
      </c>
      <c r="S88">
        <v>815464.44</v>
      </c>
      <c r="U88">
        <v>1050.96</v>
      </c>
      <c r="W88">
        <v>1171877</v>
      </c>
      <c r="Y88">
        <v>1292733</v>
      </c>
      <c r="AB88">
        <v>112922.04</v>
      </c>
      <c r="AC88">
        <v>169591.13</v>
      </c>
      <c r="AG88">
        <v>-184520</v>
      </c>
      <c r="AH88">
        <v>500</v>
      </c>
    </row>
    <row r="89" spans="1:34" x14ac:dyDescent="0.25">
      <c r="A89" t="s">
        <v>2882</v>
      </c>
      <c r="B89">
        <v>631491.41</v>
      </c>
      <c r="C89">
        <v>1835</v>
      </c>
      <c r="D89">
        <v>436804.99</v>
      </c>
      <c r="F89">
        <v>1515351.5</v>
      </c>
      <c r="G89">
        <v>232265.41</v>
      </c>
      <c r="J89">
        <v>0</v>
      </c>
      <c r="L89">
        <v>-18539.54</v>
      </c>
      <c r="M89">
        <v>-994.38</v>
      </c>
      <c r="O89">
        <v>58615</v>
      </c>
      <c r="P89">
        <v>149300.10999999999</v>
      </c>
      <c r="R89">
        <v>2617329.11</v>
      </c>
      <c r="S89">
        <v>893966.29</v>
      </c>
      <c r="U89">
        <v>719.93</v>
      </c>
      <c r="W89">
        <v>762880</v>
      </c>
      <c r="Y89">
        <v>890583</v>
      </c>
      <c r="AA89">
        <v>7000</v>
      </c>
      <c r="AB89">
        <v>504401.89</v>
      </c>
      <c r="AC89">
        <v>89743.32</v>
      </c>
    </row>
    <row r="90" spans="1:34" x14ac:dyDescent="0.25">
      <c r="A90" t="s">
        <v>2883</v>
      </c>
      <c r="B90">
        <v>528575.88</v>
      </c>
      <c r="C90">
        <v>94031</v>
      </c>
      <c r="D90">
        <v>9415.76</v>
      </c>
      <c r="F90">
        <v>421051.31</v>
      </c>
      <c r="G90">
        <v>25912.36</v>
      </c>
      <c r="J90">
        <v>-9585</v>
      </c>
      <c r="M90">
        <v>-1187</v>
      </c>
      <c r="P90">
        <v>1808607.12</v>
      </c>
      <c r="R90">
        <v>-1047464</v>
      </c>
      <c r="S90">
        <v>722358.94</v>
      </c>
      <c r="U90">
        <v>363.66</v>
      </c>
      <c r="W90">
        <v>251080</v>
      </c>
      <c r="Y90">
        <v>367146</v>
      </c>
      <c r="AB90">
        <v>101949.52</v>
      </c>
      <c r="AC90">
        <v>62161.89</v>
      </c>
    </row>
    <row r="91" spans="1:34" x14ac:dyDescent="0.25">
      <c r="A91" t="s">
        <v>2884</v>
      </c>
      <c r="B91">
        <v>567877.97</v>
      </c>
      <c r="C91">
        <v>0</v>
      </c>
      <c r="D91">
        <v>994223.88</v>
      </c>
      <c r="F91">
        <v>8500722.6099999994</v>
      </c>
      <c r="G91">
        <v>370455.73</v>
      </c>
      <c r="J91">
        <v>692.85</v>
      </c>
      <c r="M91">
        <v>760.06</v>
      </c>
      <c r="P91">
        <v>344198.76</v>
      </c>
      <c r="Q91">
        <v>8363904.2199999997</v>
      </c>
      <c r="R91">
        <v>1215671.21</v>
      </c>
      <c r="S91">
        <v>1599419.03</v>
      </c>
      <c r="U91">
        <v>534.12</v>
      </c>
      <c r="W91">
        <v>1506890</v>
      </c>
      <c r="Y91">
        <v>1878877</v>
      </c>
      <c r="AB91">
        <v>176561.14</v>
      </c>
      <c r="AC91">
        <v>125461.92</v>
      </c>
      <c r="AG91">
        <v>98100</v>
      </c>
    </row>
    <row r="92" spans="1:34" x14ac:dyDescent="0.25">
      <c r="A92" t="s">
        <v>2885</v>
      </c>
      <c r="B92">
        <v>539873.61</v>
      </c>
      <c r="C92">
        <v>0</v>
      </c>
      <c r="D92">
        <v>66224.94</v>
      </c>
      <c r="F92">
        <v>891461.59</v>
      </c>
      <c r="G92">
        <v>2038409.23</v>
      </c>
      <c r="J92">
        <v>7008.88</v>
      </c>
      <c r="M92">
        <v>-4931.54</v>
      </c>
      <c r="P92">
        <v>1710836.75</v>
      </c>
      <c r="Q92">
        <v>-137522.31</v>
      </c>
      <c r="R92">
        <v>1849378.08</v>
      </c>
      <c r="S92">
        <v>507835.68</v>
      </c>
      <c r="U92">
        <v>292.12</v>
      </c>
      <c r="W92">
        <v>1288200</v>
      </c>
      <c r="X92">
        <v>3178</v>
      </c>
      <c r="Y92">
        <v>1366669</v>
      </c>
      <c r="AB92">
        <v>128745.34</v>
      </c>
      <c r="AC92">
        <v>67611.95</v>
      </c>
    </row>
    <row r="93" spans="1:34" x14ac:dyDescent="0.25">
      <c r="A93" t="s">
        <v>2886</v>
      </c>
      <c r="B93">
        <v>525070.63</v>
      </c>
      <c r="C93">
        <v>0</v>
      </c>
      <c r="D93">
        <v>181796.27</v>
      </c>
      <c r="F93">
        <v>1063485.3</v>
      </c>
      <c r="G93">
        <v>3568.76</v>
      </c>
      <c r="J93">
        <v>-22025</v>
      </c>
      <c r="M93">
        <v>0</v>
      </c>
      <c r="P93">
        <v>-316370.14</v>
      </c>
      <c r="Q93">
        <v>2136554.41</v>
      </c>
      <c r="R93">
        <v>281440</v>
      </c>
      <c r="S93">
        <v>688488.5</v>
      </c>
      <c r="U93">
        <v>644.05999999999995</v>
      </c>
      <c r="Y93">
        <v>151057</v>
      </c>
      <c r="AB93">
        <v>386746.96</v>
      </c>
      <c r="AC93">
        <v>238656.91</v>
      </c>
    </row>
    <row r="94" spans="1:34" x14ac:dyDescent="0.25">
      <c r="A94" t="s">
        <v>2887</v>
      </c>
      <c r="B94">
        <v>420483.65</v>
      </c>
      <c r="C94">
        <v>0</v>
      </c>
      <c r="D94">
        <v>44051.81</v>
      </c>
      <c r="F94">
        <v>3410145.78</v>
      </c>
      <c r="G94">
        <v>154672.57</v>
      </c>
      <c r="J94">
        <v>0</v>
      </c>
      <c r="M94">
        <v>5924.11</v>
      </c>
      <c r="P94">
        <v>1244046.8500000001</v>
      </c>
      <c r="R94">
        <v>2812906.16</v>
      </c>
      <c r="S94">
        <v>654592.79</v>
      </c>
      <c r="U94">
        <v>498.84</v>
      </c>
      <c r="W94">
        <v>977020</v>
      </c>
      <c r="Y94">
        <v>1105931</v>
      </c>
      <c r="AB94">
        <v>167735.32999999999</v>
      </c>
      <c r="AC94">
        <v>203568.61</v>
      </c>
    </row>
    <row r="95" spans="1:34" x14ac:dyDescent="0.25">
      <c r="A95" t="s">
        <v>2888</v>
      </c>
      <c r="B95">
        <v>545296.94999999995</v>
      </c>
      <c r="C95">
        <v>0</v>
      </c>
      <c r="D95">
        <v>112241.39</v>
      </c>
      <c r="F95">
        <v>2707237.94</v>
      </c>
      <c r="G95">
        <v>75178.23</v>
      </c>
      <c r="J95">
        <v>0</v>
      </c>
      <c r="M95">
        <v>-5284.65</v>
      </c>
      <c r="O95">
        <v>134365</v>
      </c>
      <c r="P95">
        <v>2175299.37</v>
      </c>
      <c r="Q95">
        <v>57800</v>
      </c>
      <c r="R95">
        <v>1047464</v>
      </c>
      <c r="S95">
        <v>561429.61</v>
      </c>
      <c r="U95">
        <v>536.22</v>
      </c>
      <c r="W95">
        <v>857780</v>
      </c>
      <c r="Y95">
        <v>989682</v>
      </c>
      <c r="AB95">
        <v>103383.7</v>
      </c>
      <c r="AC95">
        <v>128669.34</v>
      </c>
    </row>
    <row r="96" spans="1:34" x14ac:dyDescent="0.25">
      <c r="A96" t="s">
        <v>2889</v>
      </c>
      <c r="B96">
        <v>617937.97</v>
      </c>
      <c r="C96">
        <v>0</v>
      </c>
      <c r="D96">
        <v>47742.06</v>
      </c>
      <c r="F96">
        <v>704161.63</v>
      </c>
      <c r="G96">
        <v>985043.67</v>
      </c>
      <c r="J96">
        <v>0</v>
      </c>
      <c r="M96">
        <v>18.5</v>
      </c>
      <c r="O96">
        <v>77785</v>
      </c>
      <c r="P96">
        <v>913585.42</v>
      </c>
      <c r="R96">
        <v>1334838.29</v>
      </c>
      <c r="S96">
        <v>1019930.08</v>
      </c>
      <c r="U96">
        <v>585.41999999999996</v>
      </c>
      <c r="Y96">
        <v>133713</v>
      </c>
      <c r="AB96">
        <v>404670.45</v>
      </c>
      <c r="AC96">
        <v>211123.93</v>
      </c>
    </row>
    <row r="97" spans="1:33" x14ac:dyDescent="0.25">
      <c r="A97" t="s">
        <v>2890</v>
      </c>
      <c r="B97">
        <v>179808.46</v>
      </c>
      <c r="C97">
        <v>0</v>
      </c>
      <c r="D97">
        <v>14303.58</v>
      </c>
      <c r="F97">
        <v>1286383.19</v>
      </c>
      <c r="G97">
        <v>1391601.94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740355.71</v>
      </c>
      <c r="T97">
        <v>100000</v>
      </c>
      <c r="U97">
        <v>684.71</v>
      </c>
      <c r="W97">
        <v>412110</v>
      </c>
      <c r="Y97">
        <v>620362</v>
      </c>
      <c r="Z97">
        <v>13500</v>
      </c>
      <c r="AB97">
        <v>285224.78000000003</v>
      </c>
      <c r="AC97">
        <v>618</v>
      </c>
    </row>
    <row r="98" spans="1:33" x14ac:dyDescent="0.25">
      <c r="A98" t="s">
        <v>2891</v>
      </c>
      <c r="B98">
        <v>491619.03</v>
      </c>
      <c r="C98">
        <v>0</v>
      </c>
      <c r="D98">
        <v>128799.79</v>
      </c>
      <c r="F98">
        <v>750272.88</v>
      </c>
      <c r="G98">
        <v>9576.32</v>
      </c>
      <c r="M98">
        <v>-2084</v>
      </c>
      <c r="P98">
        <v>-534474.25</v>
      </c>
      <c r="R98">
        <v>1790978.12</v>
      </c>
      <c r="S98">
        <v>835137.1</v>
      </c>
      <c r="W98">
        <v>918873.9</v>
      </c>
      <c r="Y98">
        <v>985038.9</v>
      </c>
      <c r="AB98">
        <v>112827.13</v>
      </c>
      <c r="AC98">
        <v>61143.56</v>
      </c>
      <c r="AG98">
        <v>239003.26</v>
      </c>
    </row>
    <row r="99" spans="1:33" x14ac:dyDescent="0.25">
      <c r="A99" t="s">
        <v>2892</v>
      </c>
      <c r="B99">
        <v>690623.03</v>
      </c>
      <c r="C99">
        <v>0</v>
      </c>
      <c r="D99">
        <v>47332.71</v>
      </c>
      <c r="F99">
        <v>3806495.89</v>
      </c>
      <c r="G99">
        <v>1146332.95</v>
      </c>
      <c r="J99">
        <v>0</v>
      </c>
      <c r="M99">
        <v>0</v>
      </c>
      <c r="O99">
        <v>123804</v>
      </c>
      <c r="Q99">
        <v>5011126.82</v>
      </c>
      <c r="R99">
        <v>1047464</v>
      </c>
      <c r="S99">
        <v>1024386.66</v>
      </c>
      <c r="U99">
        <v>1158.17</v>
      </c>
      <c r="W99">
        <v>2014750</v>
      </c>
      <c r="Y99">
        <v>2217895</v>
      </c>
      <c r="AB99">
        <v>531088.49</v>
      </c>
      <c r="AC99">
        <v>387161.58</v>
      </c>
    </row>
    <row r="100" spans="1:33" x14ac:dyDescent="0.25">
      <c r="A100" t="s">
        <v>2893</v>
      </c>
      <c r="B100">
        <v>455205.76</v>
      </c>
      <c r="C100">
        <v>14800</v>
      </c>
      <c r="D100">
        <v>55072.47</v>
      </c>
      <c r="F100">
        <v>973560.05</v>
      </c>
      <c r="G100">
        <v>65890.789999999994</v>
      </c>
      <c r="J100">
        <v>-500</v>
      </c>
      <c r="L100">
        <v>24000</v>
      </c>
      <c r="M100">
        <v>-4956.18</v>
      </c>
      <c r="P100">
        <v>-392574.69</v>
      </c>
      <c r="Q100">
        <v>48</v>
      </c>
      <c r="R100">
        <v>1768225.65</v>
      </c>
      <c r="S100">
        <v>770289.75</v>
      </c>
      <c r="U100">
        <v>368.91</v>
      </c>
      <c r="Y100">
        <v>125370</v>
      </c>
      <c r="AB100">
        <v>212488.27</v>
      </c>
      <c r="AC100">
        <v>77264.100000000006</v>
      </c>
    </row>
    <row r="101" spans="1:33" x14ac:dyDescent="0.25">
      <c r="A101" t="s">
        <v>2923</v>
      </c>
      <c r="B101">
        <v>602899.16</v>
      </c>
      <c r="C101">
        <v>1567</v>
      </c>
      <c r="D101">
        <v>103147.18</v>
      </c>
      <c r="F101">
        <v>432317.7</v>
      </c>
      <c r="G101">
        <v>116794.59</v>
      </c>
      <c r="J101">
        <v>1620</v>
      </c>
      <c r="M101">
        <v>-4695.17</v>
      </c>
      <c r="P101">
        <v>-626956.30000000005</v>
      </c>
      <c r="Q101">
        <v>1100</v>
      </c>
      <c r="R101">
        <v>1440650.38</v>
      </c>
      <c r="S101">
        <v>1167117.55</v>
      </c>
      <c r="U101">
        <v>214.85</v>
      </c>
      <c r="W101">
        <v>1084300</v>
      </c>
      <c r="Y101">
        <v>1218617</v>
      </c>
      <c r="AB101">
        <v>199308.38</v>
      </c>
      <c r="AC101">
        <v>134326.29999999999</v>
      </c>
    </row>
    <row r="102" spans="1:33" x14ac:dyDescent="0.25">
      <c r="A102" t="s">
        <v>2894</v>
      </c>
      <c r="B102">
        <v>915727.22</v>
      </c>
      <c r="C102">
        <v>0</v>
      </c>
      <c r="D102">
        <v>80772.570000000007</v>
      </c>
      <c r="F102">
        <v>1127694.25</v>
      </c>
      <c r="G102">
        <v>552066.77</v>
      </c>
      <c r="J102">
        <v>118120</v>
      </c>
      <c r="M102">
        <v>4304.28</v>
      </c>
      <c r="Q102">
        <v>2261731.25</v>
      </c>
      <c r="S102">
        <v>682538.45</v>
      </c>
      <c r="U102">
        <v>2157.89</v>
      </c>
      <c r="W102">
        <v>741840</v>
      </c>
      <c r="X102">
        <v>1500</v>
      </c>
      <c r="Y102">
        <v>818279</v>
      </c>
      <c r="Z102">
        <v>1610</v>
      </c>
      <c r="AA102">
        <v>1080</v>
      </c>
      <c r="AB102">
        <v>127468</v>
      </c>
      <c r="AC102">
        <v>157800.06</v>
      </c>
      <c r="AG102">
        <v>56894</v>
      </c>
    </row>
    <row r="103" spans="1:33" x14ac:dyDescent="0.25">
      <c r="A103" t="s">
        <v>2895</v>
      </c>
      <c r="B103">
        <v>265564.98</v>
      </c>
      <c r="C103">
        <v>0</v>
      </c>
      <c r="D103">
        <v>83472.800000000003</v>
      </c>
      <c r="F103">
        <v>781159</v>
      </c>
      <c r="G103">
        <v>252465.89</v>
      </c>
      <c r="M103">
        <v>1933.8</v>
      </c>
      <c r="Q103">
        <v>-1612010.96</v>
      </c>
      <c r="R103">
        <v>3137825</v>
      </c>
      <c r="S103">
        <v>446974.29</v>
      </c>
      <c r="U103">
        <v>422.46</v>
      </c>
      <c r="W103">
        <v>1264740</v>
      </c>
      <c r="X103">
        <v>15000</v>
      </c>
      <c r="Y103">
        <v>1409616</v>
      </c>
      <c r="AB103">
        <v>106139.97</v>
      </c>
      <c r="AC103">
        <v>138494.85</v>
      </c>
      <c r="AG103">
        <v>4221.1000000000004</v>
      </c>
    </row>
    <row r="104" spans="1:33" x14ac:dyDescent="0.25">
      <c r="A104" t="s">
        <v>2898</v>
      </c>
      <c r="B104">
        <v>131839.17000000001</v>
      </c>
      <c r="C104">
        <v>0</v>
      </c>
      <c r="D104">
        <v>47723.25</v>
      </c>
      <c r="F104">
        <v>618394.56000000006</v>
      </c>
      <c r="G104">
        <v>390169.3</v>
      </c>
      <c r="M104">
        <v>5087.1899999999996</v>
      </c>
      <c r="Q104">
        <v>2121877.92</v>
      </c>
      <c r="S104">
        <v>720848.28</v>
      </c>
      <c r="U104">
        <v>206.55</v>
      </c>
      <c r="W104">
        <v>999270</v>
      </c>
      <c r="X104">
        <v>10500</v>
      </c>
      <c r="Y104">
        <v>1091934</v>
      </c>
      <c r="AB104">
        <v>197706.64</v>
      </c>
      <c r="AC104">
        <v>1143239.57</v>
      </c>
      <c r="AG104">
        <v>20349.439999999999</v>
      </c>
    </row>
    <row r="105" spans="1:33" x14ac:dyDescent="0.25">
      <c r="A105" t="s">
        <v>2899</v>
      </c>
      <c r="B105">
        <v>328647.78000000003</v>
      </c>
      <c r="C105">
        <v>0</v>
      </c>
      <c r="D105">
        <v>101189.23</v>
      </c>
      <c r="F105">
        <v>368919.56</v>
      </c>
      <c r="G105">
        <v>264615.11</v>
      </c>
      <c r="J105">
        <v>-70000</v>
      </c>
      <c r="M105">
        <v>3107.86</v>
      </c>
      <c r="Q105">
        <v>-966026.35</v>
      </c>
      <c r="R105">
        <v>2219622</v>
      </c>
      <c r="S105">
        <v>729442.66</v>
      </c>
      <c r="U105">
        <v>590.91</v>
      </c>
      <c r="W105">
        <v>810120</v>
      </c>
      <c r="X105">
        <v>33840</v>
      </c>
      <c r="Y105">
        <v>894404</v>
      </c>
      <c r="Z105">
        <v>800</v>
      </c>
      <c r="AA105">
        <v>1552</v>
      </c>
      <c r="AB105">
        <v>426732.28</v>
      </c>
      <c r="AC105">
        <v>129306.6</v>
      </c>
      <c r="AG105">
        <v>54170.52</v>
      </c>
    </row>
    <row r="106" spans="1:33" x14ac:dyDescent="0.25">
      <c r="A106" t="s">
        <v>2901</v>
      </c>
      <c r="B106">
        <v>278317.62</v>
      </c>
      <c r="C106">
        <v>0</v>
      </c>
      <c r="D106">
        <v>107430.05</v>
      </c>
      <c r="F106">
        <v>746520.08</v>
      </c>
      <c r="G106">
        <v>133147.51999999999</v>
      </c>
      <c r="M106">
        <v>-6899.84</v>
      </c>
      <c r="O106">
        <v>2000</v>
      </c>
      <c r="Q106">
        <v>1315472.5900000001</v>
      </c>
      <c r="S106">
        <v>715247.7</v>
      </c>
      <c r="U106">
        <v>650.02</v>
      </c>
      <c r="W106">
        <v>684460</v>
      </c>
      <c r="X106">
        <v>35000</v>
      </c>
      <c r="Y106">
        <v>977787.92</v>
      </c>
      <c r="Z106">
        <v>696</v>
      </c>
      <c r="AA106">
        <v>4826</v>
      </c>
      <c r="AB106">
        <v>122344.72</v>
      </c>
      <c r="AC106">
        <v>147779.39000000001</v>
      </c>
      <c r="AG106">
        <v>23523</v>
      </c>
    </row>
    <row r="107" spans="1:33" x14ac:dyDescent="0.25">
      <c r="A107" t="s">
        <v>2903</v>
      </c>
      <c r="B107">
        <v>949276.78</v>
      </c>
      <c r="C107">
        <v>0</v>
      </c>
      <c r="D107">
        <v>177817.25</v>
      </c>
      <c r="F107">
        <v>847258.85</v>
      </c>
      <c r="G107">
        <v>1092918.6399999999</v>
      </c>
      <c r="M107">
        <v>0</v>
      </c>
      <c r="Q107">
        <v>-1641295.55</v>
      </c>
      <c r="R107">
        <v>4303318.3099999996</v>
      </c>
      <c r="S107">
        <v>1105297.54</v>
      </c>
      <c r="U107">
        <v>1018.58</v>
      </c>
      <c r="W107">
        <v>1408709.4</v>
      </c>
      <c r="Y107">
        <v>1457709.4</v>
      </c>
      <c r="AB107">
        <v>297495.96999999997</v>
      </c>
      <c r="AC107">
        <v>85688.67</v>
      </c>
      <c r="AD107">
        <v>21000</v>
      </c>
    </row>
    <row r="108" spans="1:33" ht="12.6" customHeight="1" x14ac:dyDescent="0.25">
      <c r="A108" t="s">
        <v>2904</v>
      </c>
      <c r="B108">
        <v>444656.76</v>
      </c>
      <c r="C108">
        <v>0</v>
      </c>
      <c r="D108">
        <v>32688.400000000001</v>
      </c>
      <c r="F108">
        <v>449783.84</v>
      </c>
      <c r="G108">
        <v>237672.99</v>
      </c>
      <c r="J108">
        <v>0</v>
      </c>
      <c r="M108">
        <v>237.1</v>
      </c>
      <c r="Q108">
        <v>-1224278.8500000001</v>
      </c>
      <c r="R108">
        <v>2346487</v>
      </c>
      <c r="S108">
        <v>508381.39</v>
      </c>
      <c r="U108">
        <v>589.03</v>
      </c>
      <c r="W108">
        <v>903304.5</v>
      </c>
      <c r="Y108">
        <v>956504.5</v>
      </c>
      <c r="Z108">
        <v>1500</v>
      </c>
      <c r="AB108">
        <v>172785.96</v>
      </c>
      <c r="AC108">
        <v>110487.72</v>
      </c>
    </row>
    <row r="109" spans="1:33" x14ac:dyDescent="0.25">
      <c r="A109" t="s">
        <v>2905</v>
      </c>
      <c r="B109">
        <v>939218.05</v>
      </c>
      <c r="C109">
        <v>0</v>
      </c>
      <c r="D109">
        <v>77526.990000000005</v>
      </c>
      <c r="F109">
        <v>734893.83</v>
      </c>
      <c r="G109">
        <v>330242.08</v>
      </c>
      <c r="J109">
        <v>0</v>
      </c>
      <c r="M109">
        <v>158.78</v>
      </c>
      <c r="Q109">
        <v>-243953.84</v>
      </c>
      <c r="R109">
        <v>2125037.4300000002</v>
      </c>
      <c r="S109">
        <v>1032041.14</v>
      </c>
      <c r="U109">
        <v>1076.08</v>
      </c>
      <c r="W109">
        <v>1340027.5</v>
      </c>
      <c r="X109">
        <v>8400</v>
      </c>
      <c r="Y109">
        <v>1393227.5</v>
      </c>
      <c r="AA109">
        <v>520</v>
      </c>
      <c r="AB109">
        <v>463294.22</v>
      </c>
      <c r="AC109">
        <v>112033.29</v>
      </c>
      <c r="AD109">
        <v>21000</v>
      </c>
    </row>
    <row r="110" spans="1:33" x14ac:dyDescent="0.25">
      <c r="A110" t="s">
        <v>2906</v>
      </c>
      <c r="B110">
        <v>849109.85</v>
      </c>
      <c r="C110">
        <v>0</v>
      </c>
      <c r="D110">
        <v>22044.7</v>
      </c>
      <c r="F110">
        <v>2792963.8</v>
      </c>
      <c r="G110">
        <v>591968.80000000005</v>
      </c>
      <c r="L110">
        <v>12000</v>
      </c>
      <c r="M110">
        <v>25</v>
      </c>
      <c r="Q110">
        <v>2963666.5</v>
      </c>
      <c r="R110">
        <v>1196485.3400000001</v>
      </c>
      <c r="S110">
        <v>854504.61</v>
      </c>
      <c r="U110">
        <v>1018.49</v>
      </c>
      <c r="W110">
        <v>1081661</v>
      </c>
      <c r="X110">
        <v>97775</v>
      </c>
      <c r="Y110">
        <v>1217111</v>
      </c>
      <c r="Z110">
        <v>1500</v>
      </c>
      <c r="AB110">
        <v>343578.46</v>
      </c>
      <c r="AC110">
        <v>171394.72</v>
      </c>
      <c r="AD110">
        <v>31500</v>
      </c>
      <c r="AG110">
        <v>500</v>
      </c>
    </row>
    <row r="111" spans="1:33" x14ac:dyDescent="0.25">
      <c r="A111" t="s">
        <v>2924</v>
      </c>
      <c r="B111">
        <v>420085.63</v>
      </c>
      <c r="C111">
        <v>0</v>
      </c>
      <c r="D111">
        <v>39550.080000000002</v>
      </c>
      <c r="F111">
        <v>312867.95</v>
      </c>
      <c r="G111">
        <v>240467.62</v>
      </c>
      <c r="M111">
        <v>0</v>
      </c>
      <c r="Q111">
        <v>-207407.87</v>
      </c>
      <c r="R111">
        <v>1169693.49</v>
      </c>
      <c r="S111">
        <v>609016.93999999994</v>
      </c>
      <c r="U111">
        <v>575.33000000000004</v>
      </c>
      <c r="W111">
        <v>461699</v>
      </c>
      <c r="Y111">
        <v>635139</v>
      </c>
      <c r="AB111">
        <v>138839.78</v>
      </c>
      <c r="AC111">
        <v>118040.82</v>
      </c>
      <c r="AD111">
        <v>7500</v>
      </c>
      <c r="AG111">
        <v>500</v>
      </c>
    </row>
    <row r="112" spans="1:33" x14ac:dyDescent="0.25">
      <c r="A112" t="s">
        <v>2907</v>
      </c>
      <c r="B112">
        <v>957040.74</v>
      </c>
      <c r="C112">
        <v>13924.64</v>
      </c>
      <c r="D112">
        <v>55917.09</v>
      </c>
      <c r="F112">
        <v>1363460.38</v>
      </c>
      <c r="G112">
        <v>1142606.99</v>
      </c>
      <c r="J112">
        <v>0</v>
      </c>
      <c r="L112">
        <v>317050</v>
      </c>
      <c r="M112">
        <v>178.03</v>
      </c>
      <c r="Q112">
        <v>2500678.94</v>
      </c>
      <c r="R112">
        <v>620039.24</v>
      </c>
      <c r="S112">
        <v>1178629.57</v>
      </c>
      <c r="U112">
        <v>589.91</v>
      </c>
      <c r="V112">
        <v>430</v>
      </c>
      <c r="W112">
        <v>1694883.4</v>
      </c>
      <c r="X112">
        <v>620391</v>
      </c>
      <c r="Y112">
        <v>1922842.4</v>
      </c>
      <c r="Z112">
        <v>1072</v>
      </c>
      <c r="AB112">
        <v>462240.58</v>
      </c>
      <c r="AC112">
        <v>304728.23</v>
      </c>
      <c r="AF112">
        <v>5</v>
      </c>
      <c r="AG112">
        <v>90734.04</v>
      </c>
    </row>
    <row r="113" spans="1:33" x14ac:dyDescent="0.25">
      <c r="A113" t="s">
        <v>2908</v>
      </c>
      <c r="B113">
        <v>938573.17</v>
      </c>
      <c r="C113">
        <v>0</v>
      </c>
      <c r="D113">
        <v>78644.52</v>
      </c>
      <c r="E113">
        <v>0</v>
      </c>
      <c r="F113">
        <v>1391451.36</v>
      </c>
      <c r="G113">
        <v>65212.62</v>
      </c>
      <c r="H113">
        <v>0</v>
      </c>
      <c r="I113">
        <v>0</v>
      </c>
      <c r="J113">
        <v>-386000</v>
      </c>
      <c r="K113">
        <v>0</v>
      </c>
      <c r="L113">
        <v>648255</v>
      </c>
      <c r="M113">
        <v>-4588.63</v>
      </c>
      <c r="N113">
        <v>0</v>
      </c>
      <c r="O113">
        <v>0</v>
      </c>
      <c r="P113">
        <v>0</v>
      </c>
      <c r="Q113">
        <v>-962709.08</v>
      </c>
      <c r="R113">
        <v>3271774.09</v>
      </c>
      <c r="S113">
        <v>1654964.59</v>
      </c>
      <c r="T113">
        <v>9400</v>
      </c>
      <c r="U113">
        <v>1702.66</v>
      </c>
      <c r="V113">
        <v>0</v>
      </c>
      <c r="W113">
        <v>0</v>
      </c>
      <c r="X113">
        <v>0</v>
      </c>
      <c r="Y113">
        <v>393822</v>
      </c>
      <c r="Z113">
        <v>0</v>
      </c>
      <c r="AA113">
        <v>1248</v>
      </c>
      <c r="AB113">
        <v>253685.92</v>
      </c>
      <c r="AC113">
        <v>130526.04</v>
      </c>
      <c r="AF113">
        <v>0</v>
      </c>
      <c r="AG113">
        <v>0</v>
      </c>
    </row>
    <row r="114" spans="1:33" x14ac:dyDescent="0.25">
      <c r="A114" t="s">
        <v>2909</v>
      </c>
      <c r="B114">
        <v>351544.53</v>
      </c>
      <c r="C114">
        <v>12800</v>
      </c>
      <c r="D114">
        <v>76054</v>
      </c>
      <c r="F114">
        <v>702880.53</v>
      </c>
      <c r="G114">
        <v>487171.71</v>
      </c>
      <c r="J114">
        <v>-22880</v>
      </c>
      <c r="L114">
        <v>81800</v>
      </c>
      <c r="M114">
        <v>-9819</v>
      </c>
      <c r="Q114">
        <v>938883.77</v>
      </c>
      <c r="R114">
        <v>1131001.29</v>
      </c>
      <c r="S114">
        <v>682488.01</v>
      </c>
      <c r="U114">
        <v>809.47</v>
      </c>
      <c r="W114">
        <v>537950</v>
      </c>
      <c r="Y114">
        <v>862747</v>
      </c>
      <c r="AA114">
        <v>4188</v>
      </c>
      <c r="AB114">
        <v>238743.94</v>
      </c>
      <c r="AC114">
        <v>68849.13</v>
      </c>
      <c r="AD114">
        <v>50000</v>
      </c>
      <c r="AF114">
        <v>-300</v>
      </c>
      <c r="AG114">
        <v>1566.7</v>
      </c>
    </row>
    <row r="115" spans="1:33" x14ac:dyDescent="0.25">
      <c r="A115" t="s">
        <v>2910</v>
      </c>
      <c r="B115">
        <v>852517.64</v>
      </c>
      <c r="C115">
        <v>0</v>
      </c>
      <c r="D115">
        <v>35756.44</v>
      </c>
      <c r="F115">
        <v>737942.86</v>
      </c>
      <c r="G115">
        <v>1085775.03</v>
      </c>
      <c r="J115">
        <v>0</v>
      </c>
      <c r="L115">
        <v>352600</v>
      </c>
      <c r="M115">
        <v>286.5</v>
      </c>
      <c r="O115">
        <v>479000</v>
      </c>
      <c r="Q115">
        <v>457047.07</v>
      </c>
      <c r="R115">
        <v>1731639.01</v>
      </c>
      <c r="S115">
        <v>1209974.6499999999</v>
      </c>
      <c r="U115">
        <v>568.86</v>
      </c>
      <c r="V115">
        <v>580</v>
      </c>
      <c r="W115">
        <v>1091300</v>
      </c>
      <c r="Y115">
        <v>1391218</v>
      </c>
      <c r="AA115">
        <v>2552</v>
      </c>
      <c r="AB115">
        <v>364526.09</v>
      </c>
      <c r="AC115">
        <v>250973.03</v>
      </c>
    </row>
    <row r="116" spans="1:33" x14ac:dyDescent="0.25">
      <c r="A116" t="s">
        <v>2911</v>
      </c>
      <c r="B116">
        <v>384703.51</v>
      </c>
      <c r="C116">
        <v>0</v>
      </c>
      <c r="D116">
        <v>7456.61</v>
      </c>
      <c r="F116">
        <v>418242.51</v>
      </c>
      <c r="G116">
        <v>269954.55</v>
      </c>
      <c r="J116">
        <v>0</v>
      </c>
      <c r="M116">
        <v>0</v>
      </c>
      <c r="Q116">
        <v>-1177744.47</v>
      </c>
      <c r="R116">
        <v>2359915.73</v>
      </c>
      <c r="S116">
        <v>442213</v>
      </c>
      <c r="U116">
        <v>491.56</v>
      </c>
      <c r="V116">
        <v>20</v>
      </c>
      <c r="W116">
        <v>65930</v>
      </c>
      <c r="Y116">
        <v>88778</v>
      </c>
      <c r="Z116">
        <v>1116</v>
      </c>
      <c r="AA116">
        <v>2084</v>
      </c>
      <c r="AB116">
        <v>144480.32000000001</v>
      </c>
      <c r="AC116">
        <v>130334.32</v>
      </c>
      <c r="AD116">
        <v>50000</v>
      </c>
      <c r="AF116">
        <v>1</v>
      </c>
    </row>
    <row r="117" spans="1:33" x14ac:dyDescent="0.25">
      <c r="A117" t="s">
        <v>2912</v>
      </c>
      <c r="B117">
        <v>1271420.49</v>
      </c>
      <c r="C117">
        <v>39282</v>
      </c>
      <c r="D117">
        <v>74585.33</v>
      </c>
      <c r="F117">
        <v>395772.2</v>
      </c>
      <c r="G117">
        <v>519243.73</v>
      </c>
      <c r="L117">
        <v>418267.25</v>
      </c>
      <c r="M117">
        <v>1620.82</v>
      </c>
      <c r="Q117">
        <v>91728.81</v>
      </c>
      <c r="R117">
        <v>1221990.08</v>
      </c>
      <c r="S117">
        <v>1563169</v>
      </c>
      <c r="T117">
        <v>188656.5</v>
      </c>
      <c r="U117">
        <v>1341.72</v>
      </c>
      <c r="V117">
        <v>440</v>
      </c>
      <c r="W117">
        <v>1082900</v>
      </c>
      <c r="X117">
        <v>644377</v>
      </c>
      <c r="Y117">
        <v>1392070</v>
      </c>
      <c r="AA117">
        <v>2636</v>
      </c>
      <c r="AB117">
        <v>759247.98</v>
      </c>
      <c r="AC117">
        <v>60923.45</v>
      </c>
    </row>
    <row r="118" spans="1:33" x14ac:dyDescent="0.25">
      <c r="A118" t="s">
        <v>2913</v>
      </c>
      <c r="B118">
        <v>1190837.48</v>
      </c>
      <c r="C118">
        <v>0</v>
      </c>
      <c r="D118">
        <v>159074.84</v>
      </c>
      <c r="F118">
        <v>741792.85</v>
      </c>
      <c r="G118">
        <v>49872.28</v>
      </c>
      <c r="K118">
        <v>14600</v>
      </c>
      <c r="L118">
        <v>142417</v>
      </c>
      <c r="M118">
        <v>5671</v>
      </c>
      <c r="O118">
        <v>54451</v>
      </c>
      <c r="Q118">
        <v>97645.05</v>
      </c>
      <c r="R118">
        <v>1488507.55</v>
      </c>
      <c r="S118">
        <v>777235.84</v>
      </c>
      <c r="U118">
        <v>1086.25</v>
      </c>
      <c r="W118">
        <v>749262.1</v>
      </c>
      <c r="X118">
        <v>21000</v>
      </c>
      <c r="Y118">
        <v>851462.1</v>
      </c>
      <c r="AB118">
        <v>94284.5</v>
      </c>
      <c r="AC118">
        <v>65875.83</v>
      </c>
    </row>
    <row r="119" spans="1:33" x14ac:dyDescent="0.25">
      <c r="A119" t="s">
        <v>2914</v>
      </c>
      <c r="B119">
        <v>1334880.07</v>
      </c>
      <c r="C119">
        <v>0</v>
      </c>
      <c r="D119">
        <v>124858.74</v>
      </c>
      <c r="F119">
        <v>571060.73</v>
      </c>
      <c r="G119">
        <v>91383.94</v>
      </c>
      <c r="J119">
        <v>0</v>
      </c>
      <c r="M119">
        <v>750</v>
      </c>
      <c r="O119">
        <v>101800</v>
      </c>
      <c r="Q119">
        <v>1782923.71</v>
      </c>
      <c r="S119">
        <v>838127.15</v>
      </c>
      <c r="U119">
        <v>1395.13</v>
      </c>
      <c r="W119">
        <v>1160040</v>
      </c>
      <c r="X119">
        <v>42000</v>
      </c>
      <c r="Y119">
        <v>1356430</v>
      </c>
      <c r="Z119">
        <v>864</v>
      </c>
      <c r="AB119">
        <v>137322.37</v>
      </c>
      <c r="AC119">
        <v>55236.14</v>
      </c>
    </row>
    <row r="120" spans="1:33" x14ac:dyDescent="0.25">
      <c r="A120" t="s">
        <v>2915</v>
      </c>
      <c r="B120">
        <v>1202302.24</v>
      </c>
      <c r="C120">
        <v>0</v>
      </c>
      <c r="D120">
        <v>18073.580000000002</v>
      </c>
      <c r="F120">
        <v>471379.96</v>
      </c>
      <c r="G120">
        <v>77481.11</v>
      </c>
      <c r="K120">
        <v>14600</v>
      </c>
      <c r="L120">
        <v>12000</v>
      </c>
      <c r="M120">
        <v>6340.4</v>
      </c>
      <c r="O120">
        <v>183632.8</v>
      </c>
      <c r="Q120">
        <v>-444276.04</v>
      </c>
      <c r="R120">
        <v>1693308.65</v>
      </c>
      <c r="S120">
        <v>752221.55</v>
      </c>
      <c r="U120">
        <v>1091.8800000000001</v>
      </c>
      <c r="W120">
        <v>1148897.8</v>
      </c>
      <c r="X120">
        <v>42000</v>
      </c>
      <c r="Y120">
        <v>1251097.8</v>
      </c>
      <c r="AB120">
        <v>84963.57</v>
      </c>
      <c r="AC120">
        <v>48271.99</v>
      </c>
      <c r="AG120">
        <v>28741</v>
      </c>
    </row>
    <row r="121" spans="1:33" x14ac:dyDescent="0.25">
      <c r="A121" t="s">
        <v>2916</v>
      </c>
      <c r="B121">
        <v>1230233.3999999999</v>
      </c>
      <c r="C121">
        <v>0</v>
      </c>
      <c r="D121">
        <v>252094.18</v>
      </c>
      <c r="F121">
        <v>756683.85</v>
      </c>
      <c r="G121">
        <v>222438.02</v>
      </c>
      <c r="J121">
        <v>0</v>
      </c>
      <c r="K121">
        <v>21700</v>
      </c>
      <c r="L121">
        <v>51444</v>
      </c>
      <c r="M121">
        <v>0</v>
      </c>
      <c r="O121">
        <v>208860</v>
      </c>
      <c r="Q121">
        <v>-170738.79</v>
      </c>
      <c r="R121">
        <v>2084116.46</v>
      </c>
      <c r="S121">
        <v>915118.48</v>
      </c>
      <c r="U121">
        <v>1078.9100000000001</v>
      </c>
      <c r="W121">
        <v>1221046.8999999999</v>
      </c>
      <c r="X121">
        <v>112000</v>
      </c>
      <c r="Y121">
        <v>1551826.9</v>
      </c>
      <c r="Z121">
        <v>1600</v>
      </c>
      <c r="AA121">
        <v>4530</v>
      </c>
      <c r="AB121">
        <v>98561.15</v>
      </c>
      <c r="AC121">
        <v>99729.46</v>
      </c>
      <c r="AG121">
        <v>37629</v>
      </c>
    </row>
    <row r="122" spans="1:33" x14ac:dyDescent="0.25">
      <c r="A122" t="s">
        <v>2917</v>
      </c>
      <c r="B122">
        <v>698580.04</v>
      </c>
      <c r="C122">
        <v>0</v>
      </c>
      <c r="D122">
        <v>106706.26</v>
      </c>
      <c r="F122">
        <v>291144.2</v>
      </c>
      <c r="G122">
        <v>72203.75</v>
      </c>
      <c r="K122">
        <v>14000</v>
      </c>
      <c r="L122">
        <v>5400</v>
      </c>
      <c r="M122">
        <v>2449</v>
      </c>
      <c r="O122">
        <v>81000</v>
      </c>
      <c r="Q122">
        <v>489779.21</v>
      </c>
      <c r="R122">
        <v>345503.07</v>
      </c>
      <c r="S122">
        <v>746335.07</v>
      </c>
      <c r="U122">
        <v>536.25</v>
      </c>
      <c r="W122">
        <v>437903.1</v>
      </c>
      <c r="X122">
        <v>10500</v>
      </c>
      <c r="Y122">
        <v>663208.76</v>
      </c>
      <c r="Z122">
        <v>1096</v>
      </c>
      <c r="AB122">
        <v>153472.99</v>
      </c>
      <c r="AC122">
        <v>29275.7</v>
      </c>
      <c r="AG122">
        <v>2910</v>
      </c>
    </row>
    <row r="123" spans="1:33" x14ac:dyDescent="0.25">
      <c r="A123" t="s">
        <v>2925</v>
      </c>
      <c r="B123">
        <v>830472.39</v>
      </c>
      <c r="C123">
        <v>13176</v>
      </c>
      <c r="D123">
        <v>113276.29</v>
      </c>
      <c r="F123">
        <v>440306.59</v>
      </c>
      <c r="G123">
        <v>88405.56</v>
      </c>
      <c r="L123">
        <v>64000</v>
      </c>
      <c r="Q123">
        <v>-1298797.01</v>
      </c>
      <c r="R123">
        <v>2439641.09</v>
      </c>
      <c r="S123">
        <v>649019.07999999996</v>
      </c>
      <c r="U123">
        <v>636.36</v>
      </c>
      <c r="W123">
        <v>625380</v>
      </c>
      <c r="X123">
        <v>21000</v>
      </c>
      <c r="Y123">
        <v>684580</v>
      </c>
      <c r="Z123">
        <v>180</v>
      </c>
      <c r="AA123">
        <v>884</v>
      </c>
      <c r="AB123">
        <v>122220.97</v>
      </c>
      <c r="AC123">
        <v>64563.79</v>
      </c>
      <c r="AG123">
        <v>200</v>
      </c>
    </row>
    <row r="124" spans="1:33" x14ac:dyDescent="0.25">
      <c r="A124" t="s">
        <v>2927</v>
      </c>
      <c r="B124">
        <v>1151214.74</v>
      </c>
      <c r="C124">
        <v>0</v>
      </c>
      <c r="D124">
        <v>227361.58</v>
      </c>
      <c r="F124">
        <v>455600.4</v>
      </c>
      <c r="G124">
        <v>80748.06</v>
      </c>
      <c r="K124">
        <v>13800</v>
      </c>
      <c r="L124">
        <v>243340</v>
      </c>
      <c r="M124">
        <v>3868.01</v>
      </c>
      <c r="O124">
        <v>0</v>
      </c>
      <c r="Q124">
        <v>-1659976.66</v>
      </c>
      <c r="R124">
        <v>3028722.67</v>
      </c>
      <c r="S124">
        <v>835127.24</v>
      </c>
      <c r="U124">
        <v>841.6</v>
      </c>
      <c r="W124">
        <v>702830.8</v>
      </c>
      <c r="X124">
        <v>21000</v>
      </c>
      <c r="Y124">
        <v>799430.8</v>
      </c>
      <c r="Z124">
        <v>672</v>
      </c>
      <c r="AB124">
        <v>145660.39000000001</v>
      </c>
      <c r="AC124">
        <v>109182.69</v>
      </c>
      <c r="AG124">
        <v>36183</v>
      </c>
    </row>
    <row r="125" spans="1:33" x14ac:dyDescent="0.25">
      <c r="A125" t="s">
        <v>2929</v>
      </c>
      <c r="B125">
        <v>670886.17000000004</v>
      </c>
      <c r="C125">
        <v>0</v>
      </c>
      <c r="D125">
        <v>53741.99</v>
      </c>
      <c r="F125">
        <v>938790.16</v>
      </c>
      <c r="G125">
        <v>98219.58</v>
      </c>
      <c r="K125">
        <v>13500</v>
      </c>
      <c r="O125">
        <v>31000</v>
      </c>
      <c r="Q125">
        <v>-1641801.67</v>
      </c>
      <c r="R125">
        <v>3118920.11</v>
      </c>
      <c r="S125">
        <v>699252.21</v>
      </c>
      <c r="U125">
        <v>494.47</v>
      </c>
      <c r="W125">
        <v>690159.4</v>
      </c>
      <c r="X125">
        <v>31500</v>
      </c>
      <c r="Y125">
        <v>784659.4</v>
      </c>
      <c r="AB125">
        <v>62405.13</v>
      </c>
      <c r="AC125">
        <v>130501.42</v>
      </c>
    </row>
    <row r="126" spans="1:33" x14ac:dyDescent="0.25">
      <c r="A126" t="s">
        <v>2896</v>
      </c>
      <c r="B126">
        <v>525810.31999999995</v>
      </c>
      <c r="C126">
        <v>31200</v>
      </c>
      <c r="D126">
        <v>2810.49</v>
      </c>
      <c r="F126">
        <v>644042.05000000005</v>
      </c>
      <c r="G126">
        <v>246163.69</v>
      </c>
      <c r="J126">
        <v>0</v>
      </c>
      <c r="M126">
        <v>3000.75</v>
      </c>
      <c r="O126">
        <v>85640</v>
      </c>
      <c r="Q126">
        <v>-1415446.02</v>
      </c>
      <c r="R126">
        <v>2656385</v>
      </c>
      <c r="S126">
        <v>1109613.05</v>
      </c>
      <c r="U126">
        <v>587.97</v>
      </c>
      <c r="W126">
        <v>1256435</v>
      </c>
      <c r="X126">
        <v>70000</v>
      </c>
      <c r="Y126">
        <v>1678472</v>
      </c>
      <c r="AB126">
        <v>306112.62</v>
      </c>
      <c r="AC126">
        <v>132122.57999999999</v>
      </c>
      <c r="AG126">
        <v>14771</v>
      </c>
    </row>
    <row r="127" spans="1:33" x14ac:dyDescent="0.25">
      <c r="A127" t="s">
        <v>2897</v>
      </c>
      <c r="B127">
        <v>641465.18000000005</v>
      </c>
      <c r="C127">
        <v>27000</v>
      </c>
      <c r="D127">
        <v>15599.18</v>
      </c>
      <c r="F127">
        <v>196908.52</v>
      </c>
      <c r="G127">
        <v>187300.73</v>
      </c>
      <c r="M127">
        <v>786.45</v>
      </c>
      <c r="Q127">
        <v>-1503724.52</v>
      </c>
      <c r="R127">
        <v>2668500</v>
      </c>
      <c r="S127">
        <v>531080.26</v>
      </c>
      <c r="U127">
        <v>803.52</v>
      </c>
      <c r="W127">
        <v>1186515.8999999999</v>
      </c>
      <c r="Y127">
        <v>1424880.9</v>
      </c>
      <c r="AB127">
        <v>166046.31</v>
      </c>
      <c r="AC127">
        <v>90933.51</v>
      </c>
      <c r="AG127">
        <v>23211.279999999999</v>
      </c>
    </row>
    <row r="128" spans="1:33" x14ac:dyDescent="0.25">
      <c r="A128" t="s">
        <v>2900</v>
      </c>
      <c r="B128">
        <v>1422132.43</v>
      </c>
      <c r="C128">
        <v>77700</v>
      </c>
      <c r="D128">
        <v>25039.75</v>
      </c>
      <c r="F128">
        <v>4142512.17</v>
      </c>
      <c r="G128">
        <v>399128.92</v>
      </c>
      <c r="M128">
        <v>694</v>
      </c>
      <c r="Q128">
        <v>-3534114.45</v>
      </c>
      <c r="R128">
        <v>9526566.6699999999</v>
      </c>
      <c r="S128">
        <v>1099280.17</v>
      </c>
      <c r="T128">
        <v>204000</v>
      </c>
      <c r="U128">
        <v>1352.49</v>
      </c>
      <c r="W128">
        <v>2249265.1</v>
      </c>
      <c r="X128">
        <v>300000</v>
      </c>
      <c r="Y128">
        <v>2477071.1</v>
      </c>
      <c r="Z128">
        <v>15982</v>
      </c>
      <c r="AA128">
        <v>3616</v>
      </c>
      <c r="AB128">
        <v>682886.8</v>
      </c>
      <c r="AC128">
        <v>337422.81</v>
      </c>
      <c r="AD128">
        <v>500</v>
      </c>
      <c r="AG128">
        <v>48474</v>
      </c>
    </row>
    <row r="129" spans="1:33" x14ac:dyDescent="0.25">
      <c r="A129" t="s">
        <v>2902</v>
      </c>
      <c r="B129">
        <v>653664.32999999996</v>
      </c>
      <c r="C129">
        <v>37800</v>
      </c>
      <c r="D129">
        <v>0</v>
      </c>
      <c r="F129">
        <v>324857</v>
      </c>
      <c r="G129">
        <v>148126.96</v>
      </c>
      <c r="M129">
        <v>832.01</v>
      </c>
      <c r="O129">
        <v>155940</v>
      </c>
      <c r="Q129">
        <v>-1578687.82</v>
      </c>
      <c r="R129">
        <v>2647000</v>
      </c>
      <c r="S129">
        <v>550780.11</v>
      </c>
      <c r="U129">
        <v>818.23</v>
      </c>
      <c r="W129">
        <v>1151241.7</v>
      </c>
      <c r="Y129">
        <v>1387148.7</v>
      </c>
      <c r="Z129">
        <v>2680</v>
      </c>
      <c r="AB129">
        <v>87759.13</v>
      </c>
      <c r="AC129">
        <v>88260.86</v>
      </c>
      <c r="AG129">
        <v>73009.25</v>
      </c>
    </row>
    <row r="130" spans="1:33" x14ac:dyDescent="0.25">
      <c r="A130" t="s">
        <v>2928</v>
      </c>
      <c r="B130">
        <v>237607.39</v>
      </c>
      <c r="C130">
        <v>27600</v>
      </c>
      <c r="D130">
        <v>3773.84</v>
      </c>
      <c r="F130">
        <v>231453.07</v>
      </c>
      <c r="G130">
        <v>130578.33</v>
      </c>
      <c r="M130">
        <v>15</v>
      </c>
      <c r="O130">
        <v>138000</v>
      </c>
      <c r="Q130">
        <v>-1202961.83</v>
      </c>
      <c r="R130">
        <v>1913700</v>
      </c>
      <c r="S130">
        <v>369152.81</v>
      </c>
      <c r="U130">
        <v>297.7</v>
      </c>
      <c r="W130">
        <v>334040</v>
      </c>
      <c r="X130">
        <v>7500</v>
      </c>
      <c r="Y130">
        <v>453257</v>
      </c>
      <c r="AB130">
        <v>225038.99</v>
      </c>
      <c r="AC130">
        <v>105263.81</v>
      </c>
      <c r="AG130">
        <v>8487.25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topLeftCell="AH4" zoomScale="76" zoomScaleNormal="76" workbookViewId="0">
      <selection activeCell="AQ4" sqref="AQ4:AQ130"/>
    </sheetView>
  </sheetViews>
  <sheetFormatPr defaultColWidth="9" defaultRowHeight="13.8" x14ac:dyDescent="0.25"/>
  <cols>
    <col min="1" max="1" width="6.5" style="38" customWidth="1"/>
    <col min="2" max="2" width="13.09765625" style="38" bestFit="1" customWidth="1"/>
    <col min="3" max="3" width="6.5" style="45" customWidth="1"/>
    <col min="4" max="4" width="26.59765625" style="45" customWidth="1"/>
    <col min="5" max="5" width="44.3984375" bestFit="1" customWidth="1"/>
    <col min="6" max="6" width="32.09765625" style="297" bestFit="1" customWidth="1"/>
    <col min="7" max="7" width="31" style="297" bestFit="1" customWidth="1"/>
    <col min="8" max="8" width="22.59765625" style="297" bestFit="1" customWidth="1"/>
    <col min="9" max="9" width="22.19921875" style="297" bestFit="1" customWidth="1"/>
    <col min="10" max="11" width="14.8984375" bestFit="1" customWidth="1"/>
    <col min="12" max="12" width="20.09765625" bestFit="1" customWidth="1"/>
    <col min="13" max="13" width="20.59765625" bestFit="1" customWidth="1"/>
    <col min="14" max="14" width="16.5" style="297" bestFit="1" customWidth="1"/>
    <col min="15" max="15" width="19.09765625" style="297" bestFit="1" customWidth="1"/>
    <col min="16" max="16" width="18.5" style="297" bestFit="1" customWidth="1"/>
    <col min="17" max="17" width="20.296875" style="297" bestFit="1" customWidth="1"/>
    <col min="18" max="18" width="19.8984375" style="297" bestFit="1" customWidth="1"/>
    <col min="19" max="19" width="22.09765625" bestFit="1" customWidth="1"/>
    <col min="20" max="20" width="26.69921875" bestFit="1" customWidth="1"/>
    <col min="21" max="21" width="26.8984375" bestFit="1" customWidth="1"/>
    <col min="22" max="22" width="14.8984375" bestFit="1" customWidth="1"/>
    <col min="23" max="23" width="43.3984375" style="297" bestFit="1" customWidth="1"/>
    <col min="24" max="24" width="44" style="297" bestFit="1" customWidth="1"/>
    <col min="25" max="25" width="27.8984375" style="297" bestFit="1" customWidth="1"/>
    <col min="26" max="26" width="37.69921875" style="297" bestFit="1" customWidth="1"/>
    <col min="27" max="27" width="53.796875" style="297" bestFit="1" customWidth="1"/>
    <col min="28" max="28" width="14.8984375" style="297" bestFit="1" customWidth="1"/>
    <col min="29" max="29" width="19.3984375" bestFit="1" customWidth="1"/>
    <col min="30" max="30" width="25.8984375" bestFit="1" customWidth="1"/>
    <col min="31" max="31" width="24" bestFit="1" customWidth="1"/>
    <col min="32" max="32" width="41" bestFit="1" customWidth="1"/>
    <col min="33" max="33" width="29.59765625" bestFit="1" customWidth="1"/>
    <col min="34" max="34" width="21.3984375" bestFit="1" customWidth="1"/>
    <col min="35" max="35" width="25.19921875" bestFit="1" customWidth="1"/>
    <col min="36" max="36" width="30.5" bestFit="1" customWidth="1"/>
    <col min="37" max="37" width="32.19921875" bestFit="1" customWidth="1"/>
    <col min="38" max="38" width="25.19921875" bestFit="1" customWidth="1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1"/>
      <c r="B1" s="221"/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2583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2803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2584</v>
      </c>
      <c r="AI1" t="s">
        <v>2585</v>
      </c>
      <c r="AJ1" t="s">
        <v>2586</v>
      </c>
      <c r="AK1" t="s">
        <v>2467</v>
      </c>
      <c r="AL1" t="s">
        <v>2587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1"/>
      <c r="B2" s="221"/>
      <c r="C2" s="45" t="s">
        <v>795</v>
      </c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2588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2804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2589</v>
      </c>
      <c r="AI2" t="s">
        <v>2590</v>
      </c>
      <c r="AJ2" t="s">
        <v>2591</v>
      </c>
      <c r="AK2" t="s">
        <v>2495</v>
      </c>
      <c r="AL2" t="s">
        <v>2592</v>
      </c>
    </row>
    <row r="3" spans="1:44" ht="14.4" thickBot="1" x14ac:dyDescent="0.3">
      <c r="A3" s="221"/>
      <c r="B3" s="221"/>
      <c r="E3" t="s">
        <v>2496</v>
      </c>
      <c r="F3" s="297">
        <v>88205043.629999995</v>
      </c>
      <c r="G3" s="297">
        <v>2823470.51</v>
      </c>
      <c r="H3" s="297">
        <v>10839245.15</v>
      </c>
      <c r="I3" s="297">
        <v>0</v>
      </c>
      <c r="J3">
        <v>118155764.17</v>
      </c>
      <c r="K3">
        <v>34958104.170000002</v>
      </c>
      <c r="L3">
        <v>0</v>
      </c>
      <c r="M3">
        <v>0</v>
      </c>
      <c r="N3" s="297">
        <v>252256.73</v>
      </c>
      <c r="O3" s="297">
        <v>92200</v>
      </c>
      <c r="P3" s="297">
        <v>4071481.06</v>
      </c>
      <c r="Q3" s="297">
        <v>129542.71</v>
      </c>
      <c r="R3" s="297">
        <v>0</v>
      </c>
      <c r="S3">
        <v>8483163.2100000009</v>
      </c>
      <c r="T3">
        <v>4031672.02</v>
      </c>
      <c r="U3">
        <v>17651092.789999999</v>
      </c>
      <c r="V3">
        <v>213131610.75</v>
      </c>
      <c r="W3" s="297">
        <v>95322905.150000006</v>
      </c>
      <c r="X3" s="297">
        <v>2427916.4300000002</v>
      </c>
      <c r="Y3" s="297">
        <v>93780.37</v>
      </c>
      <c r="Z3" s="297">
        <v>2130</v>
      </c>
      <c r="AA3" s="297">
        <v>110643994.86</v>
      </c>
      <c r="AB3" s="297">
        <v>10315512.66</v>
      </c>
      <c r="AC3">
        <v>128802941.31999999</v>
      </c>
      <c r="AD3">
        <v>96560</v>
      </c>
      <c r="AE3">
        <v>123562.8</v>
      </c>
      <c r="AF3">
        <v>36543973.909999996</v>
      </c>
      <c r="AG3">
        <v>16232992.210000001</v>
      </c>
      <c r="AH3">
        <v>294410</v>
      </c>
      <c r="AI3">
        <v>13580</v>
      </c>
      <c r="AJ3">
        <v>-284</v>
      </c>
      <c r="AK3">
        <v>2483557.85</v>
      </c>
      <c r="AL3">
        <v>1000</v>
      </c>
      <c r="AM3" s="72">
        <f t="shared" ref="AM3:AR3" si="0">SUM(AM4:AM130)</f>
        <v>101867759.29000001</v>
      </c>
      <c r="AN3" s="50">
        <f t="shared" si="0"/>
        <v>4545480.4999999991</v>
      </c>
      <c r="AO3" s="51">
        <f t="shared" si="0"/>
        <v>97322278.789999977</v>
      </c>
      <c r="AP3" s="48">
        <f t="shared" si="0"/>
        <v>218806239.46999997</v>
      </c>
      <c r="AQ3" s="47">
        <f t="shared" si="0"/>
        <v>184592294.08999997</v>
      </c>
      <c r="AR3" s="56">
        <f t="shared" si="0"/>
        <v>34213945.380000003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668</v>
      </c>
      <c r="E4" t="s">
        <v>2805</v>
      </c>
      <c r="F4" s="297">
        <v>1543343.2</v>
      </c>
      <c r="G4" s="297">
        <v>0</v>
      </c>
      <c r="H4" s="297">
        <v>74570.19</v>
      </c>
      <c r="J4">
        <v>4347899.84</v>
      </c>
      <c r="K4">
        <v>626688.17000000004</v>
      </c>
      <c r="Q4" s="297">
        <v>1.06</v>
      </c>
      <c r="S4">
        <v>669951</v>
      </c>
      <c r="U4">
        <v>4663643.8099999996</v>
      </c>
      <c r="V4">
        <v>1723269</v>
      </c>
      <c r="W4" s="297">
        <v>636687.38</v>
      </c>
      <c r="Y4" s="297">
        <v>1086.82</v>
      </c>
      <c r="AA4" s="297">
        <v>1173382</v>
      </c>
      <c r="AB4" s="297">
        <v>696070</v>
      </c>
      <c r="AC4">
        <v>1541743</v>
      </c>
      <c r="AF4">
        <v>319269.32</v>
      </c>
      <c r="AG4">
        <v>298374.34999999998</v>
      </c>
      <c r="AK4">
        <v>483708</v>
      </c>
      <c r="AM4" s="72">
        <f>SUM(F4:I4)</f>
        <v>1617913.39</v>
      </c>
      <c r="AN4" s="50">
        <f>SUM(N4:R4)</f>
        <v>1.06</v>
      </c>
      <c r="AO4" s="51">
        <f>AM4-AN4</f>
        <v>1617912.3299999998</v>
      </c>
      <c r="AP4" s="48">
        <f>SUM(W4:AB4)</f>
        <v>2507226.2000000002</v>
      </c>
      <c r="AQ4" s="47">
        <f>SUM(AC4:AL4)</f>
        <v>2643094.67</v>
      </c>
      <c r="AR4" s="56">
        <f>AP4-AQ4</f>
        <v>-135868.46999999974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669</v>
      </c>
      <c r="E5" t="s">
        <v>2806</v>
      </c>
      <c r="F5" s="297">
        <v>427383.24</v>
      </c>
      <c r="G5" s="297">
        <v>29945.9</v>
      </c>
      <c r="H5" s="297">
        <v>170984.94</v>
      </c>
      <c r="J5">
        <v>455834.48</v>
      </c>
      <c r="K5">
        <v>131621.96</v>
      </c>
      <c r="Q5" s="297">
        <v>0</v>
      </c>
      <c r="S5">
        <v>162830</v>
      </c>
      <c r="U5">
        <v>-709774.91</v>
      </c>
      <c r="V5">
        <v>1740746.12</v>
      </c>
      <c r="W5" s="297">
        <v>399210.38</v>
      </c>
      <c r="Y5" s="297">
        <v>191.68</v>
      </c>
      <c r="AA5" s="297">
        <v>820197.3</v>
      </c>
      <c r="AB5" s="297">
        <v>148323.56</v>
      </c>
      <c r="AC5">
        <v>906513.3</v>
      </c>
      <c r="AF5">
        <v>233016.52</v>
      </c>
      <c r="AG5">
        <v>98063.79</v>
      </c>
      <c r="AM5" s="72">
        <f t="shared" ref="AM5:AM68" si="1">SUM(F5:I5)</f>
        <v>628314.08000000007</v>
      </c>
      <c r="AN5" s="50">
        <f t="shared" ref="AN5:AN68" si="2">SUM(N5:R5)</f>
        <v>0</v>
      </c>
      <c r="AO5" s="51">
        <f t="shared" ref="AO5:AO68" si="3">AM5-AN5</f>
        <v>628314.08000000007</v>
      </c>
      <c r="AP5" s="48">
        <f t="shared" ref="AP5:AP68" si="4">SUM(W5:AB5)</f>
        <v>1367922.9200000002</v>
      </c>
      <c r="AQ5" s="47">
        <f t="shared" ref="AQ5:AQ68" si="5">SUM(AC5:AL5)</f>
        <v>1237593.6100000001</v>
      </c>
      <c r="AR5" s="56">
        <f t="shared" ref="AR5:AR68" si="6">AP5-AQ5</f>
        <v>130329.31000000006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670</v>
      </c>
      <c r="E6" t="s">
        <v>2807</v>
      </c>
      <c r="F6" s="297">
        <v>723476.57</v>
      </c>
      <c r="G6" s="297">
        <v>14797.5</v>
      </c>
      <c r="H6" s="297">
        <v>70521.320000000007</v>
      </c>
      <c r="J6">
        <v>506991.74</v>
      </c>
      <c r="K6">
        <v>54670.48</v>
      </c>
      <c r="P6" s="297">
        <v>257147</v>
      </c>
      <c r="Q6" s="297">
        <v>55.61</v>
      </c>
      <c r="S6">
        <v>89300</v>
      </c>
      <c r="U6">
        <v>-819550.85</v>
      </c>
      <c r="V6">
        <v>2169071.4500000002</v>
      </c>
      <c r="W6" s="297">
        <v>1739220.45</v>
      </c>
      <c r="X6" s="297">
        <v>134450</v>
      </c>
      <c r="Y6" s="297">
        <v>802.79</v>
      </c>
      <c r="Z6" s="297">
        <v>395</v>
      </c>
      <c r="AA6" s="297">
        <v>917227</v>
      </c>
      <c r="AB6" s="297">
        <v>484230</v>
      </c>
      <c r="AC6">
        <v>1475529</v>
      </c>
      <c r="AD6">
        <v>1120</v>
      </c>
      <c r="AE6">
        <v>1896</v>
      </c>
      <c r="AF6">
        <v>1039645.49</v>
      </c>
      <c r="AG6">
        <v>81305.05</v>
      </c>
      <c r="AK6">
        <v>501320</v>
      </c>
      <c r="AM6" s="72">
        <f t="shared" si="1"/>
        <v>808795.3899999999</v>
      </c>
      <c r="AN6" s="50">
        <f t="shared" si="2"/>
        <v>257202.61</v>
      </c>
      <c r="AO6" s="51">
        <f t="shared" si="3"/>
        <v>551592.77999999991</v>
      </c>
      <c r="AP6" s="48">
        <f t="shared" si="4"/>
        <v>3276325.24</v>
      </c>
      <c r="AQ6" s="47">
        <f t="shared" si="5"/>
        <v>3100815.54</v>
      </c>
      <c r="AR6" s="56">
        <f t="shared" si="6"/>
        <v>175509.70000000019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671</v>
      </c>
      <c r="E7" t="s">
        <v>2808</v>
      </c>
      <c r="F7" s="297">
        <v>729777.1</v>
      </c>
      <c r="G7" s="297">
        <v>55</v>
      </c>
      <c r="H7" s="297">
        <v>182331.43</v>
      </c>
      <c r="J7">
        <v>312606.31</v>
      </c>
      <c r="K7">
        <v>103198.09</v>
      </c>
      <c r="N7" s="297">
        <v>0</v>
      </c>
      <c r="Q7" s="297">
        <v>144.86000000000001</v>
      </c>
      <c r="U7">
        <v>941341.26</v>
      </c>
      <c r="V7">
        <v>235221.96</v>
      </c>
      <c r="W7" s="297">
        <v>637211.92000000004</v>
      </c>
      <c r="Y7" s="297">
        <v>749.42</v>
      </c>
      <c r="AA7" s="297">
        <v>1082229.2</v>
      </c>
      <c r="AB7" s="297">
        <v>109600</v>
      </c>
      <c r="AC7">
        <v>1145147.2</v>
      </c>
      <c r="AF7">
        <v>274104.89</v>
      </c>
      <c r="AG7">
        <v>75548.600000000006</v>
      </c>
      <c r="AK7">
        <v>1760</v>
      </c>
      <c r="AM7" s="72">
        <f t="shared" si="1"/>
        <v>912163.53</v>
      </c>
      <c r="AN7" s="50">
        <f t="shared" si="2"/>
        <v>144.86000000000001</v>
      </c>
      <c r="AO7" s="51">
        <f t="shared" si="3"/>
        <v>912018.67</v>
      </c>
      <c r="AP7" s="48">
        <f t="shared" si="4"/>
        <v>1829790.54</v>
      </c>
      <c r="AQ7" s="47">
        <f t="shared" si="5"/>
        <v>1496560.69</v>
      </c>
      <c r="AR7" s="56">
        <f t="shared" si="6"/>
        <v>333229.85000000009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672</v>
      </c>
      <c r="E8" t="s">
        <v>2809</v>
      </c>
      <c r="F8" s="297">
        <v>555664.68999999994</v>
      </c>
      <c r="G8" s="297">
        <v>11992</v>
      </c>
      <c r="H8" s="297">
        <v>35679.440000000002</v>
      </c>
      <c r="J8">
        <v>615123.73</v>
      </c>
      <c r="K8">
        <v>398429.3</v>
      </c>
      <c r="N8" s="297">
        <v>0</v>
      </c>
      <c r="Q8" s="297">
        <v>732.63</v>
      </c>
      <c r="S8">
        <v>89255</v>
      </c>
      <c r="U8">
        <v>-87573.96</v>
      </c>
      <c r="V8">
        <v>1649277.25</v>
      </c>
      <c r="W8" s="297">
        <v>532624.44999999995</v>
      </c>
      <c r="X8" s="297">
        <v>50100</v>
      </c>
      <c r="Y8" s="297">
        <v>287.77999999999997</v>
      </c>
      <c r="AA8" s="297">
        <v>637997.1</v>
      </c>
      <c r="AB8" s="297">
        <v>150960</v>
      </c>
      <c r="AC8">
        <v>794902.1</v>
      </c>
      <c r="AF8">
        <v>329902.46999999997</v>
      </c>
      <c r="AG8">
        <v>88886.52</v>
      </c>
      <c r="AM8" s="72">
        <f t="shared" si="1"/>
        <v>603336.12999999989</v>
      </c>
      <c r="AN8" s="50">
        <f t="shared" si="2"/>
        <v>732.63</v>
      </c>
      <c r="AO8" s="51">
        <f t="shared" si="3"/>
        <v>602603.49999999988</v>
      </c>
      <c r="AP8" s="48">
        <f t="shared" si="4"/>
        <v>1371969.33</v>
      </c>
      <c r="AQ8" s="47">
        <f t="shared" si="5"/>
        <v>1213691.0899999999</v>
      </c>
      <c r="AR8" s="56">
        <f t="shared" si="6"/>
        <v>158278.24000000022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673</v>
      </c>
      <c r="E9" t="s">
        <v>2810</v>
      </c>
      <c r="F9" s="297">
        <v>984594.88</v>
      </c>
      <c r="G9" s="297">
        <v>16322.5</v>
      </c>
      <c r="H9" s="297">
        <v>144611.35</v>
      </c>
      <c r="J9">
        <v>252301.44</v>
      </c>
      <c r="K9">
        <v>179913.27</v>
      </c>
      <c r="Q9" s="297">
        <v>279</v>
      </c>
      <c r="S9">
        <v>91228</v>
      </c>
      <c r="U9">
        <v>331960.45</v>
      </c>
      <c r="V9">
        <v>991159.3</v>
      </c>
      <c r="W9" s="297">
        <v>628939.56999999995</v>
      </c>
      <c r="X9" s="297">
        <v>27324</v>
      </c>
      <c r="Y9" s="297">
        <v>903.11</v>
      </c>
      <c r="AA9" s="297">
        <v>885270.2</v>
      </c>
      <c r="AB9" s="297">
        <v>201050</v>
      </c>
      <c r="AC9">
        <v>1025860.2</v>
      </c>
      <c r="AF9">
        <v>181553.44</v>
      </c>
      <c r="AG9">
        <v>70135.55</v>
      </c>
      <c r="AK9">
        <v>500</v>
      </c>
      <c r="AM9" s="72">
        <f t="shared" si="1"/>
        <v>1145528.73</v>
      </c>
      <c r="AN9" s="50">
        <f t="shared" si="2"/>
        <v>279</v>
      </c>
      <c r="AO9" s="51">
        <f t="shared" si="3"/>
        <v>1145249.73</v>
      </c>
      <c r="AP9" s="48">
        <f t="shared" si="4"/>
        <v>1743486.88</v>
      </c>
      <c r="AQ9" s="47">
        <f t="shared" si="5"/>
        <v>1278049.19</v>
      </c>
      <c r="AR9" s="56">
        <f t="shared" si="6"/>
        <v>465437.68999999994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674</v>
      </c>
      <c r="E10" t="s">
        <v>2811</v>
      </c>
      <c r="F10" s="297">
        <v>783722.89</v>
      </c>
      <c r="G10" s="297">
        <v>14123.75</v>
      </c>
      <c r="H10" s="297">
        <v>153618.56</v>
      </c>
      <c r="J10">
        <v>756132.45</v>
      </c>
      <c r="K10">
        <v>20</v>
      </c>
      <c r="Q10" s="297">
        <v>224.36</v>
      </c>
      <c r="S10">
        <v>365700</v>
      </c>
      <c r="U10">
        <v>1001889.02</v>
      </c>
      <c r="V10">
        <v>169383.81</v>
      </c>
      <c r="W10" s="297">
        <v>554082.55000000005</v>
      </c>
      <c r="X10" s="297">
        <v>30970</v>
      </c>
      <c r="Y10" s="297">
        <v>727.08</v>
      </c>
      <c r="AA10" s="297">
        <v>1479908.66</v>
      </c>
      <c r="AB10" s="297">
        <v>142700</v>
      </c>
      <c r="AC10">
        <v>1574808.66</v>
      </c>
      <c r="AF10">
        <v>289565.59000000003</v>
      </c>
      <c r="AG10">
        <v>35666.89</v>
      </c>
      <c r="AK10">
        <v>1820</v>
      </c>
      <c r="AM10" s="72">
        <f t="shared" si="1"/>
        <v>951465.2</v>
      </c>
      <c r="AN10" s="50">
        <f t="shared" si="2"/>
        <v>224.36</v>
      </c>
      <c r="AO10" s="51">
        <f t="shared" si="3"/>
        <v>951240.84</v>
      </c>
      <c r="AP10" s="48">
        <f t="shared" si="4"/>
        <v>2208388.29</v>
      </c>
      <c r="AQ10" s="47">
        <f t="shared" si="5"/>
        <v>1901861.14</v>
      </c>
      <c r="AR10" s="56">
        <f t="shared" si="6"/>
        <v>306527.15000000014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675</v>
      </c>
      <c r="E11" t="s">
        <v>2812</v>
      </c>
      <c r="F11" s="297">
        <v>2376663.4300000002</v>
      </c>
      <c r="G11" s="297">
        <v>119983</v>
      </c>
      <c r="H11" s="297">
        <v>96046.11</v>
      </c>
      <c r="J11">
        <v>725915.74</v>
      </c>
      <c r="K11">
        <v>723837.15</v>
      </c>
      <c r="Q11" s="297">
        <v>10.81</v>
      </c>
      <c r="S11">
        <v>466220</v>
      </c>
      <c r="U11">
        <v>2051169.36</v>
      </c>
      <c r="V11">
        <v>668274.24</v>
      </c>
      <c r="W11" s="297">
        <v>1911901.77</v>
      </c>
      <c r="X11" s="297">
        <v>42350</v>
      </c>
      <c r="Y11" s="297">
        <v>2322.08</v>
      </c>
      <c r="AA11" s="297">
        <v>1775214</v>
      </c>
      <c r="AB11" s="297">
        <v>495126</v>
      </c>
      <c r="AC11">
        <v>2082001</v>
      </c>
      <c r="AD11">
        <v>560</v>
      </c>
      <c r="AF11">
        <v>422755.13</v>
      </c>
      <c r="AG11">
        <v>227186.7</v>
      </c>
      <c r="AM11" s="72">
        <f t="shared" si="1"/>
        <v>2592692.54</v>
      </c>
      <c r="AN11" s="50">
        <f t="shared" si="2"/>
        <v>10.81</v>
      </c>
      <c r="AO11" s="51">
        <f t="shared" si="3"/>
        <v>2592681.73</v>
      </c>
      <c r="AP11" s="48">
        <f t="shared" si="4"/>
        <v>4226913.8499999996</v>
      </c>
      <c r="AQ11" s="47">
        <f t="shared" si="5"/>
        <v>2732502.83</v>
      </c>
      <c r="AR11" s="56">
        <f t="shared" si="6"/>
        <v>1494411.0199999996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676</v>
      </c>
      <c r="E12" t="s">
        <v>2813</v>
      </c>
      <c r="F12" s="297">
        <v>720451.4</v>
      </c>
      <c r="G12" s="297">
        <v>13103</v>
      </c>
      <c r="H12" s="297">
        <v>58833.79</v>
      </c>
      <c r="J12">
        <v>846408.57</v>
      </c>
      <c r="K12">
        <v>163474.79</v>
      </c>
      <c r="N12" s="297">
        <v>1350</v>
      </c>
      <c r="Q12" s="297">
        <v>4.03</v>
      </c>
      <c r="S12">
        <v>15750</v>
      </c>
      <c r="U12">
        <v>-285552.69</v>
      </c>
      <c r="V12">
        <v>2102009.77</v>
      </c>
      <c r="W12" s="297">
        <v>503675.65</v>
      </c>
      <c r="Y12" s="297">
        <v>797.51</v>
      </c>
      <c r="AA12" s="297">
        <v>1486646</v>
      </c>
      <c r="AB12" s="297">
        <v>178742</v>
      </c>
      <c r="AC12">
        <v>1661821</v>
      </c>
      <c r="AF12">
        <v>203217.37</v>
      </c>
      <c r="AG12">
        <v>125422.35</v>
      </c>
      <c r="AK12">
        <v>3540</v>
      </c>
      <c r="AM12" s="72">
        <f t="shared" si="1"/>
        <v>792388.19000000006</v>
      </c>
      <c r="AN12" s="50">
        <f t="shared" si="2"/>
        <v>1354.03</v>
      </c>
      <c r="AO12" s="51">
        <f t="shared" si="3"/>
        <v>791034.16</v>
      </c>
      <c r="AP12" s="48">
        <f t="shared" si="4"/>
        <v>2169861.16</v>
      </c>
      <c r="AQ12" s="47">
        <f t="shared" si="5"/>
        <v>1994000.7200000002</v>
      </c>
      <c r="AR12" s="56">
        <f t="shared" si="6"/>
        <v>175860.43999999994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677</v>
      </c>
      <c r="E13" t="s">
        <v>2814</v>
      </c>
      <c r="F13" s="297">
        <v>1167901.4099999999</v>
      </c>
      <c r="G13" s="297">
        <v>50475.25</v>
      </c>
      <c r="H13" s="297">
        <v>47909.77</v>
      </c>
      <c r="J13">
        <v>1028176.89</v>
      </c>
      <c r="K13">
        <v>151362.93</v>
      </c>
      <c r="Q13" s="297">
        <v>10.35</v>
      </c>
      <c r="S13">
        <v>50161.5</v>
      </c>
      <c r="U13">
        <v>973202.74</v>
      </c>
      <c r="V13">
        <v>1442563.02</v>
      </c>
      <c r="W13" s="297">
        <v>667966.05000000005</v>
      </c>
      <c r="X13" s="297">
        <v>12050</v>
      </c>
      <c r="Y13" s="297">
        <v>1197.77</v>
      </c>
      <c r="AA13" s="297">
        <v>901530.5</v>
      </c>
      <c r="AB13" s="297">
        <v>290075</v>
      </c>
      <c r="AC13">
        <v>1019245.5</v>
      </c>
      <c r="AF13">
        <v>410057.86</v>
      </c>
      <c r="AG13">
        <v>116448.32000000001</v>
      </c>
      <c r="AK13">
        <v>500</v>
      </c>
      <c r="AM13" s="72">
        <f t="shared" si="1"/>
        <v>1266286.43</v>
      </c>
      <c r="AN13" s="50">
        <f t="shared" si="2"/>
        <v>10.35</v>
      </c>
      <c r="AO13" s="51">
        <f t="shared" si="3"/>
        <v>1266276.0799999998</v>
      </c>
      <c r="AP13" s="48">
        <f t="shared" si="4"/>
        <v>1872819.32</v>
      </c>
      <c r="AQ13" s="47">
        <f t="shared" si="5"/>
        <v>1546251.68</v>
      </c>
      <c r="AR13" s="56">
        <f t="shared" si="6"/>
        <v>326567.64000000013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678</v>
      </c>
      <c r="E14" t="s">
        <v>2815</v>
      </c>
      <c r="F14" s="297">
        <v>529809.23</v>
      </c>
      <c r="G14" s="297">
        <v>27528</v>
      </c>
      <c r="H14" s="297">
        <v>77183.149999999994</v>
      </c>
      <c r="J14">
        <v>847607.29</v>
      </c>
      <c r="K14">
        <v>53925.13</v>
      </c>
      <c r="N14" s="297">
        <v>0</v>
      </c>
      <c r="P14" s="297">
        <v>10200</v>
      </c>
      <c r="Q14" s="297">
        <v>88.05</v>
      </c>
      <c r="S14">
        <v>159340</v>
      </c>
      <c r="U14">
        <v>678117.37</v>
      </c>
      <c r="V14">
        <v>484200</v>
      </c>
      <c r="W14" s="297">
        <v>681156.73</v>
      </c>
      <c r="Y14" s="297">
        <v>319.95</v>
      </c>
      <c r="Z14" s="297">
        <v>30</v>
      </c>
      <c r="AA14" s="297">
        <v>1182767.5</v>
      </c>
      <c r="AB14" s="297">
        <v>141050</v>
      </c>
      <c r="AC14">
        <v>1243017.5</v>
      </c>
      <c r="AF14">
        <v>256078.42</v>
      </c>
      <c r="AG14">
        <v>71870.880000000005</v>
      </c>
      <c r="AK14">
        <v>500</v>
      </c>
      <c r="AM14" s="72">
        <f t="shared" si="1"/>
        <v>634520.38</v>
      </c>
      <c r="AN14" s="50">
        <f t="shared" si="2"/>
        <v>10288.049999999999</v>
      </c>
      <c r="AO14" s="51">
        <f t="shared" si="3"/>
        <v>624232.32999999996</v>
      </c>
      <c r="AP14" s="48">
        <f t="shared" si="4"/>
        <v>2005324.18</v>
      </c>
      <c r="AQ14" s="47">
        <f t="shared" si="5"/>
        <v>1571466.7999999998</v>
      </c>
      <c r="AR14" s="56">
        <f t="shared" si="6"/>
        <v>433857.38000000012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679</v>
      </c>
      <c r="E15" t="s">
        <v>2816</v>
      </c>
      <c r="F15" s="297">
        <v>1444068.98</v>
      </c>
      <c r="G15" s="297">
        <v>12450</v>
      </c>
      <c r="H15" s="297">
        <v>37753.910000000003</v>
      </c>
      <c r="J15">
        <v>485746.98</v>
      </c>
      <c r="K15">
        <v>112875.63</v>
      </c>
      <c r="P15" s="297">
        <v>90000</v>
      </c>
      <c r="Q15" s="297">
        <v>75.39</v>
      </c>
      <c r="U15">
        <v>21804.18</v>
      </c>
      <c r="V15">
        <v>1884119.29</v>
      </c>
      <c r="W15" s="297">
        <v>815777.24</v>
      </c>
      <c r="X15" s="297">
        <v>133335</v>
      </c>
      <c r="Y15" s="297">
        <v>1482.19</v>
      </c>
      <c r="Z15" s="297">
        <v>235</v>
      </c>
      <c r="AA15" s="297">
        <v>1186506</v>
      </c>
      <c r="AB15" s="297">
        <v>418600</v>
      </c>
      <c r="AC15">
        <v>1444867</v>
      </c>
      <c r="AE15">
        <v>20400</v>
      </c>
      <c r="AF15">
        <v>552268.55000000005</v>
      </c>
      <c r="AG15">
        <v>85789.18</v>
      </c>
      <c r="AK15">
        <v>500</v>
      </c>
      <c r="AM15" s="72">
        <f t="shared" si="1"/>
        <v>1494272.89</v>
      </c>
      <c r="AN15" s="50">
        <f t="shared" si="2"/>
        <v>90075.39</v>
      </c>
      <c r="AO15" s="51">
        <f t="shared" si="3"/>
        <v>1404197.5</v>
      </c>
      <c r="AP15" s="48">
        <f t="shared" si="4"/>
        <v>2555935.4299999997</v>
      </c>
      <c r="AQ15" s="47">
        <f t="shared" si="5"/>
        <v>2103824.73</v>
      </c>
      <c r="AR15" s="56">
        <f t="shared" si="6"/>
        <v>452110.69999999972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680</v>
      </c>
      <c r="E16" t="s">
        <v>2817</v>
      </c>
      <c r="F16" s="297">
        <v>687459.75</v>
      </c>
      <c r="G16" s="297">
        <v>0</v>
      </c>
      <c r="H16" s="297">
        <v>109343.82</v>
      </c>
      <c r="J16">
        <v>549037.31000000006</v>
      </c>
      <c r="K16">
        <v>165932.07999999999</v>
      </c>
      <c r="N16" s="297">
        <v>0</v>
      </c>
      <c r="Q16" s="297">
        <v>483.58</v>
      </c>
      <c r="S16">
        <v>193707</v>
      </c>
      <c r="U16">
        <v>-1191644.3899999999</v>
      </c>
      <c r="V16">
        <v>2403607</v>
      </c>
      <c r="W16" s="297">
        <v>685880.35</v>
      </c>
      <c r="Y16" s="297">
        <v>508.89</v>
      </c>
      <c r="AA16" s="297">
        <v>1545305.5</v>
      </c>
      <c r="AB16" s="297">
        <v>148000</v>
      </c>
      <c r="AC16">
        <v>1619605.5</v>
      </c>
      <c r="AF16">
        <v>380562.08</v>
      </c>
      <c r="AG16">
        <v>100307.39</v>
      </c>
      <c r="AM16" s="72">
        <f t="shared" si="1"/>
        <v>796803.57000000007</v>
      </c>
      <c r="AN16" s="50">
        <f t="shared" si="2"/>
        <v>483.58</v>
      </c>
      <c r="AO16" s="51">
        <f t="shared" si="3"/>
        <v>796319.99000000011</v>
      </c>
      <c r="AP16" s="48">
        <f t="shared" si="4"/>
        <v>2379694.7400000002</v>
      </c>
      <c r="AQ16" s="47">
        <f t="shared" si="5"/>
        <v>2100474.9700000002</v>
      </c>
      <c r="AR16" s="56">
        <f t="shared" si="6"/>
        <v>279219.77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681</v>
      </c>
      <c r="E17" t="s">
        <v>2818</v>
      </c>
      <c r="F17" s="297">
        <v>1244475.3500000001</v>
      </c>
      <c r="G17" s="297">
        <v>0</v>
      </c>
      <c r="H17" s="297">
        <v>282431.92</v>
      </c>
      <c r="J17">
        <v>295622.40000000002</v>
      </c>
      <c r="K17">
        <v>291398.53999999998</v>
      </c>
      <c r="N17" s="297">
        <v>8000</v>
      </c>
      <c r="Q17" s="297">
        <v>579.07000000000005</v>
      </c>
      <c r="S17">
        <v>161385</v>
      </c>
      <c r="U17">
        <v>-772542.72</v>
      </c>
      <c r="V17">
        <v>2696435.34</v>
      </c>
      <c r="W17" s="297">
        <v>814770.49</v>
      </c>
      <c r="Y17" s="297">
        <v>1127.72</v>
      </c>
      <c r="AA17" s="297">
        <v>1761875.5</v>
      </c>
      <c r="AB17" s="297">
        <v>173600</v>
      </c>
      <c r="AC17">
        <v>1933111.5</v>
      </c>
      <c r="AF17">
        <v>466903.52</v>
      </c>
      <c r="AG17">
        <v>96870.38</v>
      </c>
      <c r="AK17">
        <v>40429.5</v>
      </c>
      <c r="AM17" s="72">
        <f t="shared" si="1"/>
        <v>1526907.27</v>
      </c>
      <c r="AN17" s="50">
        <f t="shared" si="2"/>
        <v>8579.07</v>
      </c>
      <c r="AO17" s="51">
        <f t="shared" si="3"/>
        <v>1518328.2</v>
      </c>
      <c r="AP17" s="48">
        <f t="shared" si="4"/>
        <v>2751373.71</v>
      </c>
      <c r="AQ17" s="47">
        <f t="shared" si="5"/>
        <v>2537314.9</v>
      </c>
      <c r="AR17" s="56">
        <f t="shared" si="6"/>
        <v>214058.81000000006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682</v>
      </c>
      <c r="E18" t="s">
        <v>2819</v>
      </c>
      <c r="F18" s="297">
        <v>1341504.48</v>
      </c>
      <c r="G18" s="297">
        <v>10020</v>
      </c>
      <c r="H18" s="297">
        <v>94085.26</v>
      </c>
      <c r="J18">
        <v>649550.49</v>
      </c>
      <c r="K18">
        <v>166576.57</v>
      </c>
      <c r="N18" s="297">
        <v>17116</v>
      </c>
      <c r="Q18" s="297">
        <v>29.46</v>
      </c>
      <c r="S18">
        <v>138915</v>
      </c>
      <c r="U18">
        <v>-397892.26</v>
      </c>
      <c r="V18">
        <v>2510757.66</v>
      </c>
      <c r="W18" s="297">
        <v>736328.94</v>
      </c>
      <c r="Y18" s="297">
        <v>986.97</v>
      </c>
      <c r="AA18" s="297">
        <v>1886182.48</v>
      </c>
      <c r="AB18" s="297">
        <v>443055</v>
      </c>
      <c r="AC18">
        <v>2143635.48</v>
      </c>
      <c r="AF18">
        <v>444146.13</v>
      </c>
      <c r="AG18">
        <v>171835.84</v>
      </c>
      <c r="AK18">
        <v>500</v>
      </c>
      <c r="AM18" s="72">
        <f t="shared" si="1"/>
        <v>1445609.74</v>
      </c>
      <c r="AN18" s="50">
        <f t="shared" si="2"/>
        <v>17145.46</v>
      </c>
      <c r="AO18" s="51">
        <f t="shared" si="3"/>
        <v>1428464.28</v>
      </c>
      <c r="AP18" s="48">
        <f t="shared" si="4"/>
        <v>3066553.3899999997</v>
      </c>
      <c r="AQ18" s="47">
        <f t="shared" si="5"/>
        <v>2760117.4499999997</v>
      </c>
      <c r="AR18" s="56">
        <f t="shared" si="6"/>
        <v>306435.93999999994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683</v>
      </c>
      <c r="E19" t="s">
        <v>2820</v>
      </c>
      <c r="F19" s="297">
        <v>684830.97</v>
      </c>
      <c r="G19" s="297">
        <v>0</v>
      </c>
      <c r="H19" s="297">
        <v>58600.19</v>
      </c>
      <c r="J19">
        <v>3249626.52</v>
      </c>
      <c r="K19">
        <v>636569.9</v>
      </c>
      <c r="N19" s="297">
        <v>0</v>
      </c>
      <c r="P19" s="297">
        <v>53875</v>
      </c>
      <c r="Q19" s="297">
        <v>2082.19</v>
      </c>
      <c r="S19">
        <v>80000</v>
      </c>
      <c r="U19">
        <v>4057071.45</v>
      </c>
      <c r="V19">
        <v>684118.79</v>
      </c>
      <c r="W19" s="297">
        <v>643224.13</v>
      </c>
      <c r="Y19" s="297">
        <v>638.62</v>
      </c>
      <c r="AA19" s="297">
        <v>886624.5</v>
      </c>
      <c r="AB19" s="297">
        <v>111200</v>
      </c>
      <c r="AC19">
        <v>1052091.5</v>
      </c>
      <c r="AF19">
        <v>334175.95</v>
      </c>
      <c r="AG19">
        <v>301789.65000000002</v>
      </c>
      <c r="AM19" s="72">
        <f t="shared" si="1"/>
        <v>743431.15999999992</v>
      </c>
      <c r="AN19" s="50">
        <f t="shared" si="2"/>
        <v>55957.19</v>
      </c>
      <c r="AO19" s="51">
        <f t="shared" si="3"/>
        <v>687473.97</v>
      </c>
      <c r="AP19" s="48">
        <f t="shared" si="4"/>
        <v>1641687.25</v>
      </c>
      <c r="AQ19" s="47">
        <f t="shared" si="5"/>
        <v>1688057.1</v>
      </c>
      <c r="AR19" s="56">
        <f t="shared" si="6"/>
        <v>-46369.850000000093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684</v>
      </c>
      <c r="E20" t="s">
        <v>2821</v>
      </c>
      <c r="F20" s="297">
        <v>486223.82</v>
      </c>
      <c r="G20" s="297">
        <v>6464</v>
      </c>
      <c r="H20" s="297">
        <v>77568.509999999995</v>
      </c>
      <c r="J20">
        <v>1395129.25</v>
      </c>
      <c r="K20">
        <v>177336.88</v>
      </c>
      <c r="Q20" s="297">
        <v>0</v>
      </c>
      <c r="S20">
        <v>148200</v>
      </c>
      <c r="U20">
        <v>1366151.42</v>
      </c>
      <c r="V20">
        <v>865361.67</v>
      </c>
      <c r="W20" s="297">
        <v>462164.07</v>
      </c>
      <c r="X20" s="297">
        <v>3000</v>
      </c>
      <c r="Y20" s="297">
        <v>427.84</v>
      </c>
      <c r="AA20" s="297">
        <v>1060210</v>
      </c>
      <c r="AB20" s="297">
        <v>112340</v>
      </c>
      <c r="AC20">
        <v>1202922</v>
      </c>
      <c r="AF20">
        <v>439205.48</v>
      </c>
      <c r="AG20">
        <v>122815.78</v>
      </c>
      <c r="AM20" s="72">
        <f t="shared" si="1"/>
        <v>570256.32999999996</v>
      </c>
      <c r="AN20" s="50">
        <f t="shared" si="2"/>
        <v>0</v>
      </c>
      <c r="AO20" s="51">
        <f t="shared" si="3"/>
        <v>570256.32999999996</v>
      </c>
      <c r="AP20" s="48">
        <f t="shared" si="4"/>
        <v>1638141.9100000001</v>
      </c>
      <c r="AQ20" s="47">
        <f t="shared" si="5"/>
        <v>1764943.26</v>
      </c>
      <c r="AR20" s="56">
        <f t="shared" si="6"/>
        <v>-126801.34999999986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685</v>
      </c>
      <c r="E21" t="s">
        <v>2822</v>
      </c>
      <c r="F21" s="297">
        <v>557246.30000000005</v>
      </c>
      <c r="G21" s="297">
        <v>8853.25</v>
      </c>
      <c r="H21" s="297">
        <v>67690.48</v>
      </c>
      <c r="J21">
        <v>366744.7</v>
      </c>
      <c r="K21">
        <v>184535.7</v>
      </c>
      <c r="P21" s="297">
        <v>6400</v>
      </c>
      <c r="Q21" s="297">
        <v>0</v>
      </c>
      <c r="U21">
        <v>-563361.84</v>
      </c>
      <c r="V21">
        <v>1709584.67</v>
      </c>
      <c r="W21" s="297">
        <v>415398.12</v>
      </c>
      <c r="Y21" s="297">
        <v>627.99</v>
      </c>
      <c r="AA21" s="297">
        <v>594559</v>
      </c>
      <c r="AB21" s="297">
        <v>141800</v>
      </c>
      <c r="AC21">
        <v>680405</v>
      </c>
      <c r="AF21">
        <v>163570.03</v>
      </c>
      <c r="AG21">
        <v>117752.48</v>
      </c>
      <c r="AM21" s="72">
        <f t="shared" si="1"/>
        <v>633790.03</v>
      </c>
      <c r="AN21" s="50">
        <f t="shared" si="2"/>
        <v>6400</v>
      </c>
      <c r="AO21" s="51">
        <f t="shared" si="3"/>
        <v>627390.03</v>
      </c>
      <c r="AP21" s="48">
        <f t="shared" si="4"/>
        <v>1152385.1099999999</v>
      </c>
      <c r="AQ21" s="47">
        <f t="shared" si="5"/>
        <v>961727.51</v>
      </c>
      <c r="AR21" s="56">
        <f t="shared" si="6"/>
        <v>190657.59999999986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686</v>
      </c>
      <c r="E22" t="s">
        <v>2926</v>
      </c>
      <c r="F22" s="297">
        <v>518231.78</v>
      </c>
      <c r="G22" s="297">
        <v>31210.25</v>
      </c>
      <c r="H22" s="297">
        <v>132130.04</v>
      </c>
      <c r="J22">
        <v>471946.66</v>
      </c>
      <c r="K22">
        <v>233123.21</v>
      </c>
      <c r="Q22" s="297">
        <v>0</v>
      </c>
      <c r="U22">
        <v>-942155.47</v>
      </c>
      <c r="V22">
        <v>2287426.9300000002</v>
      </c>
      <c r="W22" s="297">
        <v>510482.47</v>
      </c>
      <c r="Y22" s="297">
        <v>535.4</v>
      </c>
      <c r="AA22" s="297">
        <v>936965.5</v>
      </c>
      <c r="AB22" s="297">
        <v>102450</v>
      </c>
      <c r="AC22">
        <v>1027865.5</v>
      </c>
      <c r="AF22">
        <v>176686.87</v>
      </c>
      <c r="AG22">
        <v>131860.51999999999</v>
      </c>
      <c r="AK22">
        <v>3900</v>
      </c>
      <c r="AM22" s="72">
        <f t="shared" si="1"/>
        <v>681572.07000000007</v>
      </c>
      <c r="AN22" s="50">
        <f t="shared" si="2"/>
        <v>0</v>
      </c>
      <c r="AO22" s="51">
        <f t="shared" si="3"/>
        <v>681572.07000000007</v>
      </c>
      <c r="AP22" s="48">
        <f t="shared" si="4"/>
        <v>1550433.37</v>
      </c>
      <c r="AQ22" s="47">
        <f t="shared" si="5"/>
        <v>1340312.8900000001</v>
      </c>
      <c r="AR22" s="56">
        <f t="shared" si="6"/>
        <v>210120.47999999998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687</v>
      </c>
      <c r="E23" t="s">
        <v>2823</v>
      </c>
      <c r="F23" s="297">
        <v>802287.25</v>
      </c>
      <c r="G23" s="297">
        <v>0</v>
      </c>
      <c r="H23" s="297">
        <v>79129.399999999994</v>
      </c>
      <c r="J23">
        <v>563341.43999999994</v>
      </c>
      <c r="K23">
        <v>154793.35</v>
      </c>
      <c r="N23" s="297">
        <v>0</v>
      </c>
      <c r="Q23" s="297">
        <v>462</v>
      </c>
      <c r="U23">
        <v>-776738.44</v>
      </c>
      <c r="V23">
        <v>2091979.99</v>
      </c>
      <c r="W23" s="297">
        <v>683497.35</v>
      </c>
      <c r="Y23" s="297">
        <v>808.77</v>
      </c>
      <c r="AA23" s="297">
        <v>565533.30000000005</v>
      </c>
      <c r="AB23" s="297">
        <v>110500</v>
      </c>
      <c r="AC23">
        <v>645534.30000000005</v>
      </c>
      <c r="AF23">
        <v>136750.19</v>
      </c>
      <c r="AG23">
        <v>137072.14000000001</v>
      </c>
      <c r="AK23">
        <v>5734.9</v>
      </c>
      <c r="AM23" s="72">
        <f t="shared" si="1"/>
        <v>881416.65</v>
      </c>
      <c r="AN23" s="50">
        <f t="shared" si="2"/>
        <v>462</v>
      </c>
      <c r="AO23" s="51">
        <f t="shared" si="3"/>
        <v>880954.65</v>
      </c>
      <c r="AP23" s="48">
        <f t="shared" si="4"/>
        <v>1360339.42</v>
      </c>
      <c r="AQ23" s="47">
        <f t="shared" si="5"/>
        <v>925091.53</v>
      </c>
      <c r="AR23" s="56">
        <f t="shared" si="6"/>
        <v>435247.8899999999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688</v>
      </c>
      <c r="E24" t="s">
        <v>2824</v>
      </c>
      <c r="F24" s="297">
        <v>1018812.48</v>
      </c>
      <c r="G24" s="297">
        <v>0</v>
      </c>
      <c r="H24" s="297">
        <v>24126.52</v>
      </c>
      <c r="J24">
        <v>490767.27</v>
      </c>
      <c r="K24">
        <v>163536.85999999999</v>
      </c>
      <c r="N24" s="297">
        <v>0</v>
      </c>
      <c r="Q24" s="297">
        <v>700.2</v>
      </c>
      <c r="U24">
        <v>1879630.68</v>
      </c>
      <c r="W24" s="297">
        <v>962494.31</v>
      </c>
      <c r="Y24" s="297">
        <v>1221.8399999999999</v>
      </c>
      <c r="AA24" s="297">
        <v>1076767.6000000001</v>
      </c>
      <c r="AC24">
        <v>1166508.6000000001</v>
      </c>
      <c r="AF24">
        <v>702287.38</v>
      </c>
      <c r="AG24">
        <v>111703.52</v>
      </c>
      <c r="AK24">
        <v>1722</v>
      </c>
      <c r="AM24" s="72">
        <f t="shared" si="1"/>
        <v>1042939</v>
      </c>
      <c r="AN24" s="50">
        <f t="shared" si="2"/>
        <v>700.2</v>
      </c>
      <c r="AO24" s="51">
        <f t="shared" si="3"/>
        <v>1042238.8</v>
      </c>
      <c r="AP24" s="48">
        <f t="shared" si="4"/>
        <v>2040483.75</v>
      </c>
      <c r="AQ24" s="47">
        <f t="shared" si="5"/>
        <v>1982221.5</v>
      </c>
      <c r="AR24" s="56">
        <f t="shared" si="6"/>
        <v>58262.25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689</v>
      </c>
      <c r="E25" t="s">
        <v>2825</v>
      </c>
      <c r="F25" s="297">
        <v>474422.77</v>
      </c>
      <c r="G25" s="297">
        <v>0</v>
      </c>
      <c r="H25" s="297">
        <v>28956.880000000001</v>
      </c>
      <c r="J25">
        <v>827288.76</v>
      </c>
      <c r="K25">
        <v>129870.58</v>
      </c>
      <c r="N25" s="297">
        <v>0</v>
      </c>
      <c r="Q25" s="297">
        <v>1500</v>
      </c>
      <c r="U25">
        <v>-577049.86</v>
      </c>
      <c r="V25">
        <v>1967042.37</v>
      </c>
      <c r="W25" s="297">
        <v>612890.97</v>
      </c>
      <c r="Y25" s="297">
        <v>345.62</v>
      </c>
      <c r="AA25" s="297">
        <v>842147.5</v>
      </c>
      <c r="AB25" s="297">
        <v>132340</v>
      </c>
      <c r="AC25">
        <v>1101193.5</v>
      </c>
      <c r="AD25">
        <v>11668</v>
      </c>
      <c r="AF25">
        <v>134676.21</v>
      </c>
      <c r="AG25">
        <v>118439.9</v>
      </c>
      <c r="AM25" s="72">
        <f t="shared" si="1"/>
        <v>503379.65</v>
      </c>
      <c r="AN25" s="50">
        <f t="shared" si="2"/>
        <v>1500</v>
      </c>
      <c r="AO25" s="51">
        <f t="shared" si="3"/>
        <v>501879.65</v>
      </c>
      <c r="AP25" s="48">
        <f t="shared" si="4"/>
        <v>1587724.0899999999</v>
      </c>
      <c r="AQ25" s="47">
        <f t="shared" si="5"/>
        <v>1365977.6099999999</v>
      </c>
      <c r="AR25" s="56">
        <f t="shared" si="6"/>
        <v>221746.47999999998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690</v>
      </c>
      <c r="E26" t="s">
        <v>2826</v>
      </c>
      <c r="F26" s="297">
        <v>569688.55000000005</v>
      </c>
      <c r="G26" s="297">
        <v>0</v>
      </c>
      <c r="H26" s="297">
        <v>10025.870000000001</v>
      </c>
      <c r="J26">
        <v>394697.12</v>
      </c>
      <c r="K26">
        <v>160091.79</v>
      </c>
      <c r="N26" s="297">
        <v>0</v>
      </c>
      <c r="Q26" s="297">
        <v>251.6</v>
      </c>
      <c r="U26">
        <v>-413343.31</v>
      </c>
      <c r="V26">
        <v>1301651.56</v>
      </c>
      <c r="W26" s="297">
        <v>340868.76</v>
      </c>
      <c r="Y26" s="297">
        <v>341.78</v>
      </c>
      <c r="AA26" s="297">
        <v>392823.2</v>
      </c>
      <c r="AB26" s="297">
        <v>514830</v>
      </c>
      <c r="AC26">
        <v>473826.2</v>
      </c>
      <c r="AF26">
        <v>194768.84</v>
      </c>
      <c r="AG26">
        <v>124014.22</v>
      </c>
      <c r="AK26">
        <v>4011</v>
      </c>
      <c r="AM26" s="72">
        <f t="shared" si="1"/>
        <v>579714.42000000004</v>
      </c>
      <c r="AN26" s="50">
        <f t="shared" si="2"/>
        <v>251.6</v>
      </c>
      <c r="AO26" s="51">
        <f t="shared" si="3"/>
        <v>579462.82000000007</v>
      </c>
      <c r="AP26" s="48">
        <f t="shared" si="4"/>
        <v>1248863.74</v>
      </c>
      <c r="AQ26" s="47">
        <f t="shared" si="5"/>
        <v>796620.26</v>
      </c>
      <c r="AR26" s="56">
        <f t="shared" si="6"/>
        <v>452243.48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691</v>
      </c>
      <c r="E27" t="s">
        <v>2827</v>
      </c>
      <c r="F27" s="297">
        <v>947258.04</v>
      </c>
      <c r="G27" s="297">
        <v>0</v>
      </c>
      <c r="H27" s="297">
        <v>13873.39</v>
      </c>
      <c r="J27">
        <v>1395188.09</v>
      </c>
      <c r="K27">
        <v>149397.59</v>
      </c>
      <c r="N27" s="297">
        <v>0</v>
      </c>
      <c r="Q27" s="297">
        <v>13</v>
      </c>
      <c r="U27">
        <v>475481.21</v>
      </c>
      <c r="V27">
        <v>1776680.82</v>
      </c>
      <c r="W27" s="297">
        <v>605096.23</v>
      </c>
      <c r="Y27" s="297">
        <v>728.03</v>
      </c>
      <c r="AA27" s="297">
        <v>1101958.2</v>
      </c>
      <c r="AB27" s="297">
        <v>310500</v>
      </c>
      <c r="AC27">
        <v>1112690.2</v>
      </c>
      <c r="AF27">
        <v>154912.69</v>
      </c>
      <c r="AG27">
        <v>269607.49</v>
      </c>
      <c r="AK27">
        <v>280</v>
      </c>
      <c r="AM27" s="72">
        <f t="shared" si="1"/>
        <v>961131.43</v>
      </c>
      <c r="AN27" s="50">
        <f t="shared" si="2"/>
        <v>13</v>
      </c>
      <c r="AO27" s="51">
        <f t="shared" si="3"/>
        <v>961118.43</v>
      </c>
      <c r="AP27" s="48">
        <f t="shared" si="4"/>
        <v>2018282.46</v>
      </c>
      <c r="AQ27" s="47">
        <f t="shared" si="5"/>
        <v>1537490.38</v>
      </c>
      <c r="AR27" s="56">
        <f t="shared" si="6"/>
        <v>480792.08000000007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692</v>
      </c>
      <c r="E28" t="s">
        <v>2828</v>
      </c>
      <c r="F28" s="297">
        <v>1373929.51</v>
      </c>
      <c r="G28" s="297">
        <v>16990</v>
      </c>
      <c r="H28" s="297">
        <v>69213.429999999993</v>
      </c>
      <c r="J28">
        <v>978415.4</v>
      </c>
      <c r="K28">
        <v>629227.47</v>
      </c>
      <c r="N28" s="297">
        <v>400</v>
      </c>
      <c r="Q28" s="297">
        <v>159.01</v>
      </c>
      <c r="S28">
        <v>328742.82</v>
      </c>
      <c r="U28">
        <v>85469.17</v>
      </c>
      <c r="V28">
        <v>2074982.75</v>
      </c>
      <c r="W28" s="297">
        <v>1507976.35</v>
      </c>
      <c r="Y28" s="297">
        <v>1283.96</v>
      </c>
      <c r="AA28" s="297">
        <v>1868422.31</v>
      </c>
      <c r="AB28" s="297">
        <v>80185</v>
      </c>
      <c r="AC28">
        <v>2054913.31</v>
      </c>
      <c r="AD28">
        <v>1090</v>
      </c>
      <c r="AE28">
        <v>770</v>
      </c>
      <c r="AF28">
        <v>401200.28</v>
      </c>
      <c r="AG28">
        <v>184291.97</v>
      </c>
      <c r="AM28" s="72">
        <f t="shared" si="1"/>
        <v>1460132.94</v>
      </c>
      <c r="AN28" s="50">
        <f t="shared" si="2"/>
        <v>559.01</v>
      </c>
      <c r="AO28" s="51">
        <f t="shared" si="3"/>
        <v>1459573.93</v>
      </c>
      <c r="AP28" s="48">
        <f t="shared" si="4"/>
        <v>3457867.62</v>
      </c>
      <c r="AQ28" s="47">
        <f t="shared" si="5"/>
        <v>2642265.56</v>
      </c>
      <c r="AR28" s="56">
        <f t="shared" si="6"/>
        <v>815602.06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693</v>
      </c>
      <c r="E29" t="s">
        <v>2829</v>
      </c>
      <c r="F29" s="297">
        <v>709648.8</v>
      </c>
      <c r="G29" s="297">
        <v>6742</v>
      </c>
      <c r="H29" s="297">
        <v>96561.15</v>
      </c>
      <c r="J29">
        <v>491212.29</v>
      </c>
      <c r="K29">
        <v>303059.27</v>
      </c>
      <c r="P29" s="297">
        <v>115320.16</v>
      </c>
      <c r="Q29" s="297">
        <v>0</v>
      </c>
      <c r="U29">
        <v>-559664.48</v>
      </c>
      <c r="V29">
        <v>1942599.48</v>
      </c>
      <c r="W29" s="297">
        <v>557374.65</v>
      </c>
      <c r="Y29" s="297">
        <v>628.70000000000005</v>
      </c>
      <c r="AA29" s="297">
        <v>517805</v>
      </c>
      <c r="AB29" s="297">
        <v>56644</v>
      </c>
      <c r="AC29">
        <v>596805</v>
      </c>
      <c r="AF29">
        <v>227998.46</v>
      </c>
      <c r="AG29">
        <v>121491.91</v>
      </c>
      <c r="AM29" s="72">
        <f t="shared" si="1"/>
        <v>812951.95000000007</v>
      </c>
      <c r="AN29" s="50">
        <f t="shared" si="2"/>
        <v>115320.16</v>
      </c>
      <c r="AO29" s="51">
        <f t="shared" si="3"/>
        <v>697631.79</v>
      </c>
      <c r="AP29" s="48">
        <f t="shared" si="4"/>
        <v>1132452.3500000001</v>
      </c>
      <c r="AQ29" s="47">
        <f t="shared" si="5"/>
        <v>946295.37</v>
      </c>
      <c r="AR29" s="56">
        <f t="shared" si="6"/>
        <v>186156.9800000001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694</v>
      </c>
      <c r="E30" t="s">
        <v>2830</v>
      </c>
      <c r="F30" s="297">
        <v>1268816.1000000001</v>
      </c>
      <c r="G30" s="297">
        <v>12407</v>
      </c>
      <c r="H30" s="297">
        <v>65205.96</v>
      </c>
      <c r="J30">
        <v>708621.85</v>
      </c>
      <c r="K30">
        <v>432829.87</v>
      </c>
      <c r="Q30" s="297">
        <v>1</v>
      </c>
      <c r="S30">
        <v>134963.82</v>
      </c>
      <c r="U30">
        <v>653626.42000000004</v>
      </c>
      <c r="V30">
        <v>1357301.45</v>
      </c>
      <c r="W30" s="297">
        <v>856152.74</v>
      </c>
      <c r="Y30" s="297">
        <v>1197.9000000000001</v>
      </c>
      <c r="AA30" s="297">
        <v>1188813.5</v>
      </c>
      <c r="AB30" s="297">
        <v>15500</v>
      </c>
      <c r="AC30">
        <v>1249733.5</v>
      </c>
      <c r="AF30">
        <v>240930.97</v>
      </c>
      <c r="AG30">
        <v>115825</v>
      </c>
      <c r="AM30" s="72">
        <f t="shared" si="1"/>
        <v>1346429.06</v>
      </c>
      <c r="AN30" s="50">
        <f t="shared" si="2"/>
        <v>1</v>
      </c>
      <c r="AO30" s="51">
        <f t="shared" si="3"/>
        <v>1346428.06</v>
      </c>
      <c r="AP30" s="48">
        <f t="shared" si="4"/>
        <v>2061664.1400000001</v>
      </c>
      <c r="AQ30" s="47">
        <f t="shared" si="5"/>
        <v>1606489.47</v>
      </c>
      <c r="AR30" s="56">
        <f t="shared" si="6"/>
        <v>455174.67000000016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695</v>
      </c>
      <c r="E31" t="s">
        <v>2831</v>
      </c>
      <c r="F31" s="297">
        <v>891285.82</v>
      </c>
      <c r="G31" s="297">
        <v>0</v>
      </c>
      <c r="H31" s="297">
        <v>43479.3</v>
      </c>
      <c r="J31">
        <v>383761</v>
      </c>
      <c r="K31">
        <v>426755.3</v>
      </c>
      <c r="P31" s="297">
        <v>0.19</v>
      </c>
      <c r="Q31" s="297">
        <v>6.96</v>
      </c>
      <c r="S31">
        <v>9040.66</v>
      </c>
      <c r="U31">
        <v>148794.04</v>
      </c>
      <c r="V31">
        <v>1339755.76</v>
      </c>
      <c r="W31" s="297">
        <v>743467.47</v>
      </c>
      <c r="X31" s="297">
        <v>14890</v>
      </c>
      <c r="Y31" s="297">
        <v>852.47</v>
      </c>
      <c r="AA31" s="297">
        <v>1101677.5</v>
      </c>
      <c r="AB31" s="297">
        <v>148714</v>
      </c>
      <c r="AC31">
        <v>1165817.5</v>
      </c>
      <c r="AF31">
        <v>320838.33</v>
      </c>
      <c r="AG31">
        <v>85700.1</v>
      </c>
      <c r="AM31" s="72">
        <f t="shared" si="1"/>
        <v>934765.12</v>
      </c>
      <c r="AN31" s="50">
        <f t="shared" si="2"/>
        <v>7.15</v>
      </c>
      <c r="AO31" s="51">
        <f t="shared" si="3"/>
        <v>934757.97</v>
      </c>
      <c r="AP31" s="48">
        <f t="shared" si="4"/>
        <v>2009601.44</v>
      </c>
      <c r="AQ31" s="47">
        <f t="shared" si="5"/>
        <v>1572355.9300000002</v>
      </c>
      <c r="AR31" s="56">
        <f t="shared" si="6"/>
        <v>437245.50999999978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696</v>
      </c>
      <c r="E32" t="s">
        <v>2832</v>
      </c>
      <c r="F32" s="297">
        <v>599213.48</v>
      </c>
      <c r="G32" s="297">
        <v>0</v>
      </c>
      <c r="H32" s="297">
        <v>50057.84</v>
      </c>
      <c r="J32">
        <v>733165.12</v>
      </c>
      <c r="K32">
        <v>672217.83</v>
      </c>
      <c r="N32" s="297">
        <v>1500</v>
      </c>
      <c r="Q32" s="297">
        <v>15</v>
      </c>
      <c r="S32">
        <v>59900</v>
      </c>
      <c r="U32">
        <v>-291221.26</v>
      </c>
      <c r="V32">
        <v>2103448.6</v>
      </c>
      <c r="W32" s="297">
        <v>702178.37</v>
      </c>
      <c r="X32" s="297">
        <v>74730</v>
      </c>
      <c r="Y32" s="297">
        <v>476.2</v>
      </c>
      <c r="AA32" s="297">
        <v>957622</v>
      </c>
      <c r="AB32" s="297">
        <v>105857</v>
      </c>
      <c r="AC32">
        <v>1157519</v>
      </c>
      <c r="AF32">
        <v>238591.23</v>
      </c>
      <c r="AG32">
        <v>160896.51</v>
      </c>
      <c r="AM32" s="72">
        <f t="shared" si="1"/>
        <v>649271.31999999995</v>
      </c>
      <c r="AN32" s="50">
        <f t="shared" si="2"/>
        <v>1515</v>
      </c>
      <c r="AO32" s="51">
        <f t="shared" si="3"/>
        <v>647756.31999999995</v>
      </c>
      <c r="AP32" s="48">
        <f t="shared" si="4"/>
        <v>1840863.5699999998</v>
      </c>
      <c r="AQ32" s="47">
        <f t="shared" si="5"/>
        <v>1557006.74</v>
      </c>
      <c r="AR32" s="56">
        <f t="shared" si="6"/>
        <v>283856.82999999984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697</v>
      </c>
      <c r="E33" t="s">
        <v>2833</v>
      </c>
      <c r="F33" s="297">
        <v>709606.22</v>
      </c>
      <c r="G33" s="297">
        <v>0</v>
      </c>
      <c r="H33" s="297">
        <v>121791.62</v>
      </c>
      <c r="J33">
        <v>209501.33</v>
      </c>
      <c r="K33">
        <v>93141.57</v>
      </c>
      <c r="N33" s="297">
        <v>0</v>
      </c>
      <c r="Q33" s="297">
        <v>262</v>
      </c>
      <c r="S33">
        <v>160809.81</v>
      </c>
      <c r="U33">
        <v>-877002.78</v>
      </c>
      <c r="V33">
        <v>1634028.2</v>
      </c>
      <c r="W33" s="297">
        <v>575527.19999999995</v>
      </c>
      <c r="Y33" s="297">
        <v>624.12</v>
      </c>
      <c r="AA33" s="297">
        <v>697967</v>
      </c>
      <c r="AB33" s="297">
        <v>81794</v>
      </c>
      <c r="AC33">
        <v>751847</v>
      </c>
      <c r="AF33">
        <v>154078.06</v>
      </c>
      <c r="AG33">
        <v>125471.48</v>
      </c>
      <c r="AJ33">
        <v>2</v>
      </c>
      <c r="AM33" s="72">
        <f t="shared" si="1"/>
        <v>831397.84</v>
      </c>
      <c r="AN33" s="50">
        <f t="shared" si="2"/>
        <v>262</v>
      </c>
      <c r="AO33" s="51">
        <f t="shared" si="3"/>
        <v>831135.84</v>
      </c>
      <c r="AP33" s="48">
        <f t="shared" si="4"/>
        <v>1355912.3199999998</v>
      </c>
      <c r="AQ33" s="47">
        <f t="shared" si="5"/>
        <v>1031398.54</v>
      </c>
      <c r="AR33" s="56">
        <f t="shared" si="6"/>
        <v>324513.7799999998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698</v>
      </c>
      <c r="E34" t="s">
        <v>2834</v>
      </c>
      <c r="F34" s="297">
        <v>508749.48</v>
      </c>
      <c r="G34" s="297">
        <v>5942</v>
      </c>
      <c r="H34" s="297">
        <v>14946.89</v>
      </c>
      <c r="J34">
        <v>472557.59</v>
      </c>
      <c r="K34">
        <v>394860.34</v>
      </c>
      <c r="Q34" s="297">
        <v>40</v>
      </c>
      <c r="U34">
        <v>821664.9</v>
      </c>
      <c r="V34">
        <v>391756.52</v>
      </c>
      <c r="W34" s="297">
        <v>646882.96</v>
      </c>
      <c r="Y34" s="297">
        <v>431.79</v>
      </c>
      <c r="AA34" s="297">
        <v>1690951.11</v>
      </c>
      <c r="AB34" s="297">
        <v>35100</v>
      </c>
      <c r="AC34">
        <v>1771891.11</v>
      </c>
      <c r="AD34">
        <v>1500</v>
      </c>
      <c r="AF34">
        <v>164970.13</v>
      </c>
      <c r="AG34">
        <v>89220.74</v>
      </c>
      <c r="AK34">
        <v>139</v>
      </c>
      <c r="AL34">
        <v>500</v>
      </c>
      <c r="AM34" s="72">
        <f t="shared" si="1"/>
        <v>529638.37</v>
      </c>
      <c r="AN34" s="50">
        <f t="shared" si="2"/>
        <v>40</v>
      </c>
      <c r="AO34" s="51">
        <f t="shared" si="3"/>
        <v>529598.37</v>
      </c>
      <c r="AP34" s="48">
        <f t="shared" si="4"/>
        <v>2373365.8600000003</v>
      </c>
      <c r="AQ34" s="47">
        <f t="shared" si="5"/>
        <v>2028220.9800000002</v>
      </c>
      <c r="AR34" s="56">
        <f t="shared" si="6"/>
        <v>345144.88000000012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699</v>
      </c>
      <c r="E35" t="s">
        <v>2835</v>
      </c>
      <c r="F35" s="297">
        <v>722175.85</v>
      </c>
      <c r="G35" s="297">
        <v>614</v>
      </c>
      <c r="H35" s="297">
        <v>23499.52</v>
      </c>
      <c r="J35">
        <v>372682.51</v>
      </c>
      <c r="K35">
        <v>559156.80000000005</v>
      </c>
      <c r="N35" s="297">
        <v>13500</v>
      </c>
      <c r="Q35" s="297">
        <v>1227.93</v>
      </c>
      <c r="S35">
        <v>200475</v>
      </c>
      <c r="U35">
        <v>628203.06999999995</v>
      </c>
      <c r="V35">
        <v>459399.49</v>
      </c>
      <c r="W35" s="297">
        <v>521163.91</v>
      </c>
      <c r="Y35" s="297">
        <v>1426.17</v>
      </c>
      <c r="AA35" s="297">
        <v>470548.5</v>
      </c>
      <c r="AB35" s="297">
        <v>267684</v>
      </c>
      <c r="AC35">
        <v>517048.5</v>
      </c>
      <c r="AF35">
        <v>220023.56</v>
      </c>
      <c r="AG35">
        <v>51866.559999999998</v>
      </c>
      <c r="AM35" s="72">
        <f t="shared" si="1"/>
        <v>746289.37</v>
      </c>
      <c r="AN35" s="50">
        <f t="shared" si="2"/>
        <v>14727.93</v>
      </c>
      <c r="AO35" s="51">
        <f t="shared" si="3"/>
        <v>731561.44</v>
      </c>
      <c r="AP35" s="48">
        <f t="shared" si="4"/>
        <v>1260822.58</v>
      </c>
      <c r="AQ35" s="47">
        <f t="shared" si="5"/>
        <v>788938.62000000011</v>
      </c>
      <c r="AR35" s="56">
        <f t="shared" si="6"/>
        <v>471883.95999999996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700</v>
      </c>
      <c r="E36" t="s">
        <v>2836</v>
      </c>
      <c r="F36" s="297">
        <v>703445.5</v>
      </c>
      <c r="G36" s="297">
        <v>6926.69</v>
      </c>
      <c r="H36" s="297">
        <v>54044.19</v>
      </c>
      <c r="J36">
        <v>639414.49</v>
      </c>
      <c r="K36">
        <v>70806.080000000002</v>
      </c>
      <c r="N36" s="297">
        <v>0</v>
      </c>
      <c r="Q36" s="297">
        <v>628.9</v>
      </c>
      <c r="S36">
        <v>170501.1</v>
      </c>
      <c r="U36">
        <v>1141323.6200000001</v>
      </c>
      <c r="V36">
        <v>556569.79</v>
      </c>
      <c r="W36" s="297">
        <v>683946</v>
      </c>
      <c r="Y36" s="297">
        <v>567.74</v>
      </c>
      <c r="AA36" s="297">
        <v>625365</v>
      </c>
      <c r="AB36" s="297">
        <v>50294</v>
      </c>
      <c r="AC36">
        <v>755370</v>
      </c>
      <c r="AF36">
        <v>230732.84</v>
      </c>
      <c r="AG36">
        <v>666079.36</v>
      </c>
      <c r="AJ36">
        <v>2</v>
      </c>
      <c r="AM36" s="72">
        <f t="shared" si="1"/>
        <v>764416.37999999989</v>
      </c>
      <c r="AN36" s="50">
        <f t="shared" si="2"/>
        <v>628.9</v>
      </c>
      <c r="AO36" s="51">
        <f t="shared" si="3"/>
        <v>763787.47999999986</v>
      </c>
      <c r="AP36" s="48">
        <f t="shared" si="4"/>
        <v>1360172.74</v>
      </c>
      <c r="AQ36" s="47">
        <f t="shared" si="5"/>
        <v>1652184.2</v>
      </c>
      <c r="AR36" s="56">
        <f t="shared" si="6"/>
        <v>-292011.45999999996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701</v>
      </c>
      <c r="E37" t="s">
        <v>2837</v>
      </c>
      <c r="F37" s="297">
        <v>740155.35</v>
      </c>
      <c r="G37" s="297">
        <v>0</v>
      </c>
      <c r="H37" s="297">
        <v>151742.72</v>
      </c>
      <c r="J37">
        <v>335999.49</v>
      </c>
      <c r="K37">
        <v>234790.77</v>
      </c>
      <c r="Q37" s="297">
        <v>0</v>
      </c>
      <c r="S37">
        <v>131471.98000000001</v>
      </c>
      <c r="U37">
        <v>-584756.04</v>
      </c>
      <c r="V37">
        <v>1714982.69</v>
      </c>
      <c r="W37" s="297">
        <v>603216.21</v>
      </c>
      <c r="Y37" s="297">
        <v>632.52</v>
      </c>
      <c r="AA37" s="297">
        <v>1018867.5</v>
      </c>
      <c r="AB37" s="297">
        <v>77394</v>
      </c>
      <c r="AC37">
        <v>1077287.5</v>
      </c>
      <c r="AE37">
        <v>2076</v>
      </c>
      <c r="AF37">
        <v>185344.08</v>
      </c>
      <c r="AG37">
        <v>123830.12</v>
      </c>
      <c r="AM37" s="72">
        <f t="shared" si="1"/>
        <v>891898.07</v>
      </c>
      <c r="AN37" s="50">
        <f t="shared" si="2"/>
        <v>0</v>
      </c>
      <c r="AO37" s="51">
        <f t="shared" si="3"/>
        <v>891898.07</v>
      </c>
      <c r="AP37" s="48">
        <f t="shared" si="4"/>
        <v>1700110.23</v>
      </c>
      <c r="AQ37" s="47">
        <f t="shared" si="5"/>
        <v>1388537.7000000002</v>
      </c>
      <c r="AR37" s="56">
        <f t="shared" si="6"/>
        <v>311572.5299999998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702</v>
      </c>
      <c r="E38" t="s">
        <v>2838</v>
      </c>
      <c r="F38" s="297">
        <v>424743.54</v>
      </c>
      <c r="G38" s="297">
        <v>0</v>
      </c>
      <c r="H38" s="297">
        <v>70143.14</v>
      </c>
      <c r="J38">
        <v>623913.64</v>
      </c>
      <c r="K38">
        <v>345104.93</v>
      </c>
      <c r="N38" s="297">
        <v>0</v>
      </c>
      <c r="Q38" s="297">
        <v>378.64</v>
      </c>
      <c r="S38">
        <v>173080</v>
      </c>
      <c r="U38">
        <v>-979977.08</v>
      </c>
      <c r="V38">
        <v>2179663.7000000002</v>
      </c>
      <c r="W38" s="297">
        <v>671966.97</v>
      </c>
      <c r="Y38" s="297">
        <v>256.58</v>
      </c>
      <c r="AA38" s="297">
        <v>517767</v>
      </c>
      <c r="AB38" s="297">
        <v>66194</v>
      </c>
      <c r="AC38">
        <v>685937</v>
      </c>
      <c r="AD38">
        <v>2076</v>
      </c>
      <c r="AE38">
        <v>6696.8</v>
      </c>
      <c r="AF38">
        <v>197677.18</v>
      </c>
      <c r="AG38">
        <v>136047.57999999999</v>
      </c>
      <c r="AM38" s="72">
        <f t="shared" si="1"/>
        <v>494886.68</v>
      </c>
      <c r="AN38" s="50">
        <f t="shared" si="2"/>
        <v>378.64</v>
      </c>
      <c r="AO38" s="51">
        <f t="shared" si="3"/>
        <v>494508.04</v>
      </c>
      <c r="AP38" s="48">
        <f t="shared" si="4"/>
        <v>1256184.5499999998</v>
      </c>
      <c r="AQ38" s="47">
        <f t="shared" si="5"/>
        <v>1028434.5599999999</v>
      </c>
      <c r="AR38" s="56">
        <f t="shared" si="6"/>
        <v>227749.98999999987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703</v>
      </c>
      <c r="E39" t="s">
        <v>2839</v>
      </c>
      <c r="F39" s="297">
        <v>1115515.73</v>
      </c>
      <c r="G39" s="297">
        <v>206</v>
      </c>
      <c r="H39" s="297">
        <v>32589.360000000001</v>
      </c>
      <c r="J39">
        <v>237565.39</v>
      </c>
      <c r="K39">
        <v>580131.75</v>
      </c>
      <c r="Q39" s="297">
        <v>0</v>
      </c>
      <c r="S39">
        <v>13160</v>
      </c>
      <c r="U39">
        <v>-173936.87</v>
      </c>
      <c r="V39">
        <v>1994257.35</v>
      </c>
      <c r="W39" s="297">
        <v>671120.76</v>
      </c>
      <c r="Y39" s="297">
        <v>1123.4000000000001</v>
      </c>
      <c r="AA39" s="297">
        <v>624189.5</v>
      </c>
      <c r="AB39" s="297">
        <v>48994</v>
      </c>
      <c r="AC39">
        <v>678369.5</v>
      </c>
      <c r="AF39">
        <v>219504.16</v>
      </c>
      <c r="AG39">
        <v>169976.25</v>
      </c>
      <c r="AM39" s="72">
        <f t="shared" si="1"/>
        <v>1148311.0900000001</v>
      </c>
      <c r="AN39" s="50">
        <f t="shared" si="2"/>
        <v>0</v>
      </c>
      <c r="AO39" s="51">
        <f t="shared" si="3"/>
        <v>1148311.0900000001</v>
      </c>
      <c r="AP39" s="48">
        <f t="shared" si="4"/>
        <v>1345427.6600000001</v>
      </c>
      <c r="AQ39" s="47">
        <f t="shared" si="5"/>
        <v>1067849.9100000001</v>
      </c>
      <c r="AR39" s="56">
        <f t="shared" si="6"/>
        <v>277577.75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704</v>
      </c>
      <c r="E40" t="s">
        <v>2840</v>
      </c>
      <c r="F40" s="297">
        <v>719021.19</v>
      </c>
      <c r="G40" s="297">
        <v>15511</v>
      </c>
      <c r="H40" s="297">
        <v>54481.85</v>
      </c>
      <c r="J40">
        <v>472373.8</v>
      </c>
      <c r="K40">
        <v>486942.52</v>
      </c>
      <c r="P40" s="297">
        <v>310540</v>
      </c>
      <c r="Q40" s="297">
        <v>0</v>
      </c>
      <c r="S40">
        <v>276910</v>
      </c>
      <c r="U40">
        <v>-520471.8</v>
      </c>
      <c r="V40">
        <v>1560653.49</v>
      </c>
      <c r="W40" s="297">
        <v>654791.93000000005</v>
      </c>
      <c r="Y40" s="297">
        <v>680.49</v>
      </c>
      <c r="AA40" s="297">
        <v>1407484.5</v>
      </c>
      <c r="AB40" s="297">
        <v>140044</v>
      </c>
      <c r="AC40">
        <v>1497734.5</v>
      </c>
      <c r="AF40">
        <v>272417.12</v>
      </c>
      <c r="AG40">
        <v>180923.42</v>
      </c>
      <c r="AM40" s="72">
        <f t="shared" si="1"/>
        <v>789014.03999999992</v>
      </c>
      <c r="AN40" s="50">
        <f t="shared" si="2"/>
        <v>310540</v>
      </c>
      <c r="AO40" s="51">
        <f t="shared" si="3"/>
        <v>478474.03999999992</v>
      </c>
      <c r="AP40" s="48">
        <f t="shared" si="4"/>
        <v>2203000.92</v>
      </c>
      <c r="AQ40" s="47">
        <f t="shared" si="5"/>
        <v>1951075.04</v>
      </c>
      <c r="AR40" s="56">
        <f t="shared" si="6"/>
        <v>251925.87999999989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705</v>
      </c>
      <c r="E41" t="s">
        <v>2919</v>
      </c>
      <c r="F41" s="297">
        <v>833288.84</v>
      </c>
      <c r="G41" s="297">
        <v>0</v>
      </c>
      <c r="H41" s="297">
        <v>4298.0200000000004</v>
      </c>
      <c r="J41">
        <v>371940.33</v>
      </c>
      <c r="K41">
        <v>425212.34</v>
      </c>
      <c r="P41" s="297">
        <v>35000</v>
      </c>
      <c r="Q41" s="297">
        <v>2839.76</v>
      </c>
      <c r="S41">
        <v>145600</v>
      </c>
      <c r="U41">
        <v>-79435.34</v>
      </c>
      <c r="V41">
        <v>1367149.29</v>
      </c>
      <c r="W41" s="297">
        <v>702598.03</v>
      </c>
      <c r="Y41" s="297">
        <v>529.36</v>
      </c>
      <c r="AA41" s="297">
        <v>1419775.5</v>
      </c>
      <c r="AB41" s="297">
        <v>55994</v>
      </c>
      <c r="AC41">
        <v>1484075.5</v>
      </c>
      <c r="AF41">
        <v>328819.48</v>
      </c>
      <c r="AG41">
        <v>109626.28</v>
      </c>
      <c r="AM41" s="72">
        <f t="shared" si="1"/>
        <v>837586.86</v>
      </c>
      <c r="AN41" s="50">
        <f t="shared" si="2"/>
        <v>37839.760000000002</v>
      </c>
      <c r="AO41" s="51">
        <f t="shared" si="3"/>
        <v>799747.1</v>
      </c>
      <c r="AP41" s="48">
        <f t="shared" si="4"/>
        <v>2178896.89</v>
      </c>
      <c r="AQ41" s="47">
        <f t="shared" si="5"/>
        <v>1922521.26</v>
      </c>
      <c r="AR41" s="56">
        <f t="shared" si="6"/>
        <v>256375.63000000012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706</v>
      </c>
      <c r="E42" t="s">
        <v>2841</v>
      </c>
      <c r="F42" s="297">
        <v>421724.79</v>
      </c>
      <c r="G42" s="297">
        <v>0</v>
      </c>
      <c r="H42" s="297">
        <v>63906.22</v>
      </c>
      <c r="J42">
        <v>694473.53</v>
      </c>
      <c r="K42">
        <v>391070.59</v>
      </c>
      <c r="N42" s="297">
        <v>0</v>
      </c>
      <c r="Q42" s="297">
        <v>8552.8700000000008</v>
      </c>
      <c r="S42">
        <v>174282.72</v>
      </c>
      <c r="U42">
        <v>-437313.98</v>
      </c>
      <c r="V42">
        <v>1747176.74</v>
      </c>
      <c r="W42" s="297">
        <v>1037758.68</v>
      </c>
      <c r="X42" s="297">
        <v>19844.73</v>
      </c>
      <c r="Y42" s="297">
        <v>595.32000000000005</v>
      </c>
      <c r="AA42" s="297">
        <v>768571.5</v>
      </c>
      <c r="AB42" s="297">
        <v>20158.099999999999</v>
      </c>
      <c r="AC42">
        <v>1253058.5</v>
      </c>
      <c r="AD42">
        <v>1040</v>
      </c>
      <c r="AE42">
        <v>1772</v>
      </c>
      <c r="AF42">
        <v>196049.07</v>
      </c>
      <c r="AG42">
        <v>97457.73</v>
      </c>
      <c r="AK42">
        <v>12204.25</v>
      </c>
      <c r="AM42" s="72">
        <f t="shared" si="1"/>
        <v>485631.01</v>
      </c>
      <c r="AN42" s="50">
        <f t="shared" si="2"/>
        <v>8552.8700000000008</v>
      </c>
      <c r="AO42" s="51">
        <f t="shared" si="3"/>
        <v>477078.14</v>
      </c>
      <c r="AP42" s="48">
        <f t="shared" si="4"/>
        <v>1846928.3300000003</v>
      </c>
      <c r="AQ42" s="47">
        <f t="shared" si="5"/>
        <v>1561581.55</v>
      </c>
      <c r="AR42" s="56">
        <f t="shared" si="6"/>
        <v>285346.78000000026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707</v>
      </c>
      <c r="E43" t="s">
        <v>2842</v>
      </c>
      <c r="F43" s="297">
        <v>578188.16</v>
      </c>
      <c r="G43" s="297">
        <v>0</v>
      </c>
      <c r="H43" s="297">
        <v>424879.29</v>
      </c>
      <c r="J43">
        <v>298365.37</v>
      </c>
      <c r="K43">
        <v>418530.56</v>
      </c>
      <c r="N43" s="297">
        <v>0</v>
      </c>
      <c r="Q43" s="297">
        <v>803.31</v>
      </c>
      <c r="S43">
        <v>159400</v>
      </c>
      <c r="U43">
        <v>-962709.08</v>
      </c>
      <c r="V43">
        <v>2580473.12</v>
      </c>
      <c r="W43" s="297">
        <v>1675505.69</v>
      </c>
      <c r="Y43" s="297">
        <v>937.12</v>
      </c>
      <c r="AA43" s="297">
        <v>943591.2</v>
      </c>
      <c r="AB43" s="297">
        <v>18340</v>
      </c>
      <c r="AC43">
        <v>1178771.2</v>
      </c>
      <c r="AD43">
        <v>640</v>
      </c>
      <c r="AE43">
        <v>700</v>
      </c>
      <c r="AF43">
        <v>886591.72</v>
      </c>
      <c r="AG43">
        <v>97952.08</v>
      </c>
      <c r="AK43">
        <v>139357.98000000001</v>
      </c>
      <c r="AM43" s="72">
        <f t="shared" si="1"/>
        <v>1003067.45</v>
      </c>
      <c r="AN43" s="50">
        <f t="shared" si="2"/>
        <v>803.31</v>
      </c>
      <c r="AO43" s="51">
        <f t="shared" si="3"/>
        <v>1002264.1399999999</v>
      </c>
      <c r="AP43" s="48">
        <f t="shared" si="4"/>
        <v>2638374.0099999998</v>
      </c>
      <c r="AQ43" s="47">
        <f t="shared" si="5"/>
        <v>2304012.98</v>
      </c>
      <c r="AR43" s="56">
        <f t="shared" si="6"/>
        <v>334361.0299999998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708</v>
      </c>
      <c r="E44" t="s">
        <v>2843</v>
      </c>
      <c r="F44" s="297">
        <v>666022.40000000002</v>
      </c>
      <c r="G44" s="297">
        <v>0</v>
      </c>
      <c r="H44" s="297">
        <v>89818.39</v>
      </c>
      <c r="J44">
        <v>99241.01</v>
      </c>
      <c r="K44">
        <v>264311.27</v>
      </c>
      <c r="N44" s="297">
        <v>0</v>
      </c>
      <c r="Q44" s="297">
        <v>0</v>
      </c>
      <c r="U44">
        <v>-506113.58</v>
      </c>
      <c r="V44">
        <v>1682922.85</v>
      </c>
      <c r="W44" s="297">
        <v>956542.53</v>
      </c>
      <c r="Y44" s="297">
        <v>937.4</v>
      </c>
      <c r="AA44" s="297">
        <v>688040</v>
      </c>
      <c r="AB44" s="297">
        <v>8650</v>
      </c>
      <c r="AC44">
        <v>1063065</v>
      </c>
      <c r="AF44">
        <v>320324.13</v>
      </c>
      <c r="AG44">
        <v>58911.68</v>
      </c>
      <c r="AK44">
        <v>35188</v>
      </c>
      <c r="AM44" s="72">
        <f t="shared" si="1"/>
        <v>755840.79</v>
      </c>
      <c r="AN44" s="50">
        <f t="shared" si="2"/>
        <v>0</v>
      </c>
      <c r="AO44" s="51">
        <f t="shared" si="3"/>
        <v>755840.79</v>
      </c>
      <c r="AP44" s="48">
        <f t="shared" si="4"/>
        <v>1654169.9300000002</v>
      </c>
      <c r="AQ44" s="47">
        <f t="shared" si="5"/>
        <v>1477488.8099999998</v>
      </c>
      <c r="AR44" s="56">
        <f t="shared" si="6"/>
        <v>176681.12000000034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709</v>
      </c>
      <c r="E45" t="s">
        <v>2844</v>
      </c>
      <c r="F45" s="297">
        <v>443738.53</v>
      </c>
      <c r="G45" s="297">
        <v>0</v>
      </c>
      <c r="H45" s="297">
        <v>138024.79</v>
      </c>
      <c r="J45">
        <v>519198.88</v>
      </c>
      <c r="K45">
        <v>311805.32</v>
      </c>
      <c r="N45" s="297">
        <v>0</v>
      </c>
      <c r="Q45" s="297">
        <v>440</v>
      </c>
      <c r="S45">
        <v>101190</v>
      </c>
      <c r="U45">
        <v>-270241.74</v>
      </c>
      <c r="V45">
        <v>1664645.88</v>
      </c>
      <c r="W45" s="297">
        <v>557001.91</v>
      </c>
      <c r="Y45" s="297">
        <v>556.91999999999996</v>
      </c>
      <c r="AA45" s="297">
        <v>553904.6</v>
      </c>
      <c r="AB45" s="297">
        <v>81660</v>
      </c>
      <c r="AC45">
        <v>695756.6</v>
      </c>
      <c r="AD45">
        <v>1050</v>
      </c>
      <c r="AE45">
        <v>1620</v>
      </c>
      <c r="AF45">
        <v>279846.02</v>
      </c>
      <c r="AG45">
        <v>90864.43</v>
      </c>
      <c r="AJ45">
        <v>6</v>
      </c>
      <c r="AK45">
        <v>14087</v>
      </c>
      <c r="AM45" s="72">
        <f t="shared" si="1"/>
        <v>581763.32000000007</v>
      </c>
      <c r="AN45" s="50">
        <f t="shared" si="2"/>
        <v>440</v>
      </c>
      <c r="AO45" s="51">
        <f t="shared" si="3"/>
        <v>581323.32000000007</v>
      </c>
      <c r="AP45" s="48">
        <f t="shared" si="4"/>
        <v>1193123.4300000002</v>
      </c>
      <c r="AQ45" s="47">
        <f t="shared" si="5"/>
        <v>1083230.05</v>
      </c>
      <c r="AR45" s="56">
        <f t="shared" si="6"/>
        <v>109893.38000000012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710</v>
      </c>
      <c r="E46" t="s">
        <v>2845</v>
      </c>
      <c r="F46" s="297">
        <v>262271.71999999997</v>
      </c>
      <c r="G46" s="297">
        <v>0</v>
      </c>
      <c r="H46" s="297">
        <v>98903.71</v>
      </c>
      <c r="J46">
        <v>2637371.5299999998</v>
      </c>
      <c r="K46">
        <v>645605.29</v>
      </c>
      <c r="N46" s="297">
        <v>0</v>
      </c>
      <c r="P46" s="297">
        <v>258000</v>
      </c>
      <c r="Q46" s="297">
        <v>500.37</v>
      </c>
      <c r="S46">
        <v>30000</v>
      </c>
      <c r="U46">
        <v>3621698.18</v>
      </c>
      <c r="W46" s="297">
        <v>830850.49</v>
      </c>
      <c r="Y46" s="297">
        <v>504.21</v>
      </c>
      <c r="AA46" s="297">
        <v>1082539.5</v>
      </c>
      <c r="AB46" s="297">
        <v>77500</v>
      </c>
      <c r="AC46">
        <v>1331024.5</v>
      </c>
      <c r="AD46">
        <v>720</v>
      </c>
      <c r="AE46">
        <v>400</v>
      </c>
      <c r="AF46">
        <v>442465.27</v>
      </c>
      <c r="AG46">
        <v>221655.83</v>
      </c>
      <c r="AK46">
        <v>15021.9</v>
      </c>
      <c r="AM46" s="72">
        <f t="shared" si="1"/>
        <v>361175.43</v>
      </c>
      <c r="AN46" s="50">
        <f t="shared" si="2"/>
        <v>258500.37</v>
      </c>
      <c r="AO46" s="51">
        <f t="shared" si="3"/>
        <v>102675.06</v>
      </c>
      <c r="AP46" s="48">
        <f t="shared" si="4"/>
        <v>1991394.2</v>
      </c>
      <c r="AQ46" s="47">
        <f t="shared" si="5"/>
        <v>2011287.5</v>
      </c>
      <c r="AR46" s="56">
        <f t="shared" si="6"/>
        <v>-19893.300000000047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711</v>
      </c>
      <c r="E47" t="s">
        <v>2846</v>
      </c>
      <c r="F47" s="297">
        <v>539627.72</v>
      </c>
      <c r="G47" s="297">
        <v>30000</v>
      </c>
      <c r="H47" s="297">
        <v>75759.42</v>
      </c>
      <c r="J47">
        <v>878311.69</v>
      </c>
      <c r="K47">
        <v>235265.61</v>
      </c>
      <c r="N47" s="297">
        <v>0</v>
      </c>
      <c r="Q47" s="297">
        <v>257.38</v>
      </c>
      <c r="S47">
        <v>60000</v>
      </c>
      <c r="U47">
        <v>269022.73</v>
      </c>
      <c r="V47">
        <v>1610762.41</v>
      </c>
      <c r="W47" s="297">
        <v>650384.41</v>
      </c>
      <c r="Y47" s="297">
        <v>775.85</v>
      </c>
      <c r="AA47" s="297">
        <v>859139.6</v>
      </c>
      <c r="AB47" s="297">
        <v>12480</v>
      </c>
      <c r="AC47">
        <v>993667.6</v>
      </c>
      <c r="AD47">
        <v>640</v>
      </c>
      <c r="AE47">
        <v>1590</v>
      </c>
      <c r="AF47">
        <v>329796.92</v>
      </c>
      <c r="AG47">
        <v>120338.92</v>
      </c>
      <c r="AK47">
        <v>13904.5</v>
      </c>
      <c r="AM47" s="72">
        <f t="shared" si="1"/>
        <v>645387.14</v>
      </c>
      <c r="AN47" s="50">
        <f t="shared" si="2"/>
        <v>257.38</v>
      </c>
      <c r="AO47" s="51">
        <f t="shared" si="3"/>
        <v>645129.76</v>
      </c>
      <c r="AP47" s="48">
        <f t="shared" si="4"/>
        <v>1522779.8599999999</v>
      </c>
      <c r="AQ47" s="47">
        <f t="shared" si="5"/>
        <v>1459937.94</v>
      </c>
      <c r="AR47" s="56">
        <f t="shared" si="6"/>
        <v>62841.919999999925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712</v>
      </c>
      <c r="E48" t="s">
        <v>2847</v>
      </c>
      <c r="F48" s="297">
        <v>531595.55000000005</v>
      </c>
      <c r="G48" s="297">
        <v>0</v>
      </c>
      <c r="H48" s="297">
        <v>74972.25</v>
      </c>
      <c r="J48">
        <v>444406.09</v>
      </c>
      <c r="K48">
        <v>328344.36</v>
      </c>
      <c r="N48" s="297">
        <v>0</v>
      </c>
      <c r="Q48" s="297">
        <v>0</v>
      </c>
      <c r="S48">
        <v>59000</v>
      </c>
      <c r="U48">
        <v>-1235898.1100000001</v>
      </c>
      <c r="V48">
        <v>2707380.46</v>
      </c>
      <c r="W48" s="297">
        <v>764568.81</v>
      </c>
      <c r="Y48" s="297">
        <v>840.48</v>
      </c>
      <c r="AA48" s="297">
        <v>905912</v>
      </c>
      <c r="AB48" s="297">
        <v>100990</v>
      </c>
      <c r="AC48">
        <v>1287764</v>
      </c>
      <c r="AD48">
        <v>1360</v>
      </c>
      <c r="AE48">
        <v>2720</v>
      </c>
      <c r="AF48">
        <v>297467.95</v>
      </c>
      <c r="AG48">
        <v>76378.039999999994</v>
      </c>
      <c r="AK48">
        <v>22118.400000000001</v>
      </c>
      <c r="AM48" s="72">
        <f t="shared" si="1"/>
        <v>606567.80000000005</v>
      </c>
      <c r="AN48" s="50">
        <f t="shared" si="2"/>
        <v>0</v>
      </c>
      <c r="AO48" s="51">
        <f t="shared" si="3"/>
        <v>606567.80000000005</v>
      </c>
      <c r="AP48" s="48">
        <f t="shared" si="4"/>
        <v>1772311.29</v>
      </c>
      <c r="AQ48" s="47">
        <f t="shared" si="5"/>
        <v>1687808.39</v>
      </c>
      <c r="AR48" s="56">
        <f t="shared" si="6"/>
        <v>84502.90000000014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713</v>
      </c>
      <c r="E49" t="s">
        <v>2920</v>
      </c>
      <c r="F49" s="297">
        <v>477886.67</v>
      </c>
      <c r="G49" s="297">
        <v>0</v>
      </c>
      <c r="H49" s="297">
        <v>8145.97</v>
      </c>
      <c r="J49">
        <v>279120.38</v>
      </c>
      <c r="K49">
        <v>309249.84000000003</v>
      </c>
      <c r="N49" s="297">
        <v>0</v>
      </c>
      <c r="Q49" s="297">
        <v>220</v>
      </c>
      <c r="S49">
        <v>121415</v>
      </c>
      <c r="U49">
        <v>-1327479.58</v>
      </c>
      <c r="V49">
        <v>2321309.19</v>
      </c>
      <c r="W49" s="297">
        <v>523740.51</v>
      </c>
      <c r="Y49" s="297">
        <v>695.34</v>
      </c>
      <c r="AA49" s="297">
        <v>335030.09999999998</v>
      </c>
      <c r="AB49" s="297">
        <v>80290</v>
      </c>
      <c r="AC49">
        <v>548784.1</v>
      </c>
      <c r="AD49">
        <v>320</v>
      </c>
      <c r="AE49">
        <v>1260</v>
      </c>
      <c r="AF49">
        <v>164345.34</v>
      </c>
      <c r="AG49">
        <v>133864.56</v>
      </c>
      <c r="AK49">
        <v>2792</v>
      </c>
      <c r="AM49" s="72">
        <f t="shared" si="1"/>
        <v>486032.63999999996</v>
      </c>
      <c r="AN49" s="50">
        <f t="shared" si="2"/>
        <v>220</v>
      </c>
      <c r="AO49" s="51">
        <f t="shared" si="3"/>
        <v>485812.63999999996</v>
      </c>
      <c r="AP49" s="48">
        <f t="shared" si="4"/>
        <v>939755.95</v>
      </c>
      <c r="AQ49" s="47">
        <f t="shared" si="5"/>
        <v>851366</v>
      </c>
      <c r="AR49" s="56">
        <f t="shared" si="6"/>
        <v>88389.949999999953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714</v>
      </c>
      <c r="E50" t="s">
        <v>2930</v>
      </c>
      <c r="F50" s="297">
        <v>626263.69999999995</v>
      </c>
      <c r="G50" s="297">
        <v>0</v>
      </c>
      <c r="H50" s="297">
        <v>79573.63</v>
      </c>
      <c r="J50">
        <v>1221141.6499999999</v>
      </c>
      <c r="K50">
        <v>314178.37</v>
      </c>
      <c r="N50" s="297">
        <v>0</v>
      </c>
      <c r="Q50" s="297">
        <v>0</v>
      </c>
      <c r="S50">
        <v>25900</v>
      </c>
      <c r="U50">
        <v>1358044.26</v>
      </c>
      <c r="V50">
        <v>991778.49</v>
      </c>
      <c r="W50" s="297">
        <v>391857.65</v>
      </c>
      <c r="Y50" s="297">
        <v>840.09</v>
      </c>
      <c r="AA50" s="297">
        <v>146420</v>
      </c>
      <c r="AB50" s="297">
        <v>81490</v>
      </c>
      <c r="AC50">
        <v>278354</v>
      </c>
      <c r="AF50">
        <v>192207.34</v>
      </c>
      <c r="AG50">
        <v>113207.67999999999</v>
      </c>
      <c r="AK50">
        <v>5918</v>
      </c>
      <c r="AM50" s="72">
        <f t="shared" si="1"/>
        <v>705837.33</v>
      </c>
      <c r="AN50" s="50">
        <f t="shared" si="2"/>
        <v>0</v>
      </c>
      <c r="AO50" s="51">
        <f t="shared" si="3"/>
        <v>705837.33</v>
      </c>
      <c r="AP50" s="48">
        <f t="shared" si="4"/>
        <v>620607.74</v>
      </c>
      <c r="AQ50" s="47">
        <f t="shared" si="5"/>
        <v>589687.02</v>
      </c>
      <c r="AR50" s="56">
        <f t="shared" si="6"/>
        <v>30920.719999999972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715</v>
      </c>
      <c r="E51" t="s">
        <v>2931</v>
      </c>
      <c r="F51" s="297">
        <v>618402.24</v>
      </c>
      <c r="G51" s="297">
        <v>0</v>
      </c>
      <c r="H51" s="297">
        <v>72880.759999999995</v>
      </c>
      <c r="J51">
        <v>2493605.52</v>
      </c>
      <c r="K51">
        <v>256870.47</v>
      </c>
      <c r="N51" s="297">
        <v>0</v>
      </c>
      <c r="S51">
        <v>174055</v>
      </c>
      <c r="U51">
        <v>2543646.4900000002</v>
      </c>
      <c r="V51">
        <v>667821.93000000005</v>
      </c>
      <c r="W51" s="297">
        <v>428970.71</v>
      </c>
      <c r="Y51" s="297">
        <v>665.91</v>
      </c>
      <c r="AA51" s="297">
        <v>857997.3</v>
      </c>
      <c r="AB51" s="297">
        <v>94830</v>
      </c>
      <c r="AC51">
        <v>923572.98</v>
      </c>
      <c r="AF51">
        <v>130509.34</v>
      </c>
      <c r="AG51">
        <v>126007.55</v>
      </c>
      <c r="AK51">
        <v>16388.48</v>
      </c>
      <c r="AM51" s="72">
        <f t="shared" si="1"/>
        <v>691283</v>
      </c>
      <c r="AN51" s="50">
        <f t="shared" si="2"/>
        <v>0</v>
      </c>
      <c r="AO51" s="51">
        <f t="shared" si="3"/>
        <v>691283</v>
      </c>
      <c r="AP51" s="48">
        <f t="shared" si="4"/>
        <v>1382463.92</v>
      </c>
      <c r="AQ51" s="47">
        <f t="shared" si="5"/>
        <v>1196478.3500000001</v>
      </c>
      <c r="AR51" s="56">
        <f t="shared" si="6"/>
        <v>185985.56999999983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716</v>
      </c>
      <c r="E52" t="s">
        <v>2848</v>
      </c>
      <c r="F52" s="297">
        <v>471296.27</v>
      </c>
      <c r="G52" s="297">
        <v>44199.5</v>
      </c>
      <c r="H52" s="297">
        <v>44786.07</v>
      </c>
      <c r="J52">
        <v>576375.18000000005</v>
      </c>
      <c r="K52">
        <v>93026.06</v>
      </c>
      <c r="N52" s="297">
        <v>59300</v>
      </c>
      <c r="Q52" s="297">
        <v>2426.31</v>
      </c>
      <c r="U52">
        <v>-776367.8</v>
      </c>
      <c r="V52">
        <v>2139773.89</v>
      </c>
      <c r="W52" s="297">
        <v>375312.31</v>
      </c>
      <c r="Y52" s="297">
        <v>671.3</v>
      </c>
      <c r="AA52" s="297">
        <v>426912</v>
      </c>
      <c r="AC52">
        <v>432912</v>
      </c>
      <c r="AF52">
        <v>283372.44</v>
      </c>
      <c r="AG52">
        <v>130562.19</v>
      </c>
      <c r="AK52">
        <v>11064</v>
      </c>
      <c r="AM52" s="72">
        <f t="shared" si="1"/>
        <v>560281.84</v>
      </c>
      <c r="AN52" s="50">
        <f t="shared" si="2"/>
        <v>61726.31</v>
      </c>
      <c r="AO52" s="51">
        <f t="shared" si="3"/>
        <v>498555.52999999997</v>
      </c>
      <c r="AP52" s="48">
        <f t="shared" si="4"/>
        <v>802895.61</v>
      </c>
      <c r="AQ52" s="47">
        <f t="shared" si="5"/>
        <v>857910.62999999989</v>
      </c>
      <c r="AR52" s="56">
        <f t="shared" si="6"/>
        <v>-55015.019999999902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717</v>
      </c>
      <c r="E53" t="s">
        <v>2849</v>
      </c>
      <c r="F53" s="297">
        <v>581237.96</v>
      </c>
      <c r="G53" s="297">
        <v>23761.68</v>
      </c>
      <c r="H53" s="297">
        <v>11342</v>
      </c>
      <c r="J53">
        <v>323588.63</v>
      </c>
      <c r="K53">
        <v>44918.33</v>
      </c>
      <c r="N53" s="297">
        <v>6800</v>
      </c>
      <c r="Q53" s="297">
        <v>972</v>
      </c>
      <c r="U53">
        <v>672515</v>
      </c>
      <c r="V53">
        <v>293207.49</v>
      </c>
      <c r="W53" s="297">
        <v>397543.87</v>
      </c>
      <c r="Y53" s="297">
        <v>683.66</v>
      </c>
      <c r="AA53" s="297">
        <v>283332</v>
      </c>
      <c r="AC53">
        <v>355556</v>
      </c>
      <c r="AF53">
        <v>176709.09</v>
      </c>
      <c r="AG53">
        <v>47752.5</v>
      </c>
      <c r="AK53">
        <v>11156</v>
      </c>
      <c r="AM53" s="72">
        <f t="shared" si="1"/>
        <v>616341.64</v>
      </c>
      <c r="AN53" s="50">
        <f t="shared" si="2"/>
        <v>7772</v>
      </c>
      <c r="AO53" s="51">
        <f t="shared" si="3"/>
        <v>608569.64</v>
      </c>
      <c r="AP53" s="48">
        <f t="shared" si="4"/>
        <v>681559.53</v>
      </c>
      <c r="AQ53" s="47">
        <f t="shared" si="5"/>
        <v>591173.59</v>
      </c>
      <c r="AR53" s="56">
        <f t="shared" si="6"/>
        <v>90385.940000000061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718</v>
      </c>
      <c r="E54" t="s">
        <v>2850</v>
      </c>
      <c r="F54" s="297">
        <v>245303.42</v>
      </c>
      <c r="G54" s="297">
        <v>115420.5</v>
      </c>
      <c r="H54" s="297">
        <v>53426.71</v>
      </c>
      <c r="J54">
        <v>5782669.8700000001</v>
      </c>
      <c r="K54">
        <v>118153.41</v>
      </c>
      <c r="N54" s="297">
        <v>42093</v>
      </c>
      <c r="Q54" s="297">
        <v>9439.59</v>
      </c>
      <c r="U54">
        <v>4466394.12</v>
      </c>
      <c r="V54">
        <v>1946315.03</v>
      </c>
      <c r="W54" s="297">
        <v>792129.6</v>
      </c>
      <c r="X54" s="297">
        <v>20300</v>
      </c>
      <c r="Y54" s="297">
        <v>401.47</v>
      </c>
      <c r="AA54" s="297">
        <v>618534</v>
      </c>
      <c r="AC54">
        <v>734833</v>
      </c>
      <c r="AF54">
        <v>427221.67</v>
      </c>
      <c r="AG54">
        <v>120373.03</v>
      </c>
      <c r="AK54">
        <v>98575.5</v>
      </c>
      <c r="AM54" s="72">
        <f t="shared" si="1"/>
        <v>414150.63000000006</v>
      </c>
      <c r="AN54" s="50">
        <f t="shared" si="2"/>
        <v>51532.59</v>
      </c>
      <c r="AO54" s="51">
        <f t="shared" si="3"/>
        <v>362618.04000000004</v>
      </c>
      <c r="AP54" s="48">
        <f t="shared" si="4"/>
        <v>1431365.0699999998</v>
      </c>
      <c r="AQ54" s="47">
        <f t="shared" si="5"/>
        <v>1381003.2</v>
      </c>
      <c r="AR54" s="56">
        <f t="shared" si="6"/>
        <v>50361.869999999879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719</v>
      </c>
      <c r="E55" t="s">
        <v>2851</v>
      </c>
      <c r="F55" s="297">
        <v>743696.28</v>
      </c>
      <c r="G55" s="297">
        <v>91674.5</v>
      </c>
      <c r="H55" s="297">
        <v>82407.009999999995</v>
      </c>
      <c r="J55">
        <v>708827.83</v>
      </c>
      <c r="K55">
        <v>235732.64</v>
      </c>
      <c r="N55" s="297">
        <v>194900</v>
      </c>
      <c r="Q55" s="297">
        <v>6227</v>
      </c>
      <c r="U55">
        <v>-299734.24</v>
      </c>
      <c r="V55">
        <v>2217512.62</v>
      </c>
      <c r="W55" s="297">
        <v>690909.73</v>
      </c>
      <c r="Y55" s="297">
        <v>1027.05</v>
      </c>
      <c r="AA55" s="297">
        <v>998644.5</v>
      </c>
      <c r="AC55">
        <v>998644.5</v>
      </c>
      <c r="AD55">
        <v>160</v>
      </c>
      <c r="AE55">
        <v>280</v>
      </c>
      <c r="AF55">
        <v>537688.79</v>
      </c>
      <c r="AG55">
        <v>111776.04</v>
      </c>
      <c r="AK55">
        <v>2311</v>
      </c>
      <c r="AM55" s="72">
        <f t="shared" si="1"/>
        <v>917777.79</v>
      </c>
      <c r="AN55" s="50">
        <f t="shared" si="2"/>
        <v>201127</v>
      </c>
      <c r="AO55" s="51">
        <f t="shared" si="3"/>
        <v>716650.79</v>
      </c>
      <c r="AP55" s="48">
        <f t="shared" si="4"/>
        <v>1690581.28</v>
      </c>
      <c r="AQ55" s="47">
        <f t="shared" si="5"/>
        <v>1650860.33</v>
      </c>
      <c r="AR55" s="56">
        <f t="shared" si="6"/>
        <v>39720.949999999953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720</v>
      </c>
      <c r="E56" t="s">
        <v>2852</v>
      </c>
      <c r="F56" s="297">
        <v>679160.76</v>
      </c>
      <c r="G56" s="297">
        <v>190</v>
      </c>
      <c r="H56" s="297">
        <v>46467.9</v>
      </c>
      <c r="J56">
        <v>515052</v>
      </c>
      <c r="K56">
        <v>62614.5</v>
      </c>
      <c r="N56" s="297">
        <v>13350</v>
      </c>
      <c r="Q56" s="297">
        <v>6564.36</v>
      </c>
      <c r="U56">
        <v>-571769.22</v>
      </c>
      <c r="V56">
        <v>1921030.3</v>
      </c>
      <c r="W56" s="297">
        <v>535401.69999999995</v>
      </c>
      <c r="X56" s="297">
        <v>88441</v>
      </c>
      <c r="Y56" s="297">
        <v>794.17</v>
      </c>
      <c r="AA56" s="297">
        <v>845219.5</v>
      </c>
      <c r="AC56">
        <v>886919.5</v>
      </c>
      <c r="AF56">
        <v>291044.40000000002</v>
      </c>
      <c r="AG56">
        <v>91966.09</v>
      </c>
      <c r="AK56">
        <v>1304</v>
      </c>
      <c r="AM56" s="72">
        <f t="shared" si="1"/>
        <v>725818.66</v>
      </c>
      <c r="AN56" s="50">
        <f t="shared" si="2"/>
        <v>19914.36</v>
      </c>
      <c r="AO56" s="51">
        <f t="shared" si="3"/>
        <v>705904.3</v>
      </c>
      <c r="AP56" s="48">
        <f t="shared" si="4"/>
        <v>1469856.37</v>
      </c>
      <c r="AQ56" s="47">
        <f t="shared" si="5"/>
        <v>1271233.99</v>
      </c>
      <c r="AR56" s="56">
        <f t="shared" si="6"/>
        <v>198622.38000000012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721</v>
      </c>
      <c r="E57" t="s">
        <v>2853</v>
      </c>
      <c r="F57" s="297">
        <v>485679.87</v>
      </c>
      <c r="G57" s="297">
        <v>0</v>
      </c>
      <c r="H57" s="297">
        <v>28370.36</v>
      </c>
      <c r="J57">
        <v>526360.04</v>
      </c>
      <c r="K57">
        <v>87443.16</v>
      </c>
      <c r="N57" s="297">
        <v>25675</v>
      </c>
      <c r="Q57" s="297">
        <v>1218</v>
      </c>
      <c r="U57">
        <v>-801080.5</v>
      </c>
      <c r="V57">
        <v>1915444.77</v>
      </c>
      <c r="W57" s="297">
        <v>735387.33</v>
      </c>
      <c r="Y57" s="297">
        <v>503.99</v>
      </c>
      <c r="AA57" s="297">
        <v>582904</v>
      </c>
      <c r="AC57">
        <v>716619</v>
      </c>
      <c r="AD57">
        <v>960</v>
      </c>
      <c r="AE57">
        <v>900</v>
      </c>
      <c r="AF57">
        <v>299590.15999999997</v>
      </c>
      <c r="AG57">
        <v>84107.5</v>
      </c>
      <c r="AK57">
        <v>19722.5</v>
      </c>
      <c r="AM57" s="72">
        <f t="shared" si="1"/>
        <v>514050.23</v>
      </c>
      <c r="AN57" s="50">
        <f t="shared" si="2"/>
        <v>26893</v>
      </c>
      <c r="AO57" s="51">
        <f t="shared" si="3"/>
        <v>487157.23</v>
      </c>
      <c r="AP57" s="48">
        <f t="shared" si="4"/>
        <v>1318795.3199999998</v>
      </c>
      <c r="AQ57" s="47">
        <f t="shared" si="5"/>
        <v>1121899.1599999999</v>
      </c>
      <c r="AR57" s="56">
        <f t="shared" si="6"/>
        <v>196896.15999999992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722</v>
      </c>
      <c r="E58" t="s">
        <v>2854</v>
      </c>
      <c r="F58" s="297">
        <v>401234.71</v>
      </c>
      <c r="G58" s="297">
        <v>59876</v>
      </c>
      <c r="H58" s="297">
        <v>22958.38</v>
      </c>
      <c r="J58">
        <v>486117.94</v>
      </c>
      <c r="K58">
        <v>56993.42</v>
      </c>
      <c r="N58" s="297">
        <v>5964</v>
      </c>
      <c r="Q58" s="297">
        <v>1809</v>
      </c>
      <c r="U58">
        <v>-643187.91</v>
      </c>
      <c r="V58">
        <v>1650781.62</v>
      </c>
      <c r="W58" s="297">
        <v>634646.02</v>
      </c>
      <c r="Y58" s="297">
        <v>553.85</v>
      </c>
      <c r="AA58" s="297">
        <v>233381</v>
      </c>
      <c r="AC58">
        <v>372022</v>
      </c>
      <c r="AD58">
        <v>320</v>
      </c>
      <c r="AE58">
        <v>600</v>
      </c>
      <c r="AF58">
        <v>223703.32</v>
      </c>
      <c r="AG58">
        <v>60955.040000000001</v>
      </c>
      <c r="AK58">
        <v>4950</v>
      </c>
      <c r="AM58" s="72">
        <f t="shared" si="1"/>
        <v>484069.09</v>
      </c>
      <c r="AN58" s="50">
        <f t="shared" si="2"/>
        <v>7773</v>
      </c>
      <c r="AO58" s="51">
        <f t="shared" si="3"/>
        <v>476296.09</v>
      </c>
      <c r="AP58" s="48">
        <f t="shared" si="4"/>
        <v>868580.87</v>
      </c>
      <c r="AQ58" s="47">
        <f t="shared" si="5"/>
        <v>662550.3600000001</v>
      </c>
      <c r="AR58" s="56">
        <f t="shared" si="6"/>
        <v>206030.50999999989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723</v>
      </c>
      <c r="E59" t="s">
        <v>2855</v>
      </c>
      <c r="F59" s="297">
        <v>650793.85</v>
      </c>
      <c r="G59" s="297">
        <v>56069</v>
      </c>
      <c r="H59" s="297">
        <v>46334.02</v>
      </c>
      <c r="J59">
        <v>617581.25</v>
      </c>
      <c r="K59">
        <v>87159.95</v>
      </c>
      <c r="N59" s="297">
        <v>9350</v>
      </c>
      <c r="Q59" s="297">
        <v>1576.56</v>
      </c>
      <c r="U59">
        <v>-670490.56999999995</v>
      </c>
      <c r="V59">
        <v>2032099.69</v>
      </c>
      <c r="W59" s="297">
        <v>677918.84</v>
      </c>
      <c r="X59" s="297">
        <v>73562.8</v>
      </c>
      <c r="Y59" s="297">
        <v>650.16</v>
      </c>
      <c r="AA59" s="297">
        <v>240093</v>
      </c>
      <c r="AC59">
        <v>279693</v>
      </c>
      <c r="AF59">
        <v>252999.85</v>
      </c>
      <c r="AG59">
        <v>120641.51</v>
      </c>
      <c r="AK59">
        <v>60944.1</v>
      </c>
      <c r="AM59" s="72">
        <f t="shared" si="1"/>
        <v>753196.87</v>
      </c>
      <c r="AN59" s="50">
        <f t="shared" si="2"/>
        <v>10926.56</v>
      </c>
      <c r="AO59" s="51">
        <f t="shared" si="3"/>
        <v>742270.30999999994</v>
      </c>
      <c r="AP59" s="48">
        <f t="shared" si="4"/>
        <v>992224.8</v>
      </c>
      <c r="AQ59" s="47">
        <f t="shared" si="5"/>
        <v>714278.46</v>
      </c>
      <c r="AR59" s="56">
        <f t="shared" si="6"/>
        <v>277946.34000000008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724</v>
      </c>
      <c r="E60" t="s">
        <v>2856</v>
      </c>
      <c r="F60" s="297">
        <v>504411.07</v>
      </c>
      <c r="G60" s="297">
        <v>153058</v>
      </c>
      <c r="H60" s="297">
        <v>63300</v>
      </c>
      <c r="J60">
        <v>1293740.33</v>
      </c>
      <c r="K60">
        <v>202433.16</v>
      </c>
      <c r="N60" s="297">
        <v>77700</v>
      </c>
      <c r="Q60" s="297">
        <v>7383</v>
      </c>
      <c r="U60">
        <v>918987.67</v>
      </c>
      <c r="V60">
        <v>1174038.5</v>
      </c>
      <c r="W60" s="297">
        <v>1121071.1599999999</v>
      </c>
      <c r="Y60" s="297">
        <v>546.28</v>
      </c>
      <c r="AA60" s="297">
        <v>1023455</v>
      </c>
      <c r="AC60">
        <v>1073119</v>
      </c>
      <c r="AD60">
        <v>3500</v>
      </c>
      <c r="AE60">
        <v>500</v>
      </c>
      <c r="AF60">
        <v>400667.52</v>
      </c>
      <c r="AG60">
        <v>105453.44</v>
      </c>
      <c r="AK60">
        <v>66717</v>
      </c>
      <c r="AM60" s="72">
        <f t="shared" si="1"/>
        <v>720769.07000000007</v>
      </c>
      <c r="AN60" s="50">
        <f t="shared" si="2"/>
        <v>85083</v>
      </c>
      <c r="AO60" s="51">
        <f t="shared" si="3"/>
        <v>635686.07000000007</v>
      </c>
      <c r="AP60" s="48">
        <f t="shared" si="4"/>
        <v>2145072.44</v>
      </c>
      <c r="AQ60" s="47">
        <f t="shared" si="5"/>
        <v>1649956.96</v>
      </c>
      <c r="AR60" s="56">
        <f t="shared" si="6"/>
        <v>495115.48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725</v>
      </c>
      <c r="E61" t="s">
        <v>2857</v>
      </c>
      <c r="F61" s="297">
        <v>1049502.79</v>
      </c>
      <c r="G61" s="297">
        <v>458681.1</v>
      </c>
      <c r="H61" s="297">
        <v>78804.929999999993</v>
      </c>
      <c r="J61">
        <v>599472.23</v>
      </c>
      <c r="K61">
        <v>309816.59000000003</v>
      </c>
      <c r="N61" s="297">
        <v>14300</v>
      </c>
      <c r="Q61" s="297">
        <v>7893</v>
      </c>
      <c r="U61">
        <v>-1294365.95</v>
      </c>
      <c r="V61">
        <v>3795531.45</v>
      </c>
      <c r="W61" s="297">
        <v>991669.59</v>
      </c>
      <c r="X61" s="297">
        <v>349950</v>
      </c>
      <c r="Y61" s="297">
        <v>1280.03</v>
      </c>
      <c r="AA61" s="297">
        <v>1028297.9</v>
      </c>
      <c r="AC61">
        <v>1268954.8999999999</v>
      </c>
      <c r="AD61">
        <v>320</v>
      </c>
      <c r="AE61">
        <v>600</v>
      </c>
      <c r="AF61">
        <v>495947.78</v>
      </c>
      <c r="AG61">
        <v>228875.79</v>
      </c>
      <c r="AK61">
        <v>8846</v>
      </c>
      <c r="AM61" s="72">
        <f t="shared" si="1"/>
        <v>1586988.82</v>
      </c>
      <c r="AN61" s="50">
        <f t="shared" si="2"/>
        <v>22193</v>
      </c>
      <c r="AO61" s="51">
        <f t="shared" si="3"/>
        <v>1564795.82</v>
      </c>
      <c r="AP61" s="48">
        <f t="shared" si="4"/>
        <v>2371197.52</v>
      </c>
      <c r="AQ61" s="47">
        <f t="shared" si="5"/>
        <v>2003544.47</v>
      </c>
      <c r="AR61" s="56">
        <f t="shared" si="6"/>
        <v>367653.05000000005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726</v>
      </c>
      <c r="E62" t="s">
        <v>2858</v>
      </c>
      <c r="F62" s="297">
        <v>234643.48</v>
      </c>
      <c r="G62" s="297">
        <v>282432</v>
      </c>
      <c r="H62" s="297">
        <v>39228.6</v>
      </c>
      <c r="J62">
        <v>335752.96000000002</v>
      </c>
      <c r="K62">
        <v>195889.54</v>
      </c>
      <c r="N62" s="297">
        <v>7520</v>
      </c>
      <c r="Q62" s="297">
        <v>4467</v>
      </c>
      <c r="U62">
        <v>-546930.31999999995</v>
      </c>
      <c r="V62">
        <v>1606269.64</v>
      </c>
      <c r="W62" s="297">
        <v>763302.37</v>
      </c>
      <c r="Y62" s="297">
        <v>419.08</v>
      </c>
      <c r="AA62" s="297">
        <v>661395</v>
      </c>
      <c r="AB62" s="297">
        <v>21000</v>
      </c>
      <c r="AC62">
        <v>685995</v>
      </c>
      <c r="AD62">
        <v>160</v>
      </c>
      <c r="AE62">
        <v>300</v>
      </c>
      <c r="AF62">
        <v>377152.04</v>
      </c>
      <c r="AG62">
        <v>94520.15</v>
      </c>
      <c r="AK62">
        <v>130</v>
      </c>
      <c r="AM62" s="72">
        <f t="shared" si="1"/>
        <v>556304.07999999996</v>
      </c>
      <c r="AN62" s="50">
        <f t="shared" si="2"/>
        <v>11987</v>
      </c>
      <c r="AO62" s="51">
        <f t="shared" si="3"/>
        <v>544317.07999999996</v>
      </c>
      <c r="AP62" s="48">
        <f t="shared" si="4"/>
        <v>1446116.45</v>
      </c>
      <c r="AQ62" s="47">
        <f t="shared" si="5"/>
        <v>1158257.19</v>
      </c>
      <c r="AR62" s="56">
        <f t="shared" si="6"/>
        <v>287859.26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727</v>
      </c>
      <c r="E63" t="s">
        <v>2859</v>
      </c>
      <c r="F63" s="297">
        <v>215765.34</v>
      </c>
      <c r="G63" s="297">
        <v>126479</v>
      </c>
      <c r="H63" s="297">
        <v>43672.09</v>
      </c>
      <c r="J63">
        <v>431431.73</v>
      </c>
      <c r="K63">
        <v>206617.82</v>
      </c>
      <c r="N63" s="297">
        <v>4500</v>
      </c>
      <c r="Q63" s="297">
        <v>11850.39</v>
      </c>
      <c r="U63">
        <v>-1629671.85</v>
      </c>
      <c r="V63">
        <v>2640334.33</v>
      </c>
      <c r="W63" s="297">
        <v>628849.43999999994</v>
      </c>
      <c r="X63" s="297">
        <v>124852.4</v>
      </c>
      <c r="Y63" s="297">
        <v>308.42</v>
      </c>
      <c r="AA63" s="297">
        <v>582932</v>
      </c>
      <c r="AC63">
        <v>582932</v>
      </c>
      <c r="AF63">
        <v>467167.42</v>
      </c>
      <c r="AG63">
        <v>75554</v>
      </c>
      <c r="AK63">
        <v>14653.5</v>
      </c>
      <c r="AM63" s="72">
        <f t="shared" si="1"/>
        <v>385916.42999999993</v>
      </c>
      <c r="AN63" s="50">
        <f t="shared" si="2"/>
        <v>16350.39</v>
      </c>
      <c r="AO63" s="51">
        <f t="shared" si="3"/>
        <v>369566.03999999992</v>
      </c>
      <c r="AP63" s="48">
        <f t="shared" si="4"/>
        <v>1336942.26</v>
      </c>
      <c r="AQ63" s="47">
        <f t="shared" si="5"/>
        <v>1140306.92</v>
      </c>
      <c r="AR63" s="56">
        <f t="shared" si="6"/>
        <v>196635.34000000008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728</v>
      </c>
      <c r="E64" t="s">
        <v>2921</v>
      </c>
      <c r="F64" s="297">
        <v>351188.8</v>
      </c>
      <c r="G64" s="297">
        <v>68072</v>
      </c>
      <c r="H64" s="297">
        <v>14817.95</v>
      </c>
      <c r="J64">
        <v>1224621.05</v>
      </c>
      <c r="K64">
        <v>27139.66</v>
      </c>
      <c r="N64" s="297">
        <v>8000</v>
      </c>
      <c r="Q64" s="297">
        <v>2288</v>
      </c>
      <c r="U64">
        <v>-162131.32</v>
      </c>
      <c r="V64">
        <v>2029021.21</v>
      </c>
      <c r="W64" s="297">
        <v>512613.01</v>
      </c>
      <c r="Y64" s="297">
        <v>489.71</v>
      </c>
      <c r="AA64" s="297">
        <v>423002</v>
      </c>
      <c r="AC64">
        <v>543992</v>
      </c>
      <c r="AF64">
        <v>241433</v>
      </c>
      <c r="AG64">
        <v>134447.19</v>
      </c>
      <c r="AK64">
        <v>14424.5</v>
      </c>
      <c r="AM64" s="72">
        <f t="shared" si="1"/>
        <v>434078.75</v>
      </c>
      <c r="AN64" s="50">
        <f t="shared" si="2"/>
        <v>10288</v>
      </c>
      <c r="AO64" s="51">
        <f t="shared" si="3"/>
        <v>423790.75</v>
      </c>
      <c r="AP64" s="48">
        <f t="shared" si="4"/>
        <v>936104.72</v>
      </c>
      <c r="AQ64" s="47">
        <f t="shared" si="5"/>
        <v>934296.69</v>
      </c>
      <c r="AR64" s="56">
        <f t="shared" si="6"/>
        <v>1808.0300000000279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729</v>
      </c>
      <c r="E65" t="s">
        <v>2860</v>
      </c>
      <c r="F65" s="297">
        <v>810906.93</v>
      </c>
      <c r="G65" s="297">
        <v>0</v>
      </c>
      <c r="H65" s="297">
        <v>37754.879999999997</v>
      </c>
      <c r="J65">
        <v>2075234.85</v>
      </c>
      <c r="K65">
        <v>17028</v>
      </c>
      <c r="N65" s="297">
        <v>14055</v>
      </c>
      <c r="Q65" s="297">
        <v>0</v>
      </c>
      <c r="S65">
        <v>57525</v>
      </c>
      <c r="U65">
        <v>1872854.15</v>
      </c>
      <c r="V65">
        <v>849648.43</v>
      </c>
      <c r="W65" s="297">
        <v>565268.56000000006</v>
      </c>
      <c r="Y65" s="297">
        <v>817.95</v>
      </c>
      <c r="AA65" s="297">
        <v>421527</v>
      </c>
      <c r="AB65" s="297">
        <v>40500</v>
      </c>
      <c r="AC65">
        <v>433739</v>
      </c>
      <c r="AD65">
        <v>6160</v>
      </c>
      <c r="AE65">
        <v>1048</v>
      </c>
      <c r="AF65">
        <v>190268.83</v>
      </c>
      <c r="AG65">
        <v>82655.600000000006</v>
      </c>
      <c r="AM65" s="72">
        <f t="shared" si="1"/>
        <v>848661.81</v>
      </c>
      <c r="AN65" s="50">
        <f t="shared" si="2"/>
        <v>14055</v>
      </c>
      <c r="AO65" s="51">
        <f t="shared" si="3"/>
        <v>834606.81</v>
      </c>
      <c r="AP65" s="48">
        <f t="shared" si="4"/>
        <v>1028113.51</v>
      </c>
      <c r="AQ65" s="47">
        <f t="shared" si="5"/>
        <v>713871.42999999993</v>
      </c>
      <c r="AR65" s="56">
        <f t="shared" si="6"/>
        <v>314242.08000000007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730</v>
      </c>
      <c r="E66" t="s">
        <v>2861</v>
      </c>
      <c r="F66" s="297">
        <v>796094.2</v>
      </c>
      <c r="G66" s="297">
        <v>0</v>
      </c>
      <c r="H66" s="297">
        <v>14642.34</v>
      </c>
      <c r="J66">
        <v>320207.05</v>
      </c>
      <c r="K66">
        <v>23744.75</v>
      </c>
      <c r="Q66" s="297">
        <v>0</v>
      </c>
      <c r="U66">
        <v>792172.98</v>
      </c>
      <c r="V66">
        <v>236925.61</v>
      </c>
      <c r="W66" s="297">
        <v>523895.42</v>
      </c>
      <c r="Y66" s="297">
        <v>892.82</v>
      </c>
      <c r="AA66" s="297">
        <v>840115.5</v>
      </c>
      <c r="AB66" s="297">
        <v>40500</v>
      </c>
      <c r="AC66">
        <v>852296.5</v>
      </c>
      <c r="AD66">
        <v>6080</v>
      </c>
      <c r="AF66">
        <v>146925.18</v>
      </c>
      <c r="AG66">
        <v>61572.63</v>
      </c>
      <c r="AM66" s="72">
        <f t="shared" si="1"/>
        <v>810736.53999999992</v>
      </c>
      <c r="AN66" s="50">
        <f t="shared" si="2"/>
        <v>0</v>
      </c>
      <c r="AO66" s="51">
        <f t="shared" si="3"/>
        <v>810736.53999999992</v>
      </c>
      <c r="AP66" s="48">
        <f t="shared" si="4"/>
        <v>1405403.74</v>
      </c>
      <c r="AQ66" s="47">
        <f t="shared" si="5"/>
        <v>1066874.3099999998</v>
      </c>
      <c r="AR66" s="56">
        <f t="shared" si="6"/>
        <v>338529.43000000017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731</v>
      </c>
      <c r="E67" t="s">
        <v>2862</v>
      </c>
      <c r="F67" s="297">
        <v>862760.33</v>
      </c>
      <c r="G67" s="297">
        <v>0</v>
      </c>
      <c r="H67" s="297">
        <v>87034.26</v>
      </c>
      <c r="J67">
        <v>396555.36</v>
      </c>
      <c r="K67">
        <v>8465.2999999999993</v>
      </c>
      <c r="N67" s="297">
        <v>14532</v>
      </c>
      <c r="Q67" s="297">
        <v>0</v>
      </c>
      <c r="U67">
        <v>-837919.38</v>
      </c>
      <c r="V67">
        <v>1982889.72</v>
      </c>
      <c r="W67" s="297">
        <v>606713.43000000005</v>
      </c>
      <c r="X67" s="297">
        <v>77625</v>
      </c>
      <c r="Y67" s="297">
        <v>899.78</v>
      </c>
      <c r="AA67" s="297">
        <v>930146</v>
      </c>
      <c r="AB67" s="297">
        <v>40500</v>
      </c>
      <c r="AC67">
        <v>942262</v>
      </c>
      <c r="AF67">
        <v>282655.46000000002</v>
      </c>
      <c r="AG67">
        <v>70532.11</v>
      </c>
      <c r="AM67" s="72">
        <f t="shared" si="1"/>
        <v>949794.59</v>
      </c>
      <c r="AN67" s="50">
        <f t="shared" si="2"/>
        <v>14532</v>
      </c>
      <c r="AO67" s="51">
        <f t="shared" si="3"/>
        <v>935262.59</v>
      </c>
      <c r="AP67" s="48">
        <f t="shared" si="4"/>
        <v>1655884.21</v>
      </c>
      <c r="AQ67" s="47">
        <f t="shared" si="5"/>
        <v>1295449.57</v>
      </c>
      <c r="AR67" s="56">
        <f t="shared" si="6"/>
        <v>360434.6399999999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732</v>
      </c>
      <c r="E68" t="s">
        <v>2863</v>
      </c>
      <c r="F68" s="297">
        <v>688084.34</v>
      </c>
      <c r="G68" s="297">
        <v>0</v>
      </c>
      <c r="H68" s="297">
        <v>55349.19</v>
      </c>
      <c r="J68">
        <v>474247.34</v>
      </c>
      <c r="K68">
        <v>37265.19</v>
      </c>
      <c r="N68" s="297">
        <v>12209</v>
      </c>
      <c r="Q68" s="297">
        <v>0</v>
      </c>
      <c r="S68">
        <v>100625</v>
      </c>
      <c r="U68">
        <v>-1267931.55</v>
      </c>
      <c r="V68">
        <v>2283492.7400000002</v>
      </c>
      <c r="W68" s="297">
        <v>808446.93</v>
      </c>
      <c r="Y68" s="297">
        <v>640.26</v>
      </c>
      <c r="AA68" s="297">
        <v>799351</v>
      </c>
      <c r="AB68" s="297">
        <v>74500</v>
      </c>
      <c r="AC68">
        <v>1080584</v>
      </c>
      <c r="AD68">
        <v>3480</v>
      </c>
      <c r="AE68">
        <v>3952</v>
      </c>
      <c r="AF68">
        <v>212926.87</v>
      </c>
      <c r="AG68">
        <v>93156.56</v>
      </c>
      <c r="AM68" s="72">
        <f t="shared" si="1"/>
        <v>743433.53</v>
      </c>
      <c r="AN68" s="50">
        <f t="shared" si="2"/>
        <v>12209</v>
      </c>
      <c r="AO68" s="51">
        <f t="shared" si="3"/>
        <v>731224.53</v>
      </c>
      <c r="AP68" s="48">
        <f t="shared" si="4"/>
        <v>1682938.19</v>
      </c>
      <c r="AQ68" s="47">
        <f t="shared" si="5"/>
        <v>1394099.4300000002</v>
      </c>
      <c r="AR68" s="56">
        <f t="shared" si="6"/>
        <v>288838.75999999978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733</v>
      </c>
      <c r="E69" t="s">
        <v>2918</v>
      </c>
      <c r="F69" s="297">
        <v>568282.69999999995</v>
      </c>
      <c r="G69" s="297">
        <v>0</v>
      </c>
      <c r="H69" s="297">
        <v>22714.33</v>
      </c>
      <c r="J69">
        <v>380520.85</v>
      </c>
      <c r="K69">
        <v>38822.42</v>
      </c>
      <c r="N69" s="297">
        <v>9856</v>
      </c>
      <c r="U69">
        <v>493586.48</v>
      </c>
      <c r="V69">
        <v>355552.49</v>
      </c>
      <c r="W69" s="297">
        <v>470794.55</v>
      </c>
      <c r="Y69" s="297">
        <v>615.48</v>
      </c>
      <c r="AA69" s="297">
        <v>632135</v>
      </c>
      <c r="AB69" s="297">
        <v>37000</v>
      </c>
      <c r="AC69">
        <v>664135</v>
      </c>
      <c r="AD69">
        <v>480</v>
      </c>
      <c r="AE69">
        <v>4136</v>
      </c>
      <c r="AF69">
        <v>169875.56</v>
      </c>
      <c r="AG69">
        <v>147906.63</v>
      </c>
      <c r="AM69" s="72">
        <f t="shared" ref="AM69:AM130" si="7">SUM(F69:I69)</f>
        <v>590997.02999999991</v>
      </c>
      <c r="AN69" s="50">
        <f t="shared" ref="AN69:AN130" si="8">SUM(N69:R69)</f>
        <v>9856</v>
      </c>
      <c r="AO69" s="51">
        <f t="shared" ref="AO69:AO130" si="9">AM69-AN69</f>
        <v>581141.02999999991</v>
      </c>
      <c r="AP69" s="48">
        <f t="shared" ref="AP69:AP130" si="10">SUM(W69:AB69)</f>
        <v>1140545.03</v>
      </c>
      <c r="AQ69" s="47">
        <f t="shared" ref="AQ69:AQ130" si="11">SUM(AC69:AL69)</f>
        <v>986533.19000000006</v>
      </c>
      <c r="AR69" s="56">
        <f t="shared" ref="AR69:AR130" si="12">AP69-AQ69</f>
        <v>154011.83999999997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734</v>
      </c>
      <c r="E70" t="s">
        <v>2864</v>
      </c>
      <c r="F70" s="297">
        <v>350642.96</v>
      </c>
      <c r="G70" s="297">
        <v>105891</v>
      </c>
      <c r="H70" s="297">
        <v>27022.65</v>
      </c>
      <c r="J70">
        <v>146910.75</v>
      </c>
      <c r="K70">
        <v>236031.16</v>
      </c>
      <c r="N70" s="297">
        <v>0</v>
      </c>
      <c r="P70" s="297">
        <v>104000</v>
      </c>
      <c r="Q70" s="297">
        <v>787.04</v>
      </c>
      <c r="U70">
        <v>-43525.07</v>
      </c>
      <c r="V70">
        <v>547255.34</v>
      </c>
      <c r="W70" s="297">
        <v>900878.23</v>
      </c>
      <c r="Y70" s="297">
        <v>429.06</v>
      </c>
      <c r="AA70" s="297">
        <v>1080590.5</v>
      </c>
      <c r="AB70" s="297">
        <v>73840</v>
      </c>
      <c r="AC70">
        <v>1114080.5</v>
      </c>
      <c r="AD70">
        <v>1608</v>
      </c>
      <c r="AE70">
        <v>2070</v>
      </c>
      <c r="AF70">
        <v>385402.67</v>
      </c>
      <c r="AG70">
        <v>62906.41</v>
      </c>
      <c r="AH70">
        <v>15840</v>
      </c>
      <c r="AK70">
        <v>38149</v>
      </c>
      <c r="AM70" s="72">
        <f t="shared" si="7"/>
        <v>483556.61000000004</v>
      </c>
      <c r="AN70" s="50">
        <f t="shared" si="8"/>
        <v>104787.04</v>
      </c>
      <c r="AO70" s="51">
        <f t="shared" si="9"/>
        <v>378769.57000000007</v>
      </c>
      <c r="AP70" s="48">
        <f t="shared" si="10"/>
        <v>2055737.79</v>
      </c>
      <c r="AQ70" s="47">
        <f t="shared" si="11"/>
        <v>1620056.5799999998</v>
      </c>
      <c r="AR70" s="56">
        <f t="shared" si="12"/>
        <v>435681.2100000002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735</v>
      </c>
      <c r="E71" t="s">
        <v>2865</v>
      </c>
      <c r="F71" s="297">
        <v>246745.44</v>
      </c>
      <c r="G71" s="297">
        <v>155828</v>
      </c>
      <c r="H71" s="297">
        <v>50760.7</v>
      </c>
      <c r="J71">
        <v>677002.76</v>
      </c>
      <c r="K71">
        <v>208240.93</v>
      </c>
      <c r="P71" s="297">
        <v>131000</v>
      </c>
      <c r="Q71" s="297">
        <v>0</v>
      </c>
      <c r="U71">
        <v>-1628082.51</v>
      </c>
      <c r="V71">
        <v>2767861</v>
      </c>
      <c r="W71" s="297">
        <v>1044668.95</v>
      </c>
      <c r="X71" s="297">
        <v>28910</v>
      </c>
      <c r="Y71" s="297">
        <v>352.39</v>
      </c>
      <c r="AA71" s="297">
        <v>1360620</v>
      </c>
      <c r="AB71" s="297">
        <v>35660</v>
      </c>
      <c r="AC71">
        <v>1609875</v>
      </c>
      <c r="AD71">
        <v>960</v>
      </c>
      <c r="AE71">
        <v>3808</v>
      </c>
      <c r="AF71">
        <v>396475.17</v>
      </c>
      <c r="AG71">
        <v>140200.37</v>
      </c>
      <c r="AH71">
        <v>17660</v>
      </c>
      <c r="AK71">
        <v>2000</v>
      </c>
      <c r="AM71" s="72">
        <f t="shared" si="7"/>
        <v>453334.14</v>
      </c>
      <c r="AN71" s="50">
        <f t="shared" si="8"/>
        <v>131000</v>
      </c>
      <c r="AO71" s="51">
        <f t="shared" si="9"/>
        <v>322334.14</v>
      </c>
      <c r="AP71" s="48">
        <f t="shared" si="10"/>
        <v>2470211.34</v>
      </c>
      <c r="AQ71" s="47">
        <f t="shared" si="11"/>
        <v>2170978.54</v>
      </c>
      <c r="AR71" s="56">
        <f t="shared" si="12"/>
        <v>299232.79999999981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736</v>
      </c>
      <c r="E72" t="s">
        <v>2866</v>
      </c>
      <c r="F72" s="297">
        <v>340561.49</v>
      </c>
      <c r="G72" s="297">
        <v>128133</v>
      </c>
      <c r="H72" s="297">
        <v>33906.800000000003</v>
      </c>
      <c r="J72">
        <v>46227.18</v>
      </c>
      <c r="K72">
        <v>102161.12</v>
      </c>
      <c r="N72" s="297">
        <v>67500</v>
      </c>
      <c r="P72" s="297">
        <v>56550</v>
      </c>
      <c r="Q72" s="297">
        <v>0</v>
      </c>
      <c r="U72">
        <v>-89205.78</v>
      </c>
      <c r="V72">
        <v>432862.99</v>
      </c>
      <c r="W72" s="297">
        <v>846903.5</v>
      </c>
      <c r="Y72" s="297">
        <v>433.71</v>
      </c>
      <c r="AA72" s="297">
        <v>389550</v>
      </c>
      <c r="AB72" s="297">
        <v>26870</v>
      </c>
      <c r="AC72">
        <v>428270</v>
      </c>
      <c r="AD72">
        <v>480</v>
      </c>
      <c r="AE72">
        <v>13108</v>
      </c>
      <c r="AF72">
        <v>458104.59</v>
      </c>
      <c r="AG72">
        <v>64626.97</v>
      </c>
      <c r="AK72">
        <v>30000</v>
      </c>
      <c r="AM72" s="72">
        <f t="shared" si="7"/>
        <v>502601.29</v>
      </c>
      <c r="AN72" s="50">
        <f t="shared" si="8"/>
        <v>124050</v>
      </c>
      <c r="AO72" s="51">
        <f t="shared" si="9"/>
        <v>378551.29</v>
      </c>
      <c r="AP72" s="48">
        <f t="shared" si="10"/>
        <v>1263757.21</v>
      </c>
      <c r="AQ72" s="47">
        <f t="shared" si="11"/>
        <v>994589.56</v>
      </c>
      <c r="AR72" s="56">
        <f t="shared" si="12"/>
        <v>269167.64999999991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737</v>
      </c>
      <c r="E73" t="s">
        <v>2867</v>
      </c>
      <c r="F73" s="297">
        <v>224227.18</v>
      </c>
      <c r="G73" s="297">
        <v>21949</v>
      </c>
      <c r="H73" s="297">
        <v>34254.129999999997</v>
      </c>
      <c r="J73">
        <v>283602.61</v>
      </c>
      <c r="K73">
        <v>53045.37</v>
      </c>
      <c r="N73" s="297">
        <v>16500</v>
      </c>
      <c r="Q73" s="297">
        <v>28.04</v>
      </c>
      <c r="U73">
        <v>-432916.41</v>
      </c>
      <c r="V73">
        <v>923490.75</v>
      </c>
      <c r="W73" s="297">
        <v>597268.76</v>
      </c>
      <c r="Y73" s="297">
        <v>281</v>
      </c>
      <c r="AA73" s="297">
        <v>802676</v>
      </c>
      <c r="AB73" s="297">
        <v>35560</v>
      </c>
      <c r="AC73">
        <v>814676</v>
      </c>
      <c r="AD73">
        <v>320</v>
      </c>
      <c r="AE73">
        <v>2136</v>
      </c>
      <c r="AF73">
        <v>267672.87</v>
      </c>
      <c r="AG73">
        <v>54215.81</v>
      </c>
      <c r="AH73">
        <v>23560</v>
      </c>
      <c r="AK73">
        <v>345</v>
      </c>
      <c r="AM73" s="72">
        <f t="shared" si="7"/>
        <v>280430.31</v>
      </c>
      <c r="AN73" s="50">
        <f t="shared" si="8"/>
        <v>16528.04</v>
      </c>
      <c r="AO73" s="51">
        <f t="shared" si="9"/>
        <v>263902.27</v>
      </c>
      <c r="AP73" s="48">
        <f t="shared" si="10"/>
        <v>1435785.76</v>
      </c>
      <c r="AQ73" s="47">
        <f t="shared" si="11"/>
        <v>1162925.6800000002</v>
      </c>
      <c r="AR73" s="56">
        <f t="shared" si="12"/>
        <v>272860.07999999984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738</v>
      </c>
      <c r="E74" t="s">
        <v>2868</v>
      </c>
      <c r="F74" s="297">
        <v>29579.03</v>
      </c>
      <c r="G74" s="297">
        <v>66797</v>
      </c>
      <c r="H74" s="297">
        <v>25481.58</v>
      </c>
      <c r="I74" s="297">
        <v>0</v>
      </c>
      <c r="J74">
        <v>71384.23</v>
      </c>
      <c r="K74">
        <v>90351.28</v>
      </c>
      <c r="L74">
        <v>0</v>
      </c>
      <c r="M74">
        <v>0</v>
      </c>
      <c r="N74" s="297">
        <v>0</v>
      </c>
      <c r="O74" s="297">
        <v>0</v>
      </c>
      <c r="P74" s="297">
        <v>18000</v>
      </c>
      <c r="Q74" s="297">
        <v>7673.36</v>
      </c>
      <c r="R74" s="297">
        <v>0</v>
      </c>
      <c r="S74">
        <v>0</v>
      </c>
      <c r="T74">
        <v>0</v>
      </c>
      <c r="U74">
        <v>-364996.62</v>
      </c>
      <c r="V74">
        <v>606181.84</v>
      </c>
      <c r="W74" s="297">
        <v>543693.05000000005</v>
      </c>
      <c r="X74" s="297">
        <v>3000</v>
      </c>
      <c r="Y74" s="297">
        <v>206.73</v>
      </c>
      <c r="AA74" s="297">
        <v>840262.5</v>
      </c>
      <c r="AB74" s="297">
        <v>52680</v>
      </c>
      <c r="AC74">
        <v>860662.5</v>
      </c>
      <c r="AD74">
        <v>0</v>
      </c>
      <c r="AE74">
        <v>3040</v>
      </c>
      <c r="AF74">
        <v>295773.71000000002</v>
      </c>
      <c r="AG74">
        <v>39763.53</v>
      </c>
      <c r="AH74">
        <v>32280</v>
      </c>
      <c r="AI74">
        <v>0</v>
      </c>
      <c r="AJ74">
        <v>0</v>
      </c>
      <c r="AK74">
        <v>10233</v>
      </c>
      <c r="AL74">
        <v>0</v>
      </c>
      <c r="AM74" s="72">
        <f t="shared" si="7"/>
        <v>121857.61</v>
      </c>
      <c r="AN74" s="50">
        <f t="shared" si="8"/>
        <v>25673.360000000001</v>
      </c>
      <c r="AO74" s="51">
        <f t="shared" si="9"/>
        <v>96184.25</v>
      </c>
      <c r="AP74" s="48">
        <f t="shared" si="10"/>
        <v>1439842.28</v>
      </c>
      <c r="AQ74" s="47">
        <f t="shared" si="11"/>
        <v>1241752.74</v>
      </c>
      <c r="AR74" s="56">
        <f t="shared" si="12"/>
        <v>198089.54000000004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739</v>
      </c>
      <c r="E75" t="s">
        <v>2869</v>
      </c>
      <c r="F75" s="297">
        <v>589284.43999999994</v>
      </c>
      <c r="G75" s="297">
        <v>44831</v>
      </c>
      <c r="H75" s="297">
        <v>41078.660000000003</v>
      </c>
      <c r="J75">
        <v>249428.86</v>
      </c>
      <c r="K75">
        <v>249987.3</v>
      </c>
      <c r="N75" s="297">
        <v>7500</v>
      </c>
      <c r="P75" s="297">
        <v>87000</v>
      </c>
      <c r="Q75" s="297">
        <v>17841.38</v>
      </c>
      <c r="U75">
        <v>-928754.44</v>
      </c>
      <c r="V75">
        <v>1832865.74</v>
      </c>
      <c r="W75" s="297">
        <v>898860.29</v>
      </c>
      <c r="X75" s="297">
        <v>105000</v>
      </c>
      <c r="Y75" s="297">
        <v>842.18</v>
      </c>
      <c r="AA75" s="297">
        <v>1108142</v>
      </c>
      <c r="AB75" s="297">
        <v>124370</v>
      </c>
      <c r="AC75">
        <v>1126682</v>
      </c>
      <c r="AD75">
        <v>480</v>
      </c>
      <c r="AE75">
        <v>1328</v>
      </c>
      <c r="AF75">
        <v>609313.73</v>
      </c>
      <c r="AG75">
        <v>82314.16</v>
      </c>
      <c r="AH75">
        <v>23570</v>
      </c>
      <c r="AK75">
        <v>319</v>
      </c>
      <c r="AM75" s="72">
        <f t="shared" si="7"/>
        <v>675194.1</v>
      </c>
      <c r="AN75" s="50">
        <f t="shared" si="8"/>
        <v>112341.38</v>
      </c>
      <c r="AO75" s="51">
        <f t="shared" si="9"/>
        <v>562852.72</v>
      </c>
      <c r="AP75" s="48">
        <f t="shared" si="10"/>
        <v>2237214.4700000002</v>
      </c>
      <c r="AQ75" s="47">
        <f t="shared" si="11"/>
        <v>1844006.89</v>
      </c>
      <c r="AR75" s="56">
        <f t="shared" si="12"/>
        <v>393207.58000000031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740</v>
      </c>
      <c r="E76" t="s">
        <v>2870</v>
      </c>
      <c r="F76" s="297">
        <v>447572.67</v>
      </c>
      <c r="G76" s="297">
        <v>50</v>
      </c>
      <c r="H76" s="297">
        <v>137158.49</v>
      </c>
      <c r="J76">
        <v>640419.46</v>
      </c>
      <c r="K76">
        <v>34499.519999999997</v>
      </c>
      <c r="N76" s="297">
        <v>61920</v>
      </c>
      <c r="P76" s="297">
        <v>71600</v>
      </c>
      <c r="Q76" s="297">
        <v>-990.7</v>
      </c>
      <c r="T76">
        <v>-639100.29</v>
      </c>
      <c r="V76">
        <v>1701541.88</v>
      </c>
      <c r="W76" s="297">
        <v>357788.66</v>
      </c>
      <c r="X76" s="297">
        <v>56700</v>
      </c>
      <c r="AA76" s="297">
        <v>385910</v>
      </c>
      <c r="AC76">
        <v>428342</v>
      </c>
      <c r="AD76">
        <v>310</v>
      </c>
      <c r="AE76">
        <v>1160</v>
      </c>
      <c r="AF76">
        <v>140550.89000000001</v>
      </c>
      <c r="AG76">
        <v>39694.769999999997</v>
      </c>
      <c r="AK76">
        <v>14984</v>
      </c>
      <c r="AM76" s="72">
        <f t="shared" si="7"/>
        <v>584781.15999999992</v>
      </c>
      <c r="AN76" s="50">
        <f t="shared" si="8"/>
        <v>132529.29999999999</v>
      </c>
      <c r="AO76" s="51">
        <f t="shared" si="9"/>
        <v>452251.85999999993</v>
      </c>
      <c r="AP76" s="48">
        <f t="shared" si="10"/>
        <v>800398.65999999992</v>
      </c>
      <c r="AQ76" s="47">
        <f t="shared" si="11"/>
        <v>625041.66</v>
      </c>
      <c r="AR76" s="56">
        <f t="shared" si="12"/>
        <v>175356.99999999988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741</v>
      </c>
      <c r="E77" t="s">
        <v>2871</v>
      </c>
      <c r="F77" s="297">
        <v>1114000.25</v>
      </c>
      <c r="G77" s="297">
        <v>-96235</v>
      </c>
      <c r="H77" s="297">
        <v>285896.89</v>
      </c>
      <c r="J77">
        <v>101963.08</v>
      </c>
      <c r="K77">
        <v>40357.050000000003</v>
      </c>
      <c r="N77" s="297">
        <v>6000</v>
      </c>
      <c r="P77" s="297">
        <v>-25800</v>
      </c>
      <c r="Q77" s="297">
        <v>99.92</v>
      </c>
      <c r="S77">
        <v>437580</v>
      </c>
      <c r="T77">
        <v>-1177025.8500000001</v>
      </c>
      <c r="V77">
        <v>2052419.41</v>
      </c>
      <c r="W77" s="297">
        <v>516261.39</v>
      </c>
      <c r="X77" s="297">
        <v>76875</v>
      </c>
      <c r="Y77" s="297">
        <v>901.24</v>
      </c>
      <c r="AA77" s="297">
        <v>1503110</v>
      </c>
      <c r="AC77">
        <v>1543169.88</v>
      </c>
      <c r="AD77">
        <v>480</v>
      </c>
      <c r="AE77">
        <v>1090</v>
      </c>
      <c r="AF77">
        <v>178781.59</v>
      </c>
      <c r="AG77">
        <v>10691.66</v>
      </c>
      <c r="AK77">
        <v>57673</v>
      </c>
      <c r="AM77" s="72">
        <f t="shared" si="7"/>
        <v>1303662.1400000001</v>
      </c>
      <c r="AN77" s="50">
        <f t="shared" si="8"/>
        <v>-19700.080000000002</v>
      </c>
      <c r="AO77" s="51">
        <f t="shared" si="9"/>
        <v>1323362.2200000002</v>
      </c>
      <c r="AP77" s="48">
        <f t="shared" si="10"/>
        <v>2097147.63</v>
      </c>
      <c r="AQ77" s="47">
        <f t="shared" si="11"/>
        <v>1791886.13</v>
      </c>
      <c r="AR77" s="56">
        <f t="shared" si="12"/>
        <v>305261.5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742</v>
      </c>
      <c r="E78" t="s">
        <v>2872</v>
      </c>
      <c r="F78" s="297">
        <v>437723.87</v>
      </c>
      <c r="G78" s="297">
        <v>0</v>
      </c>
      <c r="H78" s="297">
        <v>51029.26</v>
      </c>
      <c r="J78">
        <v>249041.49</v>
      </c>
      <c r="K78">
        <v>58059.54</v>
      </c>
      <c r="N78" s="297">
        <v>0</v>
      </c>
      <c r="P78" s="297">
        <v>101100</v>
      </c>
      <c r="Q78" s="297">
        <v>20.079999999999998</v>
      </c>
      <c r="S78">
        <v>77100</v>
      </c>
      <c r="T78">
        <v>-1513592.42</v>
      </c>
      <c r="V78">
        <v>2038156.59</v>
      </c>
      <c r="W78" s="297">
        <v>586450.81000000006</v>
      </c>
      <c r="X78" s="297">
        <v>377600</v>
      </c>
      <c r="Y78" s="297">
        <v>783.63</v>
      </c>
      <c r="AA78" s="297">
        <v>583800</v>
      </c>
      <c r="AC78">
        <v>721712</v>
      </c>
      <c r="AF78">
        <v>555373.26</v>
      </c>
      <c r="AG78">
        <v>41610.54</v>
      </c>
      <c r="AK78">
        <v>3991</v>
      </c>
      <c r="AM78" s="72">
        <f t="shared" si="7"/>
        <v>488753.13</v>
      </c>
      <c r="AN78" s="50">
        <f t="shared" si="8"/>
        <v>101120.08</v>
      </c>
      <c r="AO78" s="51">
        <f t="shared" si="9"/>
        <v>387633.05</v>
      </c>
      <c r="AP78" s="48">
        <f t="shared" si="10"/>
        <v>1548634.44</v>
      </c>
      <c r="AQ78" s="47">
        <f t="shared" si="11"/>
        <v>1322686.8</v>
      </c>
      <c r="AR78" s="56">
        <f t="shared" si="12"/>
        <v>225947.6399999999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743</v>
      </c>
      <c r="E79" t="s">
        <v>2873</v>
      </c>
      <c r="F79" s="297">
        <v>781244.88</v>
      </c>
      <c r="G79" s="297">
        <v>0</v>
      </c>
      <c r="H79" s="297">
        <v>40614.120000000003</v>
      </c>
      <c r="J79">
        <v>596713.01</v>
      </c>
      <c r="K79">
        <v>61468.83</v>
      </c>
      <c r="Q79" s="297">
        <v>757.9</v>
      </c>
      <c r="T79">
        <v>3560889.03</v>
      </c>
      <c r="U79">
        <v>-1739.37</v>
      </c>
      <c r="V79">
        <v>-2089445.48</v>
      </c>
      <c r="W79" s="297">
        <v>484589.3</v>
      </c>
      <c r="Y79" s="297">
        <v>987.02</v>
      </c>
      <c r="AA79" s="297">
        <v>790160</v>
      </c>
      <c r="AC79">
        <v>983395</v>
      </c>
      <c r="AE79">
        <v>1030</v>
      </c>
      <c r="AF79">
        <v>193564.81</v>
      </c>
      <c r="AG79">
        <v>76574.740000000005</v>
      </c>
      <c r="AI79">
        <v>13580</v>
      </c>
      <c r="AM79" s="72">
        <f t="shared" si="7"/>
        <v>821859</v>
      </c>
      <c r="AN79" s="50">
        <f t="shared" si="8"/>
        <v>757.9</v>
      </c>
      <c r="AO79" s="51">
        <f t="shared" si="9"/>
        <v>821101.1</v>
      </c>
      <c r="AP79" s="48">
        <f t="shared" si="10"/>
        <v>1275736.32</v>
      </c>
      <c r="AQ79" s="47">
        <f t="shared" si="11"/>
        <v>1268144.55</v>
      </c>
      <c r="AR79" s="56">
        <f t="shared" si="12"/>
        <v>7591.7700000000186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744</v>
      </c>
      <c r="E80" t="s">
        <v>2874</v>
      </c>
      <c r="F80" s="297">
        <v>1069539.78</v>
      </c>
      <c r="G80" s="297">
        <v>53297</v>
      </c>
      <c r="H80" s="297">
        <v>10506</v>
      </c>
      <c r="J80">
        <v>173383.28</v>
      </c>
      <c r="K80">
        <v>29912.74</v>
      </c>
      <c r="N80" s="297">
        <v>14000</v>
      </c>
      <c r="Q80" s="297">
        <v>1256.02</v>
      </c>
      <c r="T80">
        <v>-548386.86</v>
      </c>
      <c r="V80">
        <v>1725194.64</v>
      </c>
      <c r="W80" s="297">
        <v>497368.03</v>
      </c>
      <c r="Y80" s="297">
        <v>1213.75</v>
      </c>
      <c r="AC80">
        <v>57832</v>
      </c>
      <c r="AD80">
        <v>480</v>
      </c>
      <c r="AE80">
        <v>1000</v>
      </c>
      <c r="AF80">
        <v>129530.3</v>
      </c>
      <c r="AG80">
        <v>73664.479999999996</v>
      </c>
      <c r="AM80" s="72">
        <f t="shared" si="7"/>
        <v>1133342.78</v>
      </c>
      <c r="AN80" s="50">
        <f t="shared" si="8"/>
        <v>15256.02</v>
      </c>
      <c r="AO80" s="51">
        <f t="shared" si="9"/>
        <v>1118086.76</v>
      </c>
      <c r="AP80" s="48">
        <f t="shared" si="10"/>
        <v>498581.78</v>
      </c>
      <c r="AQ80" s="47">
        <f t="shared" si="11"/>
        <v>262506.77999999997</v>
      </c>
      <c r="AR80" s="56">
        <f t="shared" si="12"/>
        <v>236075.00000000006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745</v>
      </c>
      <c r="E81" t="s">
        <v>2875</v>
      </c>
      <c r="F81" s="297">
        <v>667909.71</v>
      </c>
      <c r="G81" s="297">
        <v>0</v>
      </c>
      <c r="H81" s="297">
        <v>19835.62</v>
      </c>
      <c r="J81">
        <v>95469.02</v>
      </c>
      <c r="K81">
        <v>4060.79</v>
      </c>
      <c r="N81" s="297">
        <v>-35680</v>
      </c>
      <c r="Q81" s="297">
        <v>486.58</v>
      </c>
      <c r="T81">
        <v>130965.84</v>
      </c>
      <c r="V81">
        <v>613262.28</v>
      </c>
      <c r="W81" s="297">
        <v>438084.23</v>
      </c>
      <c r="Y81" s="297">
        <v>875.35</v>
      </c>
      <c r="AA81" s="297">
        <v>969010</v>
      </c>
      <c r="AC81">
        <v>1020458</v>
      </c>
      <c r="AD81">
        <v>1050</v>
      </c>
      <c r="AF81">
        <v>173900.6</v>
      </c>
      <c r="AG81">
        <v>12176.08</v>
      </c>
      <c r="AK81">
        <v>3563</v>
      </c>
      <c r="AM81" s="72">
        <f t="shared" si="7"/>
        <v>687745.33</v>
      </c>
      <c r="AN81" s="50">
        <f t="shared" si="8"/>
        <v>-35193.42</v>
      </c>
      <c r="AO81" s="51">
        <f t="shared" si="9"/>
        <v>722938.75</v>
      </c>
      <c r="AP81" s="48">
        <f t="shared" si="10"/>
        <v>1407969.58</v>
      </c>
      <c r="AQ81" s="47">
        <f t="shared" si="11"/>
        <v>1211147.6800000002</v>
      </c>
      <c r="AR81" s="56">
        <f t="shared" si="12"/>
        <v>196821.89999999991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746</v>
      </c>
      <c r="E82" t="s">
        <v>2876</v>
      </c>
      <c r="F82" s="297">
        <v>282536.46999999997</v>
      </c>
      <c r="G82" s="297">
        <v>0</v>
      </c>
      <c r="H82" s="297">
        <v>43047.39</v>
      </c>
      <c r="J82">
        <v>419786.07</v>
      </c>
      <c r="K82">
        <v>144143.49</v>
      </c>
      <c r="N82" s="297">
        <v>0</v>
      </c>
      <c r="P82" s="297">
        <v>4000</v>
      </c>
      <c r="Q82" s="297">
        <v>447.1</v>
      </c>
      <c r="T82">
        <v>288245.59000000003</v>
      </c>
      <c r="U82">
        <v>13300</v>
      </c>
      <c r="V82">
        <v>788047.76</v>
      </c>
      <c r="W82" s="297">
        <v>316109.36</v>
      </c>
      <c r="Y82" s="297">
        <v>507.31</v>
      </c>
      <c r="AA82" s="297">
        <v>474660</v>
      </c>
      <c r="AB82" s="297">
        <v>150</v>
      </c>
      <c r="AC82">
        <v>531492</v>
      </c>
      <c r="AD82">
        <v>120</v>
      </c>
      <c r="AE82">
        <v>2860</v>
      </c>
      <c r="AF82">
        <v>351384.24</v>
      </c>
      <c r="AG82">
        <v>21397.46</v>
      </c>
      <c r="AK82">
        <v>500</v>
      </c>
      <c r="AM82" s="72">
        <f t="shared" si="7"/>
        <v>325583.86</v>
      </c>
      <c r="AN82" s="50">
        <f t="shared" si="8"/>
        <v>4447.1000000000004</v>
      </c>
      <c r="AO82" s="51">
        <f t="shared" si="9"/>
        <v>321136.76</v>
      </c>
      <c r="AP82" s="48">
        <f t="shared" si="10"/>
        <v>791426.66999999993</v>
      </c>
      <c r="AQ82" s="47">
        <f t="shared" si="11"/>
        <v>907753.7</v>
      </c>
      <c r="AR82" s="56">
        <f t="shared" si="12"/>
        <v>-116327.03000000003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747</v>
      </c>
      <c r="E83" t="s">
        <v>2877</v>
      </c>
      <c r="F83" s="297">
        <v>688555.14</v>
      </c>
      <c r="G83" s="297">
        <v>0</v>
      </c>
      <c r="H83" s="297">
        <v>100551.53</v>
      </c>
      <c r="J83">
        <v>255273.41</v>
      </c>
      <c r="K83">
        <v>67278.69</v>
      </c>
      <c r="Q83" s="297">
        <v>3</v>
      </c>
      <c r="T83">
        <v>834631.4</v>
      </c>
      <c r="U83">
        <v>-800</v>
      </c>
      <c r="V83">
        <v>123193.16</v>
      </c>
      <c r="W83" s="297">
        <v>356965.32</v>
      </c>
      <c r="Y83" s="297">
        <v>770.73</v>
      </c>
      <c r="AA83" s="297">
        <v>356790</v>
      </c>
      <c r="AC83">
        <v>414990</v>
      </c>
      <c r="AF83">
        <v>57815.97</v>
      </c>
      <c r="AG83">
        <v>34393.360000000001</v>
      </c>
      <c r="AM83" s="72">
        <f t="shared" si="7"/>
        <v>789106.67</v>
      </c>
      <c r="AN83" s="50">
        <f t="shared" si="8"/>
        <v>3</v>
      </c>
      <c r="AO83" s="51">
        <f t="shared" si="9"/>
        <v>789103.67</v>
      </c>
      <c r="AP83" s="48">
        <f t="shared" si="10"/>
        <v>714526.05</v>
      </c>
      <c r="AQ83" s="47">
        <f t="shared" si="11"/>
        <v>507199.32999999996</v>
      </c>
      <c r="AR83" s="56">
        <f t="shared" si="12"/>
        <v>207326.72000000009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748</v>
      </c>
      <c r="E84" t="s">
        <v>2922</v>
      </c>
      <c r="F84" s="297">
        <v>529398.99</v>
      </c>
      <c r="G84" s="297">
        <v>0</v>
      </c>
      <c r="H84" s="297">
        <v>76504.98</v>
      </c>
      <c r="J84">
        <v>145181.68</v>
      </c>
      <c r="K84">
        <v>18401.12</v>
      </c>
      <c r="P84" s="297">
        <v>33515</v>
      </c>
      <c r="Q84" s="297">
        <v>7.9</v>
      </c>
      <c r="T84">
        <v>-1490094.51</v>
      </c>
      <c r="V84">
        <v>2101746.27</v>
      </c>
      <c r="W84" s="297">
        <v>382920.36</v>
      </c>
      <c r="Y84" s="297">
        <v>597.41999999999996</v>
      </c>
      <c r="AA84" s="297">
        <v>659260</v>
      </c>
      <c r="AC84">
        <v>716692</v>
      </c>
      <c r="AF84">
        <v>43493.33</v>
      </c>
      <c r="AG84">
        <v>57659.58</v>
      </c>
      <c r="AK84">
        <v>500</v>
      </c>
      <c r="AM84" s="72">
        <f t="shared" si="7"/>
        <v>605903.97</v>
      </c>
      <c r="AN84" s="50">
        <f t="shared" si="8"/>
        <v>33522.9</v>
      </c>
      <c r="AO84" s="51">
        <f t="shared" si="9"/>
        <v>572381.06999999995</v>
      </c>
      <c r="AP84" s="48">
        <f t="shared" si="10"/>
        <v>1042777.78</v>
      </c>
      <c r="AQ84" s="47">
        <f t="shared" si="11"/>
        <v>818344.90999999992</v>
      </c>
      <c r="AR84" s="56">
        <f t="shared" si="12"/>
        <v>224432.87000000011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749</v>
      </c>
      <c r="E85" t="s">
        <v>2878</v>
      </c>
      <c r="F85" s="297">
        <v>666776.07999999996</v>
      </c>
      <c r="G85" s="297">
        <v>7638.5</v>
      </c>
      <c r="H85" s="297">
        <v>137515.39000000001</v>
      </c>
      <c r="J85">
        <v>1010272.43</v>
      </c>
      <c r="K85">
        <v>155541.67000000001</v>
      </c>
      <c r="N85" s="297">
        <v>-63905</v>
      </c>
      <c r="Q85" s="297">
        <v>4503</v>
      </c>
      <c r="S85">
        <v>245850</v>
      </c>
      <c r="T85">
        <v>1641534.04</v>
      </c>
      <c r="W85" s="297">
        <v>743206</v>
      </c>
      <c r="Y85" s="297">
        <v>616.51</v>
      </c>
      <c r="AA85" s="297">
        <v>668250</v>
      </c>
      <c r="AC85">
        <v>871155</v>
      </c>
      <c r="AF85">
        <v>166103.85999999999</v>
      </c>
      <c r="AG85">
        <v>87232.62</v>
      </c>
      <c r="AM85" s="72">
        <f t="shared" si="7"/>
        <v>811929.97</v>
      </c>
      <c r="AN85" s="50">
        <f t="shared" si="8"/>
        <v>-59402</v>
      </c>
      <c r="AO85" s="51">
        <f t="shared" si="9"/>
        <v>871331.97</v>
      </c>
      <c r="AP85" s="48">
        <f t="shared" si="10"/>
        <v>1412072.51</v>
      </c>
      <c r="AQ85" s="47">
        <f t="shared" si="11"/>
        <v>1124491.48</v>
      </c>
      <c r="AR85" s="56">
        <f t="shared" si="12"/>
        <v>287581.03000000003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750</v>
      </c>
      <c r="E86" t="s">
        <v>2879</v>
      </c>
      <c r="F86" s="297">
        <v>348827.71</v>
      </c>
      <c r="G86" s="297">
        <v>0</v>
      </c>
      <c r="H86" s="297">
        <v>90254.87</v>
      </c>
      <c r="J86">
        <v>3050978.81</v>
      </c>
      <c r="K86">
        <v>265424.78000000003</v>
      </c>
      <c r="N86" s="297">
        <v>0</v>
      </c>
      <c r="Q86" s="297">
        <v>16797.21</v>
      </c>
      <c r="T86">
        <v>-10064784.810000001</v>
      </c>
      <c r="U86">
        <v>-126323.79</v>
      </c>
      <c r="V86">
        <v>14214425</v>
      </c>
      <c r="W86" s="297">
        <v>1769277.62</v>
      </c>
      <c r="Y86" s="297">
        <v>418</v>
      </c>
      <c r="AC86">
        <v>488740.32</v>
      </c>
      <c r="AF86">
        <v>990696.42</v>
      </c>
      <c r="AG86">
        <v>225666.32</v>
      </c>
      <c r="AM86" s="72">
        <f t="shared" si="7"/>
        <v>439082.58</v>
      </c>
      <c r="AN86" s="50">
        <f t="shared" si="8"/>
        <v>16797.21</v>
      </c>
      <c r="AO86" s="51">
        <f t="shared" si="9"/>
        <v>422285.37</v>
      </c>
      <c r="AP86" s="48">
        <f t="shared" si="10"/>
        <v>1769695.62</v>
      </c>
      <c r="AQ86" s="47">
        <f t="shared" si="11"/>
        <v>1705103.06</v>
      </c>
      <c r="AR86" s="56">
        <f t="shared" si="12"/>
        <v>64592.560000000056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751</v>
      </c>
      <c r="E87" t="s">
        <v>2880</v>
      </c>
      <c r="F87" s="297">
        <v>1481127.38</v>
      </c>
      <c r="G87" s="297">
        <v>0</v>
      </c>
      <c r="H87" s="297">
        <v>80404.69</v>
      </c>
      <c r="J87">
        <v>1155581.24</v>
      </c>
      <c r="K87">
        <v>391819.21</v>
      </c>
      <c r="Q87" s="297">
        <v>-56.09</v>
      </c>
      <c r="S87">
        <v>-13469</v>
      </c>
      <c r="T87">
        <v>1848429.78</v>
      </c>
      <c r="U87">
        <v>-67771.600000000006</v>
      </c>
      <c r="V87">
        <v>1212550.31</v>
      </c>
      <c r="W87" s="297">
        <v>1103795.19</v>
      </c>
      <c r="Y87" s="297">
        <v>1658.94</v>
      </c>
      <c r="AA87" s="297">
        <v>1344024.5</v>
      </c>
      <c r="AC87">
        <v>1482107.5</v>
      </c>
      <c r="AF87">
        <v>375777.95</v>
      </c>
      <c r="AG87">
        <v>34399.06</v>
      </c>
      <c r="AM87" s="72">
        <f t="shared" si="7"/>
        <v>1561532.0699999998</v>
      </c>
      <c r="AN87" s="50">
        <f t="shared" si="8"/>
        <v>-56.09</v>
      </c>
      <c r="AO87" s="51">
        <f t="shared" si="9"/>
        <v>1561588.16</v>
      </c>
      <c r="AP87" s="48">
        <f t="shared" si="10"/>
        <v>2449478.63</v>
      </c>
      <c r="AQ87" s="47">
        <f t="shared" si="11"/>
        <v>1892284.51</v>
      </c>
      <c r="AR87" s="56">
        <f t="shared" si="12"/>
        <v>557194.11999999988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752</v>
      </c>
      <c r="E88" t="s">
        <v>2881</v>
      </c>
      <c r="F88" s="297">
        <v>899038</v>
      </c>
      <c r="G88" s="297">
        <v>0</v>
      </c>
      <c r="H88" s="297">
        <v>210887.86</v>
      </c>
      <c r="J88">
        <v>2833358.48</v>
      </c>
      <c r="K88">
        <v>287954.38</v>
      </c>
      <c r="Q88" s="297">
        <v>-10762</v>
      </c>
      <c r="T88">
        <v>2826371.49</v>
      </c>
      <c r="U88">
        <v>-1801</v>
      </c>
      <c r="V88">
        <v>1047464</v>
      </c>
      <c r="W88" s="297">
        <v>815464.44</v>
      </c>
      <c r="Y88" s="297">
        <v>1050.96</v>
      </c>
      <c r="AA88" s="297">
        <v>1171877</v>
      </c>
      <c r="AC88">
        <v>1292733</v>
      </c>
      <c r="AF88">
        <v>112922.04</v>
      </c>
      <c r="AG88">
        <v>169591.13</v>
      </c>
      <c r="AK88">
        <v>-184520</v>
      </c>
      <c r="AL88">
        <v>500</v>
      </c>
      <c r="AM88" s="72">
        <f t="shared" si="7"/>
        <v>1109925.8599999999</v>
      </c>
      <c r="AN88" s="50">
        <f t="shared" si="8"/>
        <v>-10762</v>
      </c>
      <c r="AO88" s="51">
        <f t="shared" si="9"/>
        <v>1120687.8599999999</v>
      </c>
      <c r="AP88" s="48">
        <f t="shared" si="10"/>
        <v>1988392.4</v>
      </c>
      <c r="AQ88" s="47">
        <f t="shared" si="11"/>
        <v>1391226.17</v>
      </c>
      <c r="AR88" s="56">
        <f t="shared" si="12"/>
        <v>597166.23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753</v>
      </c>
      <c r="E89" t="s">
        <v>2882</v>
      </c>
      <c r="F89" s="297">
        <v>631491.41</v>
      </c>
      <c r="G89" s="297">
        <v>1835</v>
      </c>
      <c r="H89" s="297">
        <v>436804.99</v>
      </c>
      <c r="J89">
        <v>1515351.5</v>
      </c>
      <c r="K89">
        <v>232265.41</v>
      </c>
      <c r="N89" s="297">
        <v>0</v>
      </c>
      <c r="P89" s="297">
        <v>-18539.54</v>
      </c>
      <c r="Q89" s="297">
        <v>-994.38</v>
      </c>
      <c r="S89">
        <v>58615</v>
      </c>
      <c r="T89">
        <v>149300.10999999999</v>
      </c>
      <c r="V89">
        <v>2617329.11</v>
      </c>
      <c r="W89" s="297">
        <v>893966.29</v>
      </c>
      <c r="Y89" s="297">
        <v>719.93</v>
      </c>
      <c r="AA89" s="297">
        <v>762880</v>
      </c>
      <c r="AC89">
        <v>890583</v>
      </c>
      <c r="AE89">
        <v>7000</v>
      </c>
      <c r="AF89">
        <v>504401.89</v>
      </c>
      <c r="AG89">
        <v>89743.32</v>
      </c>
      <c r="AM89" s="72">
        <f t="shared" si="7"/>
        <v>1070131.3999999999</v>
      </c>
      <c r="AN89" s="50">
        <f t="shared" si="8"/>
        <v>-19533.920000000002</v>
      </c>
      <c r="AO89" s="51">
        <f t="shared" si="9"/>
        <v>1089665.3199999998</v>
      </c>
      <c r="AP89" s="48">
        <f t="shared" si="10"/>
        <v>1657566.2200000002</v>
      </c>
      <c r="AQ89" s="47">
        <f t="shared" si="11"/>
        <v>1491728.2100000002</v>
      </c>
      <c r="AR89" s="56">
        <f t="shared" si="12"/>
        <v>165838.01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754</v>
      </c>
      <c r="E90" t="s">
        <v>2883</v>
      </c>
      <c r="F90" s="297">
        <v>528575.88</v>
      </c>
      <c r="G90" s="297">
        <v>94031</v>
      </c>
      <c r="H90" s="297">
        <v>9415.76</v>
      </c>
      <c r="J90">
        <v>421051.31</v>
      </c>
      <c r="K90">
        <v>25912.36</v>
      </c>
      <c r="N90" s="297">
        <v>-9585</v>
      </c>
      <c r="Q90" s="297">
        <v>-1187</v>
      </c>
      <c r="T90">
        <v>1808607.12</v>
      </c>
      <c r="V90">
        <v>-1047464</v>
      </c>
      <c r="W90" s="297">
        <v>722358.94</v>
      </c>
      <c r="Y90" s="297">
        <v>363.66</v>
      </c>
      <c r="AA90" s="297">
        <v>251080</v>
      </c>
      <c r="AC90">
        <v>367146</v>
      </c>
      <c r="AF90">
        <v>101949.52</v>
      </c>
      <c r="AG90">
        <v>62161.89</v>
      </c>
      <c r="AM90" s="72">
        <f t="shared" si="7"/>
        <v>632022.64</v>
      </c>
      <c r="AN90" s="50">
        <f t="shared" si="8"/>
        <v>-10772</v>
      </c>
      <c r="AO90" s="51">
        <f t="shared" si="9"/>
        <v>642794.64</v>
      </c>
      <c r="AP90" s="48">
        <f t="shared" si="10"/>
        <v>973802.6</v>
      </c>
      <c r="AQ90" s="47">
        <f t="shared" si="11"/>
        <v>531257.41</v>
      </c>
      <c r="AR90" s="56">
        <f t="shared" si="12"/>
        <v>442545.18999999994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755</v>
      </c>
      <c r="E91" t="s">
        <v>2884</v>
      </c>
      <c r="F91" s="297">
        <v>567877.97</v>
      </c>
      <c r="G91" s="297">
        <v>0</v>
      </c>
      <c r="H91" s="297">
        <v>994223.88</v>
      </c>
      <c r="J91">
        <v>8500722.6099999994</v>
      </c>
      <c r="K91">
        <v>370455.73</v>
      </c>
      <c r="N91" s="297">
        <v>692.85</v>
      </c>
      <c r="Q91" s="297">
        <v>760.06</v>
      </c>
      <c r="T91">
        <v>344198.76</v>
      </c>
      <c r="U91">
        <v>8363904.2199999997</v>
      </c>
      <c r="V91">
        <v>1215671.21</v>
      </c>
      <c r="W91" s="297">
        <v>1599419.03</v>
      </c>
      <c r="Y91" s="297">
        <v>534.12</v>
      </c>
      <c r="AA91" s="297">
        <v>1506890</v>
      </c>
      <c r="AC91">
        <v>1878877</v>
      </c>
      <c r="AF91">
        <v>176561.14</v>
      </c>
      <c r="AG91">
        <v>125461.92</v>
      </c>
      <c r="AK91">
        <v>98100</v>
      </c>
      <c r="AM91" s="72">
        <f t="shared" si="7"/>
        <v>1562101.85</v>
      </c>
      <c r="AN91" s="50">
        <f t="shared" si="8"/>
        <v>1452.9099999999999</v>
      </c>
      <c r="AO91" s="51">
        <f t="shared" si="9"/>
        <v>1560648.9400000002</v>
      </c>
      <c r="AP91" s="48">
        <f t="shared" si="10"/>
        <v>3106843.1500000004</v>
      </c>
      <c r="AQ91" s="47">
        <f t="shared" si="11"/>
        <v>2279000.06</v>
      </c>
      <c r="AR91" s="56">
        <f t="shared" si="12"/>
        <v>827843.09000000032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756</v>
      </c>
      <c r="E92" t="s">
        <v>2885</v>
      </c>
      <c r="F92" s="297">
        <v>539873.61</v>
      </c>
      <c r="G92" s="297">
        <v>0</v>
      </c>
      <c r="H92" s="297">
        <v>66224.94</v>
      </c>
      <c r="J92">
        <v>891461.59</v>
      </c>
      <c r="K92">
        <v>2038409.23</v>
      </c>
      <c r="N92" s="297">
        <v>7008.88</v>
      </c>
      <c r="Q92" s="297">
        <v>-4931.54</v>
      </c>
      <c r="T92">
        <v>1710836.75</v>
      </c>
      <c r="U92">
        <v>-137522.31</v>
      </c>
      <c r="V92">
        <v>1849378.08</v>
      </c>
      <c r="W92" s="297">
        <v>507835.68</v>
      </c>
      <c r="Y92" s="297">
        <v>292.12</v>
      </c>
      <c r="AA92" s="297">
        <v>1288200</v>
      </c>
      <c r="AB92" s="297">
        <v>3178</v>
      </c>
      <c r="AC92">
        <v>1366669</v>
      </c>
      <c r="AF92">
        <v>128745.34</v>
      </c>
      <c r="AG92">
        <v>67611.95</v>
      </c>
      <c r="AM92" s="72">
        <f t="shared" si="7"/>
        <v>606098.55000000005</v>
      </c>
      <c r="AN92" s="50">
        <f t="shared" si="8"/>
        <v>2077.34</v>
      </c>
      <c r="AO92" s="51">
        <f t="shared" si="9"/>
        <v>604021.21000000008</v>
      </c>
      <c r="AP92" s="48">
        <f t="shared" si="10"/>
        <v>1799505.8</v>
      </c>
      <c r="AQ92" s="47">
        <f t="shared" si="11"/>
        <v>1563026.29</v>
      </c>
      <c r="AR92" s="56">
        <f t="shared" si="12"/>
        <v>236479.51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757</v>
      </c>
      <c r="E93" t="s">
        <v>2886</v>
      </c>
      <c r="F93" s="297">
        <v>525070.63</v>
      </c>
      <c r="G93" s="297">
        <v>0</v>
      </c>
      <c r="H93" s="297">
        <v>181796.27</v>
      </c>
      <c r="J93">
        <v>1063485.3</v>
      </c>
      <c r="K93">
        <v>3568.76</v>
      </c>
      <c r="N93" s="297">
        <v>-22025</v>
      </c>
      <c r="Q93" s="297">
        <v>0</v>
      </c>
      <c r="T93">
        <v>-316370.14</v>
      </c>
      <c r="U93">
        <v>2136554.41</v>
      </c>
      <c r="V93">
        <v>281440</v>
      </c>
      <c r="W93" s="297">
        <v>688488.5</v>
      </c>
      <c r="Y93" s="297">
        <v>644.05999999999995</v>
      </c>
      <c r="AC93">
        <v>151057</v>
      </c>
      <c r="AF93">
        <v>386746.96</v>
      </c>
      <c r="AG93">
        <v>238656.91</v>
      </c>
      <c r="AM93" s="72">
        <f t="shared" si="7"/>
        <v>706866.9</v>
      </c>
      <c r="AN93" s="50">
        <f t="shared" si="8"/>
        <v>-22025</v>
      </c>
      <c r="AO93" s="51">
        <f t="shared" si="9"/>
        <v>728891.9</v>
      </c>
      <c r="AP93" s="48">
        <f t="shared" si="10"/>
        <v>689132.56</v>
      </c>
      <c r="AQ93" s="47">
        <f t="shared" si="11"/>
        <v>776460.87</v>
      </c>
      <c r="AR93" s="56">
        <f t="shared" si="12"/>
        <v>-87328.309999999939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758</v>
      </c>
      <c r="E94" t="s">
        <v>2887</v>
      </c>
      <c r="F94" s="297">
        <v>420483.65</v>
      </c>
      <c r="G94" s="297">
        <v>0</v>
      </c>
      <c r="H94" s="297">
        <v>44051.81</v>
      </c>
      <c r="J94">
        <v>3410145.78</v>
      </c>
      <c r="K94">
        <v>154672.57</v>
      </c>
      <c r="N94" s="297">
        <v>0</v>
      </c>
      <c r="Q94" s="297">
        <v>5924.11</v>
      </c>
      <c r="T94">
        <v>1244046.8500000001</v>
      </c>
      <c r="V94">
        <v>2812906.16</v>
      </c>
      <c r="W94" s="297">
        <v>654592.79</v>
      </c>
      <c r="Y94" s="297">
        <v>498.84</v>
      </c>
      <c r="AA94" s="297">
        <v>977020</v>
      </c>
      <c r="AC94">
        <v>1105931</v>
      </c>
      <c r="AF94">
        <v>167735.32999999999</v>
      </c>
      <c r="AG94">
        <v>203568.61</v>
      </c>
      <c r="AM94" s="72">
        <f t="shared" si="7"/>
        <v>464535.46</v>
      </c>
      <c r="AN94" s="50">
        <f t="shared" si="8"/>
        <v>5924.11</v>
      </c>
      <c r="AO94" s="51">
        <f t="shared" si="9"/>
        <v>458611.35000000003</v>
      </c>
      <c r="AP94" s="48">
        <f t="shared" si="10"/>
        <v>1632111.63</v>
      </c>
      <c r="AQ94" s="47">
        <f t="shared" si="11"/>
        <v>1477234.94</v>
      </c>
      <c r="AR94" s="56">
        <f t="shared" si="12"/>
        <v>154876.68999999994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759</v>
      </c>
      <c r="E95" t="s">
        <v>2888</v>
      </c>
      <c r="F95" s="297">
        <v>545296.94999999995</v>
      </c>
      <c r="G95" s="297">
        <v>0</v>
      </c>
      <c r="H95" s="297">
        <v>112241.39</v>
      </c>
      <c r="J95">
        <v>2707237.94</v>
      </c>
      <c r="K95">
        <v>75178.23</v>
      </c>
      <c r="N95" s="297">
        <v>0</v>
      </c>
      <c r="Q95" s="297">
        <v>-5284.65</v>
      </c>
      <c r="S95">
        <v>134365</v>
      </c>
      <c r="T95">
        <v>2175299.37</v>
      </c>
      <c r="U95">
        <v>57800</v>
      </c>
      <c r="V95">
        <v>1047464</v>
      </c>
      <c r="W95" s="297">
        <v>561429.61</v>
      </c>
      <c r="Y95" s="297">
        <v>536.22</v>
      </c>
      <c r="AA95" s="297">
        <v>857780</v>
      </c>
      <c r="AC95">
        <v>989682</v>
      </c>
      <c r="AF95">
        <v>103383.7</v>
      </c>
      <c r="AG95">
        <v>128669.34</v>
      </c>
      <c r="AM95" s="72">
        <f t="shared" si="7"/>
        <v>657538.34</v>
      </c>
      <c r="AN95" s="50">
        <f t="shared" si="8"/>
        <v>-5284.65</v>
      </c>
      <c r="AO95" s="51">
        <f t="shared" si="9"/>
        <v>662822.99</v>
      </c>
      <c r="AP95" s="48">
        <f t="shared" si="10"/>
        <v>1419745.83</v>
      </c>
      <c r="AQ95" s="47">
        <f t="shared" si="11"/>
        <v>1221735.04</v>
      </c>
      <c r="AR95" s="56">
        <f t="shared" si="12"/>
        <v>198010.79000000004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760</v>
      </c>
      <c r="E96" t="s">
        <v>2889</v>
      </c>
      <c r="F96" s="297">
        <v>617937.97</v>
      </c>
      <c r="G96" s="297">
        <v>0</v>
      </c>
      <c r="H96" s="297">
        <v>47742.06</v>
      </c>
      <c r="J96">
        <v>704161.63</v>
      </c>
      <c r="K96">
        <v>985043.67</v>
      </c>
      <c r="N96" s="297">
        <v>0</v>
      </c>
      <c r="Q96" s="297">
        <v>18.5</v>
      </c>
      <c r="S96">
        <v>77785</v>
      </c>
      <c r="T96">
        <v>913585.42</v>
      </c>
      <c r="V96">
        <v>1334838.29</v>
      </c>
      <c r="W96" s="297">
        <v>1019930.08</v>
      </c>
      <c r="Y96" s="297">
        <v>585.41999999999996</v>
      </c>
      <c r="AC96">
        <v>133713</v>
      </c>
      <c r="AF96">
        <v>404670.45</v>
      </c>
      <c r="AG96">
        <v>211123.93</v>
      </c>
      <c r="AM96" s="72">
        <f t="shared" si="7"/>
        <v>665680.03</v>
      </c>
      <c r="AN96" s="50">
        <f t="shared" si="8"/>
        <v>18.5</v>
      </c>
      <c r="AO96" s="51">
        <f t="shared" si="9"/>
        <v>665661.53</v>
      </c>
      <c r="AP96" s="48">
        <f t="shared" si="10"/>
        <v>1020515.5</v>
      </c>
      <c r="AQ96" s="47">
        <f t="shared" si="11"/>
        <v>749507.37999999989</v>
      </c>
      <c r="AR96" s="56">
        <f t="shared" si="12"/>
        <v>271008.12000000011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761</v>
      </c>
      <c r="E97" t="s">
        <v>2890</v>
      </c>
      <c r="F97" s="297">
        <v>179808.46</v>
      </c>
      <c r="G97" s="297">
        <v>0</v>
      </c>
      <c r="H97" s="297">
        <v>14303.58</v>
      </c>
      <c r="J97">
        <v>1286383.19</v>
      </c>
      <c r="K97">
        <v>1391601.94</v>
      </c>
      <c r="N97" s="297">
        <v>0</v>
      </c>
      <c r="Q97" s="297">
        <v>-139.88</v>
      </c>
      <c r="S97">
        <v>70219</v>
      </c>
      <c r="T97">
        <v>1858090.59</v>
      </c>
      <c r="U97">
        <v>270732</v>
      </c>
      <c r="V97">
        <v>613325.81999999995</v>
      </c>
      <c r="W97" s="297">
        <v>740355.71</v>
      </c>
      <c r="X97" s="297">
        <v>100000</v>
      </c>
      <c r="Y97" s="297">
        <v>684.71</v>
      </c>
      <c r="AA97" s="297">
        <v>412110</v>
      </c>
      <c r="AC97">
        <v>620362</v>
      </c>
      <c r="AD97">
        <v>13500</v>
      </c>
      <c r="AF97">
        <v>285224.78000000003</v>
      </c>
      <c r="AG97">
        <v>618</v>
      </c>
      <c r="AM97" s="72">
        <f t="shared" si="7"/>
        <v>194112.03999999998</v>
      </c>
      <c r="AN97" s="50">
        <f t="shared" si="8"/>
        <v>-139.88</v>
      </c>
      <c r="AO97" s="51">
        <f t="shared" si="9"/>
        <v>194251.91999999998</v>
      </c>
      <c r="AP97" s="48">
        <f t="shared" si="10"/>
        <v>1253150.42</v>
      </c>
      <c r="AQ97" s="47">
        <f t="shared" si="11"/>
        <v>919704.78</v>
      </c>
      <c r="AR97" s="56">
        <f t="shared" si="12"/>
        <v>333445.6399999999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762</v>
      </c>
      <c r="E98" t="s">
        <v>2891</v>
      </c>
      <c r="F98" s="297">
        <v>491619.03</v>
      </c>
      <c r="G98" s="297">
        <v>0</v>
      </c>
      <c r="H98" s="297">
        <v>128799.79</v>
      </c>
      <c r="J98">
        <v>750272.88</v>
      </c>
      <c r="K98">
        <v>9576.32</v>
      </c>
      <c r="Q98" s="297">
        <v>-2084</v>
      </c>
      <c r="T98">
        <v>-534474.25</v>
      </c>
      <c r="V98">
        <v>1790978.12</v>
      </c>
      <c r="W98" s="297">
        <v>835137.1</v>
      </c>
      <c r="AA98" s="297">
        <v>918873.9</v>
      </c>
      <c r="AC98">
        <v>985038.9</v>
      </c>
      <c r="AF98">
        <v>112827.13</v>
      </c>
      <c r="AG98">
        <v>61143.56</v>
      </c>
      <c r="AK98">
        <v>239003.26</v>
      </c>
      <c r="AM98" s="72">
        <f t="shared" si="7"/>
        <v>620418.82000000007</v>
      </c>
      <c r="AN98" s="50">
        <f t="shared" si="8"/>
        <v>-2084</v>
      </c>
      <c r="AO98" s="51">
        <f t="shared" si="9"/>
        <v>622502.82000000007</v>
      </c>
      <c r="AP98" s="48">
        <f t="shared" si="10"/>
        <v>1754011</v>
      </c>
      <c r="AQ98" s="47">
        <f t="shared" si="11"/>
        <v>1398012.85</v>
      </c>
      <c r="AR98" s="56">
        <f t="shared" si="12"/>
        <v>355998.14999999991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763</v>
      </c>
      <c r="E99" t="s">
        <v>2892</v>
      </c>
      <c r="F99" s="297">
        <v>690623.03</v>
      </c>
      <c r="G99" s="297">
        <v>0</v>
      </c>
      <c r="H99" s="297">
        <v>47332.71</v>
      </c>
      <c r="J99">
        <v>3806495.89</v>
      </c>
      <c r="K99">
        <v>1146332.95</v>
      </c>
      <c r="N99" s="297">
        <v>0</v>
      </c>
      <c r="Q99" s="297">
        <v>0</v>
      </c>
      <c r="S99">
        <v>123804</v>
      </c>
      <c r="U99">
        <v>5011126.82</v>
      </c>
      <c r="V99">
        <v>1047464</v>
      </c>
      <c r="W99" s="297">
        <v>1024386.66</v>
      </c>
      <c r="Y99" s="297">
        <v>1158.17</v>
      </c>
      <c r="AA99" s="297">
        <v>2014750</v>
      </c>
      <c r="AC99">
        <v>2217895</v>
      </c>
      <c r="AF99">
        <v>531088.49</v>
      </c>
      <c r="AG99">
        <v>387161.58</v>
      </c>
      <c r="AM99" s="72">
        <f t="shared" si="7"/>
        <v>737955.74</v>
      </c>
      <c r="AN99" s="50">
        <f t="shared" si="8"/>
        <v>0</v>
      </c>
      <c r="AO99" s="51">
        <f t="shared" si="9"/>
        <v>737955.74</v>
      </c>
      <c r="AP99" s="48">
        <f t="shared" si="10"/>
        <v>3040294.83</v>
      </c>
      <c r="AQ99" s="47">
        <f t="shared" si="11"/>
        <v>3136145.0700000003</v>
      </c>
      <c r="AR99" s="56">
        <f t="shared" si="12"/>
        <v>-95850.240000000224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764</v>
      </c>
      <c r="E100" t="s">
        <v>2893</v>
      </c>
      <c r="F100" s="297">
        <v>455205.76</v>
      </c>
      <c r="G100" s="297">
        <v>14800</v>
      </c>
      <c r="H100" s="297">
        <v>55072.47</v>
      </c>
      <c r="J100">
        <v>973560.05</v>
      </c>
      <c r="K100">
        <v>65890.789999999994</v>
      </c>
      <c r="N100" s="297">
        <v>-500</v>
      </c>
      <c r="P100" s="297">
        <v>24000</v>
      </c>
      <c r="Q100" s="297">
        <v>-4956.18</v>
      </c>
      <c r="T100">
        <v>-392574.69</v>
      </c>
      <c r="U100">
        <v>48</v>
      </c>
      <c r="V100">
        <v>1768225.65</v>
      </c>
      <c r="W100" s="297">
        <v>770289.75</v>
      </c>
      <c r="Y100" s="297">
        <v>368.91</v>
      </c>
      <c r="AC100">
        <v>125370</v>
      </c>
      <c r="AF100">
        <v>212488.27</v>
      </c>
      <c r="AG100">
        <v>77264.100000000006</v>
      </c>
      <c r="AM100" s="72">
        <f t="shared" si="7"/>
        <v>525078.23</v>
      </c>
      <c r="AN100" s="50">
        <f t="shared" si="8"/>
        <v>18543.82</v>
      </c>
      <c r="AO100" s="51">
        <f t="shared" si="9"/>
        <v>506534.41</v>
      </c>
      <c r="AP100" s="48">
        <f t="shared" si="10"/>
        <v>770658.66</v>
      </c>
      <c r="AQ100" s="47">
        <f t="shared" si="11"/>
        <v>415122.37</v>
      </c>
      <c r="AR100" s="56">
        <f t="shared" si="12"/>
        <v>355536.29000000004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765</v>
      </c>
      <c r="E101" t="s">
        <v>2923</v>
      </c>
      <c r="F101" s="297">
        <v>602899.16</v>
      </c>
      <c r="G101" s="297">
        <v>1567</v>
      </c>
      <c r="H101" s="297">
        <v>103147.18</v>
      </c>
      <c r="J101">
        <v>432317.7</v>
      </c>
      <c r="K101">
        <v>116794.59</v>
      </c>
      <c r="N101" s="297">
        <v>1620</v>
      </c>
      <c r="Q101" s="297">
        <v>-4695.17</v>
      </c>
      <c r="T101">
        <v>-626956.30000000005</v>
      </c>
      <c r="U101">
        <v>1100</v>
      </c>
      <c r="V101">
        <v>1440650.38</v>
      </c>
      <c r="W101" s="297">
        <v>1167117.55</v>
      </c>
      <c r="Y101" s="297">
        <v>214.85</v>
      </c>
      <c r="AA101" s="297">
        <v>1084300</v>
      </c>
      <c r="AC101">
        <v>1218617</v>
      </c>
      <c r="AF101">
        <v>199308.38</v>
      </c>
      <c r="AG101">
        <v>134326.29999999999</v>
      </c>
      <c r="AM101" s="72">
        <f t="shared" si="7"/>
        <v>707613.34000000008</v>
      </c>
      <c r="AN101" s="50">
        <f t="shared" si="8"/>
        <v>-3075.17</v>
      </c>
      <c r="AO101" s="51">
        <f t="shared" si="9"/>
        <v>710688.51000000013</v>
      </c>
      <c r="AP101" s="48">
        <f t="shared" si="10"/>
        <v>2251632.4000000004</v>
      </c>
      <c r="AQ101" s="47">
        <f t="shared" si="11"/>
        <v>1552251.68</v>
      </c>
      <c r="AR101" s="56">
        <f t="shared" si="12"/>
        <v>699380.72000000044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766</v>
      </c>
      <c r="E102" t="s">
        <v>2894</v>
      </c>
      <c r="F102" s="297">
        <v>915727.22</v>
      </c>
      <c r="G102" s="297">
        <v>0</v>
      </c>
      <c r="H102" s="297">
        <v>80772.570000000007</v>
      </c>
      <c r="J102">
        <v>1127694.25</v>
      </c>
      <c r="K102">
        <v>552066.77</v>
      </c>
      <c r="N102" s="297">
        <v>118120</v>
      </c>
      <c r="Q102" s="297">
        <v>4304.28</v>
      </c>
      <c r="U102">
        <v>2261731.25</v>
      </c>
      <c r="W102" s="297">
        <v>682538.45</v>
      </c>
      <c r="Y102" s="297">
        <v>2157.89</v>
      </c>
      <c r="AA102" s="297">
        <v>741840</v>
      </c>
      <c r="AB102" s="297">
        <v>1500</v>
      </c>
      <c r="AC102">
        <v>818279</v>
      </c>
      <c r="AD102">
        <v>1610</v>
      </c>
      <c r="AE102">
        <v>1080</v>
      </c>
      <c r="AF102">
        <v>127468</v>
      </c>
      <c r="AG102">
        <v>157800.06</v>
      </c>
      <c r="AK102">
        <v>56894</v>
      </c>
      <c r="AM102" s="72">
        <f t="shared" si="7"/>
        <v>996499.79</v>
      </c>
      <c r="AN102" s="50">
        <f t="shared" si="8"/>
        <v>122424.28</v>
      </c>
      <c r="AO102" s="51">
        <f t="shared" si="9"/>
        <v>874075.51</v>
      </c>
      <c r="AP102" s="48">
        <f t="shared" si="10"/>
        <v>1428036.3399999999</v>
      </c>
      <c r="AQ102" s="47">
        <f t="shared" si="11"/>
        <v>1163131.06</v>
      </c>
      <c r="AR102" s="56">
        <f t="shared" si="12"/>
        <v>264905.2799999998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767</v>
      </c>
      <c r="E103" t="s">
        <v>2895</v>
      </c>
      <c r="F103" s="297">
        <v>265564.98</v>
      </c>
      <c r="G103" s="297">
        <v>0</v>
      </c>
      <c r="H103" s="297">
        <v>83472.800000000003</v>
      </c>
      <c r="J103">
        <v>781159</v>
      </c>
      <c r="K103">
        <v>252465.89</v>
      </c>
      <c r="Q103" s="297">
        <v>1933.8</v>
      </c>
      <c r="U103">
        <v>-1612010.96</v>
      </c>
      <c r="V103">
        <v>3137825</v>
      </c>
      <c r="W103" s="297">
        <v>446974.29</v>
      </c>
      <c r="Y103" s="297">
        <v>422.46</v>
      </c>
      <c r="AA103" s="297">
        <v>1264740</v>
      </c>
      <c r="AB103" s="297">
        <v>15000</v>
      </c>
      <c r="AC103">
        <v>1409616</v>
      </c>
      <c r="AF103">
        <v>106139.97</v>
      </c>
      <c r="AG103">
        <v>138494.85</v>
      </c>
      <c r="AK103">
        <v>4221.1000000000004</v>
      </c>
      <c r="AM103" s="72">
        <f t="shared" si="7"/>
        <v>349037.77999999997</v>
      </c>
      <c r="AN103" s="50">
        <f t="shared" si="8"/>
        <v>1933.8</v>
      </c>
      <c r="AO103" s="51">
        <f t="shared" si="9"/>
        <v>347103.98</v>
      </c>
      <c r="AP103" s="48">
        <f t="shared" si="10"/>
        <v>1727136.75</v>
      </c>
      <c r="AQ103" s="47">
        <f t="shared" si="11"/>
        <v>1658471.9200000002</v>
      </c>
      <c r="AR103" s="56">
        <f t="shared" si="12"/>
        <v>68664.829999999842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768</v>
      </c>
      <c r="E104" t="s">
        <v>2898</v>
      </c>
      <c r="F104" s="297">
        <v>131839.17000000001</v>
      </c>
      <c r="G104" s="297">
        <v>0</v>
      </c>
      <c r="H104" s="297">
        <v>47723.25</v>
      </c>
      <c r="J104">
        <v>618394.56000000006</v>
      </c>
      <c r="K104">
        <v>390169.3</v>
      </c>
      <c r="Q104" s="297">
        <v>5087.1899999999996</v>
      </c>
      <c r="U104">
        <v>2121877.92</v>
      </c>
      <c r="W104" s="297">
        <v>720848.28</v>
      </c>
      <c r="Y104" s="297">
        <v>206.55</v>
      </c>
      <c r="AA104" s="297">
        <v>999270</v>
      </c>
      <c r="AB104" s="297">
        <v>10500</v>
      </c>
      <c r="AC104">
        <v>1091934</v>
      </c>
      <c r="AF104">
        <v>197706.64</v>
      </c>
      <c r="AG104">
        <v>1143239.57</v>
      </c>
      <c r="AK104">
        <v>20349.439999999999</v>
      </c>
      <c r="AM104" s="72">
        <f t="shared" si="7"/>
        <v>179562.42</v>
      </c>
      <c r="AN104" s="50">
        <f t="shared" si="8"/>
        <v>5087.1899999999996</v>
      </c>
      <c r="AO104" s="51">
        <f t="shared" si="9"/>
        <v>174475.23</v>
      </c>
      <c r="AP104" s="48">
        <f t="shared" si="10"/>
        <v>1730824.83</v>
      </c>
      <c r="AQ104" s="47">
        <f t="shared" si="11"/>
        <v>2453229.65</v>
      </c>
      <c r="AR104" s="56">
        <f t="shared" si="12"/>
        <v>-722404.81999999983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769</v>
      </c>
      <c r="E105" t="s">
        <v>2899</v>
      </c>
      <c r="F105" s="297">
        <v>328647.78000000003</v>
      </c>
      <c r="G105" s="297">
        <v>0</v>
      </c>
      <c r="H105" s="297">
        <v>101189.23</v>
      </c>
      <c r="J105">
        <v>368919.56</v>
      </c>
      <c r="K105">
        <v>264615.11</v>
      </c>
      <c r="N105" s="297">
        <v>-70000</v>
      </c>
      <c r="Q105" s="297">
        <v>3107.86</v>
      </c>
      <c r="U105">
        <v>-966026.35</v>
      </c>
      <c r="V105">
        <v>2219622</v>
      </c>
      <c r="W105" s="297">
        <v>729442.66</v>
      </c>
      <c r="Y105" s="297">
        <v>590.91</v>
      </c>
      <c r="AA105" s="297">
        <v>810120</v>
      </c>
      <c r="AB105" s="297">
        <v>33840</v>
      </c>
      <c r="AC105">
        <v>894404</v>
      </c>
      <c r="AD105">
        <v>800</v>
      </c>
      <c r="AE105">
        <v>1552</v>
      </c>
      <c r="AF105">
        <v>426732.28</v>
      </c>
      <c r="AG105">
        <v>129306.6</v>
      </c>
      <c r="AK105">
        <v>54170.52</v>
      </c>
      <c r="AM105" s="72">
        <f t="shared" si="7"/>
        <v>429837.01</v>
      </c>
      <c r="AN105" s="50">
        <f t="shared" si="8"/>
        <v>-66892.14</v>
      </c>
      <c r="AO105" s="51">
        <f t="shared" si="9"/>
        <v>496729.15</v>
      </c>
      <c r="AP105" s="48">
        <f t="shared" si="10"/>
        <v>1573993.57</v>
      </c>
      <c r="AQ105" s="47">
        <f t="shared" si="11"/>
        <v>1506965.4000000001</v>
      </c>
      <c r="AR105" s="56">
        <f t="shared" si="12"/>
        <v>67028.169999999925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770</v>
      </c>
      <c r="E106" t="s">
        <v>2901</v>
      </c>
      <c r="F106" s="297">
        <v>278317.62</v>
      </c>
      <c r="G106" s="297">
        <v>0</v>
      </c>
      <c r="H106" s="297">
        <v>107430.05</v>
      </c>
      <c r="J106">
        <v>746520.08</v>
      </c>
      <c r="K106">
        <v>133147.51999999999</v>
      </c>
      <c r="Q106" s="297">
        <v>-6899.84</v>
      </c>
      <c r="S106">
        <v>2000</v>
      </c>
      <c r="U106">
        <v>1315472.5900000001</v>
      </c>
      <c r="W106" s="297">
        <v>715247.7</v>
      </c>
      <c r="Y106" s="297">
        <v>650.02</v>
      </c>
      <c r="AA106" s="297">
        <v>684460</v>
      </c>
      <c r="AB106" s="297">
        <v>35000</v>
      </c>
      <c r="AC106">
        <v>977787.92</v>
      </c>
      <c r="AD106">
        <v>696</v>
      </c>
      <c r="AE106">
        <v>4826</v>
      </c>
      <c r="AF106">
        <v>122344.72</v>
      </c>
      <c r="AG106">
        <v>147779.39000000001</v>
      </c>
      <c r="AK106">
        <v>23523</v>
      </c>
      <c r="AM106" s="72">
        <f t="shared" si="7"/>
        <v>385747.67</v>
      </c>
      <c r="AN106" s="50">
        <f t="shared" si="8"/>
        <v>-6899.84</v>
      </c>
      <c r="AO106" s="51">
        <f t="shared" si="9"/>
        <v>392647.51</v>
      </c>
      <c r="AP106" s="48">
        <f t="shared" si="10"/>
        <v>1435357.72</v>
      </c>
      <c r="AQ106" s="47">
        <f t="shared" si="11"/>
        <v>1276957.0300000003</v>
      </c>
      <c r="AR106" s="56">
        <f t="shared" si="12"/>
        <v>158400.68999999971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771</v>
      </c>
      <c r="E107" t="s">
        <v>2903</v>
      </c>
      <c r="F107" s="297">
        <v>949276.78</v>
      </c>
      <c r="G107" s="297">
        <v>0</v>
      </c>
      <c r="H107" s="297">
        <v>177817.25</v>
      </c>
      <c r="J107">
        <v>847258.85</v>
      </c>
      <c r="K107">
        <v>1092918.6399999999</v>
      </c>
      <c r="Q107" s="297">
        <v>0</v>
      </c>
      <c r="U107">
        <v>-1641295.55</v>
      </c>
      <c r="V107">
        <v>4303318.3099999996</v>
      </c>
      <c r="W107" s="297">
        <v>1105297.54</v>
      </c>
      <c r="Y107" s="297">
        <v>1018.58</v>
      </c>
      <c r="AA107" s="297">
        <v>1408709.4</v>
      </c>
      <c r="AC107">
        <v>1457709.4</v>
      </c>
      <c r="AF107">
        <v>297495.96999999997</v>
      </c>
      <c r="AG107">
        <v>85688.67</v>
      </c>
      <c r="AH107">
        <v>21000</v>
      </c>
      <c r="AM107" s="72">
        <f t="shared" si="7"/>
        <v>1127094.03</v>
      </c>
      <c r="AN107" s="50">
        <f t="shared" si="8"/>
        <v>0</v>
      </c>
      <c r="AO107" s="51">
        <f t="shared" si="9"/>
        <v>1127094.03</v>
      </c>
      <c r="AP107" s="48">
        <f t="shared" si="10"/>
        <v>2515025.52</v>
      </c>
      <c r="AQ107" s="47">
        <f t="shared" si="11"/>
        <v>1861894.0399999998</v>
      </c>
      <c r="AR107" s="56">
        <f t="shared" si="12"/>
        <v>653131.48000000021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772</v>
      </c>
      <c r="E108" t="s">
        <v>2904</v>
      </c>
      <c r="F108" s="297">
        <v>444656.76</v>
      </c>
      <c r="G108" s="297">
        <v>0</v>
      </c>
      <c r="H108" s="297">
        <v>32688.400000000001</v>
      </c>
      <c r="J108">
        <v>449783.84</v>
      </c>
      <c r="K108">
        <v>237672.99</v>
      </c>
      <c r="N108" s="297">
        <v>0</v>
      </c>
      <c r="Q108" s="297">
        <v>237.1</v>
      </c>
      <c r="U108">
        <v>-1224278.8500000001</v>
      </c>
      <c r="V108">
        <v>2346487</v>
      </c>
      <c r="W108" s="297">
        <v>508381.39</v>
      </c>
      <c r="Y108" s="297">
        <v>589.03</v>
      </c>
      <c r="AA108" s="297">
        <v>903304.5</v>
      </c>
      <c r="AC108">
        <v>956504.5</v>
      </c>
      <c r="AD108">
        <v>1500</v>
      </c>
      <c r="AF108">
        <v>172785.96</v>
      </c>
      <c r="AG108">
        <v>110487.72</v>
      </c>
      <c r="AM108" s="72">
        <f t="shared" si="7"/>
        <v>477345.16000000003</v>
      </c>
      <c r="AN108" s="50">
        <f t="shared" si="8"/>
        <v>237.1</v>
      </c>
      <c r="AO108" s="51">
        <f t="shared" si="9"/>
        <v>477108.06000000006</v>
      </c>
      <c r="AP108" s="48">
        <f t="shared" si="10"/>
        <v>1412274.92</v>
      </c>
      <c r="AQ108" s="47">
        <f t="shared" si="11"/>
        <v>1241278.18</v>
      </c>
      <c r="AR108" s="56">
        <f t="shared" si="12"/>
        <v>170996.74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773</v>
      </c>
      <c r="E109" t="s">
        <v>2905</v>
      </c>
      <c r="F109" s="297">
        <v>939218.05</v>
      </c>
      <c r="G109" s="297">
        <v>0</v>
      </c>
      <c r="H109" s="297">
        <v>77526.990000000005</v>
      </c>
      <c r="J109">
        <v>734893.83</v>
      </c>
      <c r="K109">
        <v>330242.08</v>
      </c>
      <c r="N109" s="297">
        <v>0</v>
      </c>
      <c r="Q109" s="297">
        <v>158.78</v>
      </c>
      <c r="U109">
        <v>-243953.84</v>
      </c>
      <c r="V109">
        <v>2125037.4300000002</v>
      </c>
      <c r="W109" s="297">
        <v>1032041.14</v>
      </c>
      <c r="Y109" s="297">
        <v>1076.08</v>
      </c>
      <c r="AA109" s="297">
        <v>1340027.5</v>
      </c>
      <c r="AB109" s="297">
        <v>8400</v>
      </c>
      <c r="AC109">
        <v>1393227.5</v>
      </c>
      <c r="AE109">
        <v>520</v>
      </c>
      <c r="AF109">
        <v>463294.22</v>
      </c>
      <c r="AG109">
        <v>112033.29</v>
      </c>
      <c r="AH109">
        <v>21000</v>
      </c>
      <c r="AM109" s="72">
        <f t="shared" si="7"/>
        <v>1016745.04</v>
      </c>
      <c r="AN109" s="50">
        <f t="shared" si="8"/>
        <v>158.78</v>
      </c>
      <c r="AO109" s="51">
        <f t="shared" si="9"/>
        <v>1016586.26</v>
      </c>
      <c r="AP109" s="48">
        <f t="shared" si="10"/>
        <v>2381544.7199999997</v>
      </c>
      <c r="AQ109" s="47">
        <f t="shared" si="11"/>
        <v>1990075.01</v>
      </c>
      <c r="AR109" s="56">
        <f t="shared" si="12"/>
        <v>391469.70999999973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774</v>
      </c>
      <c r="E110" t="s">
        <v>2906</v>
      </c>
      <c r="F110" s="297">
        <v>849109.85</v>
      </c>
      <c r="G110" s="297">
        <v>0</v>
      </c>
      <c r="H110" s="297">
        <v>22044.7</v>
      </c>
      <c r="J110">
        <v>2792963.8</v>
      </c>
      <c r="K110">
        <v>591968.80000000005</v>
      </c>
      <c r="P110" s="297">
        <v>12000</v>
      </c>
      <c r="Q110" s="297">
        <v>25</v>
      </c>
      <c r="U110">
        <v>2963666.5</v>
      </c>
      <c r="V110">
        <v>1196485.3400000001</v>
      </c>
      <c r="W110" s="297">
        <v>854504.61</v>
      </c>
      <c r="Y110" s="297">
        <v>1018.49</v>
      </c>
      <c r="AA110" s="297">
        <v>1081661</v>
      </c>
      <c r="AB110" s="297">
        <v>97775</v>
      </c>
      <c r="AC110">
        <v>1217111</v>
      </c>
      <c r="AD110">
        <v>1500</v>
      </c>
      <c r="AF110">
        <v>343578.46</v>
      </c>
      <c r="AG110">
        <v>171394.72</v>
      </c>
      <c r="AH110">
        <v>31500</v>
      </c>
      <c r="AK110">
        <v>500</v>
      </c>
      <c r="AM110" s="72">
        <f t="shared" si="7"/>
        <v>871154.54999999993</v>
      </c>
      <c r="AN110" s="50">
        <f t="shared" si="8"/>
        <v>12025</v>
      </c>
      <c r="AO110" s="51">
        <f t="shared" si="9"/>
        <v>859129.54999999993</v>
      </c>
      <c r="AP110" s="48">
        <f t="shared" si="10"/>
        <v>2034959.1</v>
      </c>
      <c r="AQ110" s="47">
        <f t="shared" si="11"/>
        <v>1765584.18</v>
      </c>
      <c r="AR110" s="56">
        <f t="shared" si="12"/>
        <v>269374.92000000016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775</v>
      </c>
      <c r="E111" t="s">
        <v>2924</v>
      </c>
      <c r="F111" s="297">
        <v>420085.63</v>
      </c>
      <c r="G111" s="297">
        <v>0</v>
      </c>
      <c r="H111" s="297">
        <v>39550.080000000002</v>
      </c>
      <c r="J111">
        <v>312867.95</v>
      </c>
      <c r="K111">
        <v>240467.62</v>
      </c>
      <c r="Q111" s="297">
        <v>0</v>
      </c>
      <c r="U111">
        <v>-207407.87</v>
      </c>
      <c r="V111">
        <v>1169693.49</v>
      </c>
      <c r="W111" s="297">
        <v>609016.93999999994</v>
      </c>
      <c r="Y111" s="297">
        <v>575.33000000000004</v>
      </c>
      <c r="AA111" s="297">
        <v>461699</v>
      </c>
      <c r="AC111">
        <v>635139</v>
      </c>
      <c r="AF111">
        <v>138839.78</v>
      </c>
      <c r="AG111">
        <v>118040.82</v>
      </c>
      <c r="AH111">
        <v>7500</v>
      </c>
      <c r="AK111">
        <v>500</v>
      </c>
      <c r="AM111" s="72">
        <f t="shared" si="7"/>
        <v>459635.71</v>
      </c>
      <c r="AN111" s="50">
        <f t="shared" si="8"/>
        <v>0</v>
      </c>
      <c r="AO111" s="51">
        <f t="shared" si="9"/>
        <v>459635.71</v>
      </c>
      <c r="AP111" s="48">
        <f t="shared" si="10"/>
        <v>1071291.27</v>
      </c>
      <c r="AQ111" s="47">
        <f t="shared" si="11"/>
        <v>900019.60000000009</v>
      </c>
      <c r="AR111" s="56">
        <f t="shared" si="12"/>
        <v>171271.66999999993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776</v>
      </c>
      <c r="E112" t="s">
        <v>2907</v>
      </c>
      <c r="F112" s="297">
        <v>957040.74</v>
      </c>
      <c r="G112" s="297">
        <v>13924.64</v>
      </c>
      <c r="H112" s="297">
        <v>55917.09</v>
      </c>
      <c r="J112">
        <v>1363460.38</v>
      </c>
      <c r="K112">
        <v>1142606.99</v>
      </c>
      <c r="N112" s="297">
        <v>0</v>
      </c>
      <c r="P112" s="297">
        <v>317050</v>
      </c>
      <c r="Q112" s="297">
        <v>178.03</v>
      </c>
      <c r="U112">
        <v>2500678.94</v>
      </c>
      <c r="V112">
        <v>620039.24</v>
      </c>
      <c r="W112" s="297">
        <v>1178629.57</v>
      </c>
      <c r="Y112" s="297">
        <v>589.91</v>
      </c>
      <c r="Z112" s="297">
        <v>430</v>
      </c>
      <c r="AA112" s="297">
        <v>1694883.4</v>
      </c>
      <c r="AB112" s="297">
        <v>620391</v>
      </c>
      <c r="AC112">
        <v>1922842.4</v>
      </c>
      <c r="AD112">
        <v>1072</v>
      </c>
      <c r="AF112">
        <v>462240.58</v>
      </c>
      <c r="AG112">
        <v>304728.23</v>
      </c>
      <c r="AJ112">
        <v>5</v>
      </c>
      <c r="AK112">
        <v>90734.04</v>
      </c>
      <c r="AM112" s="72">
        <f t="shared" si="7"/>
        <v>1026882.47</v>
      </c>
      <c r="AN112" s="50">
        <f t="shared" si="8"/>
        <v>317228.03000000003</v>
      </c>
      <c r="AO112" s="51">
        <f t="shared" si="9"/>
        <v>709654.44</v>
      </c>
      <c r="AP112" s="48">
        <f t="shared" si="10"/>
        <v>3494923.88</v>
      </c>
      <c r="AQ112" s="47">
        <f t="shared" si="11"/>
        <v>2781622.25</v>
      </c>
      <c r="AR112" s="56">
        <f t="shared" si="12"/>
        <v>713301.62999999989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777</v>
      </c>
      <c r="E113" t="s">
        <v>2908</v>
      </c>
      <c r="F113" s="297">
        <v>938573.17</v>
      </c>
      <c r="G113" s="297">
        <v>0</v>
      </c>
      <c r="H113" s="297">
        <v>78644.52</v>
      </c>
      <c r="I113" s="297">
        <v>0</v>
      </c>
      <c r="J113">
        <v>1391451.36</v>
      </c>
      <c r="K113">
        <v>65212.62</v>
      </c>
      <c r="L113">
        <v>0</v>
      </c>
      <c r="M113">
        <v>0</v>
      </c>
      <c r="N113" s="297">
        <v>-386000</v>
      </c>
      <c r="O113" s="297">
        <v>0</v>
      </c>
      <c r="P113" s="297">
        <v>648255</v>
      </c>
      <c r="Q113" s="297">
        <v>-4588.63</v>
      </c>
      <c r="R113" s="297">
        <v>0</v>
      </c>
      <c r="S113">
        <v>0</v>
      </c>
      <c r="T113">
        <v>0</v>
      </c>
      <c r="U113">
        <v>-962709.08</v>
      </c>
      <c r="V113">
        <v>3271774.09</v>
      </c>
      <c r="W113" s="297">
        <v>1654964.59</v>
      </c>
      <c r="X113" s="297">
        <v>9400</v>
      </c>
      <c r="Y113" s="297">
        <v>1702.66</v>
      </c>
      <c r="Z113" s="297">
        <v>0</v>
      </c>
      <c r="AA113" s="297">
        <v>0</v>
      </c>
      <c r="AB113" s="297">
        <v>0</v>
      </c>
      <c r="AC113">
        <v>393822</v>
      </c>
      <c r="AD113">
        <v>0</v>
      </c>
      <c r="AE113">
        <v>1248</v>
      </c>
      <c r="AF113">
        <v>253685.92</v>
      </c>
      <c r="AG113">
        <v>130526.04</v>
      </c>
      <c r="AJ113">
        <v>0</v>
      </c>
      <c r="AK113">
        <v>0</v>
      </c>
      <c r="AM113" s="72">
        <f t="shared" si="7"/>
        <v>1017217.6900000001</v>
      </c>
      <c r="AN113" s="50">
        <f t="shared" si="8"/>
        <v>257666.37</v>
      </c>
      <c r="AO113" s="51">
        <f t="shared" si="9"/>
        <v>759551.32000000007</v>
      </c>
      <c r="AP113" s="48">
        <f t="shared" si="10"/>
        <v>1666067.25</v>
      </c>
      <c r="AQ113" s="47">
        <f t="shared" si="11"/>
        <v>779281.96000000008</v>
      </c>
      <c r="AR113" s="56">
        <f t="shared" si="12"/>
        <v>886785.28999999992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778</v>
      </c>
      <c r="E114" t="s">
        <v>2909</v>
      </c>
      <c r="F114" s="297">
        <v>351544.53</v>
      </c>
      <c r="G114" s="297">
        <v>12800</v>
      </c>
      <c r="H114" s="297">
        <v>76054</v>
      </c>
      <c r="J114">
        <v>702880.53</v>
      </c>
      <c r="K114">
        <v>487171.71</v>
      </c>
      <c r="N114" s="297">
        <v>-22880</v>
      </c>
      <c r="P114" s="297">
        <v>81800</v>
      </c>
      <c r="Q114" s="297">
        <v>-9819</v>
      </c>
      <c r="U114">
        <v>938883.77</v>
      </c>
      <c r="V114">
        <v>1131001.29</v>
      </c>
      <c r="W114" s="297">
        <v>682488.01</v>
      </c>
      <c r="Y114" s="297">
        <v>809.47</v>
      </c>
      <c r="AA114" s="297">
        <v>537950</v>
      </c>
      <c r="AC114">
        <v>862747</v>
      </c>
      <c r="AE114">
        <v>4188</v>
      </c>
      <c r="AF114">
        <v>238743.94</v>
      </c>
      <c r="AG114">
        <v>68849.13</v>
      </c>
      <c r="AH114">
        <v>50000</v>
      </c>
      <c r="AJ114">
        <v>-300</v>
      </c>
      <c r="AK114">
        <v>1566.7</v>
      </c>
      <c r="AM114" s="72">
        <f t="shared" si="7"/>
        <v>440398.53</v>
      </c>
      <c r="AN114" s="50">
        <f t="shared" si="8"/>
        <v>49101</v>
      </c>
      <c r="AO114" s="51">
        <f t="shared" si="9"/>
        <v>391297.53</v>
      </c>
      <c r="AP114" s="48">
        <f t="shared" si="10"/>
        <v>1221247.48</v>
      </c>
      <c r="AQ114" s="47">
        <f t="shared" si="11"/>
        <v>1225794.7699999998</v>
      </c>
      <c r="AR114" s="56">
        <f t="shared" si="12"/>
        <v>-4547.2899999998044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779</v>
      </c>
      <c r="E115" t="s">
        <v>2910</v>
      </c>
      <c r="F115" s="297">
        <v>852517.64</v>
      </c>
      <c r="G115" s="297">
        <v>0</v>
      </c>
      <c r="H115" s="297">
        <v>35756.44</v>
      </c>
      <c r="J115">
        <v>737942.86</v>
      </c>
      <c r="K115">
        <v>1085775.03</v>
      </c>
      <c r="N115" s="297">
        <v>0</v>
      </c>
      <c r="P115" s="297">
        <v>352600</v>
      </c>
      <c r="Q115" s="297">
        <v>286.5</v>
      </c>
      <c r="S115">
        <v>479000</v>
      </c>
      <c r="U115">
        <v>457047.07</v>
      </c>
      <c r="V115">
        <v>1731639.01</v>
      </c>
      <c r="W115" s="297">
        <v>1209974.6499999999</v>
      </c>
      <c r="Y115" s="297">
        <v>568.86</v>
      </c>
      <c r="Z115" s="297">
        <v>580</v>
      </c>
      <c r="AA115" s="297">
        <v>1091300</v>
      </c>
      <c r="AC115">
        <v>1391218</v>
      </c>
      <c r="AE115">
        <v>2552</v>
      </c>
      <c r="AF115">
        <v>364526.09</v>
      </c>
      <c r="AG115">
        <v>250973.03</v>
      </c>
      <c r="AM115" s="72">
        <f t="shared" si="7"/>
        <v>888274.08000000007</v>
      </c>
      <c r="AN115" s="50">
        <f t="shared" si="8"/>
        <v>352886.5</v>
      </c>
      <c r="AO115" s="51">
        <f t="shared" si="9"/>
        <v>535387.58000000007</v>
      </c>
      <c r="AP115" s="48">
        <f t="shared" si="10"/>
        <v>2302423.5099999998</v>
      </c>
      <c r="AQ115" s="47">
        <f t="shared" si="11"/>
        <v>2009269.12</v>
      </c>
      <c r="AR115" s="56">
        <f t="shared" si="12"/>
        <v>293154.38999999966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780</v>
      </c>
      <c r="E116" t="s">
        <v>2911</v>
      </c>
      <c r="F116" s="297">
        <v>384703.51</v>
      </c>
      <c r="G116" s="297">
        <v>0</v>
      </c>
      <c r="H116" s="297">
        <v>7456.61</v>
      </c>
      <c r="J116">
        <v>418242.51</v>
      </c>
      <c r="K116">
        <v>269954.55</v>
      </c>
      <c r="N116" s="297">
        <v>0</v>
      </c>
      <c r="Q116" s="297">
        <v>0</v>
      </c>
      <c r="U116">
        <v>-1177744.47</v>
      </c>
      <c r="V116">
        <v>2359915.73</v>
      </c>
      <c r="W116" s="297">
        <v>442213</v>
      </c>
      <c r="Y116" s="297">
        <v>491.56</v>
      </c>
      <c r="Z116" s="297">
        <v>20</v>
      </c>
      <c r="AA116" s="297">
        <v>65930</v>
      </c>
      <c r="AC116">
        <v>88778</v>
      </c>
      <c r="AD116">
        <v>1116</v>
      </c>
      <c r="AE116">
        <v>2084</v>
      </c>
      <c r="AF116">
        <v>144480.32000000001</v>
      </c>
      <c r="AG116">
        <v>130334.32</v>
      </c>
      <c r="AH116">
        <v>50000</v>
      </c>
      <c r="AJ116">
        <v>1</v>
      </c>
      <c r="AM116" s="72">
        <f t="shared" si="7"/>
        <v>392160.12</v>
      </c>
      <c r="AN116" s="50">
        <f t="shared" si="8"/>
        <v>0</v>
      </c>
      <c r="AO116" s="51">
        <f t="shared" si="9"/>
        <v>392160.12</v>
      </c>
      <c r="AP116" s="48">
        <f t="shared" si="10"/>
        <v>508654.56</v>
      </c>
      <c r="AQ116" s="47">
        <f t="shared" si="11"/>
        <v>416793.64</v>
      </c>
      <c r="AR116" s="56">
        <f t="shared" si="12"/>
        <v>91860.919999999984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781</v>
      </c>
      <c r="E117" t="s">
        <v>2912</v>
      </c>
      <c r="F117" s="297">
        <v>1271420.49</v>
      </c>
      <c r="G117" s="297">
        <v>39282</v>
      </c>
      <c r="H117" s="297">
        <v>74585.33</v>
      </c>
      <c r="J117">
        <v>395772.2</v>
      </c>
      <c r="K117">
        <v>519243.73</v>
      </c>
      <c r="P117" s="297">
        <v>418267.25</v>
      </c>
      <c r="Q117" s="297">
        <v>1620.82</v>
      </c>
      <c r="U117">
        <v>91728.81</v>
      </c>
      <c r="V117">
        <v>1221990.08</v>
      </c>
      <c r="W117" s="297">
        <v>1563169</v>
      </c>
      <c r="X117" s="297">
        <v>188656.5</v>
      </c>
      <c r="Y117" s="297">
        <v>1341.72</v>
      </c>
      <c r="Z117" s="297">
        <v>440</v>
      </c>
      <c r="AA117" s="297">
        <v>1082900</v>
      </c>
      <c r="AB117" s="297">
        <v>644377</v>
      </c>
      <c r="AC117">
        <v>1392070</v>
      </c>
      <c r="AE117">
        <v>2636</v>
      </c>
      <c r="AF117">
        <v>759247.98</v>
      </c>
      <c r="AG117">
        <v>60923.45</v>
      </c>
      <c r="AM117" s="72">
        <f t="shared" si="7"/>
        <v>1385287.82</v>
      </c>
      <c r="AN117" s="50">
        <f t="shared" si="8"/>
        <v>419888.07</v>
      </c>
      <c r="AO117" s="51">
        <f t="shared" si="9"/>
        <v>965399.75</v>
      </c>
      <c r="AP117" s="48">
        <f t="shared" si="10"/>
        <v>3480884.2199999997</v>
      </c>
      <c r="AQ117" s="47">
        <f t="shared" si="11"/>
        <v>2214877.4300000002</v>
      </c>
      <c r="AR117" s="56">
        <f t="shared" si="12"/>
        <v>1266006.7899999996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782</v>
      </c>
      <c r="E118" t="s">
        <v>2913</v>
      </c>
      <c r="F118" s="297">
        <v>1190837.48</v>
      </c>
      <c r="G118" s="297">
        <v>0</v>
      </c>
      <c r="H118" s="297">
        <v>159074.84</v>
      </c>
      <c r="J118">
        <v>741792.85</v>
      </c>
      <c r="K118">
        <v>49872.28</v>
      </c>
      <c r="O118" s="297">
        <v>14600</v>
      </c>
      <c r="P118" s="297">
        <v>142417</v>
      </c>
      <c r="Q118" s="297">
        <v>5671</v>
      </c>
      <c r="S118">
        <v>54451</v>
      </c>
      <c r="U118">
        <v>97645.05</v>
      </c>
      <c r="V118">
        <v>1488507.55</v>
      </c>
      <c r="W118" s="297">
        <v>777235.84</v>
      </c>
      <c r="Y118" s="297">
        <v>1086.25</v>
      </c>
      <c r="AA118" s="297">
        <v>749262.1</v>
      </c>
      <c r="AB118" s="297">
        <v>21000</v>
      </c>
      <c r="AC118">
        <v>851462.1</v>
      </c>
      <c r="AF118">
        <v>94284.5</v>
      </c>
      <c r="AG118">
        <v>65875.83</v>
      </c>
      <c r="AM118" s="72">
        <f t="shared" si="7"/>
        <v>1349912.32</v>
      </c>
      <c r="AN118" s="50">
        <f t="shared" si="8"/>
        <v>162688</v>
      </c>
      <c r="AO118" s="51">
        <f t="shared" si="9"/>
        <v>1187224.32</v>
      </c>
      <c r="AP118" s="48">
        <f t="shared" si="10"/>
        <v>1548584.19</v>
      </c>
      <c r="AQ118" s="47">
        <f t="shared" si="11"/>
        <v>1011622.4299999999</v>
      </c>
      <c r="AR118" s="56">
        <f t="shared" si="12"/>
        <v>536961.76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783</v>
      </c>
      <c r="E119" t="s">
        <v>2914</v>
      </c>
      <c r="F119" s="297">
        <v>1334880.07</v>
      </c>
      <c r="G119" s="297">
        <v>0</v>
      </c>
      <c r="H119" s="297">
        <v>124858.74</v>
      </c>
      <c r="J119">
        <v>571060.73</v>
      </c>
      <c r="K119">
        <v>91383.94</v>
      </c>
      <c r="N119" s="297">
        <v>0</v>
      </c>
      <c r="Q119" s="297">
        <v>750</v>
      </c>
      <c r="S119">
        <v>101800</v>
      </c>
      <c r="U119">
        <v>1782923.71</v>
      </c>
      <c r="W119" s="297">
        <v>838127.15</v>
      </c>
      <c r="Y119" s="297">
        <v>1395.13</v>
      </c>
      <c r="AA119" s="297">
        <v>1160040</v>
      </c>
      <c r="AB119" s="297">
        <v>42000</v>
      </c>
      <c r="AC119">
        <v>1356430</v>
      </c>
      <c r="AD119">
        <v>864</v>
      </c>
      <c r="AF119">
        <v>137322.37</v>
      </c>
      <c r="AG119">
        <v>55236.14</v>
      </c>
      <c r="AM119" s="72">
        <f t="shared" si="7"/>
        <v>1459738.81</v>
      </c>
      <c r="AN119" s="50">
        <f t="shared" si="8"/>
        <v>750</v>
      </c>
      <c r="AO119" s="51">
        <f t="shared" si="9"/>
        <v>1458988.81</v>
      </c>
      <c r="AP119" s="48">
        <f t="shared" si="10"/>
        <v>2041562.28</v>
      </c>
      <c r="AQ119" s="47">
        <f t="shared" si="11"/>
        <v>1549852.51</v>
      </c>
      <c r="AR119" s="56">
        <f t="shared" si="12"/>
        <v>491709.77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784</v>
      </c>
      <c r="E120" t="s">
        <v>2915</v>
      </c>
      <c r="F120" s="297">
        <v>1202302.24</v>
      </c>
      <c r="G120" s="297">
        <v>0</v>
      </c>
      <c r="H120" s="297">
        <v>18073.580000000002</v>
      </c>
      <c r="J120">
        <v>471379.96</v>
      </c>
      <c r="K120">
        <v>77481.11</v>
      </c>
      <c r="O120" s="297">
        <v>14600</v>
      </c>
      <c r="P120" s="297">
        <v>12000</v>
      </c>
      <c r="Q120" s="297">
        <v>6340.4</v>
      </c>
      <c r="S120">
        <v>183632.8</v>
      </c>
      <c r="U120">
        <v>-444276.04</v>
      </c>
      <c r="V120">
        <v>1693308.65</v>
      </c>
      <c r="W120" s="297">
        <v>752221.55</v>
      </c>
      <c r="Y120" s="297">
        <v>1091.8800000000001</v>
      </c>
      <c r="AA120" s="297">
        <v>1148897.8</v>
      </c>
      <c r="AB120" s="297">
        <v>42000</v>
      </c>
      <c r="AC120">
        <v>1251097.8</v>
      </c>
      <c r="AF120">
        <v>84963.57</v>
      </c>
      <c r="AG120">
        <v>48271.99</v>
      </c>
      <c r="AK120">
        <v>28741</v>
      </c>
      <c r="AM120" s="72">
        <f t="shared" si="7"/>
        <v>1220375.82</v>
      </c>
      <c r="AN120" s="50">
        <f t="shared" si="8"/>
        <v>32940.400000000001</v>
      </c>
      <c r="AO120" s="51">
        <f t="shared" si="9"/>
        <v>1187435.4200000002</v>
      </c>
      <c r="AP120" s="48">
        <f t="shared" si="10"/>
        <v>1944211.23</v>
      </c>
      <c r="AQ120" s="47">
        <f t="shared" si="11"/>
        <v>1413074.36</v>
      </c>
      <c r="AR120" s="56">
        <f t="shared" si="12"/>
        <v>531136.86999999988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785</v>
      </c>
      <c r="E121" t="s">
        <v>2916</v>
      </c>
      <c r="F121" s="297">
        <v>1230233.3999999999</v>
      </c>
      <c r="G121" s="297">
        <v>0</v>
      </c>
      <c r="H121" s="297">
        <v>252094.18</v>
      </c>
      <c r="J121">
        <v>756683.85</v>
      </c>
      <c r="K121">
        <v>222438.02</v>
      </c>
      <c r="N121" s="297">
        <v>0</v>
      </c>
      <c r="O121" s="297">
        <v>21700</v>
      </c>
      <c r="P121" s="297">
        <v>51444</v>
      </c>
      <c r="Q121" s="297">
        <v>0</v>
      </c>
      <c r="S121">
        <v>208860</v>
      </c>
      <c r="U121">
        <v>-170738.79</v>
      </c>
      <c r="V121">
        <v>2084116.46</v>
      </c>
      <c r="W121" s="297">
        <v>915118.48</v>
      </c>
      <c r="Y121" s="297">
        <v>1078.9100000000001</v>
      </c>
      <c r="AA121" s="297">
        <v>1221046.8999999999</v>
      </c>
      <c r="AB121" s="297">
        <v>112000</v>
      </c>
      <c r="AC121">
        <v>1551826.9</v>
      </c>
      <c r="AD121">
        <v>1600</v>
      </c>
      <c r="AE121">
        <v>4530</v>
      </c>
      <c r="AF121">
        <v>98561.15</v>
      </c>
      <c r="AG121">
        <v>99729.46</v>
      </c>
      <c r="AK121">
        <v>37629</v>
      </c>
      <c r="AM121" s="72">
        <f t="shared" si="7"/>
        <v>1482327.5799999998</v>
      </c>
      <c r="AN121" s="50">
        <f t="shared" si="8"/>
        <v>73144</v>
      </c>
      <c r="AO121" s="51">
        <f t="shared" si="9"/>
        <v>1409183.5799999998</v>
      </c>
      <c r="AP121" s="48">
        <f t="shared" si="10"/>
        <v>2249244.29</v>
      </c>
      <c r="AQ121" s="47">
        <f t="shared" si="11"/>
        <v>1793876.5099999998</v>
      </c>
      <c r="AR121" s="56">
        <f t="shared" si="12"/>
        <v>455367.78000000026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786</v>
      </c>
      <c r="E122" t="s">
        <v>2917</v>
      </c>
      <c r="F122" s="297">
        <v>698580.04</v>
      </c>
      <c r="G122" s="297">
        <v>0</v>
      </c>
      <c r="H122" s="297">
        <v>106706.26</v>
      </c>
      <c r="J122">
        <v>291144.2</v>
      </c>
      <c r="K122">
        <v>72203.75</v>
      </c>
      <c r="O122" s="297">
        <v>14000</v>
      </c>
      <c r="P122" s="297">
        <v>5400</v>
      </c>
      <c r="Q122" s="297">
        <v>2449</v>
      </c>
      <c r="S122">
        <v>81000</v>
      </c>
      <c r="U122">
        <v>489779.21</v>
      </c>
      <c r="V122">
        <v>345503.07</v>
      </c>
      <c r="W122" s="297">
        <v>746335.07</v>
      </c>
      <c r="Y122" s="297">
        <v>536.25</v>
      </c>
      <c r="AA122" s="297">
        <v>437903.1</v>
      </c>
      <c r="AB122" s="297">
        <v>10500</v>
      </c>
      <c r="AC122">
        <v>663208.76</v>
      </c>
      <c r="AD122">
        <v>1096</v>
      </c>
      <c r="AF122">
        <v>153472.99</v>
      </c>
      <c r="AG122">
        <v>29275.7</v>
      </c>
      <c r="AK122">
        <v>2910</v>
      </c>
      <c r="AM122" s="72">
        <f t="shared" si="7"/>
        <v>805286.3</v>
      </c>
      <c r="AN122" s="50">
        <f t="shared" si="8"/>
        <v>21849</v>
      </c>
      <c r="AO122" s="51">
        <f t="shared" si="9"/>
        <v>783437.3</v>
      </c>
      <c r="AP122" s="48">
        <f t="shared" si="10"/>
        <v>1195274.42</v>
      </c>
      <c r="AQ122" s="47">
        <f t="shared" si="11"/>
        <v>849963.45</v>
      </c>
      <c r="AR122" s="56">
        <f t="shared" si="12"/>
        <v>345310.97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787</v>
      </c>
      <c r="E123" t="s">
        <v>2925</v>
      </c>
      <c r="F123" s="297">
        <v>830472.39</v>
      </c>
      <c r="G123" s="297">
        <v>13176</v>
      </c>
      <c r="H123" s="297">
        <v>113276.29</v>
      </c>
      <c r="J123">
        <v>440306.59</v>
      </c>
      <c r="K123">
        <v>88405.56</v>
      </c>
      <c r="P123" s="297">
        <v>64000</v>
      </c>
      <c r="U123">
        <v>-1298797.01</v>
      </c>
      <c r="V123">
        <v>2439641.09</v>
      </c>
      <c r="W123" s="297">
        <v>649019.07999999996</v>
      </c>
      <c r="Y123" s="297">
        <v>636.36</v>
      </c>
      <c r="AA123" s="297">
        <v>625380</v>
      </c>
      <c r="AB123" s="297">
        <v>21000</v>
      </c>
      <c r="AC123">
        <v>684580</v>
      </c>
      <c r="AD123">
        <v>180</v>
      </c>
      <c r="AE123">
        <v>884</v>
      </c>
      <c r="AF123">
        <v>122220.97</v>
      </c>
      <c r="AG123">
        <v>64563.79</v>
      </c>
      <c r="AK123">
        <v>200</v>
      </c>
      <c r="AM123" s="72">
        <f t="shared" si="7"/>
        <v>956924.68</v>
      </c>
      <c r="AN123" s="50">
        <f t="shared" si="8"/>
        <v>64000</v>
      </c>
      <c r="AO123" s="51">
        <f t="shared" si="9"/>
        <v>892924.68</v>
      </c>
      <c r="AP123" s="48">
        <f t="shared" si="10"/>
        <v>1296035.44</v>
      </c>
      <c r="AQ123" s="47">
        <f t="shared" si="11"/>
        <v>872628.76</v>
      </c>
      <c r="AR123" s="56">
        <f t="shared" si="12"/>
        <v>423406.67999999993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788</v>
      </c>
      <c r="E124" t="s">
        <v>2927</v>
      </c>
      <c r="F124" s="297">
        <v>1151214.74</v>
      </c>
      <c r="G124" s="297">
        <v>0</v>
      </c>
      <c r="H124" s="297">
        <v>227361.58</v>
      </c>
      <c r="J124">
        <v>455600.4</v>
      </c>
      <c r="K124">
        <v>80748.06</v>
      </c>
      <c r="O124" s="297">
        <v>13800</v>
      </c>
      <c r="P124" s="297">
        <v>243340</v>
      </c>
      <c r="Q124" s="297">
        <v>3868.01</v>
      </c>
      <c r="S124">
        <v>0</v>
      </c>
      <c r="U124">
        <v>-1659976.66</v>
      </c>
      <c r="V124">
        <v>3028722.67</v>
      </c>
      <c r="W124" s="297">
        <v>835127.24</v>
      </c>
      <c r="Y124" s="297">
        <v>841.6</v>
      </c>
      <c r="AA124" s="297">
        <v>702830.8</v>
      </c>
      <c r="AB124" s="297">
        <v>21000</v>
      </c>
      <c r="AC124">
        <v>799430.8</v>
      </c>
      <c r="AD124">
        <v>672</v>
      </c>
      <c r="AF124">
        <v>145660.39000000001</v>
      </c>
      <c r="AG124">
        <v>109182.69</v>
      </c>
      <c r="AK124">
        <v>36183</v>
      </c>
      <c r="AM124" s="72">
        <f t="shared" si="7"/>
        <v>1378576.32</v>
      </c>
      <c r="AN124" s="50">
        <f t="shared" si="8"/>
        <v>261008.01</v>
      </c>
      <c r="AO124" s="51">
        <f t="shared" si="9"/>
        <v>1117568.31</v>
      </c>
      <c r="AP124" s="48">
        <f t="shared" si="10"/>
        <v>1559799.6400000001</v>
      </c>
      <c r="AQ124" s="47">
        <f t="shared" si="11"/>
        <v>1091128.8800000001</v>
      </c>
      <c r="AR124" s="56">
        <f t="shared" si="12"/>
        <v>468670.76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789</v>
      </c>
      <c r="E125" t="s">
        <v>2929</v>
      </c>
      <c r="F125" s="297">
        <v>670886.17000000004</v>
      </c>
      <c r="G125" s="297">
        <v>0</v>
      </c>
      <c r="H125" s="297">
        <v>53741.99</v>
      </c>
      <c r="J125">
        <v>938790.16</v>
      </c>
      <c r="K125">
        <v>98219.58</v>
      </c>
      <c r="O125" s="297">
        <v>13500</v>
      </c>
      <c r="S125">
        <v>31000</v>
      </c>
      <c r="U125">
        <v>-1641801.67</v>
      </c>
      <c r="V125">
        <v>3118920.11</v>
      </c>
      <c r="W125" s="297">
        <v>699252.21</v>
      </c>
      <c r="Y125" s="297">
        <v>494.47</v>
      </c>
      <c r="AA125" s="297">
        <v>690159.4</v>
      </c>
      <c r="AB125" s="297">
        <v>31500</v>
      </c>
      <c r="AC125">
        <v>784659.4</v>
      </c>
      <c r="AF125">
        <v>62405.13</v>
      </c>
      <c r="AG125">
        <v>130501.42</v>
      </c>
      <c r="AM125" s="72">
        <f t="shared" si="7"/>
        <v>724628.16</v>
      </c>
      <c r="AN125" s="50">
        <f t="shared" si="8"/>
        <v>13500</v>
      </c>
      <c r="AO125" s="51">
        <f t="shared" si="9"/>
        <v>711128.16</v>
      </c>
      <c r="AP125" s="48">
        <f t="shared" si="10"/>
        <v>1421406.08</v>
      </c>
      <c r="AQ125" s="47">
        <f t="shared" si="11"/>
        <v>977565.95000000007</v>
      </c>
      <c r="AR125" s="56">
        <f t="shared" si="12"/>
        <v>443840.13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790</v>
      </c>
      <c r="E126" t="s">
        <v>2896</v>
      </c>
      <c r="F126" s="297">
        <v>525810.31999999995</v>
      </c>
      <c r="G126" s="297">
        <v>31200</v>
      </c>
      <c r="H126" s="297">
        <v>2810.49</v>
      </c>
      <c r="J126">
        <v>644042.05000000005</v>
      </c>
      <c r="K126">
        <v>246163.69</v>
      </c>
      <c r="N126" s="297">
        <v>0</v>
      </c>
      <c r="Q126" s="297">
        <v>3000.75</v>
      </c>
      <c r="S126">
        <v>85640</v>
      </c>
      <c r="U126">
        <v>-1415446.02</v>
      </c>
      <c r="V126">
        <v>2656385</v>
      </c>
      <c r="W126" s="297">
        <v>1109613.05</v>
      </c>
      <c r="Y126" s="297">
        <v>587.97</v>
      </c>
      <c r="AA126" s="297">
        <v>1256435</v>
      </c>
      <c r="AB126" s="297">
        <v>70000</v>
      </c>
      <c r="AC126">
        <v>1678472</v>
      </c>
      <c r="AF126">
        <v>306112.62</v>
      </c>
      <c r="AG126">
        <v>132122.57999999999</v>
      </c>
      <c r="AK126">
        <v>14771</v>
      </c>
      <c r="AM126" s="72">
        <f t="shared" si="7"/>
        <v>559820.80999999994</v>
      </c>
      <c r="AN126" s="50">
        <f t="shared" si="8"/>
        <v>3000.75</v>
      </c>
      <c r="AO126" s="51">
        <f t="shared" si="9"/>
        <v>556820.05999999994</v>
      </c>
      <c r="AP126" s="48">
        <f t="shared" si="10"/>
        <v>2436636.02</v>
      </c>
      <c r="AQ126" s="47">
        <f t="shared" si="11"/>
        <v>2131478.2000000002</v>
      </c>
      <c r="AR126" s="56">
        <f t="shared" si="12"/>
        <v>305157.81999999983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791</v>
      </c>
      <c r="E127" t="s">
        <v>2897</v>
      </c>
      <c r="F127" s="297">
        <v>641465.18000000005</v>
      </c>
      <c r="G127" s="297">
        <v>27000</v>
      </c>
      <c r="H127" s="297">
        <v>15599.18</v>
      </c>
      <c r="J127">
        <v>196908.52</v>
      </c>
      <c r="K127">
        <v>187300.73</v>
      </c>
      <c r="Q127" s="297">
        <v>786.45</v>
      </c>
      <c r="U127">
        <v>-1503724.52</v>
      </c>
      <c r="V127">
        <v>2668500</v>
      </c>
      <c r="W127" s="297">
        <v>531080.26</v>
      </c>
      <c r="Y127" s="297">
        <v>803.52</v>
      </c>
      <c r="AA127" s="297">
        <v>1186515.8999999999</v>
      </c>
      <c r="AC127">
        <v>1424880.9</v>
      </c>
      <c r="AF127">
        <v>166046.31</v>
      </c>
      <c r="AG127">
        <v>90933.51</v>
      </c>
      <c r="AK127">
        <v>23211.279999999999</v>
      </c>
      <c r="AM127" s="72">
        <f t="shared" si="7"/>
        <v>684064.3600000001</v>
      </c>
      <c r="AN127" s="50">
        <f t="shared" si="8"/>
        <v>786.45</v>
      </c>
      <c r="AO127" s="51">
        <f t="shared" si="9"/>
        <v>683277.91000000015</v>
      </c>
      <c r="AP127" s="48">
        <f t="shared" si="10"/>
        <v>1718399.68</v>
      </c>
      <c r="AQ127" s="47">
        <f t="shared" si="11"/>
        <v>1705072</v>
      </c>
      <c r="AR127" s="56">
        <f t="shared" si="12"/>
        <v>13327.679999999935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792</v>
      </c>
      <c r="E128" t="s">
        <v>2900</v>
      </c>
      <c r="F128" s="297">
        <v>1422132.43</v>
      </c>
      <c r="G128" s="297">
        <v>77700</v>
      </c>
      <c r="H128" s="297">
        <v>25039.75</v>
      </c>
      <c r="J128">
        <v>4142512.17</v>
      </c>
      <c r="K128">
        <v>399128.92</v>
      </c>
      <c r="Q128" s="297">
        <v>694</v>
      </c>
      <c r="U128">
        <v>-3534114.45</v>
      </c>
      <c r="V128">
        <v>9526566.6699999999</v>
      </c>
      <c r="W128" s="297">
        <v>1099280.17</v>
      </c>
      <c r="X128" s="297">
        <v>204000</v>
      </c>
      <c r="Y128" s="297">
        <v>1352.49</v>
      </c>
      <c r="AA128" s="297">
        <v>2249265.1</v>
      </c>
      <c r="AB128" s="297">
        <v>300000</v>
      </c>
      <c r="AC128">
        <v>2477071.1</v>
      </c>
      <c r="AD128">
        <v>15982</v>
      </c>
      <c r="AE128">
        <v>3616</v>
      </c>
      <c r="AF128">
        <v>682886.8</v>
      </c>
      <c r="AG128">
        <v>337422.81</v>
      </c>
      <c r="AH128">
        <v>500</v>
      </c>
      <c r="AK128">
        <v>48474</v>
      </c>
      <c r="AM128" s="72">
        <f t="shared" si="7"/>
        <v>1524872.18</v>
      </c>
      <c r="AN128" s="50">
        <f t="shared" si="8"/>
        <v>694</v>
      </c>
      <c r="AO128" s="51">
        <f t="shared" si="9"/>
        <v>1524178.18</v>
      </c>
      <c r="AP128" s="48">
        <f t="shared" si="10"/>
        <v>3853897.76</v>
      </c>
      <c r="AQ128" s="47">
        <f t="shared" si="11"/>
        <v>3565952.7100000004</v>
      </c>
      <c r="AR128" s="56">
        <f t="shared" si="12"/>
        <v>287945.04999999935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793</v>
      </c>
      <c r="E129" t="s">
        <v>2902</v>
      </c>
      <c r="F129" s="297">
        <v>653664.32999999996</v>
      </c>
      <c r="G129" s="297">
        <v>37800</v>
      </c>
      <c r="H129" s="297">
        <v>0</v>
      </c>
      <c r="J129">
        <v>324857</v>
      </c>
      <c r="K129">
        <v>148126.96</v>
      </c>
      <c r="Q129" s="297">
        <v>832.01</v>
      </c>
      <c r="S129">
        <v>155940</v>
      </c>
      <c r="U129">
        <v>-1578687.82</v>
      </c>
      <c r="V129">
        <v>2647000</v>
      </c>
      <c r="W129" s="297">
        <v>550780.11</v>
      </c>
      <c r="Y129" s="297">
        <v>818.23</v>
      </c>
      <c r="AA129" s="297">
        <v>1151241.7</v>
      </c>
      <c r="AC129">
        <v>1387148.7</v>
      </c>
      <c r="AD129">
        <v>2680</v>
      </c>
      <c r="AF129">
        <v>87759.13</v>
      </c>
      <c r="AG129">
        <v>88260.86</v>
      </c>
      <c r="AK129">
        <v>73009.25</v>
      </c>
      <c r="AM129" s="72">
        <f t="shared" si="7"/>
        <v>691464.33</v>
      </c>
      <c r="AN129" s="50">
        <f t="shared" si="8"/>
        <v>832.01</v>
      </c>
      <c r="AO129" s="51">
        <f t="shared" si="9"/>
        <v>690632.32</v>
      </c>
      <c r="AP129" s="48">
        <f t="shared" si="10"/>
        <v>1702840.04</v>
      </c>
      <c r="AQ129" s="47">
        <f t="shared" si="11"/>
        <v>1638857.9400000002</v>
      </c>
      <c r="AR129" s="56">
        <f t="shared" si="12"/>
        <v>63982.09999999986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794</v>
      </c>
      <c r="E130" t="s">
        <v>2928</v>
      </c>
      <c r="F130" s="297">
        <v>237607.39</v>
      </c>
      <c r="G130" s="297">
        <v>27600</v>
      </c>
      <c r="H130" s="297">
        <v>3773.84</v>
      </c>
      <c r="J130">
        <v>231453.07</v>
      </c>
      <c r="K130">
        <v>130578.33</v>
      </c>
      <c r="Q130" s="297">
        <v>15</v>
      </c>
      <c r="S130">
        <v>138000</v>
      </c>
      <c r="U130">
        <v>-1202961.83</v>
      </c>
      <c r="V130">
        <v>1913700</v>
      </c>
      <c r="W130" s="297">
        <v>369152.81</v>
      </c>
      <c r="Y130" s="297">
        <v>297.7</v>
      </c>
      <c r="AA130" s="297">
        <v>334040</v>
      </c>
      <c r="AB130" s="297">
        <v>7500</v>
      </c>
      <c r="AC130">
        <v>453257</v>
      </c>
      <c r="AF130">
        <v>225038.99</v>
      </c>
      <c r="AG130">
        <v>105263.81</v>
      </c>
      <c r="AK130">
        <v>8487.25</v>
      </c>
      <c r="AM130" s="72">
        <f t="shared" si="7"/>
        <v>268981.23000000004</v>
      </c>
      <c r="AN130" s="50">
        <f t="shared" si="8"/>
        <v>15</v>
      </c>
      <c r="AO130" s="51">
        <f t="shared" si="9"/>
        <v>268966.23000000004</v>
      </c>
      <c r="AP130" s="48">
        <f t="shared" si="10"/>
        <v>710990.51</v>
      </c>
      <c r="AQ130" s="47">
        <f t="shared" si="11"/>
        <v>792047.05</v>
      </c>
      <c r="AR130" s="56">
        <f t="shared" si="12"/>
        <v>-81056.540000000037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opLeftCell="Y1" zoomScale="107" zoomScaleNormal="107" workbookViewId="0">
      <selection sqref="A1:AC1048576"/>
    </sheetView>
  </sheetViews>
  <sheetFormatPr defaultRowHeight="13.8" x14ac:dyDescent="0.25"/>
  <cols>
    <col min="1" max="1" width="39.3984375" bestFit="1" customWidth="1"/>
    <col min="2" max="2" width="32.09765625" bestFit="1" customWidth="1"/>
    <col min="3" max="3" width="31" bestFit="1" customWidth="1"/>
    <col min="4" max="4" width="22.59765625" bestFit="1" customWidth="1"/>
    <col min="5" max="5" width="22.19921875" bestFit="1" customWidth="1"/>
    <col min="6" max="7" width="14.8984375" bestFit="1" customWidth="1"/>
    <col min="8" max="8" width="20.59765625" bestFit="1" customWidth="1"/>
    <col min="9" max="9" width="16.5" bestFit="1" customWidth="1"/>
    <col min="10" max="10" width="19.09765625" bestFit="1" customWidth="1"/>
    <col min="11" max="11" width="18.5" bestFit="1" customWidth="1"/>
    <col min="12" max="12" width="20.296875" bestFit="1" customWidth="1"/>
    <col min="13" max="13" width="22.09765625" bestFit="1" customWidth="1"/>
    <col min="14" max="14" width="26.69921875" bestFit="1" customWidth="1"/>
    <col min="15" max="15" width="26.8984375" bestFit="1" customWidth="1"/>
    <col min="16" max="16" width="14.8984375" bestFit="1" customWidth="1"/>
    <col min="17" max="17" width="43.3984375" bestFit="1" customWidth="1"/>
    <col min="18" max="18" width="44" bestFit="1" customWidth="1"/>
    <col min="19" max="19" width="27.8984375" bestFit="1" customWidth="1"/>
    <col min="20" max="20" width="53.796875" bestFit="1" customWidth="1"/>
    <col min="21" max="21" width="14.8984375" bestFit="1" customWidth="1"/>
    <col min="22" max="22" width="19.3984375" bestFit="1" customWidth="1"/>
    <col min="23" max="23" width="25.8984375" bestFit="1" customWidth="1"/>
    <col min="24" max="24" width="24" bestFit="1" customWidth="1"/>
    <col min="25" max="25" width="41" bestFit="1" customWidth="1"/>
    <col min="26" max="26" width="29.59765625" bestFit="1" customWidth="1"/>
    <col min="27" max="27" width="21.3984375" bestFit="1" customWidth="1"/>
    <col min="28" max="28" width="32.19921875" bestFit="1" customWidth="1"/>
    <col min="29" max="29" width="25.19921875" bestFit="1" customWidth="1"/>
  </cols>
  <sheetData>
    <row r="1" spans="1:29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3182</v>
      </c>
      <c r="I1" t="s">
        <v>2448</v>
      </c>
      <c r="J1" t="s">
        <v>2449</v>
      </c>
      <c r="K1" t="s">
        <v>2450</v>
      </c>
      <c r="L1" t="s">
        <v>2451</v>
      </c>
      <c r="M1" t="s">
        <v>2452</v>
      </c>
      <c r="N1" t="s">
        <v>2453</v>
      </c>
      <c r="O1" t="s">
        <v>2454</v>
      </c>
      <c r="P1" t="s">
        <v>2455</v>
      </c>
      <c r="Q1" t="s">
        <v>2457</v>
      </c>
      <c r="R1" t="s">
        <v>2458</v>
      </c>
      <c r="S1" t="s">
        <v>2459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2584</v>
      </c>
      <c r="AB1" t="s">
        <v>2467</v>
      </c>
      <c r="AC1" t="s">
        <v>2587</v>
      </c>
    </row>
    <row r="2" spans="1:29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3183</v>
      </c>
      <c r="I2" t="s">
        <v>2476</v>
      </c>
      <c r="J2" t="s">
        <v>2477</v>
      </c>
      <c r="K2" t="s">
        <v>2478</v>
      </c>
      <c r="L2" t="s">
        <v>2479</v>
      </c>
      <c r="M2" t="s">
        <v>2480</v>
      </c>
      <c r="N2" t="s">
        <v>2481</v>
      </c>
      <c r="O2" t="s">
        <v>2482</v>
      </c>
      <c r="P2" t="s">
        <v>2483</v>
      </c>
      <c r="Q2" t="s">
        <v>2485</v>
      </c>
      <c r="R2" t="s">
        <v>2486</v>
      </c>
      <c r="S2" t="s">
        <v>2487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2589</v>
      </c>
      <c r="AB2" t="s">
        <v>2495</v>
      </c>
      <c r="AC2" t="s">
        <v>2592</v>
      </c>
    </row>
    <row r="3" spans="1:29" x14ac:dyDescent="0.25">
      <c r="A3" t="s">
        <v>2496</v>
      </c>
      <c r="B3">
        <v>74368838.359999999</v>
      </c>
      <c r="C3">
        <v>6586036.79</v>
      </c>
      <c r="D3">
        <v>3035870.98</v>
      </c>
      <c r="E3">
        <v>0</v>
      </c>
      <c r="F3">
        <v>80524101.670000002</v>
      </c>
      <c r="G3">
        <v>48839897.979999997</v>
      </c>
      <c r="H3">
        <v>149750</v>
      </c>
      <c r="I3">
        <v>488231.67999999999</v>
      </c>
      <c r="J3">
        <v>55826.53</v>
      </c>
      <c r="K3">
        <v>457880</v>
      </c>
      <c r="L3">
        <v>-326566.90000000002</v>
      </c>
      <c r="M3">
        <v>816021.4</v>
      </c>
      <c r="N3">
        <v>-613397.63</v>
      </c>
      <c r="O3">
        <v>87749940.650000006</v>
      </c>
      <c r="P3">
        <v>111772175.73999999</v>
      </c>
      <c r="Q3">
        <v>86711705.590000004</v>
      </c>
      <c r="R3">
        <v>9264380.8100000005</v>
      </c>
      <c r="S3">
        <v>69821.86</v>
      </c>
      <c r="T3">
        <v>98308398.319999993</v>
      </c>
      <c r="U3">
        <v>9953675.0600000005</v>
      </c>
      <c r="V3">
        <v>116158248.28</v>
      </c>
      <c r="W3">
        <v>109034</v>
      </c>
      <c r="X3">
        <v>174754</v>
      </c>
      <c r="Y3">
        <v>34979532.939999998</v>
      </c>
      <c r="Z3">
        <v>17824932.82</v>
      </c>
      <c r="AA3">
        <v>1572990</v>
      </c>
      <c r="AB3">
        <v>2027477.69</v>
      </c>
      <c r="AC3">
        <v>55376</v>
      </c>
    </row>
    <row r="4" spans="1:29" x14ac:dyDescent="0.25">
      <c r="A4" t="s">
        <v>2932</v>
      </c>
      <c r="B4">
        <v>1389635</v>
      </c>
      <c r="D4">
        <v>32920</v>
      </c>
      <c r="F4">
        <v>8</v>
      </c>
      <c r="G4">
        <v>233237.65</v>
      </c>
      <c r="J4">
        <v>0</v>
      </c>
      <c r="K4">
        <v>25500</v>
      </c>
      <c r="L4">
        <v>44270</v>
      </c>
      <c r="O4">
        <v>824418.46</v>
      </c>
      <c r="P4">
        <v>560321.12</v>
      </c>
      <c r="Q4">
        <v>142800</v>
      </c>
      <c r="R4">
        <v>3870</v>
      </c>
      <c r="S4">
        <v>64.67</v>
      </c>
      <c r="T4">
        <v>2465998.14</v>
      </c>
      <c r="U4">
        <v>1178413.6399999999</v>
      </c>
      <c r="V4">
        <v>2472318.14</v>
      </c>
      <c r="X4">
        <v>14700</v>
      </c>
      <c r="Y4">
        <v>187612.79999999999</v>
      </c>
      <c r="Z4">
        <v>131224.44</v>
      </c>
      <c r="AA4">
        <v>10000</v>
      </c>
    </row>
    <row r="5" spans="1:29" x14ac:dyDescent="0.25">
      <c r="A5" t="s">
        <v>2933</v>
      </c>
      <c r="B5">
        <v>277306.26</v>
      </c>
      <c r="C5">
        <v>32400</v>
      </c>
      <c r="D5">
        <v>8565</v>
      </c>
      <c r="F5">
        <v>239640.48</v>
      </c>
      <c r="G5">
        <v>104385.72</v>
      </c>
      <c r="L5">
        <v>30513.99</v>
      </c>
      <c r="O5">
        <v>-1571973.08</v>
      </c>
      <c r="P5">
        <v>2026803.02</v>
      </c>
      <c r="R5">
        <v>132000</v>
      </c>
      <c r="S5">
        <v>24.8</v>
      </c>
      <c r="T5">
        <v>573345.5</v>
      </c>
      <c r="U5">
        <v>790550</v>
      </c>
      <c r="V5">
        <v>585345.5</v>
      </c>
      <c r="W5">
        <v>7830</v>
      </c>
      <c r="X5">
        <v>22070</v>
      </c>
      <c r="Y5">
        <v>141609.89000000001</v>
      </c>
      <c r="Z5">
        <v>101611.38</v>
      </c>
    </row>
    <row r="6" spans="1:29" x14ac:dyDescent="0.25">
      <c r="A6" t="s">
        <v>2934</v>
      </c>
      <c r="B6">
        <v>220312.37</v>
      </c>
      <c r="D6">
        <v>44552</v>
      </c>
      <c r="F6">
        <v>2353134.0499999998</v>
      </c>
      <c r="G6">
        <v>6435.69</v>
      </c>
      <c r="I6">
        <v>0</v>
      </c>
      <c r="J6">
        <v>0</v>
      </c>
      <c r="K6">
        <v>8000</v>
      </c>
      <c r="L6">
        <v>109.49</v>
      </c>
      <c r="O6">
        <v>1813384.7</v>
      </c>
      <c r="P6">
        <v>716949.66</v>
      </c>
      <c r="R6">
        <v>3160</v>
      </c>
      <c r="S6">
        <v>12.86</v>
      </c>
      <c r="T6">
        <v>931977.5</v>
      </c>
      <c r="U6">
        <v>1179540</v>
      </c>
      <c r="V6">
        <v>957077.5</v>
      </c>
      <c r="X6">
        <v>1800</v>
      </c>
      <c r="Y6">
        <v>172462.67</v>
      </c>
      <c r="Z6">
        <v>87919.93</v>
      </c>
      <c r="AA6">
        <v>224440</v>
      </c>
    </row>
    <row r="7" spans="1:29" x14ac:dyDescent="0.25">
      <c r="A7" t="s">
        <v>2935</v>
      </c>
      <c r="B7">
        <v>196535.67</v>
      </c>
      <c r="D7">
        <v>52151.69</v>
      </c>
      <c r="F7">
        <v>3013915.03</v>
      </c>
      <c r="G7">
        <v>93204.87</v>
      </c>
      <c r="I7">
        <v>0</v>
      </c>
      <c r="J7">
        <v>2674.42</v>
      </c>
      <c r="L7">
        <v>83.9</v>
      </c>
      <c r="O7">
        <v>2795348.73</v>
      </c>
      <c r="P7">
        <v>550717.67000000004</v>
      </c>
      <c r="Q7">
        <v>9600</v>
      </c>
      <c r="S7">
        <v>3.6</v>
      </c>
      <c r="T7">
        <v>942967.04</v>
      </c>
      <c r="U7">
        <v>540920</v>
      </c>
      <c r="V7">
        <v>957967.04</v>
      </c>
      <c r="X7">
        <v>1388</v>
      </c>
      <c r="Y7">
        <v>102150.55</v>
      </c>
      <c r="Z7">
        <v>174382.51</v>
      </c>
      <c r="AA7">
        <v>92120</v>
      </c>
    </row>
    <row r="8" spans="1:29" x14ac:dyDescent="0.25">
      <c r="A8" t="s">
        <v>2936</v>
      </c>
      <c r="B8">
        <v>202285.23</v>
      </c>
      <c r="C8">
        <v>15150</v>
      </c>
      <c r="D8">
        <v>21252</v>
      </c>
      <c r="E8">
        <v>0</v>
      </c>
      <c r="F8">
        <v>1777737.21</v>
      </c>
      <c r="G8">
        <v>31524.54</v>
      </c>
      <c r="I8">
        <v>5000</v>
      </c>
      <c r="J8">
        <v>0</v>
      </c>
      <c r="K8">
        <v>8000</v>
      </c>
      <c r="L8">
        <v>-243.72</v>
      </c>
      <c r="O8">
        <v>-255259.07</v>
      </c>
      <c r="P8">
        <v>2257089.6800000002</v>
      </c>
      <c r="R8">
        <v>110000</v>
      </c>
      <c r="S8">
        <v>70.400000000000006</v>
      </c>
      <c r="T8">
        <v>1039678.5</v>
      </c>
      <c r="U8">
        <v>726293.89</v>
      </c>
      <c r="V8">
        <v>1078188.5</v>
      </c>
      <c r="X8">
        <v>20332</v>
      </c>
      <c r="Y8">
        <v>228758.53</v>
      </c>
      <c r="Z8">
        <v>121311.67</v>
      </c>
      <c r="AA8">
        <v>215520</v>
      </c>
    </row>
    <row r="9" spans="1:29" x14ac:dyDescent="0.25">
      <c r="A9" t="s">
        <v>2937</v>
      </c>
      <c r="B9">
        <v>537559.54</v>
      </c>
      <c r="C9">
        <v>62060</v>
      </c>
      <c r="D9">
        <v>0</v>
      </c>
      <c r="F9">
        <v>3536081.37</v>
      </c>
      <c r="G9">
        <v>39550.800000000003</v>
      </c>
      <c r="I9">
        <v>0</v>
      </c>
      <c r="J9">
        <v>541.58000000000004</v>
      </c>
      <c r="K9">
        <v>1540</v>
      </c>
      <c r="L9">
        <v>10500</v>
      </c>
      <c r="O9">
        <v>3488019.75</v>
      </c>
      <c r="P9">
        <v>253201</v>
      </c>
      <c r="S9">
        <v>91.75</v>
      </c>
      <c r="T9">
        <v>533567.04</v>
      </c>
      <c r="U9">
        <v>1214539.22</v>
      </c>
      <c r="V9">
        <v>533567.04</v>
      </c>
      <c r="X9">
        <v>8000</v>
      </c>
      <c r="Y9">
        <v>269527.28999999998</v>
      </c>
      <c r="Z9">
        <v>160644.29999999999</v>
      </c>
      <c r="AA9">
        <v>163010</v>
      </c>
    </row>
    <row r="10" spans="1:29" x14ac:dyDescent="0.25">
      <c r="A10" t="s">
        <v>2938</v>
      </c>
      <c r="B10">
        <v>116459.16</v>
      </c>
      <c r="D10">
        <v>5370</v>
      </c>
      <c r="F10">
        <v>3082244.9</v>
      </c>
      <c r="G10">
        <v>3</v>
      </c>
      <c r="I10">
        <v>0</v>
      </c>
      <c r="J10">
        <v>0</v>
      </c>
      <c r="K10">
        <v>3940</v>
      </c>
      <c r="L10">
        <v>17091.900000000001</v>
      </c>
      <c r="O10">
        <v>3178171.87</v>
      </c>
      <c r="S10">
        <v>13.53</v>
      </c>
      <c r="T10">
        <v>555705.5</v>
      </c>
      <c r="U10">
        <v>628777.43000000005</v>
      </c>
      <c r="V10">
        <v>584205.5</v>
      </c>
      <c r="X10">
        <v>6288</v>
      </c>
      <c r="Y10">
        <v>160530.04999999999</v>
      </c>
      <c r="Z10">
        <v>100979.62</v>
      </c>
      <c r="AA10">
        <v>90620</v>
      </c>
    </row>
    <row r="11" spans="1:29" x14ac:dyDescent="0.25">
      <c r="A11" t="s">
        <v>2939</v>
      </c>
      <c r="B11">
        <v>187547.68</v>
      </c>
      <c r="D11">
        <v>0</v>
      </c>
      <c r="F11">
        <v>3382749.81</v>
      </c>
      <c r="G11">
        <v>22519.74</v>
      </c>
      <c r="L11">
        <v>15800.01</v>
      </c>
      <c r="O11">
        <v>3401558.66</v>
      </c>
      <c r="P11">
        <v>99610.62</v>
      </c>
      <c r="R11">
        <v>19568.78</v>
      </c>
      <c r="S11">
        <v>62.42</v>
      </c>
      <c r="T11">
        <v>496776</v>
      </c>
      <c r="U11">
        <v>459700</v>
      </c>
      <c r="V11">
        <v>498876</v>
      </c>
      <c r="X11">
        <v>15900</v>
      </c>
      <c r="Y11">
        <v>94083.53</v>
      </c>
      <c r="Z11">
        <v>106899.73</v>
      </c>
    </row>
    <row r="12" spans="1:29" x14ac:dyDescent="0.25">
      <c r="A12" t="s">
        <v>2940</v>
      </c>
      <c r="B12">
        <v>1013157.73</v>
      </c>
      <c r="C12">
        <v>1250</v>
      </c>
      <c r="D12">
        <v>47162.37</v>
      </c>
      <c r="F12">
        <v>1069775.6599999999</v>
      </c>
      <c r="G12">
        <v>269250.11</v>
      </c>
      <c r="I12">
        <v>0</v>
      </c>
      <c r="O12">
        <v>1404234.11</v>
      </c>
      <c r="P12">
        <v>685585.33</v>
      </c>
      <c r="Q12">
        <v>461612.34</v>
      </c>
      <c r="R12">
        <v>357538</v>
      </c>
      <c r="S12">
        <v>787.54</v>
      </c>
      <c r="T12">
        <v>1456628</v>
      </c>
      <c r="U12">
        <v>17200</v>
      </c>
      <c r="V12">
        <v>1535627</v>
      </c>
      <c r="Y12">
        <v>188587.79</v>
      </c>
      <c r="Z12">
        <v>170175.21</v>
      </c>
    </row>
    <row r="13" spans="1:29" x14ac:dyDescent="0.25">
      <c r="A13" t="s">
        <v>2941</v>
      </c>
      <c r="B13">
        <v>686848.8</v>
      </c>
      <c r="C13">
        <v>79098.95</v>
      </c>
      <c r="D13">
        <v>30303.21</v>
      </c>
      <c r="F13">
        <v>185296.02</v>
      </c>
      <c r="G13">
        <v>856775.3</v>
      </c>
      <c r="O13">
        <v>-402478.96</v>
      </c>
      <c r="P13">
        <v>1517319.83</v>
      </c>
      <c r="Q13">
        <v>1232712.82</v>
      </c>
      <c r="S13">
        <v>635.47</v>
      </c>
      <c r="T13">
        <v>1635591</v>
      </c>
      <c r="U13">
        <v>78620</v>
      </c>
      <c r="V13">
        <v>1768359</v>
      </c>
      <c r="Y13">
        <v>186569.93</v>
      </c>
      <c r="Z13">
        <v>164048.95000000001</v>
      </c>
    </row>
    <row r="14" spans="1:29" x14ac:dyDescent="0.25">
      <c r="A14" t="s">
        <v>2942</v>
      </c>
      <c r="B14">
        <v>158210.35999999999</v>
      </c>
      <c r="C14">
        <v>0</v>
      </c>
      <c r="D14">
        <v>78693.710000000006</v>
      </c>
      <c r="F14">
        <v>780576.73</v>
      </c>
      <c r="G14">
        <v>340002.27</v>
      </c>
      <c r="I14">
        <v>0</v>
      </c>
      <c r="L14">
        <v>0</v>
      </c>
      <c r="O14">
        <v>105563.55</v>
      </c>
      <c r="P14">
        <v>1326846.8</v>
      </c>
      <c r="Q14">
        <v>497059.72</v>
      </c>
      <c r="R14">
        <v>684520</v>
      </c>
      <c r="S14">
        <v>357.65</v>
      </c>
      <c r="T14">
        <v>941709.5</v>
      </c>
      <c r="U14">
        <v>35920</v>
      </c>
      <c r="V14">
        <v>1014493.5</v>
      </c>
      <c r="Y14">
        <v>229266.29</v>
      </c>
      <c r="Z14">
        <v>163647.16</v>
      </c>
    </row>
    <row r="15" spans="1:29" x14ac:dyDescent="0.25">
      <c r="A15" t="s">
        <v>2943</v>
      </c>
      <c r="B15">
        <v>1018328.67</v>
      </c>
      <c r="C15">
        <v>28228.09</v>
      </c>
      <c r="D15">
        <v>69824.05</v>
      </c>
      <c r="F15">
        <v>15520.15</v>
      </c>
      <c r="G15">
        <v>681291.56</v>
      </c>
      <c r="I15">
        <v>-13000</v>
      </c>
      <c r="O15">
        <v>98298.559999999998</v>
      </c>
      <c r="P15">
        <v>1336486.2</v>
      </c>
      <c r="Q15">
        <v>797889.23</v>
      </c>
      <c r="R15">
        <v>120000</v>
      </c>
      <c r="S15">
        <v>849.73</v>
      </c>
      <c r="T15">
        <v>2035226</v>
      </c>
      <c r="U15">
        <v>80190</v>
      </c>
      <c r="V15">
        <v>2125320.4</v>
      </c>
      <c r="Y15">
        <v>265394.12</v>
      </c>
      <c r="Z15">
        <v>135592.68</v>
      </c>
      <c r="AB15">
        <v>14000</v>
      </c>
    </row>
    <row r="16" spans="1:29" x14ac:dyDescent="0.25">
      <c r="A16" t="s">
        <v>2944</v>
      </c>
      <c r="B16">
        <v>1393399.95</v>
      </c>
      <c r="C16">
        <v>64007.1</v>
      </c>
      <c r="D16">
        <v>75804.509999999995</v>
      </c>
      <c r="F16">
        <v>921048.69</v>
      </c>
      <c r="G16">
        <v>286178.01</v>
      </c>
      <c r="I16">
        <v>0</v>
      </c>
      <c r="L16">
        <v>338.07</v>
      </c>
      <c r="O16">
        <v>757086.89</v>
      </c>
      <c r="P16">
        <v>2146839.4900000002</v>
      </c>
      <c r="Q16">
        <v>762056.52</v>
      </c>
      <c r="R16">
        <v>200000</v>
      </c>
      <c r="S16">
        <v>1409.16</v>
      </c>
      <c r="T16">
        <v>1674711.5</v>
      </c>
      <c r="V16">
        <v>2093005.9</v>
      </c>
      <c r="W16">
        <v>2000</v>
      </c>
      <c r="Y16">
        <v>270632.43</v>
      </c>
      <c r="Z16">
        <v>178053.09</v>
      </c>
      <c r="AB16">
        <v>71120</v>
      </c>
    </row>
    <row r="17" spans="1:28" x14ac:dyDescent="0.25">
      <c r="A17" t="s">
        <v>2945</v>
      </c>
      <c r="B17">
        <v>731862.32</v>
      </c>
      <c r="C17">
        <v>1250</v>
      </c>
      <c r="D17">
        <v>85944.77</v>
      </c>
      <c r="F17">
        <v>38345.769999999997</v>
      </c>
      <c r="G17">
        <v>373609.93</v>
      </c>
      <c r="I17">
        <v>0</v>
      </c>
      <c r="O17">
        <v>-200651.01</v>
      </c>
      <c r="P17">
        <v>1602780.76</v>
      </c>
      <c r="Q17">
        <v>717101.74</v>
      </c>
      <c r="S17">
        <v>635.33000000000004</v>
      </c>
      <c r="T17">
        <v>1654913.17</v>
      </c>
      <c r="U17">
        <v>33400</v>
      </c>
      <c r="V17">
        <v>1926041.17</v>
      </c>
      <c r="Y17">
        <v>333976.76</v>
      </c>
      <c r="Z17">
        <v>134859.26999999999</v>
      </c>
      <c r="AB17">
        <v>92000</v>
      </c>
    </row>
    <row r="18" spans="1:28" x14ac:dyDescent="0.25">
      <c r="A18" t="s">
        <v>2946</v>
      </c>
      <c r="B18">
        <v>657172.18999999994</v>
      </c>
      <c r="C18">
        <v>0</v>
      </c>
      <c r="D18">
        <v>16192.86</v>
      </c>
      <c r="F18">
        <v>294215.46000000002</v>
      </c>
      <c r="G18">
        <v>1734809.58</v>
      </c>
      <c r="I18">
        <v>3000</v>
      </c>
      <c r="L18">
        <v>542.05999999999995</v>
      </c>
      <c r="O18">
        <v>1151639.2</v>
      </c>
      <c r="P18">
        <v>2036704.82</v>
      </c>
      <c r="Q18">
        <v>981184.86</v>
      </c>
      <c r="S18">
        <v>925.06</v>
      </c>
      <c r="T18">
        <v>851796.5</v>
      </c>
      <c r="U18">
        <v>40225</v>
      </c>
      <c r="V18">
        <v>1073548.75</v>
      </c>
      <c r="W18">
        <v>480</v>
      </c>
      <c r="X18">
        <v>1058</v>
      </c>
      <c r="Y18">
        <v>514659.21</v>
      </c>
      <c r="Z18">
        <v>538351.80000000005</v>
      </c>
      <c r="AB18">
        <v>120000</v>
      </c>
    </row>
    <row r="19" spans="1:28" x14ac:dyDescent="0.25">
      <c r="A19" t="s">
        <v>2947</v>
      </c>
      <c r="B19">
        <v>563258.38</v>
      </c>
      <c r="C19">
        <v>18944.88</v>
      </c>
      <c r="D19">
        <v>98076.14</v>
      </c>
      <c r="F19">
        <v>997758</v>
      </c>
      <c r="G19">
        <v>485328.22</v>
      </c>
      <c r="I19">
        <v>0</v>
      </c>
      <c r="L19">
        <v>0</v>
      </c>
      <c r="O19">
        <v>2202188.56</v>
      </c>
      <c r="P19">
        <v>118427.08</v>
      </c>
      <c r="Q19">
        <v>450170.83</v>
      </c>
      <c r="S19">
        <v>543.77</v>
      </c>
      <c r="T19">
        <v>769600</v>
      </c>
      <c r="U19">
        <v>0.01</v>
      </c>
      <c r="V19">
        <v>769600</v>
      </c>
      <c r="Y19">
        <v>246768.37</v>
      </c>
      <c r="Z19">
        <v>221991.26</v>
      </c>
      <c r="AB19">
        <v>82105</v>
      </c>
    </row>
    <row r="20" spans="1:28" x14ac:dyDescent="0.25">
      <c r="A20" t="s">
        <v>2948</v>
      </c>
      <c r="B20">
        <v>1870533.35</v>
      </c>
      <c r="C20">
        <v>340294.2</v>
      </c>
      <c r="D20">
        <v>91776.52</v>
      </c>
      <c r="F20">
        <v>21206.01</v>
      </c>
      <c r="G20">
        <v>268800.59000000003</v>
      </c>
      <c r="I20">
        <v>0</v>
      </c>
      <c r="L20">
        <v>0</v>
      </c>
      <c r="O20">
        <v>280099.09999999998</v>
      </c>
      <c r="P20">
        <v>1863971.92</v>
      </c>
      <c r="Q20">
        <v>803198.45</v>
      </c>
      <c r="R20">
        <v>424299</v>
      </c>
      <c r="S20">
        <v>1773.15</v>
      </c>
      <c r="T20">
        <v>956417.5</v>
      </c>
      <c r="U20">
        <v>40000</v>
      </c>
      <c r="V20">
        <v>1115228.5</v>
      </c>
      <c r="Y20">
        <v>420443.52</v>
      </c>
      <c r="Z20">
        <v>129541.43</v>
      </c>
      <c r="AB20">
        <v>57335</v>
      </c>
    </row>
    <row r="21" spans="1:28" x14ac:dyDescent="0.25">
      <c r="A21" t="s">
        <v>2949</v>
      </c>
      <c r="B21">
        <v>517215.76</v>
      </c>
      <c r="C21">
        <v>82531.899999999994</v>
      </c>
      <c r="D21">
        <v>124375.93</v>
      </c>
      <c r="F21">
        <v>683688.8</v>
      </c>
      <c r="G21">
        <v>1292305.4099999999</v>
      </c>
      <c r="I21">
        <v>0</v>
      </c>
      <c r="L21">
        <v>0</v>
      </c>
      <c r="O21">
        <v>882961.77</v>
      </c>
      <c r="P21">
        <v>2519990.75</v>
      </c>
      <c r="Q21">
        <v>986751.51</v>
      </c>
      <c r="R21">
        <v>151500</v>
      </c>
      <c r="S21">
        <v>942.58</v>
      </c>
      <c r="T21">
        <v>1419224.06</v>
      </c>
      <c r="U21">
        <v>24500</v>
      </c>
      <c r="V21">
        <v>1857163.06</v>
      </c>
      <c r="Y21">
        <v>653564.62</v>
      </c>
      <c r="Z21">
        <v>452635.19</v>
      </c>
      <c r="AB21">
        <v>134350</v>
      </c>
    </row>
    <row r="22" spans="1:28" x14ac:dyDescent="0.25">
      <c r="A22" t="s">
        <v>2950</v>
      </c>
      <c r="B22">
        <v>563096.04</v>
      </c>
      <c r="C22">
        <v>71761</v>
      </c>
      <c r="D22">
        <v>19800</v>
      </c>
      <c r="F22">
        <v>327446.99</v>
      </c>
      <c r="G22">
        <v>548391.72</v>
      </c>
      <c r="I22">
        <v>0</v>
      </c>
      <c r="O22">
        <v>-3784358.5</v>
      </c>
      <c r="P22">
        <v>4994895.4800000004</v>
      </c>
      <c r="Q22">
        <v>1154669.32</v>
      </c>
      <c r="R22">
        <v>262676</v>
      </c>
      <c r="S22">
        <v>430.57</v>
      </c>
      <c r="T22">
        <v>1564449.5</v>
      </c>
      <c r="U22">
        <v>57925</v>
      </c>
      <c r="V22">
        <v>1564449.5</v>
      </c>
      <c r="Y22">
        <v>743866.19</v>
      </c>
      <c r="Z22">
        <v>278885.93</v>
      </c>
      <c r="AB22">
        <v>-5000</v>
      </c>
    </row>
    <row r="23" spans="1:28" x14ac:dyDescent="0.25">
      <c r="A23" t="s">
        <v>2951</v>
      </c>
      <c r="B23">
        <v>450851.99</v>
      </c>
      <c r="C23">
        <v>24495.5</v>
      </c>
      <c r="D23">
        <v>140518.04999999999</v>
      </c>
      <c r="F23">
        <v>722617.01</v>
      </c>
      <c r="G23">
        <v>507335.08</v>
      </c>
      <c r="I23">
        <v>0</v>
      </c>
      <c r="L23">
        <v>56.31</v>
      </c>
      <c r="O23">
        <v>381759.27</v>
      </c>
      <c r="P23">
        <v>1550129.81</v>
      </c>
      <c r="Q23">
        <v>660674.98</v>
      </c>
      <c r="S23">
        <v>296.88</v>
      </c>
      <c r="T23">
        <v>1912333.46</v>
      </c>
      <c r="U23">
        <v>47800</v>
      </c>
      <c r="V23">
        <v>1997937.26</v>
      </c>
      <c r="Y23">
        <v>385773.33</v>
      </c>
      <c r="Z23">
        <v>203182.49</v>
      </c>
      <c r="AB23">
        <v>26000</v>
      </c>
    </row>
    <row r="24" spans="1:28" x14ac:dyDescent="0.25">
      <c r="A24" t="s">
        <v>2952</v>
      </c>
      <c r="B24">
        <v>3369350.99</v>
      </c>
      <c r="C24">
        <v>203841.79</v>
      </c>
      <c r="D24">
        <v>20813.8</v>
      </c>
      <c r="F24">
        <v>56667.5</v>
      </c>
      <c r="G24">
        <v>533111.29</v>
      </c>
      <c r="I24">
        <v>0</v>
      </c>
      <c r="L24">
        <v>0</v>
      </c>
      <c r="O24">
        <v>1076468.82</v>
      </c>
      <c r="P24">
        <v>2878887.21</v>
      </c>
      <c r="Q24">
        <v>892667.23</v>
      </c>
      <c r="R24">
        <v>570120</v>
      </c>
      <c r="S24">
        <v>3627.4</v>
      </c>
      <c r="T24">
        <v>2651943</v>
      </c>
      <c r="U24">
        <v>18500</v>
      </c>
      <c r="V24">
        <v>2781723</v>
      </c>
      <c r="W24">
        <v>320</v>
      </c>
      <c r="X24">
        <v>1584</v>
      </c>
      <c r="Y24">
        <v>706381.79</v>
      </c>
      <c r="Z24">
        <v>229659.5</v>
      </c>
      <c r="AB24">
        <v>24500</v>
      </c>
    </row>
    <row r="25" spans="1:28" x14ac:dyDescent="0.25">
      <c r="A25" t="s">
        <v>2953</v>
      </c>
      <c r="B25">
        <v>886812.21</v>
      </c>
      <c r="C25">
        <v>205197.55</v>
      </c>
      <c r="D25">
        <v>30419.56</v>
      </c>
      <c r="F25">
        <v>294188.05</v>
      </c>
      <c r="G25">
        <v>413855.89</v>
      </c>
      <c r="I25">
        <v>0</v>
      </c>
      <c r="L25">
        <v>717.58</v>
      </c>
      <c r="O25">
        <v>-729016.03</v>
      </c>
      <c r="P25">
        <v>2079998.65</v>
      </c>
      <c r="Q25">
        <v>713840.51</v>
      </c>
      <c r="R25">
        <v>460477</v>
      </c>
      <c r="S25">
        <v>580.64</v>
      </c>
      <c r="T25">
        <v>1478302</v>
      </c>
      <c r="U25">
        <v>33000</v>
      </c>
      <c r="V25">
        <v>1637564</v>
      </c>
      <c r="Y25">
        <v>305661.37</v>
      </c>
      <c r="Z25">
        <v>186041.72</v>
      </c>
    </row>
    <row r="26" spans="1:28" x14ac:dyDescent="0.25">
      <c r="A26" t="s">
        <v>2954</v>
      </c>
      <c r="B26">
        <v>728625.16</v>
      </c>
      <c r="C26">
        <v>84744.28</v>
      </c>
      <c r="D26">
        <v>48921.48</v>
      </c>
      <c r="F26">
        <v>927405.8</v>
      </c>
      <c r="G26">
        <v>276003.48</v>
      </c>
      <c r="I26">
        <v>0</v>
      </c>
      <c r="L26">
        <v>0</v>
      </c>
      <c r="O26">
        <v>1475559.45</v>
      </c>
      <c r="P26">
        <v>413083.29</v>
      </c>
      <c r="Q26">
        <v>643365.5</v>
      </c>
      <c r="R26">
        <v>126700</v>
      </c>
      <c r="S26">
        <v>1130.92</v>
      </c>
      <c r="T26">
        <v>1526007.5</v>
      </c>
      <c r="U26">
        <v>73000</v>
      </c>
      <c r="V26">
        <v>1695918.7</v>
      </c>
      <c r="Y26">
        <v>248287.48</v>
      </c>
      <c r="Z26">
        <v>152386.07</v>
      </c>
    </row>
    <row r="27" spans="1:28" x14ac:dyDescent="0.25">
      <c r="A27" t="s">
        <v>2955</v>
      </c>
      <c r="B27">
        <v>619899.53</v>
      </c>
      <c r="C27">
        <v>1250</v>
      </c>
      <c r="D27">
        <v>18003.48</v>
      </c>
      <c r="F27">
        <v>541529.52</v>
      </c>
      <c r="G27">
        <v>308753.93</v>
      </c>
      <c r="I27">
        <v>9000</v>
      </c>
      <c r="O27">
        <v>-787896.24</v>
      </c>
      <c r="P27">
        <v>2337378.21</v>
      </c>
      <c r="Q27">
        <v>560027.71</v>
      </c>
      <c r="S27">
        <v>733.21</v>
      </c>
      <c r="T27">
        <v>1185043</v>
      </c>
      <c r="U27">
        <v>6035</v>
      </c>
      <c r="V27">
        <v>1194043</v>
      </c>
      <c r="Y27">
        <v>281407.87</v>
      </c>
      <c r="Z27">
        <v>143133.56</v>
      </c>
      <c r="AB27">
        <v>42000</v>
      </c>
    </row>
    <row r="28" spans="1:28" x14ac:dyDescent="0.25">
      <c r="A28" t="s">
        <v>2956</v>
      </c>
      <c r="B28">
        <v>807010.76</v>
      </c>
      <c r="C28">
        <v>0</v>
      </c>
      <c r="D28">
        <v>21328.12</v>
      </c>
      <c r="F28">
        <v>256214.23</v>
      </c>
      <c r="G28">
        <v>300589.86</v>
      </c>
      <c r="I28">
        <v>5000</v>
      </c>
      <c r="L28">
        <v>210</v>
      </c>
      <c r="O28">
        <v>-1300068.98</v>
      </c>
      <c r="P28">
        <v>2446216.73</v>
      </c>
      <c r="Q28">
        <v>652385.17000000004</v>
      </c>
      <c r="R28">
        <v>153400</v>
      </c>
      <c r="S28">
        <v>477.25</v>
      </c>
      <c r="T28">
        <v>947768.5</v>
      </c>
      <c r="U28">
        <v>84995</v>
      </c>
      <c r="V28">
        <v>1092472.5</v>
      </c>
      <c r="Y28">
        <v>260103.1</v>
      </c>
      <c r="Z28">
        <v>176759.13</v>
      </c>
    </row>
    <row r="29" spans="1:28" x14ac:dyDescent="0.25">
      <c r="A29" t="s">
        <v>2957</v>
      </c>
      <c r="B29">
        <v>2285475.58</v>
      </c>
      <c r="C29">
        <v>434795.15</v>
      </c>
      <c r="D29">
        <v>10331.61</v>
      </c>
      <c r="F29">
        <v>606711.54</v>
      </c>
      <c r="G29">
        <v>372573.9</v>
      </c>
      <c r="L29">
        <v>10166</v>
      </c>
      <c r="O29">
        <v>758562.94</v>
      </c>
      <c r="P29">
        <v>1940194.37</v>
      </c>
      <c r="Q29">
        <v>1779345.76</v>
      </c>
      <c r="R29">
        <v>181700</v>
      </c>
      <c r="S29">
        <v>1816.4</v>
      </c>
      <c r="T29">
        <v>1380112</v>
      </c>
      <c r="U29">
        <v>520</v>
      </c>
      <c r="V29">
        <v>1561574.92</v>
      </c>
      <c r="Y29">
        <v>444233.88</v>
      </c>
      <c r="Z29">
        <v>157230.89000000001</v>
      </c>
    </row>
    <row r="30" spans="1:28" x14ac:dyDescent="0.25">
      <c r="A30" t="s">
        <v>2958</v>
      </c>
      <c r="B30">
        <v>770867.45</v>
      </c>
      <c r="C30">
        <v>438315.79</v>
      </c>
      <c r="D30">
        <v>2118.2199999999998</v>
      </c>
      <c r="F30">
        <v>1937115.07</v>
      </c>
      <c r="G30">
        <v>943446.91</v>
      </c>
      <c r="L30">
        <v>1337</v>
      </c>
      <c r="O30">
        <v>3934026.61</v>
      </c>
      <c r="P30">
        <v>225942.27</v>
      </c>
      <c r="Q30">
        <v>984686.17</v>
      </c>
      <c r="S30">
        <v>780.88</v>
      </c>
      <c r="T30">
        <v>711234</v>
      </c>
      <c r="V30">
        <v>904495</v>
      </c>
      <c r="Y30">
        <v>404210.19</v>
      </c>
      <c r="Z30">
        <v>285728.3</v>
      </c>
    </row>
    <row r="31" spans="1:28" x14ac:dyDescent="0.25">
      <c r="A31" t="s">
        <v>2959</v>
      </c>
      <c r="B31">
        <v>2005141.25</v>
      </c>
      <c r="C31">
        <v>569837</v>
      </c>
      <c r="D31">
        <v>16114.84</v>
      </c>
      <c r="F31">
        <v>1017294.26</v>
      </c>
      <c r="G31">
        <v>205181.72</v>
      </c>
      <c r="L31">
        <v>0</v>
      </c>
      <c r="O31">
        <v>2783148.7</v>
      </c>
      <c r="P31">
        <v>519805.36</v>
      </c>
      <c r="Q31">
        <v>1621309.52</v>
      </c>
      <c r="R31">
        <v>439200</v>
      </c>
      <c r="S31">
        <v>2002.11</v>
      </c>
      <c r="T31">
        <v>2337061.5</v>
      </c>
      <c r="U31">
        <v>169992</v>
      </c>
      <c r="V31">
        <v>2743244.5</v>
      </c>
      <c r="Y31">
        <v>988092.28</v>
      </c>
      <c r="Z31">
        <v>105383.34</v>
      </c>
    </row>
    <row r="32" spans="1:28" x14ac:dyDescent="0.25">
      <c r="A32" t="s">
        <v>2960</v>
      </c>
      <c r="B32">
        <v>1449946.52</v>
      </c>
      <c r="C32">
        <v>237714.6</v>
      </c>
      <c r="D32">
        <v>25195.87</v>
      </c>
      <c r="F32">
        <v>2068082.99</v>
      </c>
      <c r="G32">
        <v>686165.2</v>
      </c>
      <c r="L32">
        <v>0</v>
      </c>
      <c r="O32">
        <v>4118472.33</v>
      </c>
      <c r="P32">
        <v>164243.42000000001</v>
      </c>
      <c r="Q32">
        <v>1138218.08</v>
      </c>
      <c r="S32">
        <v>1465.68</v>
      </c>
      <c r="T32">
        <v>992470.5</v>
      </c>
      <c r="V32">
        <v>1189756.5</v>
      </c>
      <c r="X32">
        <v>1530</v>
      </c>
      <c r="Y32">
        <v>313944.65999999997</v>
      </c>
      <c r="Z32">
        <v>252145.67</v>
      </c>
      <c r="AB32">
        <v>14868</v>
      </c>
    </row>
    <row r="33" spans="1:26" x14ac:dyDescent="0.25">
      <c r="A33" t="s">
        <v>2961</v>
      </c>
      <c r="B33">
        <v>703968.38</v>
      </c>
      <c r="C33">
        <v>182933.5</v>
      </c>
      <c r="D33">
        <v>222.39</v>
      </c>
      <c r="F33">
        <v>578776.6</v>
      </c>
      <c r="G33">
        <v>381942.7</v>
      </c>
      <c r="L33">
        <v>1443</v>
      </c>
      <c r="O33">
        <v>-1795569.8</v>
      </c>
      <c r="P33">
        <v>3631737.05</v>
      </c>
      <c r="Q33">
        <v>1296918.54</v>
      </c>
      <c r="R33">
        <v>368710</v>
      </c>
      <c r="S33">
        <v>668.44</v>
      </c>
      <c r="T33">
        <v>1678327</v>
      </c>
      <c r="V33">
        <v>1888847</v>
      </c>
      <c r="X33">
        <v>5692</v>
      </c>
      <c r="Y33">
        <v>1101244.07</v>
      </c>
      <c r="Z33">
        <v>118007.59</v>
      </c>
    </row>
    <row r="34" spans="1:26" x14ac:dyDescent="0.25">
      <c r="A34" t="s">
        <v>2962</v>
      </c>
      <c r="B34">
        <v>718187.26</v>
      </c>
      <c r="C34">
        <v>268658.81</v>
      </c>
      <c r="D34">
        <v>24745.97</v>
      </c>
      <c r="F34">
        <v>281167.90000000002</v>
      </c>
      <c r="G34">
        <v>572466.54</v>
      </c>
      <c r="K34">
        <v>181900</v>
      </c>
      <c r="L34">
        <v>0</v>
      </c>
      <c r="O34">
        <v>1006210.96</v>
      </c>
      <c r="P34">
        <v>669957.9</v>
      </c>
      <c r="Q34">
        <v>1591714.99</v>
      </c>
      <c r="S34">
        <v>692.73</v>
      </c>
      <c r="T34">
        <v>341701.5</v>
      </c>
      <c r="U34">
        <v>23124</v>
      </c>
      <c r="V34">
        <v>700664.5</v>
      </c>
      <c r="X34">
        <v>1370</v>
      </c>
      <c r="Y34">
        <v>826710.04</v>
      </c>
      <c r="Z34">
        <v>119351.06</v>
      </c>
    </row>
    <row r="35" spans="1:26" x14ac:dyDescent="0.25">
      <c r="A35" t="s">
        <v>2963</v>
      </c>
      <c r="B35">
        <v>1577385.23</v>
      </c>
      <c r="C35">
        <v>334880.62</v>
      </c>
      <c r="D35">
        <v>19010.84</v>
      </c>
      <c r="F35">
        <v>622250.51</v>
      </c>
      <c r="G35">
        <v>444806.59</v>
      </c>
      <c r="L35">
        <v>0</v>
      </c>
      <c r="O35">
        <v>263714.21999999997</v>
      </c>
      <c r="P35">
        <v>2501284.2200000002</v>
      </c>
      <c r="Q35">
        <v>1290513.3899999999</v>
      </c>
      <c r="S35">
        <v>1841.19</v>
      </c>
      <c r="T35">
        <v>1436250</v>
      </c>
      <c r="V35">
        <v>1691039</v>
      </c>
      <c r="Y35">
        <v>430240.53</v>
      </c>
      <c r="Z35">
        <v>120759.7</v>
      </c>
    </row>
    <row r="36" spans="1:26" x14ac:dyDescent="0.25">
      <c r="A36" t="s">
        <v>2964</v>
      </c>
      <c r="B36">
        <v>851960.87</v>
      </c>
      <c r="C36">
        <v>143999.29999999999</v>
      </c>
      <c r="D36">
        <v>5821.38</v>
      </c>
      <c r="F36">
        <v>1954323.11</v>
      </c>
      <c r="G36">
        <v>617051.48</v>
      </c>
      <c r="L36">
        <v>0</v>
      </c>
      <c r="O36">
        <v>1716880.81</v>
      </c>
      <c r="P36">
        <v>1692932.58</v>
      </c>
      <c r="Q36">
        <v>1312309.94</v>
      </c>
      <c r="R36">
        <v>99750</v>
      </c>
      <c r="S36">
        <v>747.72</v>
      </c>
      <c r="T36">
        <v>1033052</v>
      </c>
      <c r="V36">
        <v>1351062</v>
      </c>
      <c r="X36">
        <v>1690</v>
      </c>
      <c r="Y36">
        <v>490278.93</v>
      </c>
      <c r="Z36">
        <v>230535.98</v>
      </c>
    </row>
    <row r="37" spans="1:26" x14ac:dyDescent="0.25">
      <c r="A37" t="s">
        <v>2965</v>
      </c>
      <c r="B37">
        <v>794081.79</v>
      </c>
      <c r="C37">
        <v>274091.52000000002</v>
      </c>
      <c r="D37">
        <v>14787.72</v>
      </c>
      <c r="F37">
        <v>1137717.53</v>
      </c>
      <c r="G37">
        <v>448492.47</v>
      </c>
      <c r="L37">
        <v>879</v>
      </c>
      <c r="O37">
        <v>2118262.31</v>
      </c>
      <c r="Q37">
        <v>1106420.21</v>
      </c>
      <c r="R37">
        <v>232130</v>
      </c>
      <c r="S37">
        <v>535.83000000000004</v>
      </c>
      <c r="T37">
        <v>347478.95</v>
      </c>
      <c r="V37">
        <v>476160.52</v>
      </c>
      <c r="Y37">
        <v>332927.73</v>
      </c>
      <c r="Z37">
        <v>167557.01999999999</v>
      </c>
    </row>
    <row r="38" spans="1:26" x14ac:dyDescent="0.25">
      <c r="A38" t="s">
        <v>2966</v>
      </c>
      <c r="B38">
        <v>1226164.03</v>
      </c>
      <c r="C38">
        <v>292550.5</v>
      </c>
      <c r="D38">
        <v>8640.75</v>
      </c>
      <c r="F38">
        <v>826816.69</v>
      </c>
      <c r="G38">
        <v>455293.41</v>
      </c>
      <c r="L38">
        <v>0</v>
      </c>
      <c r="O38">
        <v>2088244.73</v>
      </c>
      <c r="Q38">
        <v>1789829.69</v>
      </c>
      <c r="S38">
        <v>880.08</v>
      </c>
      <c r="T38">
        <v>2300344.5</v>
      </c>
      <c r="V38">
        <v>2580709.5</v>
      </c>
      <c r="Y38">
        <v>438362.29</v>
      </c>
      <c r="Z38">
        <v>116381.83</v>
      </c>
    </row>
    <row r="39" spans="1:26" x14ac:dyDescent="0.25">
      <c r="A39" t="s">
        <v>2967</v>
      </c>
      <c r="B39">
        <v>1670649.84</v>
      </c>
      <c r="C39">
        <v>70547.399999999994</v>
      </c>
      <c r="D39">
        <v>72683.600000000006</v>
      </c>
      <c r="F39">
        <v>370140.98</v>
      </c>
      <c r="G39">
        <v>772868.53</v>
      </c>
      <c r="I39">
        <v>24139.8</v>
      </c>
      <c r="L39">
        <v>33.729999999999997</v>
      </c>
      <c r="M39">
        <v>30041.5</v>
      </c>
      <c r="O39">
        <v>580485.52</v>
      </c>
      <c r="P39">
        <v>1814650.86</v>
      </c>
      <c r="Q39">
        <v>1332380.6299999999</v>
      </c>
      <c r="R39">
        <v>2880.5</v>
      </c>
      <c r="S39">
        <v>1869.42</v>
      </c>
      <c r="T39">
        <v>1874635.28</v>
      </c>
      <c r="U39">
        <v>14040</v>
      </c>
      <c r="V39">
        <v>2103141.2799999998</v>
      </c>
      <c r="Y39">
        <v>259406.58</v>
      </c>
      <c r="Z39">
        <v>189319.03</v>
      </c>
    </row>
    <row r="40" spans="1:26" x14ac:dyDescent="0.25">
      <c r="A40" t="s">
        <v>2968</v>
      </c>
      <c r="B40">
        <v>520888.64</v>
      </c>
      <c r="C40">
        <v>22627.35</v>
      </c>
      <c r="D40">
        <v>68693.16</v>
      </c>
      <c r="F40">
        <v>1256319.73</v>
      </c>
      <c r="G40">
        <v>97050.01</v>
      </c>
      <c r="I40">
        <v>10822.4</v>
      </c>
      <c r="L40">
        <v>118400</v>
      </c>
      <c r="O40">
        <v>-53782.74</v>
      </c>
      <c r="P40">
        <v>1633793.05</v>
      </c>
      <c r="Q40">
        <v>1164690.33</v>
      </c>
      <c r="S40">
        <v>548.54</v>
      </c>
      <c r="T40">
        <v>1264836.78</v>
      </c>
      <c r="U40">
        <v>56630</v>
      </c>
      <c r="V40">
        <v>1504657.78</v>
      </c>
      <c r="Y40">
        <v>445339.11</v>
      </c>
      <c r="Z40">
        <v>151012.57999999999</v>
      </c>
    </row>
    <row r="41" spans="1:26" x14ac:dyDescent="0.25">
      <c r="A41" t="s">
        <v>2969</v>
      </c>
      <c r="B41">
        <v>844999.82</v>
      </c>
      <c r="C41">
        <v>41947.91</v>
      </c>
      <c r="D41">
        <v>30937.439999999999</v>
      </c>
      <c r="F41">
        <v>1128526.3899999999</v>
      </c>
      <c r="G41">
        <v>199916.03</v>
      </c>
      <c r="I41">
        <v>11024.4</v>
      </c>
      <c r="L41">
        <v>1173.6199999999999</v>
      </c>
      <c r="O41">
        <v>1922248.18</v>
      </c>
      <c r="P41">
        <v>174893.33</v>
      </c>
      <c r="Q41">
        <v>922963.42</v>
      </c>
      <c r="S41">
        <v>990.66</v>
      </c>
      <c r="T41">
        <v>1400031.8</v>
      </c>
      <c r="U41">
        <v>11160</v>
      </c>
      <c r="V41">
        <v>1624510.79</v>
      </c>
      <c r="W41">
        <v>22000</v>
      </c>
      <c r="Y41">
        <v>308063.90999999997</v>
      </c>
      <c r="Z41">
        <v>110033.12</v>
      </c>
    </row>
    <row r="42" spans="1:26" x14ac:dyDescent="0.25">
      <c r="A42" t="s">
        <v>2970</v>
      </c>
      <c r="B42">
        <v>1897487.01</v>
      </c>
      <c r="C42">
        <v>153074.03</v>
      </c>
      <c r="D42">
        <v>39928</v>
      </c>
      <c r="F42">
        <v>995563.44</v>
      </c>
      <c r="G42">
        <v>314530.90999999997</v>
      </c>
      <c r="I42">
        <v>51234.5</v>
      </c>
      <c r="L42">
        <v>3207.35</v>
      </c>
      <c r="M42">
        <v>463433.55</v>
      </c>
      <c r="O42">
        <v>1493866.76</v>
      </c>
      <c r="P42">
        <v>1781475.04</v>
      </c>
      <c r="Q42">
        <v>1985656.54</v>
      </c>
      <c r="R42">
        <v>20194.79</v>
      </c>
      <c r="S42">
        <v>2269.4499999999998</v>
      </c>
      <c r="T42">
        <v>1579186.5</v>
      </c>
      <c r="U42">
        <v>19990</v>
      </c>
      <c r="V42">
        <v>1974742.5</v>
      </c>
      <c r="Y42">
        <v>1561090.85</v>
      </c>
      <c r="Z42">
        <v>191547.74</v>
      </c>
    </row>
    <row r="43" spans="1:26" x14ac:dyDescent="0.25">
      <c r="A43" t="s">
        <v>2971</v>
      </c>
      <c r="B43">
        <v>2228742.0099999998</v>
      </c>
      <c r="C43">
        <v>43984.72</v>
      </c>
      <c r="D43">
        <v>31075.51</v>
      </c>
      <c r="F43">
        <v>209892.62</v>
      </c>
      <c r="G43">
        <v>172493.11</v>
      </c>
      <c r="I43">
        <v>27411.200000000001</v>
      </c>
      <c r="L43">
        <v>1858.43</v>
      </c>
      <c r="O43">
        <v>-271253.71000000002</v>
      </c>
      <c r="P43">
        <v>1769380.27</v>
      </c>
      <c r="Q43">
        <v>1585128.97</v>
      </c>
      <c r="R43">
        <v>407550</v>
      </c>
      <c r="S43">
        <v>1887.29</v>
      </c>
      <c r="T43">
        <v>1644485.1</v>
      </c>
      <c r="U43">
        <v>30260</v>
      </c>
      <c r="V43">
        <v>1813196.1</v>
      </c>
      <c r="W43">
        <v>5000</v>
      </c>
      <c r="Y43">
        <v>413490.15</v>
      </c>
      <c r="Z43">
        <v>111543.33</v>
      </c>
    </row>
    <row r="44" spans="1:26" x14ac:dyDescent="0.25">
      <c r="A44" t="s">
        <v>2972</v>
      </c>
      <c r="B44">
        <v>780918.85</v>
      </c>
      <c r="C44">
        <v>28371.48</v>
      </c>
      <c r="D44">
        <v>5707.35</v>
      </c>
      <c r="F44">
        <v>828961.66</v>
      </c>
      <c r="G44">
        <v>578346.56999999995</v>
      </c>
      <c r="I44">
        <v>15304.8</v>
      </c>
      <c r="L44">
        <v>0</v>
      </c>
      <c r="O44">
        <v>-1722903.05</v>
      </c>
      <c r="P44">
        <v>2854151.72</v>
      </c>
      <c r="Q44">
        <v>1755714.49</v>
      </c>
      <c r="R44">
        <v>209480</v>
      </c>
      <c r="S44">
        <v>592.17999999999995</v>
      </c>
      <c r="T44">
        <v>758209</v>
      </c>
      <c r="U44">
        <v>13070</v>
      </c>
      <c r="V44">
        <v>1013131</v>
      </c>
      <c r="Y44">
        <v>275238.65000000002</v>
      </c>
      <c r="Z44">
        <v>219443.58</v>
      </c>
    </row>
    <row r="45" spans="1:26" x14ac:dyDescent="0.25">
      <c r="A45" t="s">
        <v>2973</v>
      </c>
      <c r="B45">
        <v>997872.74</v>
      </c>
      <c r="C45">
        <v>18229.740000000002</v>
      </c>
      <c r="D45">
        <v>19194.75</v>
      </c>
      <c r="F45">
        <v>490177.34</v>
      </c>
      <c r="G45">
        <v>91791.52</v>
      </c>
      <c r="I45">
        <v>17979.599999999999</v>
      </c>
      <c r="L45">
        <v>1104.5</v>
      </c>
      <c r="O45">
        <v>-516334.26</v>
      </c>
      <c r="P45">
        <v>1653756.5</v>
      </c>
      <c r="Q45">
        <v>1243790.83</v>
      </c>
      <c r="S45">
        <v>889.79</v>
      </c>
      <c r="T45">
        <v>839855.5</v>
      </c>
      <c r="U45">
        <v>16430</v>
      </c>
      <c r="V45">
        <v>1111230.5</v>
      </c>
      <c r="Y45">
        <v>309773.64</v>
      </c>
      <c r="Z45">
        <v>59842.23</v>
      </c>
    </row>
    <row r="46" spans="1:26" x14ac:dyDescent="0.25">
      <c r="A46" t="s">
        <v>2974</v>
      </c>
      <c r="B46">
        <v>706980.01</v>
      </c>
      <c r="C46">
        <v>222668.45</v>
      </c>
      <c r="D46">
        <v>23324.2</v>
      </c>
      <c r="F46">
        <v>567929.1</v>
      </c>
      <c r="G46">
        <v>608635.47</v>
      </c>
      <c r="I46">
        <v>10442</v>
      </c>
      <c r="L46">
        <v>6750.71</v>
      </c>
      <c r="O46">
        <v>-14200.77</v>
      </c>
      <c r="P46">
        <v>1474437.8</v>
      </c>
      <c r="Q46">
        <v>1368636.37</v>
      </c>
      <c r="R46">
        <v>289590</v>
      </c>
      <c r="S46">
        <v>678.51</v>
      </c>
      <c r="T46">
        <v>807185</v>
      </c>
      <c r="U46">
        <v>14150</v>
      </c>
      <c r="V46">
        <v>927071</v>
      </c>
      <c r="Y46">
        <v>619072.99</v>
      </c>
      <c r="Z46">
        <v>144924.88</v>
      </c>
    </row>
    <row r="47" spans="1:26" x14ac:dyDescent="0.25">
      <c r="A47" t="s">
        <v>2975</v>
      </c>
      <c r="B47">
        <v>851480.38</v>
      </c>
      <c r="C47">
        <v>69384.59</v>
      </c>
      <c r="D47">
        <v>64605.31</v>
      </c>
      <c r="F47">
        <v>1203313.2</v>
      </c>
      <c r="G47">
        <v>177758.29</v>
      </c>
      <c r="I47">
        <v>95685.62</v>
      </c>
      <c r="L47">
        <v>45.38</v>
      </c>
      <c r="O47">
        <v>-249928.94</v>
      </c>
      <c r="P47">
        <v>2017007.85</v>
      </c>
      <c r="Q47">
        <v>2092224.9</v>
      </c>
      <c r="R47">
        <v>407280</v>
      </c>
      <c r="S47">
        <v>499.66</v>
      </c>
      <c r="T47">
        <v>1467409.8</v>
      </c>
      <c r="U47">
        <v>19820</v>
      </c>
      <c r="V47">
        <v>1841641.8</v>
      </c>
      <c r="Y47">
        <v>1273487.3799999999</v>
      </c>
      <c r="Z47">
        <v>178298.32</v>
      </c>
    </row>
    <row r="48" spans="1:26" x14ac:dyDescent="0.25">
      <c r="A48" t="s">
        <v>2976</v>
      </c>
      <c r="B48">
        <v>654856.54</v>
      </c>
      <c r="C48">
        <v>11043.61</v>
      </c>
      <c r="D48">
        <v>45860.22</v>
      </c>
      <c r="F48">
        <v>1045369.07</v>
      </c>
      <c r="G48">
        <v>72418.59</v>
      </c>
      <c r="I48">
        <v>24822.2</v>
      </c>
      <c r="L48">
        <v>750.77</v>
      </c>
      <c r="O48">
        <v>1392874.65</v>
      </c>
      <c r="P48">
        <v>216270.07999999999</v>
      </c>
      <c r="Q48">
        <v>982772.68</v>
      </c>
      <c r="R48">
        <v>89600</v>
      </c>
      <c r="T48">
        <v>1078650</v>
      </c>
      <c r="U48">
        <v>12838</v>
      </c>
      <c r="V48">
        <v>1327495</v>
      </c>
      <c r="Y48">
        <v>387173.95</v>
      </c>
      <c r="Z48">
        <v>110161.4</v>
      </c>
    </row>
    <row r="49" spans="1:29" x14ac:dyDescent="0.25">
      <c r="A49" t="s">
        <v>2977</v>
      </c>
      <c r="B49">
        <v>1294254.45</v>
      </c>
      <c r="C49">
        <v>54160.08</v>
      </c>
      <c r="D49">
        <v>27420.9</v>
      </c>
      <c r="F49">
        <v>1127988.57</v>
      </c>
      <c r="G49">
        <v>303905.5</v>
      </c>
      <c r="I49">
        <v>16025</v>
      </c>
      <c r="L49">
        <v>3039</v>
      </c>
      <c r="M49">
        <v>269918.17</v>
      </c>
      <c r="O49">
        <v>-94365.1</v>
      </c>
      <c r="P49">
        <v>2076002.99</v>
      </c>
      <c r="Q49">
        <v>2355755.4700000002</v>
      </c>
      <c r="R49">
        <v>1832</v>
      </c>
      <c r="S49">
        <v>1201.27</v>
      </c>
      <c r="T49">
        <v>1305425</v>
      </c>
      <c r="U49">
        <v>30960</v>
      </c>
      <c r="V49">
        <v>1726484</v>
      </c>
      <c r="W49">
        <v>3000</v>
      </c>
      <c r="Y49">
        <v>1055682.78</v>
      </c>
      <c r="Z49">
        <v>147539.49</v>
      </c>
    </row>
    <row r="50" spans="1:29" x14ac:dyDescent="0.25">
      <c r="A50" t="s">
        <v>2978</v>
      </c>
      <c r="B50">
        <v>847197.8</v>
      </c>
      <c r="C50">
        <v>115887.07</v>
      </c>
      <c r="D50">
        <v>25998.81</v>
      </c>
      <c r="F50">
        <v>613841.80000000005</v>
      </c>
      <c r="G50">
        <v>129190.35</v>
      </c>
      <c r="I50">
        <v>18563.8</v>
      </c>
      <c r="L50">
        <v>1414.9</v>
      </c>
      <c r="O50">
        <v>-1475356.38</v>
      </c>
      <c r="P50">
        <v>2700044.99</v>
      </c>
      <c r="Q50">
        <v>1322469.01</v>
      </c>
      <c r="R50">
        <v>-21940</v>
      </c>
      <c r="S50">
        <v>752.39</v>
      </c>
      <c r="T50">
        <v>1203843.8999999999</v>
      </c>
      <c r="U50">
        <v>22760</v>
      </c>
      <c r="V50">
        <v>1432333.9</v>
      </c>
      <c r="Y50">
        <v>316713.34000000003</v>
      </c>
      <c r="Z50">
        <v>100439.54</v>
      </c>
    </row>
    <row r="51" spans="1:29" x14ac:dyDescent="0.25">
      <c r="A51" t="s">
        <v>2979</v>
      </c>
      <c r="B51">
        <v>873268.83</v>
      </c>
      <c r="C51">
        <v>94266.71</v>
      </c>
      <c r="D51">
        <v>12359.75</v>
      </c>
      <c r="F51">
        <v>607396.32999999996</v>
      </c>
      <c r="G51">
        <v>43136.77</v>
      </c>
      <c r="I51">
        <v>14516</v>
      </c>
      <c r="L51">
        <v>970.38</v>
      </c>
      <c r="M51">
        <v>45072.59</v>
      </c>
      <c r="O51">
        <v>-620405.68000000005</v>
      </c>
      <c r="P51">
        <v>1671717.03</v>
      </c>
      <c r="Q51">
        <v>1240290.33</v>
      </c>
      <c r="R51">
        <v>2372.16</v>
      </c>
      <c r="S51">
        <v>787.69</v>
      </c>
      <c r="T51">
        <v>829913</v>
      </c>
      <c r="U51">
        <v>11520</v>
      </c>
      <c r="V51">
        <v>977631</v>
      </c>
      <c r="Y51">
        <v>373491.59</v>
      </c>
      <c r="Z51">
        <v>62102.52</v>
      </c>
    </row>
    <row r="52" spans="1:29" x14ac:dyDescent="0.25">
      <c r="A52" t="s">
        <v>2980</v>
      </c>
      <c r="B52">
        <v>843834.12</v>
      </c>
      <c r="C52">
        <v>25326.33</v>
      </c>
      <c r="D52">
        <v>33738.85</v>
      </c>
      <c r="F52">
        <v>760863.3</v>
      </c>
      <c r="G52">
        <v>111993.16</v>
      </c>
      <c r="I52">
        <v>18381.5</v>
      </c>
      <c r="L52">
        <v>42.06</v>
      </c>
      <c r="O52">
        <v>804785.92</v>
      </c>
      <c r="P52">
        <v>579857.57999999996</v>
      </c>
      <c r="Q52">
        <v>1337589.98</v>
      </c>
      <c r="S52">
        <v>821.39</v>
      </c>
      <c r="T52">
        <v>770569.5</v>
      </c>
      <c r="U52">
        <v>13168</v>
      </c>
      <c r="V52">
        <v>995171.5</v>
      </c>
      <c r="Y52">
        <v>466659.94</v>
      </c>
      <c r="Z52">
        <v>103428.73</v>
      </c>
    </row>
    <row r="53" spans="1:29" x14ac:dyDescent="0.25">
      <c r="A53" t="s">
        <v>2981</v>
      </c>
      <c r="B53">
        <v>1094939.3899999999</v>
      </c>
      <c r="C53">
        <v>180661.97</v>
      </c>
      <c r="D53">
        <v>19595.84</v>
      </c>
      <c r="F53">
        <v>1111167.75</v>
      </c>
      <c r="G53">
        <v>74282.84</v>
      </c>
      <c r="I53">
        <v>19764.2</v>
      </c>
      <c r="L53">
        <v>2380.1</v>
      </c>
      <c r="M53">
        <v>7555.59</v>
      </c>
      <c r="O53">
        <v>1583682.61</v>
      </c>
      <c r="P53">
        <v>446722.69</v>
      </c>
      <c r="Q53">
        <v>1165366.22</v>
      </c>
      <c r="R53">
        <v>3111.08</v>
      </c>
      <c r="T53">
        <v>1398716</v>
      </c>
      <c r="U53">
        <v>10240</v>
      </c>
      <c r="V53">
        <v>1584118</v>
      </c>
      <c r="Y53">
        <v>321772.51</v>
      </c>
      <c r="Z53">
        <v>104420.19</v>
      </c>
    </row>
    <row r="54" spans="1:29" x14ac:dyDescent="0.25">
      <c r="A54" t="s">
        <v>2984</v>
      </c>
      <c r="B54">
        <v>361954.14</v>
      </c>
      <c r="C54">
        <v>5000</v>
      </c>
      <c r="D54">
        <v>63753.65</v>
      </c>
      <c r="F54">
        <v>4</v>
      </c>
      <c r="G54">
        <v>2331560.35</v>
      </c>
      <c r="I54">
        <v>9700</v>
      </c>
      <c r="L54">
        <v>0</v>
      </c>
      <c r="O54">
        <v>1320008.23</v>
      </c>
      <c r="P54">
        <v>1557377.06</v>
      </c>
      <c r="Q54">
        <v>460040.77</v>
      </c>
      <c r="R54">
        <v>305100</v>
      </c>
      <c r="S54">
        <v>256.95</v>
      </c>
      <c r="T54">
        <v>883305.5</v>
      </c>
      <c r="U54">
        <v>10615</v>
      </c>
      <c r="V54">
        <v>1094139.5</v>
      </c>
      <c r="Y54">
        <v>168675.32</v>
      </c>
      <c r="Z54">
        <v>391919.55</v>
      </c>
      <c r="AB54">
        <v>32000</v>
      </c>
    </row>
    <row r="55" spans="1:29" x14ac:dyDescent="0.25">
      <c r="A55" t="s">
        <v>2985</v>
      </c>
      <c r="B55">
        <v>78208.350000000006</v>
      </c>
      <c r="C55">
        <v>17625</v>
      </c>
      <c r="D55">
        <v>52059.54</v>
      </c>
      <c r="F55">
        <v>850674.08</v>
      </c>
      <c r="G55">
        <v>2611304.0699999998</v>
      </c>
      <c r="I55">
        <v>52257.66</v>
      </c>
      <c r="L55">
        <v>551.23</v>
      </c>
      <c r="O55">
        <v>2785106.66</v>
      </c>
      <c r="P55">
        <v>1296912.72</v>
      </c>
      <c r="Q55">
        <v>660197.75</v>
      </c>
      <c r="S55">
        <v>249.95</v>
      </c>
      <c r="T55">
        <v>873851</v>
      </c>
      <c r="U55">
        <v>9350</v>
      </c>
      <c r="V55">
        <v>1081709</v>
      </c>
      <c r="Y55">
        <v>314167.69</v>
      </c>
      <c r="Z55">
        <v>567344.24</v>
      </c>
      <c r="AC55">
        <v>7000</v>
      </c>
    </row>
    <row r="56" spans="1:29" x14ac:dyDescent="0.25">
      <c r="A56" t="s">
        <v>2986</v>
      </c>
      <c r="B56">
        <v>501980.3</v>
      </c>
      <c r="C56">
        <v>0</v>
      </c>
      <c r="D56">
        <v>37739.22</v>
      </c>
      <c r="F56">
        <v>439090.13</v>
      </c>
      <c r="G56">
        <v>2267218.16</v>
      </c>
      <c r="I56">
        <v>0</v>
      </c>
      <c r="L56">
        <v>0</v>
      </c>
      <c r="O56">
        <v>1934477.58</v>
      </c>
      <c r="P56">
        <v>1593000.06</v>
      </c>
      <c r="Q56">
        <v>653124.15</v>
      </c>
      <c r="R56">
        <v>131481.5</v>
      </c>
      <c r="S56">
        <v>657.78</v>
      </c>
      <c r="T56">
        <v>876819.3</v>
      </c>
      <c r="U56">
        <v>10000</v>
      </c>
      <c r="V56">
        <v>1065624.3</v>
      </c>
      <c r="W56">
        <v>960</v>
      </c>
      <c r="X56">
        <v>2288</v>
      </c>
      <c r="Y56">
        <v>264591.27</v>
      </c>
      <c r="Z56">
        <v>427159.43</v>
      </c>
      <c r="AC56">
        <v>47876</v>
      </c>
    </row>
    <row r="57" spans="1:29" x14ac:dyDescent="0.25">
      <c r="A57" t="s">
        <v>2987</v>
      </c>
      <c r="B57">
        <v>603110.06000000006</v>
      </c>
      <c r="C57">
        <v>0</v>
      </c>
      <c r="D57">
        <v>22790.240000000002</v>
      </c>
      <c r="F57">
        <v>2</v>
      </c>
      <c r="G57">
        <v>2231931.88</v>
      </c>
      <c r="I57">
        <v>20000</v>
      </c>
      <c r="L57">
        <v>480.52</v>
      </c>
      <c r="O57">
        <v>1973057.28</v>
      </c>
      <c r="P57">
        <v>1261656.71</v>
      </c>
      <c r="Q57">
        <v>569591.49</v>
      </c>
      <c r="R57">
        <v>131600</v>
      </c>
      <c r="S57">
        <v>768.33</v>
      </c>
      <c r="T57">
        <v>1313252.5</v>
      </c>
      <c r="U57">
        <v>3030</v>
      </c>
      <c r="V57">
        <v>1517536.5</v>
      </c>
      <c r="W57">
        <v>480</v>
      </c>
      <c r="X57">
        <v>1140</v>
      </c>
      <c r="Y57">
        <v>318625.27</v>
      </c>
      <c r="Z57">
        <v>443339.22</v>
      </c>
      <c r="AA57">
        <v>10500</v>
      </c>
    </row>
    <row r="58" spans="1:29" x14ac:dyDescent="0.25">
      <c r="A58" t="s">
        <v>3011</v>
      </c>
      <c r="B58">
        <v>198836.26</v>
      </c>
      <c r="C58">
        <v>0</v>
      </c>
      <c r="D58">
        <v>26144.59</v>
      </c>
      <c r="F58">
        <v>3</v>
      </c>
      <c r="G58">
        <v>2168931.85</v>
      </c>
      <c r="I58">
        <v>12949</v>
      </c>
      <c r="L58">
        <v>0</v>
      </c>
      <c r="O58">
        <v>2647477.11</v>
      </c>
      <c r="Q58">
        <v>409762.1</v>
      </c>
      <c r="R58">
        <v>87050</v>
      </c>
      <c r="S58">
        <v>182.1</v>
      </c>
      <c r="T58">
        <v>644616</v>
      </c>
      <c r="V58">
        <v>801656</v>
      </c>
      <c r="Y58">
        <v>147311.98000000001</v>
      </c>
      <c r="Z58">
        <v>381522.64</v>
      </c>
      <c r="AB58">
        <v>960</v>
      </c>
    </row>
    <row r="59" spans="1:29" x14ac:dyDescent="0.25">
      <c r="A59" t="s">
        <v>3012</v>
      </c>
      <c r="B59">
        <v>818553.28</v>
      </c>
      <c r="C59">
        <v>12860</v>
      </c>
      <c r="D59">
        <v>28823.16</v>
      </c>
      <c r="F59">
        <v>222811.59</v>
      </c>
      <c r="G59">
        <v>1957462.49</v>
      </c>
      <c r="I59">
        <v>0</v>
      </c>
      <c r="L59">
        <v>18.690000000000001</v>
      </c>
      <c r="O59">
        <v>3546586.96</v>
      </c>
      <c r="Q59">
        <v>457020.48</v>
      </c>
      <c r="S59">
        <v>1197.67</v>
      </c>
      <c r="T59">
        <v>1176061.5</v>
      </c>
      <c r="V59">
        <v>1403760.5</v>
      </c>
      <c r="Y59">
        <v>172945.32</v>
      </c>
      <c r="Z59">
        <v>420558.89</v>
      </c>
      <c r="AB59">
        <v>49000</v>
      </c>
      <c r="AC59">
        <v>500</v>
      </c>
    </row>
    <row r="60" spans="1:29" x14ac:dyDescent="0.25">
      <c r="A60" t="s">
        <v>2991</v>
      </c>
      <c r="B60">
        <v>376506.28</v>
      </c>
      <c r="C60">
        <v>0</v>
      </c>
      <c r="D60">
        <v>29013.82</v>
      </c>
      <c r="F60">
        <v>117320.58</v>
      </c>
      <c r="G60">
        <v>287155.96999999997</v>
      </c>
      <c r="K60">
        <v>216000</v>
      </c>
      <c r="L60">
        <v>2310.44</v>
      </c>
      <c r="N60">
        <v>-71729.52</v>
      </c>
      <c r="O60">
        <v>875.64</v>
      </c>
      <c r="P60">
        <v>280935.62</v>
      </c>
      <c r="Q60">
        <v>1011714.74</v>
      </c>
      <c r="R60">
        <v>155900</v>
      </c>
      <c r="S60">
        <v>338.5</v>
      </c>
      <c r="T60">
        <v>1318837.8999999999</v>
      </c>
      <c r="V60">
        <v>1517244.9</v>
      </c>
      <c r="W60">
        <v>848</v>
      </c>
      <c r="Y60">
        <v>390542.23</v>
      </c>
      <c r="Z60">
        <v>26984.400000000001</v>
      </c>
      <c r="AB60">
        <v>4500</v>
      </c>
    </row>
    <row r="61" spans="1:29" x14ac:dyDescent="0.25">
      <c r="A61" t="s">
        <v>2992</v>
      </c>
      <c r="B61">
        <v>1335149.44</v>
      </c>
      <c r="C61">
        <v>68550</v>
      </c>
      <c r="D61">
        <v>41321.550000000003</v>
      </c>
      <c r="F61">
        <v>3085713.04</v>
      </c>
      <c r="G61">
        <v>2961334.44</v>
      </c>
      <c r="L61">
        <v>136.63</v>
      </c>
      <c r="O61">
        <v>7067013.1799999997</v>
      </c>
      <c r="P61">
        <v>179132.84</v>
      </c>
      <c r="Q61">
        <v>1338275.2</v>
      </c>
      <c r="R61">
        <v>516000</v>
      </c>
      <c r="S61">
        <v>1070.6300000000001</v>
      </c>
      <c r="T61">
        <v>1571259.29</v>
      </c>
      <c r="V61">
        <v>1983187.72</v>
      </c>
      <c r="Y61">
        <v>470339.47</v>
      </c>
      <c r="Z61">
        <v>346882.11</v>
      </c>
      <c r="AB61">
        <v>4500</v>
      </c>
    </row>
    <row r="62" spans="1:29" x14ac:dyDescent="0.25">
      <c r="A62" t="s">
        <v>2993</v>
      </c>
      <c r="B62">
        <v>386751.36</v>
      </c>
      <c r="C62">
        <v>16500</v>
      </c>
      <c r="D62">
        <v>41154.730000000003</v>
      </c>
      <c r="F62">
        <v>9868</v>
      </c>
      <c r="G62">
        <v>250195.28</v>
      </c>
      <c r="L62">
        <v>4356</v>
      </c>
      <c r="O62">
        <v>-2837518.22</v>
      </c>
      <c r="P62">
        <v>2768470.84</v>
      </c>
      <c r="Q62">
        <v>946438.17</v>
      </c>
      <c r="R62">
        <v>336000</v>
      </c>
      <c r="S62">
        <v>267.36</v>
      </c>
      <c r="T62">
        <v>579915.19999999995</v>
      </c>
      <c r="U62">
        <v>100000</v>
      </c>
      <c r="V62">
        <v>908306.2</v>
      </c>
      <c r="Y62">
        <v>188690.56</v>
      </c>
      <c r="Z62">
        <v>41582.71</v>
      </c>
      <c r="AB62">
        <v>54500</v>
      </c>
    </row>
    <row r="63" spans="1:29" x14ac:dyDescent="0.25">
      <c r="A63" t="s">
        <v>2994</v>
      </c>
      <c r="B63">
        <v>411225.88</v>
      </c>
      <c r="C63">
        <v>0</v>
      </c>
      <c r="D63">
        <v>12897.85</v>
      </c>
      <c r="F63">
        <v>196447.26</v>
      </c>
      <c r="G63">
        <v>1309861.6200000001</v>
      </c>
      <c r="L63">
        <v>2510.83</v>
      </c>
      <c r="O63">
        <v>307212.39</v>
      </c>
      <c r="P63">
        <v>2027508.56</v>
      </c>
      <c r="Q63">
        <v>1118343.6499999999</v>
      </c>
      <c r="R63">
        <v>381380</v>
      </c>
      <c r="S63">
        <v>675.88</v>
      </c>
      <c r="T63">
        <v>1106598.8999999999</v>
      </c>
      <c r="V63">
        <v>1430231.9</v>
      </c>
      <c r="Y63">
        <v>953277.13</v>
      </c>
      <c r="Z63">
        <v>268336.84000000003</v>
      </c>
      <c r="AB63">
        <v>55003.73</v>
      </c>
    </row>
    <row r="64" spans="1:29" x14ac:dyDescent="0.25">
      <c r="A64" t="s">
        <v>2995</v>
      </c>
      <c r="B64">
        <v>856724.74</v>
      </c>
      <c r="C64">
        <v>0</v>
      </c>
      <c r="D64">
        <v>61973.99</v>
      </c>
      <c r="F64">
        <v>1593196.59</v>
      </c>
      <c r="G64">
        <v>282244.73</v>
      </c>
      <c r="L64">
        <v>87148.23</v>
      </c>
      <c r="O64">
        <v>4109409.78</v>
      </c>
      <c r="P64">
        <v>179132.84</v>
      </c>
      <c r="Q64">
        <v>1250785.6000000001</v>
      </c>
      <c r="R64">
        <v>184600</v>
      </c>
      <c r="S64">
        <v>926.73</v>
      </c>
      <c r="T64">
        <v>556690</v>
      </c>
      <c r="U64">
        <v>154000</v>
      </c>
      <c r="V64">
        <v>927861</v>
      </c>
      <c r="W64">
        <v>2448</v>
      </c>
      <c r="Y64">
        <v>790111.24</v>
      </c>
      <c r="Z64">
        <v>301314.75</v>
      </c>
      <c r="AB64">
        <v>161225</v>
      </c>
    </row>
    <row r="65" spans="1:28" x14ac:dyDescent="0.25">
      <c r="A65" t="s">
        <v>2996</v>
      </c>
      <c r="B65">
        <v>792879.24</v>
      </c>
      <c r="C65">
        <v>60428.5</v>
      </c>
      <c r="D65">
        <v>23855.93</v>
      </c>
      <c r="F65">
        <v>1459420.46</v>
      </c>
      <c r="G65">
        <v>255606.76</v>
      </c>
      <c r="I65">
        <v>0</v>
      </c>
      <c r="J65">
        <v>43000</v>
      </c>
      <c r="L65">
        <v>0</v>
      </c>
      <c r="O65">
        <v>-116660.08</v>
      </c>
      <c r="P65">
        <v>2752937.45</v>
      </c>
      <c r="Q65">
        <v>623894.65</v>
      </c>
      <c r="S65">
        <v>904.97</v>
      </c>
      <c r="T65">
        <v>1512088</v>
      </c>
      <c r="U65">
        <v>315770</v>
      </c>
      <c r="V65">
        <v>1806435</v>
      </c>
      <c r="W65">
        <v>2396</v>
      </c>
      <c r="Y65">
        <v>311139.28000000003</v>
      </c>
      <c r="Z65">
        <v>178018.66</v>
      </c>
      <c r="AA65">
        <v>43000</v>
      </c>
    </row>
    <row r="66" spans="1:28" x14ac:dyDescent="0.25">
      <c r="A66" t="s">
        <v>2997</v>
      </c>
      <c r="B66">
        <v>797008.19</v>
      </c>
      <c r="C66">
        <v>0</v>
      </c>
      <c r="D66">
        <v>41766.18</v>
      </c>
      <c r="F66">
        <v>532972.5</v>
      </c>
      <c r="G66">
        <v>796789.75</v>
      </c>
      <c r="I66">
        <v>0</v>
      </c>
      <c r="L66">
        <v>5505.5</v>
      </c>
      <c r="O66">
        <v>-617694.13</v>
      </c>
      <c r="P66">
        <v>3437556.74</v>
      </c>
      <c r="Q66">
        <v>695682.35</v>
      </c>
      <c r="S66">
        <v>683.06</v>
      </c>
      <c r="T66">
        <v>1606606.5</v>
      </c>
      <c r="U66">
        <v>355139.62</v>
      </c>
      <c r="V66">
        <v>1943787.5</v>
      </c>
      <c r="Y66">
        <v>191116.14</v>
      </c>
      <c r="Z66">
        <v>387752.75</v>
      </c>
    </row>
    <row r="67" spans="1:28" x14ac:dyDescent="0.25">
      <c r="A67" t="s">
        <v>2998</v>
      </c>
      <c r="B67">
        <v>1118482.45</v>
      </c>
      <c r="C67">
        <v>0</v>
      </c>
      <c r="D67">
        <v>68168.58</v>
      </c>
      <c r="F67">
        <v>1273258.73</v>
      </c>
      <c r="G67">
        <v>385409.97</v>
      </c>
      <c r="I67">
        <v>0</v>
      </c>
      <c r="L67">
        <v>12376</v>
      </c>
      <c r="O67">
        <v>1621676.38</v>
      </c>
      <c r="P67">
        <v>785641.8</v>
      </c>
      <c r="Q67">
        <v>656992.46</v>
      </c>
      <c r="R67">
        <v>270000</v>
      </c>
      <c r="S67">
        <v>1138.82</v>
      </c>
      <c r="T67">
        <v>1356467</v>
      </c>
      <c r="U67">
        <v>161565.25</v>
      </c>
      <c r="V67">
        <v>1535915</v>
      </c>
      <c r="W67">
        <v>3664</v>
      </c>
      <c r="Y67">
        <v>242016.91</v>
      </c>
      <c r="Z67">
        <v>115600.3</v>
      </c>
    </row>
    <row r="68" spans="1:28" x14ac:dyDescent="0.25">
      <c r="A68" t="s">
        <v>2999</v>
      </c>
      <c r="B68">
        <v>1990469.41</v>
      </c>
      <c r="C68">
        <v>0</v>
      </c>
      <c r="D68">
        <v>38500</v>
      </c>
      <c r="F68">
        <v>289409.83</v>
      </c>
      <c r="G68">
        <v>38518.67</v>
      </c>
      <c r="I68">
        <v>486</v>
      </c>
      <c r="L68">
        <v>3575.52</v>
      </c>
      <c r="O68">
        <v>1477656.06</v>
      </c>
      <c r="Q68">
        <v>2968906.23</v>
      </c>
      <c r="S68">
        <v>1721.77</v>
      </c>
      <c r="T68">
        <v>1334657</v>
      </c>
      <c r="V68">
        <v>2021459</v>
      </c>
      <c r="W68">
        <v>816</v>
      </c>
      <c r="X68">
        <v>7088</v>
      </c>
      <c r="Y68">
        <v>838522.7</v>
      </c>
      <c r="Z68">
        <v>184287.2</v>
      </c>
      <c r="AB68">
        <v>42294.5</v>
      </c>
    </row>
    <row r="69" spans="1:28" x14ac:dyDescent="0.25">
      <c r="A69" t="s">
        <v>3000</v>
      </c>
      <c r="B69">
        <v>597811.67000000004</v>
      </c>
      <c r="C69">
        <v>86400</v>
      </c>
      <c r="D69">
        <v>26378.59</v>
      </c>
      <c r="F69">
        <v>1440702.34</v>
      </c>
      <c r="G69">
        <v>73918.77</v>
      </c>
      <c r="L69">
        <v>-48663.85</v>
      </c>
      <c r="O69">
        <v>2195038.7999999998</v>
      </c>
      <c r="Q69">
        <v>948407.44</v>
      </c>
      <c r="T69">
        <v>763900</v>
      </c>
      <c r="V69">
        <v>924735</v>
      </c>
      <c r="Y69">
        <v>350347.88</v>
      </c>
      <c r="Z69">
        <v>134641.39000000001</v>
      </c>
      <c r="AB69">
        <v>76656.75</v>
      </c>
    </row>
    <row r="70" spans="1:28" x14ac:dyDescent="0.25">
      <c r="A70" t="s">
        <v>3001</v>
      </c>
      <c r="B70">
        <v>1114879.1599999999</v>
      </c>
      <c r="C70">
        <v>0</v>
      </c>
      <c r="D70">
        <v>119146.78</v>
      </c>
      <c r="F70">
        <v>105823.12</v>
      </c>
      <c r="G70">
        <v>214177.82</v>
      </c>
      <c r="L70">
        <v>4640</v>
      </c>
      <c r="O70">
        <v>809812.07</v>
      </c>
      <c r="Q70">
        <v>2454925.96</v>
      </c>
      <c r="S70">
        <v>1990.66</v>
      </c>
      <c r="T70">
        <v>1779107</v>
      </c>
      <c r="V70">
        <v>2257568</v>
      </c>
      <c r="Y70">
        <v>827247.01</v>
      </c>
      <c r="Z70">
        <v>82351.240000000005</v>
      </c>
      <c r="AB70">
        <v>50862.559999999998</v>
      </c>
    </row>
    <row r="71" spans="1:28" x14ac:dyDescent="0.25">
      <c r="A71" t="s">
        <v>3002</v>
      </c>
      <c r="B71">
        <v>2348890.09</v>
      </c>
      <c r="C71">
        <v>0</v>
      </c>
      <c r="D71">
        <v>19459</v>
      </c>
      <c r="F71">
        <v>1210010.3400000001</v>
      </c>
      <c r="G71">
        <v>21300.48</v>
      </c>
      <c r="L71">
        <v>-251884.5</v>
      </c>
      <c r="O71">
        <v>3058248.56</v>
      </c>
      <c r="Q71">
        <v>2468529.54</v>
      </c>
      <c r="S71">
        <v>2716.3</v>
      </c>
      <c r="T71">
        <v>1144353</v>
      </c>
      <c r="V71">
        <v>1416273</v>
      </c>
      <c r="W71">
        <v>10600</v>
      </c>
      <c r="X71">
        <v>1400</v>
      </c>
      <c r="Y71">
        <v>782389.33</v>
      </c>
      <c r="Z71">
        <v>179650.33</v>
      </c>
      <c r="AB71">
        <v>86370.33</v>
      </c>
    </row>
    <row r="72" spans="1:28" x14ac:dyDescent="0.25">
      <c r="A72" t="s">
        <v>3003</v>
      </c>
      <c r="B72">
        <v>3017281.28</v>
      </c>
      <c r="C72">
        <v>0</v>
      </c>
      <c r="D72">
        <v>40000</v>
      </c>
      <c r="F72">
        <v>1725315.57</v>
      </c>
      <c r="G72">
        <v>494768.96</v>
      </c>
      <c r="K72">
        <v>13000</v>
      </c>
      <c r="L72">
        <v>-267</v>
      </c>
      <c r="O72">
        <v>3871032.42</v>
      </c>
      <c r="Q72">
        <v>3517148.97</v>
      </c>
      <c r="S72">
        <v>2862.31</v>
      </c>
      <c r="T72">
        <v>2500439.1</v>
      </c>
      <c r="V72">
        <v>2798030.1</v>
      </c>
      <c r="W72">
        <v>25460</v>
      </c>
      <c r="X72">
        <v>35000</v>
      </c>
      <c r="Y72">
        <v>843571.97</v>
      </c>
      <c r="Z72">
        <v>298204.42</v>
      </c>
      <c r="AB72">
        <v>82393.5</v>
      </c>
    </row>
    <row r="73" spans="1:28" x14ac:dyDescent="0.25">
      <c r="A73" t="s">
        <v>3004</v>
      </c>
      <c r="B73">
        <v>1234580.75</v>
      </c>
      <c r="C73">
        <v>0</v>
      </c>
      <c r="D73">
        <v>40853.32</v>
      </c>
      <c r="F73">
        <v>267394.61</v>
      </c>
      <c r="G73">
        <v>364109.7</v>
      </c>
      <c r="H73">
        <v>149750</v>
      </c>
      <c r="L73">
        <v>3251.5</v>
      </c>
      <c r="O73">
        <v>1436973.29</v>
      </c>
      <c r="Q73">
        <v>1295734.02</v>
      </c>
      <c r="S73">
        <v>1372.6</v>
      </c>
      <c r="T73">
        <v>1029825</v>
      </c>
      <c r="U73">
        <v>253189</v>
      </c>
      <c r="V73">
        <v>1029825</v>
      </c>
      <c r="Y73">
        <v>434997.51</v>
      </c>
      <c r="Z73">
        <v>155298.72</v>
      </c>
      <c r="AB73">
        <v>12635.8</v>
      </c>
    </row>
    <row r="74" spans="1:28" x14ac:dyDescent="0.25">
      <c r="A74" t="s">
        <v>3005</v>
      </c>
      <c r="B74">
        <v>1258965.6499999999</v>
      </c>
      <c r="C74">
        <v>0</v>
      </c>
      <c r="D74">
        <v>34684.6</v>
      </c>
      <c r="F74">
        <v>1026423</v>
      </c>
      <c r="G74">
        <v>106004.41</v>
      </c>
      <c r="I74">
        <v>162</v>
      </c>
      <c r="L74">
        <v>26934.67</v>
      </c>
      <c r="O74">
        <v>1472668.6</v>
      </c>
      <c r="Q74">
        <v>1961307.55</v>
      </c>
      <c r="S74">
        <v>825.03</v>
      </c>
      <c r="T74">
        <v>658794.5</v>
      </c>
      <c r="V74">
        <v>1062869.5</v>
      </c>
      <c r="Y74">
        <v>190088.25</v>
      </c>
      <c r="Z74">
        <v>136029</v>
      </c>
      <c r="AB74">
        <v>35885.75</v>
      </c>
    </row>
    <row r="75" spans="1:28" x14ac:dyDescent="0.25">
      <c r="A75" t="s">
        <v>3006</v>
      </c>
      <c r="B75">
        <v>784978.1</v>
      </c>
      <c r="C75">
        <v>74790.58</v>
      </c>
      <c r="D75">
        <v>61920</v>
      </c>
      <c r="F75">
        <v>847436.98</v>
      </c>
      <c r="G75">
        <v>1425628.9</v>
      </c>
      <c r="J75">
        <v>93</v>
      </c>
      <c r="L75">
        <v>3479.45</v>
      </c>
      <c r="O75">
        <v>842520.71</v>
      </c>
      <c r="P75">
        <v>2174520.91</v>
      </c>
      <c r="Q75">
        <v>1655011.32</v>
      </c>
      <c r="S75">
        <v>904.59</v>
      </c>
      <c r="T75">
        <v>1117698.25</v>
      </c>
      <c r="V75">
        <v>1409222.25</v>
      </c>
      <c r="W75">
        <v>1644</v>
      </c>
      <c r="Y75">
        <v>450579.84</v>
      </c>
      <c r="Z75">
        <v>389369.16</v>
      </c>
      <c r="AB75">
        <v>62742.61</v>
      </c>
    </row>
    <row r="76" spans="1:28" x14ac:dyDescent="0.25">
      <c r="A76" t="s">
        <v>3007</v>
      </c>
      <c r="B76">
        <v>1147029.68</v>
      </c>
      <c r="C76">
        <v>61074.25</v>
      </c>
      <c r="D76">
        <v>100047.03</v>
      </c>
      <c r="F76">
        <v>1042690.64</v>
      </c>
      <c r="G76">
        <v>765636.06</v>
      </c>
      <c r="J76">
        <v>2680</v>
      </c>
      <c r="L76">
        <v>2772.61</v>
      </c>
      <c r="O76">
        <v>581969.43999999994</v>
      </c>
      <c r="P76">
        <v>2426315.1</v>
      </c>
      <c r="Q76">
        <v>2241368.69</v>
      </c>
      <c r="S76">
        <v>1386.83</v>
      </c>
      <c r="T76">
        <v>1292415</v>
      </c>
      <c r="V76">
        <v>1887659</v>
      </c>
      <c r="W76">
        <v>2456</v>
      </c>
      <c r="X76">
        <v>6748</v>
      </c>
      <c r="Y76">
        <v>729437.99</v>
      </c>
      <c r="Z76">
        <v>361977.02</v>
      </c>
      <c r="AB76">
        <v>149152</v>
      </c>
    </row>
    <row r="77" spans="1:28" x14ac:dyDescent="0.25">
      <c r="A77" t="s">
        <v>3008</v>
      </c>
      <c r="B77">
        <v>989603.27</v>
      </c>
      <c r="C77">
        <v>213606.01</v>
      </c>
      <c r="D77">
        <v>14653.73</v>
      </c>
      <c r="F77">
        <v>48803.71</v>
      </c>
      <c r="G77">
        <v>152674.43</v>
      </c>
      <c r="L77">
        <v>2852.51</v>
      </c>
      <c r="O77">
        <v>-433242.72</v>
      </c>
      <c r="P77">
        <v>1120243.3</v>
      </c>
      <c r="Q77">
        <v>1486873.38</v>
      </c>
      <c r="R77">
        <v>150000</v>
      </c>
      <c r="S77">
        <v>64.430000000000007</v>
      </c>
      <c r="T77">
        <v>621635</v>
      </c>
      <c r="V77">
        <v>819250</v>
      </c>
      <c r="W77">
        <v>672</v>
      </c>
      <c r="X77">
        <v>160</v>
      </c>
      <c r="Y77">
        <v>535189.52</v>
      </c>
      <c r="Z77">
        <v>86037.23</v>
      </c>
      <c r="AB77">
        <v>12276</v>
      </c>
    </row>
    <row r="78" spans="1:28" x14ac:dyDescent="0.25">
      <c r="A78" t="s">
        <v>3009</v>
      </c>
      <c r="B78">
        <v>462214.93</v>
      </c>
      <c r="C78">
        <v>191855.98</v>
      </c>
      <c r="D78">
        <v>26160</v>
      </c>
      <c r="F78">
        <v>918225.96</v>
      </c>
      <c r="G78">
        <v>381175.45</v>
      </c>
      <c r="J78">
        <v>2540</v>
      </c>
      <c r="L78">
        <v>2967.96</v>
      </c>
      <c r="O78">
        <v>-808687.32</v>
      </c>
      <c r="P78">
        <v>2732486.08</v>
      </c>
      <c r="Q78">
        <v>1173370.3600000001</v>
      </c>
      <c r="S78">
        <v>577.1</v>
      </c>
      <c r="T78">
        <v>1548826.4</v>
      </c>
      <c r="V78">
        <v>1909648.4</v>
      </c>
      <c r="W78">
        <v>640</v>
      </c>
      <c r="X78">
        <v>2516</v>
      </c>
      <c r="Y78">
        <v>351339.42</v>
      </c>
      <c r="Z78">
        <v>201419.02</v>
      </c>
      <c r="AB78">
        <v>38343.03</v>
      </c>
    </row>
    <row r="79" spans="1:28" x14ac:dyDescent="0.25">
      <c r="A79" t="s">
        <v>3010</v>
      </c>
      <c r="B79">
        <v>660894.09</v>
      </c>
      <c r="C79">
        <v>45653</v>
      </c>
      <c r="D79">
        <v>5500</v>
      </c>
      <c r="F79">
        <v>1734329.52</v>
      </c>
      <c r="G79">
        <v>349638.59</v>
      </c>
      <c r="J79">
        <v>3501</v>
      </c>
      <c r="L79">
        <v>2437.2199999999998</v>
      </c>
      <c r="O79">
        <v>-269528.77</v>
      </c>
      <c r="P79">
        <v>3283107.89</v>
      </c>
      <c r="Q79">
        <v>1077749.8</v>
      </c>
      <c r="S79">
        <v>995.29</v>
      </c>
      <c r="T79">
        <v>1072725.5</v>
      </c>
      <c r="V79">
        <v>1340350.5</v>
      </c>
      <c r="W79">
        <v>640</v>
      </c>
      <c r="X79">
        <v>3328</v>
      </c>
      <c r="Y79">
        <v>465889.74</v>
      </c>
      <c r="Z79">
        <v>162425.49</v>
      </c>
      <c r="AB79">
        <v>204459</v>
      </c>
    </row>
    <row r="80" spans="1:28" x14ac:dyDescent="0.25">
      <c r="A80" t="s">
        <v>3013</v>
      </c>
      <c r="B80">
        <v>973474.96</v>
      </c>
      <c r="C80">
        <v>31430</v>
      </c>
      <c r="D80">
        <v>16370</v>
      </c>
      <c r="F80">
        <v>332068.2</v>
      </c>
      <c r="G80">
        <v>185252.69</v>
      </c>
      <c r="L80">
        <v>-479961.71</v>
      </c>
      <c r="O80">
        <v>349784.12</v>
      </c>
      <c r="P80">
        <v>1600443.98</v>
      </c>
      <c r="Q80">
        <v>900834.98</v>
      </c>
      <c r="S80">
        <v>1324.49</v>
      </c>
      <c r="T80">
        <v>829143</v>
      </c>
      <c r="V80">
        <v>944007</v>
      </c>
      <c r="Y80">
        <v>277456.40000000002</v>
      </c>
      <c r="Z80">
        <v>157106.10999999999</v>
      </c>
      <c r="AB80">
        <v>119678.5</v>
      </c>
    </row>
    <row r="81" spans="1:28" x14ac:dyDescent="0.25">
      <c r="A81" t="s">
        <v>2982</v>
      </c>
      <c r="B81">
        <v>132546.54</v>
      </c>
      <c r="C81">
        <v>0</v>
      </c>
      <c r="D81">
        <v>10566.1</v>
      </c>
      <c r="F81">
        <v>1717749.66</v>
      </c>
      <c r="G81">
        <v>197507.51</v>
      </c>
      <c r="L81">
        <v>0</v>
      </c>
      <c r="O81">
        <v>3159683.49</v>
      </c>
      <c r="Q81">
        <v>327194.87</v>
      </c>
      <c r="S81">
        <v>250.56</v>
      </c>
      <c r="T81">
        <v>634138.64</v>
      </c>
      <c r="V81">
        <v>755714.64</v>
      </c>
      <c r="W81">
        <v>3040</v>
      </c>
      <c r="Y81">
        <v>111083.67</v>
      </c>
      <c r="Z81">
        <v>1098823.0900000001</v>
      </c>
    </row>
    <row r="82" spans="1:28" x14ac:dyDescent="0.25">
      <c r="A82" t="s">
        <v>2983</v>
      </c>
      <c r="B82">
        <v>722706.67</v>
      </c>
      <c r="C82">
        <v>39000</v>
      </c>
      <c r="D82">
        <v>15755.02</v>
      </c>
      <c r="F82">
        <v>2462065.87</v>
      </c>
      <c r="G82">
        <v>102467.03</v>
      </c>
      <c r="L82">
        <v>2355</v>
      </c>
      <c r="O82">
        <v>1780357.41</v>
      </c>
      <c r="P82">
        <v>1891769.64</v>
      </c>
      <c r="Q82">
        <v>622116.63</v>
      </c>
      <c r="S82">
        <v>917.58</v>
      </c>
      <c r="T82">
        <v>355004.64</v>
      </c>
      <c r="V82">
        <v>559400.64</v>
      </c>
      <c r="W82">
        <v>3700</v>
      </c>
      <c r="Y82">
        <v>274837.73</v>
      </c>
      <c r="Z82">
        <v>409252.91</v>
      </c>
      <c r="AB82">
        <v>18670</v>
      </c>
    </row>
    <row r="83" spans="1:28" x14ac:dyDescent="0.25">
      <c r="A83" t="s">
        <v>2988</v>
      </c>
      <c r="B83">
        <v>185761.86</v>
      </c>
      <c r="C83">
        <v>14800</v>
      </c>
      <c r="D83">
        <v>12846.38</v>
      </c>
      <c r="F83">
        <v>771275.96</v>
      </c>
      <c r="G83">
        <v>1494801.26</v>
      </c>
      <c r="L83">
        <v>0</v>
      </c>
      <c r="N83">
        <v>-541668.11</v>
      </c>
      <c r="O83">
        <v>1428073.88</v>
      </c>
      <c r="P83">
        <v>1861215.28</v>
      </c>
      <c r="Q83">
        <v>575184.66</v>
      </c>
      <c r="R83">
        <v>72000</v>
      </c>
      <c r="S83">
        <v>350.93</v>
      </c>
      <c r="T83">
        <v>813612.9</v>
      </c>
      <c r="V83">
        <v>1095426.8999999999</v>
      </c>
      <c r="W83">
        <v>2048</v>
      </c>
      <c r="Y83">
        <v>247105.85</v>
      </c>
      <c r="Z83">
        <v>246126.91</v>
      </c>
      <c r="AB83">
        <v>90.63</v>
      </c>
    </row>
    <row r="84" spans="1:28" x14ac:dyDescent="0.25">
      <c r="A84" t="s">
        <v>2989</v>
      </c>
      <c r="B84">
        <v>61406.85</v>
      </c>
      <c r="C84">
        <v>0</v>
      </c>
      <c r="D84">
        <v>4643.5600000000004</v>
      </c>
      <c r="F84">
        <v>286003.28000000003</v>
      </c>
      <c r="G84">
        <v>1330251.3600000001</v>
      </c>
      <c r="L84">
        <v>0</v>
      </c>
      <c r="O84">
        <v>2017497</v>
      </c>
      <c r="Q84">
        <v>546915.80000000005</v>
      </c>
      <c r="R84">
        <v>30000</v>
      </c>
      <c r="S84">
        <v>164.5</v>
      </c>
      <c r="T84">
        <v>1198202</v>
      </c>
      <c r="V84">
        <v>1467149</v>
      </c>
      <c r="Y84">
        <v>201541.24</v>
      </c>
      <c r="Z84">
        <v>231063.46</v>
      </c>
    </row>
    <row r="85" spans="1:28" x14ac:dyDescent="0.25">
      <c r="A85" t="s">
        <v>2990</v>
      </c>
      <c r="B85">
        <v>230241.57</v>
      </c>
      <c r="C85">
        <v>0</v>
      </c>
      <c r="D85">
        <v>42667.31</v>
      </c>
      <c r="F85">
        <v>2471700.1800000002</v>
      </c>
      <c r="G85">
        <v>2072472.62</v>
      </c>
      <c r="L85">
        <v>1606.61</v>
      </c>
      <c r="O85">
        <v>1247872.1200000001</v>
      </c>
      <c r="P85">
        <v>4000000</v>
      </c>
      <c r="Q85">
        <v>751796.93</v>
      </c>
      <c r="S85">
        <v>378.52</v>
      </c>
      <c r="T85">
        <v>845480.28</v>
      </c>
      <c r="V85">
        <v>1075106.28</v>
      </c>
      <c r="W85">
        <v>5892</v>
      </c>
      <c r="Y85">
        <v>272207.34999999998</v>
      </c>
      <c r="Z85">
        <v>526291.04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2022-05-31T02:15:29Z</cp:lastPrinted>
  <dcterms:created xsi:type="dcterms:W3CDTF">2018-02-08T06:24:17Z</dcterms:created>
  <dcterms:modified xsi:type="dcterms:W3CDTF">2022-05-31T02:23:04Z</dcterms:modified>
</cp:coreProperties>
</file>